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52" windowWidth="16608" windowHeight="9432" tabRatio="974" firstSheet="1" activeTab="11"/>
  </bookViews>
  <sheets>
    <sheet name=" grille S1-S2 19-20" sheetId="3" r:id="rId1"/>
    <sheet name=" grille S1-S2 19-20-triee" sheetId="50" r:id="rId2"/>
    <sheet name="M4_FINAL " sheetId="46" r:id="rId3"/>
    <sheet name="17-18" sheetId="4" r:id="rId4"/>
    <sheet name="M8FINAL" sheetId="47" r:id="rId5"/>
    <sheet name="M7_FINAL" sheetId="42" r:id="rId6"/>
    <sheet name="M6-FINAL" sheetId="38" r:id="rId7"/>
    <sheet name="M5-FINAL" sheetId="36" r:id="rId8"/>
    <sheet name="M3-FINAL" sheetId="41" r:id="rId9"/>
    <sheet name="M2 FINAL" sheetId="39" r:id="rId10"/>
    <sheet name="M1 FINAL" sheetId="40" r:id="rId11"/>
    <sheet name="Decision TM1  14 oct 20" sheetId="5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0" hidden="1">' grille S1-S2 19-20'!$B$8:$CB$153</definedName>
    <definedName name="_xlnm._FilterDatabase" localSheetId="1" hidden="1">' grille S1-S2 19-20-triee'!$B$8:$CB$153</definedName>
    <definedName name="_xlnm._FilterDatabase" localSheetId="3" hidden="1">'17-18'!$CU$1:$CU$130</definedName>
    <definedName name="_xlnm._FilterDatabase" localSheetId="10" hidden="1">'M1 FINAL'!$F$1:$F$155</definedName>
    <definedName name="_xlnm._FilterDatabase" localSheetId="9" hidden="1">'M2 FINAL'!$K$1:$K$174</definedName>
    <definedName name="_xlnm._FilterDatabase" localSheetId="2" hidden="1">'M4_FINAL '!$K$1:$K$176</definedName>
    <definedName name="_xlnm._FilterDatabase" localSheetId="7" hidden="1">'M5-FINAL'!$E$1:$E$189</definedName>
    <definedName name="_xlnm._FilterDatabase" localSheetId="6" hidden="1">'M6-FINAL'!$E$1:$E$189</definedName>
    <definedName name="_xlnm._FilterDatabase" localSheetId="5" hidden="1">M7_FINAL!$I$1:$I$174</definedName>
    <definedName name="_xlnm._FilterDatabase" localSheetId="4" hidden="1">M8FINAL!$I$1:$I$177</definedName>
    <definedName name="Mention">'Decision TM1  14 oct 20'!$J$11:$K$13</definedName>
    <definedName name="Mentions">#REF!</definedName>
    <definedName name="Surplus">'[1]M3-Inf'!$K$14:$L$23</definedName>
  </definedNames>
  <calcPr calcId="124519"/>
</workbook>
</file>

<file path=xl/calcChain.xml><?xml version="1.0" encoding="utf-8"?>
<calcChain xmlns="http://schemas.openxmlformats.org/spreadsheetml/2006/main">
  <c r="B9" i="51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B103"/>
  <c r="C103"/>
  <c r="D103"/>
  <c r="B104"/>
  <c r="C104"/>
  <c r="D104"/>
  <c r="B105"/>
  <c r="C105"/>
  <c r="D105"/>
  <c r="B106"/>
  <c r="C106"/>
  <c r="D106"/>
  <c r="B107"/>
  <c r="C107"/>
  <c r="D107"/>
  <c r="B108"/>
  <c r="C108"/>
  <c r="D108"/>
  <c r="B109"/>
  <c r="C109"/>
  <c r="D109"/>
  <c r="B110"/>
  <c r="C110"/>
  <c r="D110"/>
  <c r="B111"/>
  <c r="C111"/>
  <c r="D111"/>
  <c r="B112"/>
  <c r="C112"/>
  <c r="D112"/>
  <c r="B113"/>
  <c r="C113"/>
  <c r="D113"/>
  <c r="B114"/>
  <c r="C114"/>
  <c r="D114"/>
  <c r="B115"/>
  <c r="C115"/>
  <c r="D115"/>
  <c r="B116"/>
  <c r="C116"/>
  <c r="D116"/>
  <c r="B117"/>
  <c r="C117"/>
  <c r="D117"/>
  <c r="B118"/>
  <c r="C118"/>
  <c r="D118"/>
  <c r="B119"/>
  <c r="C119"/>
  <c r="D119"/>
  <c r="B120"/>
  <c r="C120"/>
  <c r="D120"/>
  <c r="B121"/>
  <c r="C121"/>
  <c r="D121"/>
  <c r="B122"/>
  <c r="C122"/>
  <c r="D122"/>
  <c r="B123"/>
  <c r="C123"/>
  <c r="D123"/>
  <c r="B124"/>
  <c r="C124"/>
  <c r="D124"/>
  <c r="B125"/>
  <c r="C125"/>
  <c r="D125"/>
  <c r="B126"/>
  <c r="C126"/>
  <c r="D126"/>
  <c r="B127"/>
  <c r="C127"/>
  <c r="D127"/>
  <c r="B128"/>
  <c r="C128"/>
  <c r="D128"/>
  <c r="B129"/>
  <c r="C129"/>
  <c r="D129"/>
  <c r="B130"/>
  <c r="C130"/>
  <c r="D130"/>
  <c r="B131"/>
  <c r="C131"/>
  <c r="D131"/>
  <c r="B132"/>
  <c r="C132"/>
  <c r="D132"/>
  <c r="B133"/>
  <c r="C133"/>
  <c r="D133"/>
  <c r="B134"/>
  <c r="C134"/>
  <c r="D134"/>
  <c r="B135"/>
  <c r="C135"/>
  <c r="D135"/>
  <c r="B136"/>
  <c r="C136"/>
  <c r="D136"/>
  <c r="B137"/>
  <c r="C137"/>
  <c r="D137"/>
  <c r="B138"/>
  <c r="C138"/>
  <c r="D138"/>
  <c r="B139"/>
  <c r="C139"/>
  <c r="D139"/>
  <c r="B140"/>
  <c r="C140"/>
  <c r="D140"/>
  <c r="B141"/>
  <c r="C141"/>
  <c r="D141"/>
  <c r="B142"/>
  <c r="C142"/>
  <c r="D142"/>
  <c r="B143"/>
  <c r="C143"/>
  <c r="D143"/>
  <c r="B144"/>
  <c r="C144"/>
  <c r="D144"/>
  <c r="B145"/>
  <c r="C145"/>
  <c r="D145"/>
  <c r="B146"/>
  <c r="C146"/>
  <c r="D146"/>
  <c r="B147"/>
  <c r="C147"/>
  <c r="D147"/>
  <c r="B148"/>
  <c r="C148"/>
  <c r="D148"/>
  <c r="B149"/>
  <c r="C149"/>
  <c r="D149"/>
  <c r="B150"/>
  <c r="C150"/>
  <c r="D150"/>
  <c r="B151"/>
  <c r="C151"/>
  <c r="D151"/>
  <c r="B152"/>
  <c r="C152"/>
  <c r="D152"/>
  <c r="B153"/>
  <c r="C153"/>
  <c r="D153"/>
  <c r="B154"/>
  <c r="C154"/>
  <c r="D154"/>
  <c r="B155"/>
  <c r="C155"/>
  <c r="D155"/>
  <c r="B156"/>
  <c r="C156"/>
  <c r="D156"/>
  <c r="B157"/>
  <c r="C157"/>
  <c r="D157"/>
  <c r="B158"/>
  <c r="C158"/>
  <c r="D158"/>
  <c r="B159"/>
  <c r="C159"/>
  <c r="D159"/>
  <c r="B160"/>
  <c r="C160"/>
  <c r="D160"/>
  <c r="B161"/>
  <c r="C161"/>
  <c r="D161"/>
  <c r="B162"/>
  <c r="C162"/>
  <c r="D162"/>
  <c r="B163"/>
  <c r="C163"/>
  <c r="D163"/>
  <c r="B164"/>
  <c r="C164"/>
  <c r="D164"/>
  <c r="B165"/>
  <c r="C165"/>
  <c r="D165"/>
  <c r="B166"/>
  <c r="C166"/>
  <c r="D166"/>
  <c r="B167"/>
  <c r="C167"/>
  <c r="D167"/>
  <c r="B168"/>
  <c r="C168"/>
  <c r="D168"/>
  <c r="B169"/>
  <c r="C169"/>
  <c r="D169"/>
  <c r="B170"/>
  <c r="C170"/>
  <c r="D170"/>
  <c r="B171"/>
  <c r="C171"/>
  <c r="D171"/>
  <c r="B172"/>
  <c r="C172"/>
  <c r="D172"/>
  <c r="B173"/>
  <c r="C173"/>
  <c r="D173"/>
  <c r="C8"/>
  <c r="D8"/>
  <c r="B8"/>
  <c r="AL146" i="50" l="1"/>
  <c r="AK146"/>
  <c r="AJ146"/>
  <c r="AI146"/>
  <c r="AH146"/>
  <c r="AG146"/>
  <c r="AF146"/>
  <c r="AL103"/>
  <c r="AK103"/>
  <c r="AJ103"/>
  <c r="AI103"/>
  <c r="AH103"/>
  <c r="AG103"/>
  <c r="AF103"/>
  <c r="AL135"/>
  <c r="AK135"/>
  <c r="AJ135"/>
  <c r="AI135"/>
  <c r="AH135"/>
  <c r="AG135"/>
  <c r="AF135"/>
  <c r="AL138"/>
  <c r="AK138"/>
  <c r="AJ138"/>
  <c r="AI138"/>
  <c r="AH138"/>
  <c r="AG138"/>
  <c r="AF138"/>
  <c r="AL48"/>
  <c r="AK48"/>
  <c r="AJ48"/>
  <c r="AI48"/>
  <c r="AH48"/>
  <c r="AG48"/>
  <c r="AF48"/>
  <c r="AL89"/>
  <c r="AK89"/>
  <c r="AJ89"/>
  <c r="AI89"/>
  <c r="AH89"/>
  <c r="AG89"/>
  <c r="AF89"/>
  <c r="AL170"/>
  <c r="AK170"/>
  <c r="AJ170"/>
  <c r="AI170"/>
  <c r="AH170"/>
  <c r="AG170"/>
  <c r="AF170"/>
  <c r="AL80"/>
  <c r="AK80"/>
  <c r="AJ80"/>
  <c r="AI80"/>
  <c r="AH80"/>
  <c r="AG80"/>
  <c r="AF80"/>
  <c r="AL9"/>
  <c r="AK9"/>
  <c r="AJ9"/>
  <c r="AI9"/>
  <c r="AH9"/>
  <c r="AG9"/>
  <c r="AF9"/>
  <c r="AL131"/>
  <c r="AK131"/>
  <c r="AJ131"/>
  <c r="AI131"/>
  <c r="AH131"/>
  <c r="AG131"/>
  <c r="AF131"/>
  <c r="AL174"/>
  <c r="AK174"/>
  <c r="AJ174"/>
  <c r="AI174"/>
  <c r="AH174"/>
  <c r="AG174"/>
  <c r="AF174"/>
  <c r="AL85"/>
  <c r="AK85"/>
  <c r="AJ85"/>
  <c r="AI85"/>
  <c r="AH85"/>
  <c r="AG85"/>
  <c r="AF85"/>
  <c r="AL41"/>
  <c r="AK41"/>
  <c r="AJ41"/>
  <c r="AI41"/>
  <c r="AH41"/>
  <c r="AG41"/>
  <c r="AF41"/>
  <c r="AL34"/>
  <c r="AK34"/>
  <c r="AJ34"/>
  <c r="AI34"/>
  <c r="AH34"/>
  <c r="AG34"/>
  <c r="AF34"/>
  <c r="AL82"/>
  <c r="AK82"/>
  <c r="AJ82"/>
  <c r="AI82"/>
  <c r="AH82"/>
  <c r="AG82"/>
  <c r="AF82"/>
  <c r="AL81"/>
  <c r="AK81"/>
  <c r="AJ81"/>
  <c r="AI81"/>
  <c r="AH81"/>
  <c r="AG81"/>
  <c r="AF81"/>
  <c r="AL155"/>
  <c r="AK155"/>
  <c r="AJ155"/>
  <c r="AI155"/>
  <c r="AH155"/>
  <c r="AG155"/>
  <c r="AF155"/>
  <c r="AL102"/>
  <c r="AK102"/>
  <c r="AJ102"/>
  <c r="AI102"/>
  <c r="AH102"/>
  <c r="AG102"/>
  <c r="AF102"/>
  <c r="AL58"/>
  <c r="AK58"/>
  <c r="AJ58"/>
  <c r="AI58"/>
  <c r="AH58"/>
  <c r="AG58"/>
  <c r="AF58"/>
  <c r="AL165"/>
  <c r="AK165"/>
  <c r="AJ165"/>
  <c r="AI165"/>
  <c r="AH165"/>
  <c r="AG165"/>
  <c r="AF165"/>
  <c r="AL53"/>
  <c r="AK53"/>
  <c r="AJ53"/>
  <c r="AI53"/>
  <c r="AH53"/>
  <c r="AG53"/>
  <c r="AF53"/>
  <c r="AL153"/>
  <c r="AK153"/>
  <c r="AJ153"/>
  <c r="AI153"/>
  <c r="AH153"/>
  <c r="AG153"/>
  <c r="AF153"/>
  <c r="AL17"/>
  <c r="AK17"/>
  <c r="AJ17"/>
  <c r="AI17"/>
  <c r="AH17"/>
  <c r="AG17"/>
  <c r="AF17"/>
  <c r="AL117"/>
  <c r="AK117"/>
  <c r="AJ117"/>
  <c r="AI117"/>
  <c r="AH117"/>
  <c r="AG117"/>
  <c r="AF117"/>
  <c r="AL35"/>
  <c r="AK35"/>
  <c r="AJ35"/>
  <c r="AI35"/>
  <c r="AH35"/>
  <c r="AG35"/>
  <c r="AF35"/>
  <c r="AL64"/>
  <c r="AK64"/>
  <c r="AJ64"/>
  <c r="AI64"/>
  <c r="AH64"/>
  <c r="AG64"/>
  <c r="AF64"/>
  <c r="AL86"/>
  <c r="AK86"/>
  <c r="AJ86"/>
  <c r="AI86"/>
  <c r="AH86"/>
  <c r="AG86"/>
  <c r="AF86"/>
  <c r="AL76"/>
  <c r="AK76"/>
  <c r="AJ76"/>
  <c r="AI76"/>
  <c r="AH76"/>
  <c r="AG76"/>
  <c r="AF76"/>
  <c r="AL129"/>
  <c r="AK129"/>
  <c r="AJ129"/>
  <c r="AI129"/>
  <c r="AH129"/>
  <c r="AG129"/>
  <c r="AF129"/>
  <c r="AL47"/>
  <c r="AK47"/>
  <c r="AJ47"/>
  <c r="AI47"/>
  <c r="AH47"/>
  <c r="AG47"/>
  <c r="AF47"/>
  <c r="AL151"/>
  <c r="AK151"/>
  <c r="AJ151"/>
  <c r="AI151"/>
  <c r="AH151"/>
  <c r="AG151"/>
  <c r="AF151"/>
  <c r="AL15"/>
  <c r="AK15"/>
  <c r="AJ15"/>
  <c r="AI15"/>
  <c r="AH15"/>
  <c r="AG15"/>
  <c r="AF15"/>
  <c r="AL121"/>
  <c r="AK121"/>
  <c r="AJ121"/>
  <c r="AI121"/>
  <c r="AH121"/>
  <c r="AG121"/>
  <c r="AF121"/>
  <c r="AL145"/>
  <c r="AK145"/>
  <c r="AJ145"/>
  <c r="AI145"/>
  <c r="AH145"/>
  <c r="AG145"/>
  <c r="AF145"/>
  <c r="AL150"/>
  <c r="AK150"/>
  <c r="AJ150"/>
  <c r="AI150"/>
  <c r="AH150"/>
  <c r="AG150"/>
  <c r="AF150"/>
  <c r="AL154"/>
  <c r="AK154"/>
  <c r="AJ154"/>
  <c r="AI154"/>
  <c r="AH154"/>
  <c r="AG154"/>
  <c r="AF154"/>
  <c r="AL98"/>
  <c r="AK98"/>
  <c r="AJ98"/>
  <c r="AI98"/>
  <c r="AH98"/>
  <c r="AG98"/>
  <c r="AF98"/>
  <c r="AL32"/>
  <c r="AK32"/>
  <c r="AJ32"/>
  <c r="AI32"/>
  <c r="AH32"/>
  <c r="AG32"/>
  <c r="AF32"/>
  <c r="AL46"/>
  <c r="AK46"/>
  <c r="AJ46"/>
  <c r="AI46"/>
  <c r="AH46"/>
  <c r="AG46"/>
  <c r="AF46"/>
  <c r="AL132"/>
  <c r="AK132"/>
  <c r="AJ132"/>
  <c r="AI132"/>
  <c r="AH132"/>
  <c r="AG132"/>
  <c r="AF132"/>
  <c r="AL123"/>
  <c r="AK123"/>
  <c r="AJ123"/>
  <c r="AI123"/>
  <c r="AH123"/>
  <c r="AG123"/>
  <c r="AF123"/>
  <c r="AL169"/>
  <c r="AK169"/>
  <c r="AJ169"/>
  <c r="AI169"/>
  <c r="AH169"/>
  <c r="AG169"/>
  <c r="AF169"/>
  <c r="AL96"/>
  <c r="AK96"/>
  <c r="AJ96"/>
  <c r="AI96"/>
  <c r="AH96"/>
  <c r="AG96"/>
  <c r="AF96"/>
  <c r="AL49"/>
  <c r="AK49"/>
  <c r="AJ49"/>
  <c r="AI49"/>
  <c r="AH49"/>
  <c r="AG49"/>
  <c r="AF49"/>
  <c r="AL69"/>
  <c r="AK69"/>
  <c r="AJ69"/>
  <c r="AI69"/>
  <c r="AH69"/>
  <c r="AG69"/>
  <c r="AF69"/>
  <c r="AL100"/>
  <c r="AK100"/>
  <c r="AJ100"/>
  <c r="AI100"/>
  <c r="AH100"/>
  <c r="AG100"/>
  <c r="AF100"/>
  <c r="AL148"/>
  <c r="AK148"/>
  <c r="AJ148"/>
  <c r="AI148"/>
  <c r="AH148"/>
  <c r="AG148"/>
  <c r="AF148"/>
  <c r="AL109"/>
  <c r="AK109"/>
  <c r="AJ109"/>
  <c r="AI109"/>
  <c r="AH109"/>
  <c r="AG109"/>
  <c r="AF109"/>
  <c r="AL75"/>
  <c r="AK75"/>
  <c r="AJ75"/>
  <c r="AI75"/>
  <c r="AH75"/>
  <c r="AG75"/>
  <c r="AF75"/>
  <c r="AL61"/>
  <c r="AK61"/>
  <c r="AJ61"/>
  <c r="AI61"/>
  <c r="AH61"/>
  <c r="AG61"/>
  <c r="AF61"/>
  <c r="AL97"/>
  <c r="AK97"/>
  <c r="AJ97"/>
  <c r="AI97"/>
  <c r="AH97"/>
  <c r="AG97"/>
  <c r="AF97"/>
  <c r="AL10"/>
  <c r="AK10"/>
  <c r="AJ10"/>
  <c r="AI10"/>
  <c r="AH10"/>
  <c r="AG10"/>
  <c r="AF10"/>
  <c r="AL20"/>
  <c r="AK20"/>
  <c r="AJ20"/>
  <c r="AI20"/>
  <c r="AH20"/>
  <c r="AG20"/>
  <c r="AF20"/>
  <c r="AL12"/>
  <c r="AK12"/>
  <c r="AJ12"/>
  <c r="AI12"/>
  <c r="AH12"/>
  <c r="AG12"/>
  <c r="AF12"/>
  <c r="AL156"/>
  <c r="AK156"/>
  <c r="AJ156"/>
  <c r="AI156"/>
  <c r="AH156"/>
  <c r="AG156"/>
  <c r="AF156"/>
  <c r="AL101"/>
  <c r="AK101"/>
  <c r="AJ101"/>
  <c r="AI101"/>
  <c r="AH101"/>
  <c r="AG101"/>
  <c r="AF101"/>
  <c r="AL94"/>
  <c r="AK94"/>
  <c r="AJ94"/>
  <c r="AI94"/>
  <c r="AH94"/>
  <c r="AG94"/>
  <c r="AF94"/>
  <c r="AL116"/>
  <c r="AK116"/>
  <c r="AJ116"/>
  <c r="AI116"/>
  <c r="AH116"/>
  <c r="AG116"/>
  <c r="AF116"/>
  <c r="AL11"/>
  <c r="AK11"/>
  <c r="AJ11"/>
  <c r="AI11"/>
  <c r="AH11"/>
  <c r="AG11"/>
  <c r="AF11"/>
  <c r="AL31"/>
  <c r="AK31"/>
  <c r="AJ31"/>
  <c r="AI31"/>
  <c r="AH31"/>
  <c r="AG31"/>
  <c r="AF31"/>
  <c r="AL147"/>
  <c r="AK147"/>
  <c r="AJ147"/>
  <c r="AI147"/>
  <c r="AH147"/>
  <c r="AG147"/>
  <c r="AF147"/>
  <c r="AL143"/>
  <c r="AK143"/>
  <c r="AJ143"/>
  <c r="AI143"/>
  <c r="AH143"/>
  <c r="AG143"/>
  <c r="AF143"/>
  <c r="AL112"/>
  <c r="AK112"/>
  <c r="AJ112"/>
  <c r="AI112"/>
  <c r="AH112"/>
  <c r="AG112"/>
  <c r="AF112"/>
  <c r="AL152"/>
  <c r="AK152"/>
  <c r="AJ152"/>
  <c r="AI152"/>
  <c r="AH152"/>
  <c r="AG152"/>
  <c r="AF152"/>
  <c r="AL126"/>
  <c r="AK126"/>
  <c r="AJ126"/>
  <c r="AI126"/>
  <c r="AH126"/>
  <c r="AG126"/>
  <c r="AF126"/>
  <c r="AL71"/>
  <c r="AK71"/>
  <c r="AJ71"/>
  <c r="AI71"/>
  <c r="AH71"/>
  <c r="AG71"/>
  <c r="AF71"/>
  <c r="AL33"/>
  <c r="AK33"/>
  <c r="AJ33"/>
  <c r="AI33"/>
  <c r="AH33"/>
  <c r="AG33"/>
  <c r="AF33"/>
  <c r="AL14"/>
  <c r="AK14"/>
  <c r="AJ14"/>
  <c r="AI14"/>
  <c r="AH14"/>
  <c r="AG14"/>
  <c r="AF14"/>
  <c r="AL45"/>
  <c r="AK45"/>
  <c r="AJ45"/>
  <c r="AI45"/>
  <c r="AH45"/>
  <c r="AG45"/>
  <c r="AF45"/>
  <c r="AL93"/>
  <c r="AK93"/>
  <c r="AJ93"/>
  <c r="AI93"/>
  <c r="AH93"/>
  <c r="AG93"/>
  <c r="AF93"/>
  <c r="AL136"/>
  <c r="AK136"/>
  <c r="AJ136"/>
  <c r="AI136"/>
  <c r="AH136"/>
  <c r="AG136"/>
  <c r="AF136"/>
  <c r="AL84"/>
  <c r="AK84"/>
  <c r="AJ84"/>
  <c r="AI84"/>
  <c r="AH84"/>
  <c r="AG84"/>
  <c r="AF84"/>
  <c r="AL91"/>
  <c r="AK91"/>
  <c r="AJ91"/>
  <c r="AI91"/>
  <c r="AH91"/>
  <c r="AG91"/>
  <c r="AF91"/>
  <c r="AL144"/>
  <c r="AK144"/>
  <c r="AJ144"/>
  <c r="AI144"/>
  <c r="AH144"/>
  <c r="AG144"/>
  <c r="AF144"/>
  <c r="AL29"/>
  <c r="AK29"/>
  <c r="AJ29"/>
  <c r="AI29"/>
  <c r="AH29"/>
  <c r="AG29"/>
  <c r="AF29"/>
  <c r="AL164"/>
  <c r="AK164"/>
  <c r="AJ164"/>
  <c r="AI164"/>
  <c r="AH164"/>
  <c r="AG164"/>
  <c r="AF164"/>
  <c r="AL28"/>
  <c r="AK28"/>
  <c r="AJ28"/>
  <c r="AI28"/>
  <c r="AH28"/>
  <c r="AG28"/>
  <c r="AF28"/>
  <c r="AL27"/>
  <c r="AK27"/>
  <c r="AJ27"/>
  <c r="AI27"/>
  <c r="AH27"/>
  <c r="AG27"/>
  <c r="AF27"/>
  <c r="AL83"/>
  <c r="AK83"/>
  <c r="AJ83"/>
  <c r="AI83"/>
  <c r="AH83"/>
  <c r="AG83"/>
  <c r="AF83"/>
  <c r="AL104"/>
  <c r="AK104"/>
  <c r="AJ104"/>
  <c r="AI104"/>
  <c r="AH104"/>
  <c r="AG104"/>
  <c r="AF104"/>
  <c r="AL168"/>
  <c r="AK168"/>
  <c r="AJ168"/>
  <c r="AI168"/>
  <c r="AH168"/>
  <c r="AG168"/>
  <c r="AF168"/>
  <c r="AL107"/>
  <c r="AK107"/>
  <c r="AJ107"/>
  <c r="AI107"/>
  <c r="AH107"/>
  <c r="AG107"/>
  <c r="AF107"/>
  <c r="AL173"/>
  <c r="AK173"/>
  <c r="AJ173"/>
  <c r="AI173"/>
  <c r="AH173"/>
  <c r="AG173"/>
  <c r="AF173"/>
  <c r="AL16"/>
  <c r="AK16"/>
  <c r="AJ16"/>
  <c r="AI16"/>
  <c r="AH16"/>
  <c r="AG16"/>
  <c r="AF16"/>
  <c r="AL114"/>
  <c r="AK114"/>
  <c r="AJ114"/>
  <c r="AI114"/>
  <c r="AH114"/>
  <c r="AG114"/>
  <c r="AF114"/>
  <c r="AL38"/>
  <c r="AK38"/>
  <c r="AJ38"/>
  <c r="AI38"/>
  <c r="AH38"/>
  <c r="AG38"/>
  <c r="AF38"/>
  <c r="AL63"/>
  <c r="AK63"/>
  <c r="AJ63"/>
  <c r="AI63"/>
  <c r="AH63"/>
  <c r="AG63"/>
  <c r="AF63"/>
  <c r="AL162"/>
  <c r="AK162"/>
  <c r="AJ162"/>
  <c r="AI162"/>
  <c r="AH162"/>
  <c r="AM162" s="1"/>
  <c r="AG162"/>
  <c r="AF162"/>
  <c r="AL22"/>
  <c r="AK22"/>
  <c r="AJ22"/>
  <c r="AI22"/>
  <c r="AH22"/>
  <c r="AG22"/>
  <c r="AF22"/>
  <c r="AL166"/>
  <c r="AK166"/>
  <c r="AJ166"/>
  <c r="AI166"/>
  <c r="AH166"/>
  <c r="AG166"/>
  <c r="AF166"/>
  <c r="AL133"/>
  <c r="AK133"/>
  <c r="AJ133"/>
  <c r="AI133"/>
  <c r="AH133"/>
  <c r="AG133"/>
  <c r="AF133"/>
  <c r="AL40"/>
  <c r="AK40"/>
  <c r="AJ40"/>
  <c r="AI40"/>
  <c r="AH40"/>
  <c r="AG40"/>
  <c r="AF40"/>
  <c r="AL90"/>
  <c r="AK90"/>
  <c r="AJ90"/>
  <c r="AI90"/>
  <c r="AH90"/>
  <c r="AG90"/>
  <c r="AF90"/>
  <c r="AL77"/>
  <c r="AK77"/>
  <c r="AJ77"/>
  <c r="AI77"/>
  <c r="AH77"/>
  <c r="AG77"/>
  <c r="AF77"/>
  <c r="AL42"/>
  <c r="AK42"/>
  <c r="AJ42"/>
  <c r="AI42"/>
  <c r="AH42"/>
  <c r="AG42"/>
  <c r="AF42"/>
  <c r="AL160"/>
  <c r="AK160"/>
  <c r="AJ160"/>
  <c r="AI160"/>
  <c r="AH160"/>
  <c r="AG160"/>
  <c r="AF160"/>
  <c r="AL37"/>
  <c r="AK37"/>
  <c r="AJ37"/>
  <c r="AI37"/>
  <c r="AH37"/>
  <c r="AG37"/>
  <c r="AF37"/>
  <c r="AL13"/>
  <c r="AK13"/>
  <c r="AJ13"/>
  <c r="AI13"/>
  <c r="AH13"/>
  <c r="AG13"/>
  <c r="AF13"/>
  <c r="AL26"/>
  <c r="AK26"/>
  <c r="AJ26"/>
  <c r="AI26"/>
  <c r="AH26"/>
  <c r="AG26"/>
  <c r="AF26"/>
  <c r="AL30"/>
  <c r="AK30"/>
  <c r="AJ30"/>
  <c r="AI30"/>
  <c r="AH30"/>
  <c r="AM30" s="1"/>
  <c r="AG30"/>
  <c r="AF30"/>
  <c r="AL59"/>
  <c r="AK59"/>
  <c r="AJ59"/>
  <c r="AI59"/>
  <c r="AH59"/>
  <c r="AG59"/>
  <c r="AF59"/>
  <c r="AL161"/>
  <c r="AK161"/>
  <c r="AJ161"/>
  <c r="AI161"/>
  <c r="AH161"/>
  <c r="AG161"/>
  <c r="AF161"/>
  <c r="AL159"/>
  <c r="AK159"/>
  <c r="AJ159"/>
  <c r="AI159"/>
  <c r="AH159"/>
  <c r="AG159"/>
  <c r="AF159"/>
  <c r="AL140"/>
  <c r="AK140"/>
  <c r="AJ140"/>
  <c r="AI140"/>
  <c r="AH140"/>
  <c r="AG140"/>
  <c r="AF140"/>
  <c r="AL74"/>
  <c r="AK74"/>
  <c r="AJ74"/>
  <c r="AI74"/>
  <c r="AH74"/>
  <c r="AG74"/>
  <c r="AF74"/>
  <c r="AL79"/>
  <c r="AK79"/>
  <c r="AJ79"/>
  <c r="AI79"/>
  <c r="AH79"/>
  <c r="AG79"/>
  <c r="AF79"/>
  <c r="AL92"/>
  <c r="AK92"/>
  <c r="AJ92"/>
  <c r="AI92"/>
  <c r="AH92"/>
  <c r="AG92"/>
  <c r="AF92"/>
  <c r="AL55"/>
  <c r="AK55"/>
  <c r="AJ55"/>
  <c r="AI55"/>
  <c r="AH55"/>
  <c r="AG55"/>
  <c r="AF55"/>
  <c r="AL105"/>
  <c r="AK105"/>
  <c r="AJ105"/>
  <c r="AI105"/>
  <c r="AH105"/>
  <c r="AG105"/>
  <c r="AF105"/>
  <c r="AL78"/>
  <c r="AK78"/>
  <c r="AJ78"/>
  <c r="AI78"/>
  <c r="AH78"/>
  <c r="AG78"/>
  <c r="AF78"/>
  <c r="AL120"/>
  <c r="AK120"/>
  <c r="AJ120"/>
  <c r="AI120"/>
  <c r="AH120"/>
  <c r="AG120"/>
  <c r="AF120"/>
  <c r="AL124"/>
  <c r="AK124"/>
  <c r="AJ124"/>
  <c r="AI124"/>
  <c r="AH124"/>
  <c r="AG124"/>
  <c r="AF124"/>
  <c r="AL44"/>
  <c r="AK44"/>
  <c r="AJ44"/>
  <c r="AI44"/>
  <c r="AH44"/>
  <c r="AG44"/>
  <c r="AF44"/>
  <c r="AL23"/>
  <c r="AK23"/>
  <c r="AJ23"/>
  <c r="AI23"/>
  <c r="AH23"/>
  <c r="AG23"/>
  <c r="AF23"/>
  <c r="AL87"/>
  <c r="AK87"/>
  <c r="AJ87"/>
  <c r="AI87"/>
  <c r="AH87"/>
  <c r="AG87"/>
  <c r="AF87"/>
  <c r="AL128"/>
  <c r="AK128"/>
  <c r="AJ128"/>
  <c r="AI128"/>
  <c r="AH128"/>
  <c r="AG128"/>
  <c r="AF128"/>
  <c r="AL139"/>
  <c r="AK139"/>
  <c r="AJ139"/>
  <c r="AI139"/>
  <c r="AH139"/>
  <c r="AG139"/>
  <c r="AF139"/>
  <c r="AL142"/>
  <c r="AK142"/>
  <c r="AJ142"/>
  <c r="AI142"/>
  <c r="AH142"/>
  <c r="AG142"/>
  <c r="AF142"/>
  <c r="AL65"/>
  <c r="AK65"/>
  <c r="AJ65"/>
  <c r="AI65"/>
  <c r="AH65"/>
  <c r="AG65"/>
  <c r="AF65"/>
  <c r="AL113"/>
  <c r="AK113"/>
  <c r="AJ113"/>
  <c r="AI113"/>
  <c r="AH113"/>
  <c r="AG113"/>
  <c r="AF113"/>
  <c r="AL19"/>
  <c r="AK19"/>
  <c r="AJ19"/>
  <c r="AI19"/>
  <c r="AH19"/>
  <c r="AG19"/>
  <c r="AF19"/>
  <c r="AL52"/>
  <c r="AK52"/>
  <c r="AJ52"/>
  <c r="AI52"/>
  <c r="AH52"/>
  <c r="AG52"/>
  <c r="AF52"/>
  <c r="AL21"/>
  <c r="AK21"/>
  <c r="AJ21"/>
  <c r="AI21"/>
  <c r="AH21"/>
  <c r="AG21"/>
  <c r="AF21"/>
  <c r="AL149"/>
  <c r="AK149"/>
  <c r="AJ149"/>
  <c r="AI149"/>
  <c r="AH149"/>
  <c r="AM149" s="1"/>
  <c r="AG149"/>
  <c r="AF149"/>
  <c r="AL62"/>
  <c r="AK62"/>
  <c r="AJ62"/>
  <c r="AI62"/>
  <c r="AH62"/>
  <c r="AG62"/>
  <c r="AF62"/>
  <c r="AL56"/>
  <c r="AK56"/>
  <c r="AJ56"/>
  <c r="AI56"/>
  <c r="AH56"/>
  <c r="AG56"/>
  <c r="AF56"/>
  <c r="AL122"/>
  <c r="AK122"/>
  <c r="AJ122"/>
  <c r="AI122"/>
  <c r="AH122"/>
  <c r="AG122"/>
  <c r="AF122"/>
  <c r="AL36"/>
  <c r="AK36"/>
  <c r="AJ36"/>
  <c r="AI36"/>
  <c r="AH36"/>
  <c r="AG36"/>
  <c r="AF36"/>
  <c r="AL95"/>
  <c r="AK95"/>
  <c r="AJ95"/>
  <c r="AI95"/>
  <c r="AH95"/>
  <c r="AG95"/>
  <c r="AF95"/>
  <c r="AL43"/>
  <c r="AK43"/>
  <c r="AJ43"/>
  <c r="AI43"/>
  <c r="AH43"/>
  <c r="AG43"/>
  <c r="AF43"/>
  <c r="AL141"/>
  <c r="AK141"/>
  <c r="AJ141"/>
  <c r="AI141"/>
  <c r="AH141"/>
  <c r="AG141"/>
  <c r="AF141"/>
  <c r="AL118"/>
  <c r="AK118"/>
  <c r="AJ118"/>
  <c r="AI118"/>
  <c r="AH118"/>
  <c r="AG118"/>
  <c r="AF118"/>
  <c r="AL24"/>
  <c r="AK24"/>
  <c r="AJ24"/>
  <c r="AI24"/>
  <c r="AH24"/>
  <c r="AG24"/>
  <c r="AF24"/>
  <c r="AL108"/>
  <c r="AK108"/>
  <c r="AJ108"/>
  <c r="AI108"/>
  <c r="AH108"/>
  <c r="AG108"/>
  <c r="AF108"/>
  <c r="AL163"/>
  <c r="AK163"/>
  <c r="AJ163"/>
  <c r="AI163"/>
  <c r="AH163"/>
  <c r="AG163"/>
  <c r="AF163"/>
  <c r="AL57"/>
  <c r="AK57"/>
  <c r="AJ57"/>
  <c r="AI57"/>
  <c r="AH57"/>
  <c r="AG57"/>
  <c r="AF57"/>
  <c r="AL172"/>
  <c r="AK172"/>
  <c r="AJ172"/>
  <c r="AI172"/>
  <c r="AH172"/>
  <c r="AG172"/>
  <c r="AF172"/>
  <c r="AL157"/>
  <c r="AK157"/>
  <c r="AJ157"/>
  <c r="AI157"/>
  <c r="AH157"/>
  <c r="AG157"/>
  <c r="AF157"/>
  <c r="AL158"/>
  <c r="AK158"/>
  <c r="AJ158"/>
  <c r="AI158"/>
  <c r="AH158"/>
  <c r="AM158" s="1"/>
  <c r="AG158"/>
  <c r="AF158"/>
  <c r="AL68"/>
  <c r="AK68"/>
  <c r="AJ68"/>
  <c r="AI68"/>
  <c r="AH68"/>
  <c r="AG68"/>
  <c r="AF68"/>
  <c r="AL125"/>
  <c r="AK125"/>
  <c r="AJ125"/>
  <c r="AI125"/>
  <c r="AH125"/>
  <c r="AG125"/>
  <c r="AF125"/>
  <c r="AL167"/>
  <c r="AK167"/>
  <c r="AJ167"/>
  <c r="AI167"/>
  <c r="AH167"/>
  <c r="AG167"/>
  <c r="AF167"/>
  <c r="AL106"/>
  <c r="AK106"/>
  <c r="AJ106"/>
  <c r="AI106"/>
  <c r="AH106"/>
  <c r="AG106"/>
  <c r="AF106"/>
  <c r="AL130"/>
  <c r="AK130"/>
  <c r="AJ130"/>
  <c r="AI130"/>
  <c r="AH130"/>
  <c r="AG130"/>
  <c r="AF130"/>
  <c r="AL70"/>
  <c r="AK70"/>
  <c r="AJ70"/>
  <c r="AI70"/>
  <c r="AH70"/>
  <c r="AG70"/>
  <c r="AF70"/>
  <c r="AL171"/>
  <c r="AK171"/>
  <c r="AJ171"/>
  <c r="AI171"/>
  <c r="AH171"/>
  <c r="AG171"/>
  <c r="AF171"/>
  <c r="AL73"/>
  <c r="AK73"/>
  <c r="AJ73"/>
  <c r="AI73"/>
  <c r="AH73"/>
  <c r="AG73"/>
  <c r="AF73"/>
  <c r="AL119"/>
  <c r="AK119"/>
  <c r="AJ119"/>
  <c r="AI119"/>
  <c r="AH119"/>
  <c r="AG119"/>
  <c r="AF119"/>
  <c r="AL67"/>
  <c r="AK67"/>
  <c r="AJ67"/>
  <c r="AI67"/>
  <c r="AH67"/>
  <c r="AG67"/>
  <c r="AF67"/>
  <c r="AL99"/>
  <c r="AK99"/>
  <c r="AJ99"/>
  <c r="AI99"/>
  <c r="AH99"/>
  <c r="AG99"/>
  <c r="AF99"/>
  <c r="AL111"/>
  <c r="AK111"/>
  <c r="AJ111"/>
  <c r="AI111"/>
  <c r="AH111"/>
  <c r="AG111"/>
  <c r="AF111"/>
  <c r="AL134"/>
  <c r="AK134"/>
  <c r="AJ134"/>
  <c r="AI134"/>
  <c r="AH134"/>
  <c r="AG134"/>
  <c r="AF134"/>
  <c r="AL110"/>
  <c r="AK110"/>
  <c r="AJ110"/>
  <c r="AI110"/>
  <c r="AH110"/>
  <c r="AG110"/>
  <c r="AF110"/>
  <c r="AL39"/>
  <c r="AK39"/>
  <c r="AJ39"/>
  <c r="AI39"/>
  <c r="AH39"/>
  <c r="AG39"/>
  <c r="AF39"/>
  <c r="AL137"/>
  <c r="AK137"/>
  <c r="AJ137"/>
  <c r="AI137"/>
  <c r="AH137"/>
  <c r="AG137"/>
  <c r="AF137"/>
  <c r="AL25"/>
  <c r="AK25"/>
  <c r="AJ25"/>
  <c r="AI25"/>
  <c r="AH25"/>
  <c r="AM25" s="1"/>
  <c r="AG25"/>
  <c r="AF25"/>
  <c r="AL51"/>
  <c r="AK51"/>
  <c r="AJ51"/>
  <c r="AI51"/>
  <c r="AH51"/>
  <c r="AG51"/>
  <c r="AF51"/>
  <c r="AL115"/>
  <c r="AK115"/>
  <c r="AJ115"/>
  <c r="AI115"/>
  <c r="AH115"/>
  <c r="AG115"/>
  <c r="AF115"/>
  <c r="AL50"/>
  <c r="AK50"/>
  <c r="AJ50"/>
  <c r="AI50"/>
  <c r="AH50"/>
  <c r="AG50"/>
  <c r="AF50"/>
  <c r="AL54"/>
  <c r="AK54"/>
  <c r="AJ54"/>
  <c r="AI54"/>
  <c r="AH54"/>
  <c r="AM54" s="1"/>
  <c r="AG54"/>
  <c r="AF54"/>
  <c r="AL66"/>
  <c r="AK66"/>
  <c r="AJ66"/>
  <c r="AI66"/>
  <c r="AH66"/>
  <c r="AG66"/>
  <c r="AF66"/>
  <c r="AL72"/>
  <c r="AK72"/>
  <c r="AJ72"/>
  <c r="AI72"/>
  <c r="AH72"/>
  <c r="AG72"/>
  <c r="AF72"/>
  <c r="AL88"/>
  <c r="AK88"/>
  <c r="AJ88"/>
  <c r="AI88"/>
  <c r="AH88"/>
  <c r="AG88"/>
  <c r="AF88"/>
  <c r="AL127"/>
  <c r="AK127"/>
  <c r="AJ127"/>
  <c r="AI127"/>
  <c r="AH127"/>
  <c r="AG127"/>
  <c r="AF127"/>
  <c r="AL60"/>
  <c r="AK60"/>
  <c r="AJ60"/>
  <c r="AI60"/>
  <c r="AH60"/>
  <c r="AG60"/>
  <c r="AF60"/>
  <c r="AL18"/>
  <c r="AK18"/>
  <c r="AJ18"/>
  <c r="AI18"/>
  <c r="AH18"/>
  <c r="AG18"/>
  <c r="AF18"/>
  <c r="AJ10" i="3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J101"/>
  <c r="AJ102"/>
  <c r="AJ103"/>
  <c r="AJ104"/>
  <c r="AJ105"/>
  <c r="AJ106"/>
  <c r="AJ107"/>
  <c r="AJ108"/>
  <c r="AJ109"/>
  <c r="AJ110"/>
  <c r="AJ111"/>
  <c r="AJ112"/>
  <c r="AJ113"/>
  <c r="AJ114"/>
  <c r="AJ115"/>
  <c r="AJ116"/>
  <c r="AJ117"/>
  <c r="AJ118"/>
  <c r="AJ119"/>
  <c r="AJ120"/>
  <c r="AJ121"/>
  <c r="AJ122"/>
  <c r="AJ123"/>
  <c r="AJ124"/>
  <c r="AJ125"/>
  <c r="AJ126"/>
  <c r="AJ127"/>
  <c r="AJ128"/>
  <c r="AJ129"/>
  <c r="AJ130"/>
  <c r="AJ131"/>
  <c r="AJ132"/>
  <c r="AJ133"/>
  <c r="AJ134"/>
  <c r="AJ135"/>
  <c r="AJ136"/>
  <c r="AJ137"/>
  <c r="AJ138"/>
  <c r="AJ139"/>
  <c r="AJ140"/>
  <c r="AJ141"/>
  <c r="AJ142"/>
  <c r="AJ143"/>
  <c r="AJ144"/>
  <c r="AJ145"/>
  <c r="AJ146"/>
  <c r="AJ147"/>
  <c r="AJ148"/>
  <c r="AJ149"/>
  <c r="AJ150"/>
  <c r="AJ151"/>
  <c r="AJ152"/>
  <c r="AJ153"/>
  <c r="AJ154"/>
  <c r="AJ155"/>
  <c r="AJ156"/>
  <c r="AJ157"/>
  <c r="AJ158"/>
  <c r="AJ159"/>
  <c r="AJ160"/>
  <c r="AJ161"/>
  <c r="AJ162"/>
  <c r="AJ163"/>
  <c r="AJ164"/>
  <c r="AJ165"/>
  <c r="AJ166"/>
  <c r="AJ167"/>
  <c r="AJ168"/>
  <c r="AJ169"/>
  <c r="AJ170"/>
  <c r="AJ171"/>
  <c r="AJ172"/>
  <c r="AJ173"/>
  <c r="AJ174"/>
  <c r="AJ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108"/>
  <c r="AG109"/>
  <c r="AG110"/>
  <c r="AG111"/>
  <c r="AG112"/>
  <c r="AG113"/>
  <c r="AG114"/>
  <c r="AG115"/>
  <c r="AG116"/>
  <c r="AG117"/>
  <c r="AG118"/>
  <c r="AG119"/>
  <c r="AG120"/>
  <c r="AG121"/>
  <c r="AG122"/>
  <c r="AG123"/>
  <c r="AG124"/>
  <c r="AG125"/>
  <c r="AG126"/>
  <c r="AG127"/>
  <c r="AG128"/>
  <c r="AG129"/>
  <c r="AG130"/>
  <c r="AG131"/>
  <c r="AG132"/>
  <c r="AG133"/>
  <c r="AG134"/>
  <c r="AG135"/>
  <c r="AG136"/>
  <c r="AG137"/>
  <c r="AG138"/>
  <c r="AG139"/>
  <c r="AG140"/>
  <c r="AG141"/>
  <c r="AG142"/>
  <c r="AG143"/>
  <c r="AG144"/>
  <c r="AG145"/>
  <c r="AG146"/>
  <c r="AG147"/>
  <c r="AG148"/>
  <c r="AG149"/>
  <c r="AG150"/>
  <c r="AG151"/>
  <c r="AG152"/>
  <c r="AG153"/>
  <c r="AG154"/>
  <c r="AG155"/>
  <c r="AG156"/>
  <c r="AG157"/>
  <c r="AG158"/>
  <c r="AG159"/>
  <c r="AG160"/>
  <c r="AG161"/>
  <c r="AG162"/>
  <c r="AG163"/>
  <c r="AG164"/>
  <c r="AG165"/>
  <c r="AG166"/>
  <c r="AG167"/>
  <c r="AG168"/>
  <c r="AG169"/>
  <c r="AG170"/>
  <c r="AG171"/>
  <c r="AG172"/>
  <c r="AG173"/>
  <c r="AG174"/>
  <c r="AG9"/>
  <c r="AM167" i="50" l="1"/>
  <c r="AM141"/>
  <c r="AM168"/>
  <c r="AM147"/>
  <c r="AM155"/>
  <c r="AM88"/>
  <c r="AM50"/>
  <c r="AM137"/>
  <c r="AM26"/>
  <c r="AM160"/>
  <c r="AM42"/>
  <c r="AM29"/>
  <c r="AM58"/>
  <c r="AM47"/>
  <c r="AM106"/>
  <c r="AM56"/>
  <c r="AM142"/>
  <c r="AM40"/>
  <c r="AM133"/>
  <c r="AM27"/>
  <c r="AM116"/>
  <c r="AM145"/>
  <c r="AM17"/>
  <c r="AM174"/>
  <c r="AM173"/>
  <c r="AM32"/>
  <c r="AM166"/>
  <c r="AM121"/>
  <c r="AM170"/>
  <c r="AM108"/>
  <c r="AM55"/>
  <c r="AM140"/>
  <c r="AM107"/>
  <c r="AM164"/>
  <c r="AM64"/>
  <c r="AM66"/>
  <c r="AM68"/>
  <c r="AM172"/>
  <c r="AM163"/>
  <c r="AM65"/>
  <c r="AM159"/>
  <c r="AM135"/>
  <c r="AM51"/>
  <c r="AM95"/>
  <c r="AM122"/>
  <c r="AM86"/>
  <c r="AM19"/>
  <c r="AM101"/>
  <c r="AM60"/>
  <c r="AM119"/>
  <c r="AM171"/>
  <c r="AM21"/>
  <c r="AM144"/>
  <c r="AM161"/>
  <c r="AM112"/>
  <c r="AM82"/>
  <c r="AM89"/>
  <c r="AM93"/>
  <c r="AM14"/>
  <c r="AM61"/>
  <c r="AM109"/>
  <c r="AM20"/>
  <c r="AM150"/>
  <c r="AM34"/>
  <c r="AM71"/>
  <c r="AM152"/>
  <c r="AM69"/>
  <c r="AM46"/>
  <c r="AM98"/>
  <c r="AM10"/>
  <c r="AM100"/>
  <c r="AM9"/>
  <c r="AM114"/>
  <c r="AM83"/>
  <c r="AM99"/>
  <c r="AM57"/>
  <c r="AM43"/>
  <c r="AM113"/>
  <c r="AM18"/>
  <c r="AM72"/>
  <c r="AM39"/>
  <c r="AM125"/>
  <c r="AM77"/>
  <c r="AM156"/>
  <c r="AM53"/>
  <c r="AM48"/>
  <c r="AM24"/>
  <c r="AM62"/>
  <c r="AM139"/>
  <c r="AM44"/>
  <c r="AM74"/>
  <c r="AM59"/>
  <c r="AM37"/>
  <c r="AM90"/>
  <c r="AM22"/>
  <c r="AM28"/>
  <c r="AM45"/>
  <c r="AM23"/>
  <c r="AM78"/>
  <c r="AM79"/>
  <c r="AM13"/>
  <c r="AM126"/>
  <c r="AM35"/>
  <c r="AM16"/>
  <c r="AM31"/>
  <c r="AM12"/>
  <c r="AM11"/>
  <c r="AM97"/>
  <c r="AM49"/>
  <c r="AM41"/>
  <c r="AM15"/>
  <c r="AM76"/>
  <c r="AM165"/>
  <c r="AM81"/>
  <c r="AM85"/>
  <c r="AM80"/>
  <c r="I175" i="47" l="1"/>
  <c r="BV146" i="50" s="1"/>
  <c r="H175" i="47"/>
  <c r="BU146" i="50" s="1"/>
  <c r="F175" i="47"/>
  <c r="BS146" i="50" s="1"/>
  <c r="E175" i="47"/>
  <c r="BR146" i="50" s="1"/>
  <c r="I174" i="47"/>
  <c r="BV103" i="50" s="1"/>
  <c r="H174" i="47"/>
  <c r="BU103" i="50" s="1"/>
  <c r="F174" i="47"/>
  <c r="BS103" i="50" s="1"/>
  <c r="E174" i="47"/>
  <c r="BR103" i="50" s="1"/>
  <c r="I173" i="47"/>
  <c r="BV135" i="50" s="1"/>
  <c r="H173" i="47"/>
  <c r="BU135" i="50" s="1"/>
  <c r="F173" i="47"/>
  <c r="BS135" i="50" s="1"/>
  <c r="E173" i="47"/>
  <c r="BR135" i="50" s="1"/>
  <c r="I172" i="47"/>
  <c r="BV138" i="50" s="1"/>
  <c r="H172" i="47"/>
  <c r="BU138" i="50" s="1"/>
  <c r="F172" i="47"/>
  <c r="BS138" i="50" s="1"/>
  <c r="E172" i="47"/>
  <c r="BR138" i="50" s="1"/>
  <c r="I171" i="47"/>
  <c r="BV48" i="50" s="1"/>
  <c r="H171" i="47"/>
  <c r="BU48" i="50" s="1"/>
  <c r="F171" i="47"/>
  <c r="BS48" i="50" s="1"/>
  <c r="E171" i="47"/>
  <c r="BR48" i="50" s="1"/>
  <c r="I170" i="47"/>
  <c r="BV89" i="50" s="1"/>
  <c r="H170" i="47"/>
  <c r="BU89" i="50" s="1"/>
  <c r="F170" i="47"/>
  <c r="BS89" i="50" s="1"/>
  <c r="E170" i="47"/>
  <c r="BR89" i="50" s="1"/>
  <c r="I169" i="47"/>
  <c r="BV170" i="50" s="1"/>
  <c r="H169" i="47"/>
  <c r="BU170" i="50" s="1"/>
  <c r="F169" i="47"/>
  <c r="BS170" i="50" s="1"/>
  <c r="E169" i="47"/>
  <c r="BR170" i="50" s="1"/>
  <c r="I168" i="47"/>
  <c r="BV80" i="50" s="1"/>
  <c r="H168" i="47"/>
  <c r="BU80" i="50" s="1"/>
  <c r="F168" i="47"/>
  <c r="BS80" i="50" s="1"/>
  <c r="E168" i="47"/>
  <c r="BR80" i="50" s="1"/>
  <c r="I167" i="47"/>
  <c r="BV9" i="50" s="1"/>
  <c r="H167" i="47"/>
  <c r="BU9" i="50" s="1"/>
  <c r="F167" i="47"/>
  <c r="BS9" i="50" s="1"/>
  <c r="E167" i="47"/>
  <c r="BR9" i="50" s="1"/>
  <c r="I166" i="47"/>
  <c r="BV131" i="50" s="1"/>
  <c r="H166" i="47"/>
  <c r="BU131" i="50" s="1"/>
  <c r="F166" i="47"/>
  <c r="BS131" i="50" s="1"/>
  <c r="E166" i="47"/>
  <c r="BR131" i="50" s="1"/>
  <c r="I165" i="47"/>
  <c r="BV174" i="50" s="1"/>
  <c r="H165" i="47"/>
  <c r="BU174" i="50" s="1"/>
  <c r="F165" i="47"/>
  <c r="BS174" i="50" s="1"/>
  <c r="E165" i="47"/>
  <c r="BR174" i="50" s="1"/>
  <c r="I164" i="47"/>
  <c r="BV85" i="50" s="1"/>
  <c r="H164" i="47"/>
  <c r="BU85" i="50" s="1"/>
  <c r="F164" i="47"/>
  <c r="BS85" i="50" s="1"/>
  <c r="E164" i="47"/>
  <c r="BR85" i="50" s="1"/>
  <c r="I163" i="47"/>
  <c r="BV41" i="50" s="1"/>
  <c r="H163" i="47"/>
  <c r="BU41" i="50" s="1"/>
  <c r="F163" i="47"/>
  <c r="BS41" i="50" s="1"/>
  <c r="E163" i="47"/>
  <c r="BR41" i="50" s="1"/>
  <c r="I162" i="47"/>
  <c r="BV34" i="50" s="1"/>
  <c r="H162" i="47"/>
  <c r="BU34" i="50" s="1"/>
  <c r="F162" i="47"/>
  <c r="BS34" i="50" s="1"/>
  <c r="E162" i="47"/>
  <c r="BR34" i="50" s="1"/>
  <c r="I161" i="47"/>
  <c r="BV82" i="50" s="1"/>
  <c r="H161" i="47"/>
  <c r="BU82" i="50" s="1"/>
  <c r="F161" i="47"/>
  <c r="BS82" i="50" s="1"/>
  <c r="E161" i="47"/>
  <c r="BR82" i="50" s="1"/>
  <c r="I160" i="47"/>
  <c r="BV81" i="50" s="1"/>
  <c r="H160" i="47"/>
  <c r="BU81" i="50" s="1"/>
  <c r="F160" i="47"/>
  <c r="BS81" i="50" s="1"/>
  <c r="E160" i="47"/>
  <c r="BR81" i="50" s="1"/>
  <c r="I159" i="47"/>
  <c r="BV155" i="50" s="1"/>
  <c r="H159" i="47"/>
  <c r="BU155" i="50" s="1"/>
  <c r="F159" i="47"/>
  <c r="BS155" i="50" s="1"/>
  <c r="E159" i="47"/>
  <c r="BR155" i="50" s="1"/>
  <c r="I158" i="47"/>
  <c r="BV102" i="50" s="1"/>
  <c r="H158" i="47"/>
  <c r="BU102" i="50" s="1"/>
  <c r="F158" i="47"/>
  <c r="BS102" i="50" s="1"/>
  <c r="E158" i="47"/>
  <c r="BR102" i="50" s="1"/>
  <c r="I157" i="47"/>
  <c r="BV58" i="50" s="1"/>
  <c r="H157" i="47"/>
  <c r="BU58" i="50" s="1"/>
  <c r="F157" i="47"/>
  <c r="BS58" i="50" s="1"/>
  <c r="E157" i="47"/>
  <c r="BR58" i="50" s="1"/>
  <c r="I156" i="47"/>
  <c r="BV165" i="50" s="1"/>
  <c r="H156" i="47"/>
  <c r="BU165" i="50" s="1"/>
  <c r="F156" i="47"/>
  <c r="BS165" i="50" s="1"/>
  <c r="E156" i="47"/>
  <c r="BR165" i="50" s="1"/>
  <c r="I155" i="47"/>
  <c r="BV53" i="50" s="1"/>
  <c r="H155" i="47"/>
  <c r="BU53" i="50" s="1"/>
  <c r="F155" i="47"/>
  <c r="BS53" i="50" s="1"/>
  <c r="E155" i="47"/>
  <c r="BR53" i="50" s="1"/>
  <c r="I154" i="47"/>
  <c r="BV153" i="50" s="1"/>
  <c r="H154" i="47"/>
  <c r="BU153" i="50" s="1"/>
  <c r="F154" i="47"/>
  <c r="BS153" i="50" s="1"/>
  <c r="E154" i="47"/>
  <c r="BR153" i="50" s="1"/>
  <c r="I153" i="47"/>
  <c r="BV17" i="50" s="1"/>
  <c r="H153" i="47"/>
  <c r="BU17" i="50" s="1"/>
  <c r="F153" i="47"/>
  <c r="BS17" i="50" s="1"/>
  <c r="E153" i="47"/>
  <c r="BR17" i="50" s="1"/>
  <c r="I152" i="47"/>
  <c r="BV117" i="50" s="1"/>
  <c r="H152" i="47"/>
  <c r="BU117" i="50" s="1"/>
  <c r="F152" i="47"/>
  <c r="BS117" i="50" s="1"/>
  <c r="E152" i="47"/>
  <c r="BR117" i="50" s="1"/>
  <c r="I151" i="47"/>
  <c r="BV35" i="50" s="1"/>
  <c r="H151" i="47"/>
  <c r="BU35" i="50" s="1"/>
  <c r="F151" i="47"/>
  <c r="BS35" i="50" s="1"/>
  <c r="E151" i="47"/>
  <c r="BR35" i="50" s="1"/>
  <c r="I150" i="47"/>
  <c r="BV64" i="50" s="1"/>
  <c r="H150" i="47"/>
  <c r="BU64" i="50" s="1"/>
  <c r="F150" i="47"/>
  <c r="BS64" i="50" s="1"/>
  <c r="E150" i="47"/>
  <c r="BR64" i="50" s="1"/>
  <c r="I149" i="47"/>
  <c r="BV86" i="50" s="1"/>
  <c r="H149" i="47"/>
  <c r="BU86" i="50" s="1"/>
  <c r="F149" i="47"/>
  <c r="BS86" i="50" s="1"/>
  <c r="E149" i="47"/>
  <c r="BR86" i="50" s="1"/>
  <c r="I148" i="47"/>
  <c r="BV76" i="50" s="1"/>
  <c r="H148" i="47"/>
  <c r="BU76" i="50" s="1"/>
  <c r="F148" i="47"/>
  <c r="BS76" i="50" s="1"/>
  <c r="E148" i="47"/>
  <c r="BR76" i="50" s="1"/>
  <c r="I147" i="47"/>
  <c r="BV129" i="50" s="1"/>
  <c r="H147" i="47"/>
  <c r="BU129" i="50" s="1"/>
  <c r="F147" i="47"/>
  <c r="BS129" i="50" s="1"/>
  <c r="E147" i="47"/>
  <c r="BR129" i="50" s="1"/>
  <c r="I146" i="47"/>
  <c r="BV47" i="50" s="1"/>
  <c r="H146" i="47"/>
  <c r="BU47" i="50" s="1"/>
  <c r="F146" i="47"/>
  <c r="BS47" i="50" s="1"/>
  <c r="E146" i="47"/>
  <c r="BR47" i="50" s="1"/>
  <c r="I145" i="47"/>
  <c r="BV151" i="50" s="1"/>
  <c r="H145" i="47"/>
  <c r="BU151" i="50" s="1"/>
  <c r="F145" i="47"/>
  <c r="BS151" i="50" s="1"/>
  <c r="E145" i="47"/>
  <c r="BR151" i="50" s="1"/>
  <c r="I144" i="47"/>
  <c r="BV15" i="50" s="1"/>
  <c r="H144" i="47"/>
  <c r="BU15" i="50" s="1"/>
  <c r="F144" i="47"/>
  <c r="BS15" i="50" s="1"/>
  <c r="E144" i="47"/>
  <c r="BR15" i="50" s="1"/>
  <c r="I143" i="47"/>
  <c r="BV121" i="50" s="1"/>
  <c r="H143" i="47"/>
  <c r="BU121" i="50" s="1"/>
  <c r="F143" i="47"/>
  <c r="BS121" i="50" s="1"/>
  <c r="E143" i="47"/>
  <c r="BR121" i="50" s="1"/>
  <c r="I142" i="47"/>
  <c r="BV145" i="50" s="1"/>
  <c r="H142" i="47"/>
  <c r="BU145" i="50" s="1"/>
  <c r="F142" i="47"/>
  <c r="BS145" i="50" s="1"/>
  <c r="E142" i="47"/>
  <c r="BR145" i="50" s="1"/>
  <c r="I141" i="47"/>
  <c r="BV150" i="50" s="1"/>
  <c r="H141" i="47"/>
  <c r="BU150" i="50" s="1"/>
  <c r="F141" i="47"/>
  <c r="BS150" i="50" s="1"/>
  <c r="E141" i="47"/>
  <c r="BR150" i="50" s="1"/>
  <c r="I140" i="47"/>
  <c r="BV154" i="50" s="1"/>
  <c r="H140" i="47"/>
  <c r="BU154" i="50" s="1"/>
  <c r="F140" i="47"/>
  <c r="BS154" i="50" s="1"/>
  <c r="E140" i="47"/>
  <c r="BR154" i="50" s="1"/>
  <c r="I139" i="47"/>
  <c r="BV98" i="50" s="1"/>
  <c r="H139" i="47"/>
  <c r="BU98" i="50" s="1"/>
  <c r="F139" i="47"/>
  <c r="BS98" i="50" s="1"/>
  <c r="E139" i="47"/>
  <c r="BR98" i="50" s="1"/>
  <c r="I138" i="47"/>
  <c r="BV32" i="50" s="1"/>
  <c r="H138" i="47"/>
  <c r="BU32" i="50" s="1"/>
  <c r="F138" i="47"/>
  <c r="BS32" i="50" s="1"/>
  <c r="E138" i="47"/>
  <c r="BR32" i="50" s="1"/>
  <c r="I137" i="47"/>
  <c r="BV46" i="50" s="1"/>
  <c r="H137" i="47"/>
  <c r="BU46" i="50" s="1"/>
  <c r="F137" i="47"/>
  <c r="BS46" i="50" s="1"/>
  <c r="E137" i="47"/>
  <c r="BR46" i="50" s="1"/>
  <c r="I136" i="47"/>
  <c r="BV132" i="50" s="1"/>
  <c r="H136" i="47"/>
  <c r="BU132" i="50" s="1"/>
  <c r="F136" i="47"/>
  <c r="BS132" i="50" s="1"/>
  <c r="E136" i="47"/>
  <c r="BR132" i="50" s="1"/>
  <c r="I135" i="47"/>
  <c r="BV123" i="50" s="1"/>
  <c r="H135" i="47"/>
  <c r="BU123" i="50" s="1"/>
  <c r="F135" i="47"/>
  <c r="BS123" i="50" s="1"/>
  <c r="E135" i="47"/>
  <c r="BR123" i="50" s="1"/>
  <c r="I134" i="47"/>
  <c r="BV169" i="50" s="1"/>
  <c r="H134" i="47"/>
  <c r="BU169" i="50" s="1"/>
  <c r="F134" i="47"/>
  <c r="BS169" i="50" s="1"/>
  <c r="E134" i="47"/>
  <c r="BR169" i="50" s="1"/>
  <c r="I133" i="47"/>
  <c r="BV96" i="50" s="1"/>
  <c r="H133" i="47"/>
  <c r="BU96" i="50" s="1"/>
  <c r="F133" i="47"/>
  <c r="BS96" i="50" s="1"/>
  <c r="E133" i="47"/>
  <c r="BR96" i="50" s="1"/>
  <c r="I132" i="47"/>
  <c r="BV49" i="50" s="1"/>
  <c r="H132" i="47"/>
  <c r="BU49" i="50" s="1"/>
  <c r="F132" i="47"/>
  <c r="BS49" i="50" s="1"/>
  <c r="E132" i="47"/>
  <c r="BR49" i="50" s="1"/>
  <c r="I131" i="47"/>
  <c r="BV69" i="50" s="1"/>
  <c r="H131" i="47"/>
  <c r="BU69" i="50" s="1"/>
  <c r="F131" i="47"/>
  <c r="BS69" i="50" s="1"/>
  <c r="E131" i="47"/>
  <c r="BR69" i="50" s="1"/>
  <c r="I130" i="47"/>
  <c r="BV100" i="50" s="1"/>
  <c r="H130" i="47"/>
  <c r="BU100" i="50" s="1"/>
  <c r="F130" i="47"/>
  <c r="BS100" i="50" s="1"/>
  <c r="E130" i="47"/>
  <c r="BR100" i="50" s="1"/>
  <c r="I129" i="47"/>
  <c r="BV148" i="50" s="1"/>
  <c r="H129" i="47"/>
  <c r="BU148" i="50" s="1"/>
  <c r="F129" i="47"/>
  <c r="E129"/>
  <c r="BR148" i="50" s="1"/>
  <c r="I128" i="47"/>
  <c r="BV109" i="50" s="1"/>
  <c r="H128" i="47"/>
  <c r="BU109" i="50" s="1"/>
  <c r="F128" i="47"/>
  <c r="BS109" i="50" s="1"/>
  <c r="E128" i="47"/>
  <c r="BR109" i="50" s="1"/>
  <c r="I127" i="47"/>
  <c r="BV75" i="50" s="1"/>
  <c r="H127" i="47"/>
  <c r="BU75" i="50" s="1"/>
  <c r="F127" i="47"/>
  <c r="BS75" i="50" s="1"/>
  <c r="E127" i="47"/>
  <c r="BR75" i="50" s="1"/>
  <c r="I126" i="47"/>
  <c r="BV61" i="50" s="1"/>
  <c r="H126" i="47"/>
  <c r="BU61" i="50" s="1"/>
  <c r="F126" i="47"/>
  <c r="BS61" i="50" s="1"/>
  <c r="E126" i="47"/>
  <c r="BR61" i="50" s="1"/>
  <c r="I125" i="47"/>
  <c r="BV97" i="50" s="1"/>
  <c r="H125" i="47"/>
  <c r="BU97" i="50" s="1"/>
  <c r="F125" i="47"/>
  <c r="BS97" i="50" s="1"/>
  <c r="E125" i="47"/>
  <c r="BR97" i="50" s="1"/>
  <c r="I124" i="47"/>
  <c r="BV10" i="50" s="1"/>
  <c r="H124" i="47"/>
  <c r="BU10" i="50" s="1"/>
  <c r="F124" i="47"/>
  <c r="BS10" i="50" s="1"/>
  <c r="E124" i="47"/>
  <c r="BR10" i="50" s="1"/>
  <c r="I123" i="47"/>
  <c r="BV20" i="50" s="1"/>
  <c r="H123" i="47"/>
  <c r="BU20" i="50" s="1"/>
  <c r="F123" i="47"/>
  <c r="BS20" i="50" s="1"/>
  <c r="E123" i="47"/>
  <c r="BR20" i="50" s="1"/>
  <c r="I122" i="47"/>
  <c r="BV12" i="50" s="1"/>
  <c r="H122" i="47"/>
  <c r="BU12" i="50" s="1"/>
  <c r="F122" i="47"/>
  <c r="BS12" i="50" s="1"/>
  <c r="E122" i="47"/>
  <c r="BR12" i="50" s="1"/>
  <c r="I121" i="47"/>
  <c r="BV156" i="50" s="1"/>
  <c r="H121" i="47"/>
  <c r="BU156" i="50" s="1"/>
  <c r="F121" i="47"/>
  <c r="BS156" i="50" s="1"/>
  <c r="E121" i="47"/>
  <c r="BR156" i="50" s="1"/>
  <c r="I120" i="47"/>
  <c r="BV101" i="50" s="1"/>
  <c r="H120" i="47"/>
  <c r="BU101" i="50" s="1"/>
  <c r="F120" i="47"/>
  <c r="BS101" i="50" s="1"/>
  <c r="E120" i="47"/>
  <c r="BR101" i="50" s="1"/>
  <c r="I119" i="47"/>
  <c r="BV94" i="50" s="1"/>
  <c r="H119" i="47"/>
  <c r="BU94" i="50" s="1"/>
  <c r="F119" i="47"/>
  <c r="BS94" i="50" s="1"/>
  <c r="E119" i="47"/>
  <c r="BR94" i="50" s="1"/>
  <c r="I118" i="47"/>
  <c r="BV116" i="50" s="1"/>
  <c r="H118" i="47"/>
  <c r="BU116" i="50" s="1"/>
  <c r="F118" i="47"/>
  <c r="BS116" i="50" s="1"/>
  <c r="E118" i="47"/>
  <c r="BR116" i="50" s="1"/>
  <c r="I117" i="47"/>
  <c r="BV11" i="50" s="1"/>
  <c r="H117" i="47"/>
  <c r="BU11" i="50" s="1"/>
  <c r="F117" i="47"/>
  <c r="BS11" i="50" s="1"/>
  <c r="E117" i="47"/>
  <c r="BR11" i="50" s="1"/>
  <c r="I116" i="47"/>
  <c r="BV31" i="50" s="1"/>
  <c r="H116" i="47"/>
  <c r="BU31" i="50" s="1"/>
  <c r="F116" i="47"/>
  <c r="BS31" i="50" s="1"/>
  <c r="E116" i="47"/>
  <c r="BR31" i="50" s="1"/>
  <c r="I115" i="47"/>
  <c r="BV147" i="50" s="1"/>
  <c r="H115" i="47"/>
  <c r="BU147" i="50" s="1"/>
  <c r="F115" i="47"/>
  <c r="BS147" i="50" s="1"/>
  <c r="E115" i="47"/>
  <c r="BR147" i="50" s="1"/>
  <c r="I114" i="47"/>
  <c r="BV143" i="50" s="1"/>
  <c r="H114" i="47"/>
  <c r="BU143" i="50" s="1"/>
  <c r="F114" i="47"/>
  <c r="BS143" i="50" s="1"/>
  <c r="E114" i="47"/>
  <c r="BR143" i="50" s="1"/>
  <c r="I113" i="47"/>
  <c r="BV112" i="50" s="1"/>
  <c r="H113" i="47"/>
  <c r="BU112" i="50" s="1"/>
  <c r="F113" i="47"/>
  <c r="BS112" i="50" s="1"/>
  <c r="E113" i="47"/>
  <c r="BR112" i="50" s="1"/>
  <c r="I112" i="47"/>
  <c r="BV152" i="50" s="1"/>
  <c r="H112" i="47"/>
  <c r="BU152" i="50" s="1"/>
  <c r="F112" i="47"/>
  <c r="BS152" i="50" s="1"/>
  <c r="E112" i="47"/>
  <c r="BR152" i="50" s="1"/>
  <c r="I111" i="47"/>
  <c r="BV126" i="50" s="1"/>
  <c r="H111" i="47"/>
  <c r="BU126" i="50" s="1"/>
  <c r="F111" i="47"/>
  <c r="BS126" i="50" s="1"/>
  <c r="E111" i="47"/>
  <c r="BR126" i="50" s="1"/>
  <c r="I110" i="47"/>
  <c r="BV71" i="50" s="1"/>
  <c r="H110" i="47"/>
  <c r="BU71" i="50" s="1"/>
  <c r="F110" i="47"/>
  <c r="BS71" i="50" s="1"/>
  <c r="E110" i="47"/>
  <c r="BR71" i="50" s="1"/>
  <c r="I109" i="47"/>
  <c r="BV33" i="50" s="1"/>
  <c r="H109" i="47"/>
  <c r="BU33" i="50" s="1"/>
  <c r="F109" i="47"/>
  <c r="BS33" i="50" s="1"/>
  <c r="E109" i="47"/>
  <c r="BR33" i="50" s="1"/>
  <c r="I108" i="47"/>
  <c r="BV14" i="50" s="1"/>
  <c r="H108" i="47"/>
  <c r="BU14" i="50" s="1"/>
  <c r="F108" i="47"/>
  <c r="BS14" i="50" s="1"/>
  <c r="E108" i="47"/>
  <c r="BR14" i="50" s="1"/>
  <c r="I107" i="47"/>
  <c r="BV45" i="50" s="1"/>
  <c r="H107" i="47"/>
  <c r="BU45" i="50" s="1"/>
  <c r="F107" i="47"/>
  <c r="BS45" i="50" s="1"/>
  <c r="E107" i="47"/>
  <c r="BR45" i="50" s="1"/>
  <c r="I106" i="47"/>
  <c r="BV93" i="50" s="1"/>
  <c r="H106" i="47"/>
  <c r="BU93" i="50" s="1"/>
  <c r="F106" i="47"/>
  <c r="BS93" i="50" s="1"/>
  <c r="E106" i="47"/>
  <c r="BR93" i="50" s="1"/>
  <c r="I105" i="47"/>
  <c r="BV136" i="50" s="1"/>
  <c r="H105" i="47"/>
  <c r="BU136" i="50" s="1"/>
  <c r="F105" i="47"/>
  <c r="BS136" i="50" s="1"/>
  <c r="E105" i="47"/>
  <c r="BR136" i="50" s="1"/>
  <c r="I104" i="47"/>
  <c r="BV84" i="50" s="1"/>
  <c r="H104" i="47"/>
  <c r="BU84" i="50" s="1"/>
  <c r="F104" i="47"/>
  <c r="BS84" i="50" s="1"/>
  <c r="E104" i="47"/>
  <c r="BR84" i="50" s="1"/>
  <c r="I103" i="47"/>
  <c r="BV91" i="50" s="1"/>
  <c r="H103" i="47"/>
  <c r="BU91" i="50" s="1"/>
  <c r="F103" i="47"/>
  <c r="BS91" i="50" s="1"/>
  <c r="E103" i="47"/>
  <c r="BR91" i="50" s="1"/>
  <c r="I102" i="47"/>
  <c r="BV144" i="50" s="1"/>
  <c r="H102" i="47"/>
  <c r="BU144" i="50" s="1"/>
  <c r="G102" i="47"/>
  <c r="BT144" i="50" s="1"/>
  <c r="F102" i="47"/>
  <c r="BS144" i="50" s="1"/>
  <c r="E102" i="47"/>
  <c r="BR144" i="50" s="1"/>
  <c r="I101" i="47"/>
  <c r="BV29" i="50" s="1"/>
  <c r="H101" i="47"/>
  <c r="BU29" i="50" s="1"/>
  <c r="F101" i="47"/>
  <c r="BS29" i="50" s="1"/>
  <c r="E101" i="47"/>
  <c r="BR29" i="50" s="1"/>
  <c r="I100" i="47"/>
  <c r="BV164" i="50" s="1"/>
  <c r="H100" i="47"/>
  <c r="BU164" i="50" s="1"/>
  <c r="F100" i="47"/>
  <c r="BS164" i="50" s="1"/>
  <c r="E100" i="47"/>
  <c r="BR164" i="50" s="1"/>
  <c r="I99" i="47"/>
  <c r="BV28" i="50" s="1"/>
  <c r="H99" i="47"/>
  <c r="BU28" i="50" s="1"/>
  <c r="F99" i="47"/>
  <c r="BS28" i="50" s="1"/>
  <c r="E99" i="47"/>
  <c r="BR28" i="50" s="1"/>
  <c r="I98" i="47"/>
  <c r="BV27" i="50" s="1"/>
  <c r="H98" i="47"/>
  <c r="BU27" i="50" s="1"/>
  <c r="F98" i="47"/>
  <c r="BS27" i="50" s="1"/>
  <c r="E98" i="47"/>
  <c r="BR27" i="50" s="1"/>
  <c r="I97" i="47"/>
  <c r="BV83" i="50" s="1"/>
  <c r="H97" i="47"/>
  <c r="BU83" i="50" s="1"/>
  <c r="F97" i="47"/>
  <c r="BS83" i="50" s="1"/>
  <c r="E97" i="47"/>
  <c r="BR83" i="50" s="1"/>
  <c r="I96" i="47"/>
  <c r="BV104" i="50" s="1"/>
  <c r="H96" i="47"/>
  <c r="BU104" i="50" s="1"/>
  <c r="F96" i="47"/>
  <c r="BS104" i="50" s="1"/>
  <c r="E96" i="47"/>
  <c r="BR104" i="50" s="1"/>
  <c r="I95" i="47"/>
  <c r="BV168" i="50" s="1"/>
  <c r="H95" i="47"/>
  <c r="BU168" i="50" s="1"/>
  <c r="F95" i="47"/>
  <c r="BS168" i="50" s="1"/>
  <c r="E95" i="47"/>
  <c r="BR168" i="50" s="1"/>
  <c r="I94" i="47"/>
  <c r="BV107" i="50" s="1"/>
  <c r="H94" i="47"/>
  <c r="BU107" i="50" s="1"/>
  <c r="F94" i="47"/>
  <c r="BS107" i="50" s="1"/>
  <c r="E94" i="47"/>
  <c r="BR107" i="50" s="1"/>
  <c r="I93" i="47"/>
  <c r="BV173" i="50" s="1"/>
  <c r="H93" i="47"/>
  <c r="BU173" i="50" s="1"/>
  <c r="F93" i="47"/>
  <c r="BS173" i="50" s="1"/>
  <c r="E93" i="47"/>
  <c r="BR173" i="50" s="1"/>
  <c r="I92" i="47"/>
  <c r="BV16" i="50" s="1"/>
  <c r="H92" i="47"/>
  <c r="BU16" i="50" s="1"/>
  <c r="F92" i="47"/>
  <c r="BS16" i="50" s="1"/>
  <c r="E92" i="47"/>
  <c r="BR16" i="50" s="1"/>
  <c r="I91" i="47"/>
  <c r="BV114" i="50" s="1"/>
  <c r="H91" i="47"/>
  <c r="BU114" i="50" s="1"/>
  <c r="F91" i="47"/>
  <c r="BS114" i="50" s="1"/>
  <c r="E91" i="47"/>
  <c r="BR114" i="50" s="1"/>
  <c r="I90" i="47"/>
  <c r="BV38" i="50" s="1"/>
  <c r="H90" i="47"/>
  <c r="BU38" i="50" s="1"/>
  <c r="F90" i="47"/>
  <c r="BS38" i="50" s="1"/>
  <c r="E90" i="47"/>
  <c r="BR38" i="50" s="1"/>
  <c r="I89" i="47"/>
  <c r="BV63" i="50" s="1"/>
  <c r="H89" i="47"/>
  <c r="BU63" i="50" s="1"/>
  <c r="F89" i="47"/>
  <c r="BS63" i="50" s="1"/>
  <c r="E89" i="47"/>
  <c r="BR63" i="50" s="1"/>
  <c r="I88" i="47"/>
  <c r="BV162" i="50" s="1"/>
  <c r="H88" i="47"/>
  <c r="BU162" i="50" s="1"/>
  <c r="F88" i="47"/>
  <c r="BS162" i="50" s="1"/>
  <c r="E88" i="47"/>
  <c r="BR162" i="50" s="1"/>
  <c r="I87" i="47"/>
  <c r="BV22" i="50" s="1"/>
  <c r="H87" i="47"/>
  <c r="BU22" i="50" s="1"/>
  <c r="F87" i="47"/>
  <c r="BS22" i="50" s="1"/>
  <c r="E87" i="47"/>
  <c r="BR22" i="50" s="1"/>
  <c r="I86" i="47"/>
  <c r="BV166" i="50" s="1"/>
  <c r="H86" i="47"/>
  <c r="BU166" i="50" s="1"/>
  <c r="F86" i="47"/>
  <c r="BS166" i="50" s="1"/>
  <c r="E86" i="47"/>
  <c r="BR166" i="50" s="1"/>
  <c r="I85" i="47"/>
  <c r="BV133" i="50" s="1"/>
  <c r="H85" i="47"/>
  <c r="BU133" i="50" s="1"/>
  <c r="F85" i="47"/>
  <c r="BS133" i="50" s="1"/>
  <c r="E85" i="47"/>
  <c r="BR133" i="50" s="1"/>
  <c r="I84" i="47"/>
  <c r="BV40" i="50" s="1"/>
  <c r="H84" i="47"/>
  <c r="BU40" i="50" s="1"/>
  <c r="F84" i="47"/>
  <c r="BS40" i="50" s="1"/>
  <c r="E84" i="47"/>
  <c r="BR40" i="50" s="1"/>
  <c r="I83" i="47"/>
  <c r="BV90" i="50" s="1"/>
  <c r="H83" i="47"/>
  <c r="BU90" i="50" s="1"/>
  <c r="F83" i="47"/>
  <c r="BS90" i="50" s="1"/>
  <c r="E83" i="47"/>
  <c r="BR90" i="50" s="1"/>
  <c r="I82" i="47"/>
  <c r="BV77" i="50" s="1"/>
  <c r="H82" i="47"/>
  <c r="BU77" i="50" s="1"/>
  <c r="F82" i="47"/>
  <c r="BS77" i="50" s="1"/>
  <c r="E82" i="47"/>
  <c r="BR77" i="50" s="1"/>
  <c r="I81" i="47"/>
  <c r="BV42" i="50" s="1"/>
  <c r="H81" i="47"/>
  <c r="BU42" i="50" s="1"/>
  <c r="F81" i="47"/>
  <c r="BS42" i="50" s="1"/>
  <c r="E81" i="47"/>
  <c r="BR42" i="50" s="1"/>
  <c r="I80" i="47"/>
  <c r="BV160" i="50" s="1"/>
  <c r="H80" i="47"/>
  <c r="BU160" i="50" s="1"/>
  <c r="F80" i="47"/>
  <c r="BS160" i="50" s="1"/>
  <c r="E80" i="47"/>
  <c r="BR160" i="50" s="1"/>
  <c r="I79" i="47"/>
  <c r="BV37" i="50" s="1"/>
  <c r="H79" i="47"/>
  <c r="BU37" i="50" s="1"/>
  <c r="F79" i="47"/>
  <c r="BS37" i="50" s="1"/>
  <c r="E79" i="47"/>
  <c r="BR37" i="50" s="1"/>
  <c r="I78" i="47"/>
  <c r="BV13" i="50" s="1"/>
  <c r="H78" i="47"/>
  <c r="BU13" i="50" s="1"/>
  <c r="F78" i="47"/>
  <c r="BS13" i="50" s="1"/>
  <c r="E78" i="47"/>
  <c r="BR13" i="50" s="1"/>
  <c r="I77" i="47"/>
  <c r="BV26" i="50" s="1"/>
  <c r="H77" i="47"/>
  <c r="BU26" i="50" s="1"/>
  <c r="F77" i="47"/>
  <c r="BS26" i="50" s="1"/>
  <c r="E77" i="47"/>
  <c r="BR26" i="50" s="1"/>
  <c r="I76" i="47"/>
  <c r="BV30" i="50" s="1"/>
  <c r="H76" i="47"/>
  <c r="BU30" i="50" s="1"/>
  <c r="F76" i="47"/>
  <c r="BS30" i="50" s="1"/>
  <c r="E76" i="47"/>
  <c r="BR30" i="50" s="1"/>
  <c r="I75" i="47"/>
  <c r="BV59" i="50" s="1"/>
  <c r="H75" i="47"/>
  <c r="BU59" i="50" s="1"/>
  <c r="F75" i="47"/>
  <c r="BS59" i="50" s="1"/>
  <c r="E75" i="47"/>
  <c r="BR59" i="50" s="1"/>
  <c r="I74" i="47"/>
  <c r="BV161" i="50" s="1"/>
  <c r="H74" i="47"/>
  <c r="BU161" i="50" s="1"/>
  <c r="F74" i="47"/>
  <c r="BS161" i="50" s="1"/>
  <c r="E74" i="47"/>
  <c r="BR161" i="50" s="1"/>
  <c r="I73" i="47"/>
  <c r="BV159" i="50" s="1"/>
  <c r="H73" i="47"/>
  <c r="BU159" i="50" s="1"/>
  <c r="F73" i="47"/>
  <c r="BS159" i="50" s="1"/>
  <c r="E73" i="47"/>
  <c r="BR159" i="50" s="1"/>
  <c r="I72" i="47"/>
  <c r="BV140" i="50" s="1"/>
  <c r="H72" i="47"/>
  <c r="BU140" i="50" s="1"/>
  <c r="F72" i="47"/>
  <c r="BS140" i="50" s="1"/>
  <c r="E72" i="47"/>
  <c r="BR140" i="50" s="1"/>
  <c r="I71" i="47"/>
  <c r="BV74" i="50" s="1"/>
  <c r="H71" i="47"/>
  <c r="BU74" i="50" s="1"/>
  <c r="F71" i="47"/>
  <c r="BS74" i="50" s="1"/>
  <c r="E71" i="47"/>
  <c r="BR74" i="50" s="1"/>
  <c r="I70" i="47"/>
  <c r="BV79" i="50" s="1"/>
  <c r="H70" i="47"/>
  <c r="BU79" i="50" s="1"/>
  <c r="F70" i="47"/>
  <c r="BS79" i="50" s="1"/>
  <c r="E70" i="47"/>
  <c r="BR79" i="50" s="1"/>
  <c r="I69" i="47"/>
  <c r="BV92" i="50" s="1"/>
  <c r="H69" i="47"/>
  <c r="BU92" i="50" s="1"/>
  <c r="F69" i="47"/>
  <c r="BS92" i="50" s="1"/>
  <c r="E69" i="47"/>
  <c r="BR92" i="50" s="1"/>
  <c r="I68" i="47"/>
  <c r="BV55" i="50" s="1"/>
  <c r="H68" i="47"/>
  <c r="BU55" i="50" s="1"/>
  <c r="F68" i="47"/>
  <c r="BS55" i="50" s="1"/>
  <c r="E68" i="47"/>
  <c r="BR55" i="50" s="1"/>
  <c r="I67" i="47"/>
  <c r="BV105" i="50" s="1"/>
  <c r="H67" i="47"/>
  <c r="BU105" i="50" s="1"/>
  <c r="F67" i="47"/>
  <c r="BS105" i="50" s="1"/>
  <c r="E67" i="47"/>
  <c r="BR105" i="50" s="1"/>
  <c r="I66" i="47"/>
  <c r="BV78" i="50" s="1"/>
  <c r="H66" i="47"/>
  <c r="BU78" i="50" s="1"/>
  <c r="F66" i="47"/>
  <c r="BS78" i="50" s="1"/>
  <c r="E66" i="47"/>
  <c r="BR78" i="50" s="1"/>
  <c r="I65" i="47"/>
  <c r="BV120" i="50" s="1"/>
  <c r="H65" i="47"/>
  <c r="BU120" i="50" s="1"/>
  <c r="F65" i="47"/>
  <c r="BS120" i="50" s="1"/>
  <c r="E65" i="47"/>
  <c r="BR120" i="50" s="1"/>
  <c r="I64" i="47"/>
  <c r="BV124" i="50" s="1"/>
  <c r="H64" i="47"/>
  <c r="BU124" i="50" s="1"/>
  <c r="F64" i="47"/>
  <c r="BS124" i="50" s="1"/>
  <c r="E64" i="47"/>
  <c r="BR124" i="50" s="1"/>
  <c r="I63" i="47"/>
  <c r="BV44" i="50" s="1"/>
  <c r="H63" i="47"/>
  <c r="BU44" i="50" s="1"/>
  <c r="F63" i="47"/>
  <c r="BS44" i="50" s="1"/>
  <c r="E63" i="47"/>
  <c r="BR44" i="50" s="1"/>
  <c r="I62" i="47"/>
  <c r="BV23" i="50" s="1"/>
  <c r="H62" i="47"/>
  <c r="BU23" i="50" s="1"/>
  <c r="F62" i="47"/>
  <c r="BS23" i="50" s="1"/>
  <c r="E62" i="47"/>
  <c r="BR23" i="50" s="1"/>
  <c r="I61" i="47"/>
  <c r="BV87" i="50" s="1"/>
  <c r="H61" i="47"/>
  <c r="BU87" i="50" s="1"/>
  <c r="F61" i="47"/>
  <c r="BS87" i="50" s="1"/>
  <c r="E61" i="47"/>
  <c r="BR87" i="50" s="1"/>
  <c r="I60" i="47"/>
  <c r="BV128" i="50" s="1"/>
  <c r="H60" i="47"/>
  <c r="BU128" i="50" s="1"/>
  <c r="F60" i="47"/>
  <c r="BS128" i="50" s="1"/>
  <c r="E60" i="47"/>
  <c r="BR128" i="50" s="1"/>
  <c r="I59" i="47"/>
  <c r="BV139" i="50" s="1"/>
  <c r="H59" i="47"/>
  <c r="BU139" i="50" s="1"/>
  <c r="F59" i="47"/>
  <c r="BS139" i="50" s="1"/>
  <c r="E59" i="47"/>
  <c r="BR139" i="50" s="1"/>
  <c r="I58" i="47"/>
  <c r="BV142" i="50" s="1"/>
  <c r="H58" i="47"/>
  <c r="BU142" i="50" s="1"/>
  <c r="F58" i="47"/>
  <c r="BS142" i="50" s="1"/>
  <c r="E58" i="47"/>
  <c r="BR142" i="50" s="1"/>
  <c r="I57" i="47"/>
  <c r="BV65" i="50" s="1"/>
  <c r="H57" i="47"/>
  <c r="BU65" i="50" s="1"/>
  <c r="F57" i="47"/>
  <c r="BS65" i="50" s="1"/>
  <c r="E57" i="47"/>
  <c r="BR65" i="50" s="1"/>
  <c r="I56" i="47"/>
  <c r="BV113" i="50" s="1"/>
  <c r="H56" i="47"/>
  <c r="BU113" i="50" s="1"/>
  <c r="F56" i="47"/>
  <c r="BS113" i="50" s="1"/>
  <c r="E56" i="47"/>
  <c r="BR113" i="50" s="1"/>
  <c r="I55" i="47"/>
  <c r="BV19" i="50" s="1"/>
  <c r="H55" i="47"/>
  <c r="BU19" i="50" s="1"/>
  <c r="F55" i="47"/>
  <c r="BS19" i="50" s="1"/>
  <c r="E55" i="47"/>
  <c r="BR19" i="50" s="1"/>
  <c r="I54" i="47"/>
  <c r="BV52" i="50" s="1"/>
  <c r="H54" i="47"/>
  <c r="BU52" i="50" s="1"/>
  <c r="F54" i="47"/>
  <c r="BS52" i="50" s="1"/>
  <c r="E54" i="47"/>
  <c r="BR52" i="50" s="1"/>
  <c r="I53" i="47"/>
  <c r="BV21" i="50" s="1"/>
  <c r="H53" i="47"/>
  <c r="BU21" i="50" s="1"/>
  <c r="F53" i="47"/>
  <c r="BS21" i="50" s="1"/>
  <c r="E53" i="47"/>
  <c r="BR21" i="50" s="1"/>
  <c r="I52" i="47"/>
  <c r="BV149" i="50" s="1"/>
  <c r="H52" i="47"/>
  <c r="BU149" i="50" s="1"/>
  <c r="F52" i="47"/>
  <c r="E52"/>
  <c r="BR149" i="50" s="1"/>
  <c r="I51" i="47"/>
  <c r="BV62" i="50" s="1"/>
  <c r="H51" i="47"/>
  <c r="BU62" i="50" s="1"/>
  <c r="F51" i="47"/>
  <c r="BS62" i="50" s="1"/>
  <c r="E51" i="47"/>
  <c r="BR62" i="50" s="1"/>
  <c r="I50" i="47"/>
  <c r="BV56" i="50" s="1"/>
  <c r="H50" i="47"/>
  <c r="BU56" i="50" s="1"/>
  <c r="F50" i="47"/>
  <c r="BS56" i="50" s="1"/>
  <c r="E50" i="47"/>
  <c r="BR56" i="50" s="1"/>
  <c r="I49" i="47"/>
  <c r="BV122" i="50" s="1"/>
  <c r="H49" i="47"/>
  <c r="BU122" i="50" s="1"/>
  <c r="F49" i="47"/>
  <c r="BS122" i="50" s="1"/>
  <c r="E49" i="47"/>
  <c r="BR122" i="50" s="1"/>
  <c r="I48" i="47"/>
  <c r="BV36" i="50" s="1"/>
  <c r="H48" i="47"/>
  <c r="BU36" i="50" s="1"/>
  <c r="G48" i="47"/>
  <c r="BT36" i="50" s="1"/>
  <c r="F48" i="47"/>
  <c r="BS36" i="50" s="1"/>
  <c r="E48" i="47"/>
  <c r="BR36" i="50" s="1"/>
  <c r="I47" i="47"/>
  <c r="BV95" i="50" s="1"/>
  <c r="H47" i="47"/>
  <c r="BU95" i="50" s="1"/>
  <c r="F47" i="47"/>
  <c r="BS95" i="50" s="1"/>
  <c r="E47" i="47"/>
  <c r="BR95" i="50" s="1"/>
  <c r="I46" i="47"/>
  <c r="BV43" i="50" s="1"/>
  <c r="H46" i="47"/>
  <c r="BU43" i="50" s="1"/>
  <c r="F46" i="47"/>
  <c r="BS43" i="50" s="1"/>
  <c r="E46" i="47"/>
  <c r="BR43" i="50" s="1"/>
  <c r="I45" i="47"/>
  <c r="BV141" i="50" s="1"/>
  <c r="H45" i="47"/>
  <c r="BU141" i="50" s="1"/>
  <c r="F45" i="47"/>
  <c r="BS141" i="50" s="1"/>
  <c r="E45" i="47"/>
  <c r="BR141" i="50" s="1"/>
  <c r="I44" i="47"/>
  <c r="BV118" i="50" s="1"/>
  <c r="H44" i="47"/>
  <c r="BU118" i="50" s="1"/>
  <c r="F44" i="47"/>
  <c r="BS118" i="50" s="1"/>
  <c r="E44" i="47"/>
  <c r="BR118" i="50" s="1"/>
  <c r="I43" i="47"/>
  <c r="BV24" i="50" s="1"/>
  <c r="H43" i="47"/>
  <c r="BU24" i="50" s="1"/>
  <c r="F43" i="47"/>
  <c r="BS24" i="50" s="1"/>
  <c r="E43" i="47"/>
  <c r="BR24" i="50" s="1"/>
  <c r="I42" i="47"/>
  <c r="BV108" i="50" s="1"/>
  <c r="H42" i="47"/>
  <c r="BU108" i="50" s="1"/>
  <c r="F42" i="47"/>
  <c r="BS108" i="50" s="1"/>
  <c r="E42" i="47"/>
  <c r="BR108" i="50" s="1"/>
  <c r="I41" i="47"/>
  <c r="BV163" i="50" s="1"/>
  <c r="H41" i="47"/>
  <c r="BU163" i="50" s="1"/>
  <c r="F41" i="47"/>
  <c r="BS163" i="50" s="1"/>
  <c r="E41" i="47"/>
  <c r="BR163" i="50" s="1"/>
  <c r="I40" i="47"/>
  <c r="BV57" i="50" s="1"/>
  <c r="H40" i="47"/>
  <c r="BU57" i="50" s="1"/>
  <c r="F40" i="47"/>
  <c r="BS57" i="50" s="1"/>
  <c r="E40" i="47"/>
  <c r="BR57" i="50" s="1"/>
  <c r="I39" i="47"/>
  <c r="BV172" i="50" s="1"/>
  <c r="H39" i="47"/>
  <c r="BU172" i="50" s="1"/>
  <c r="F39" i="47"/>
  <c r="BS172" i="50" s="1"/>
  <c r="E39" i="47"/>
  <c r="BR172" i="50" s="1"/>
  <c r="I38" i="47"/>
  <c r="BV157" i="50" s="1"/>
  <c r="H38" i="47"/>
  <c r="BU157" i="50" s="1"/>
  <c r="F38" i="47"/>
  <c r="BS157" i="50" s="1"/>
  <c r="E38" i="47"/>
  <c r="BR157" i="50" s="1"/>
  <c r="I37" i="47"/>
  <c r="BV158" i="50" s="1"/>
  <c r="H37" i="47"/>
  <c r="BU158" i="50" s="1"/>
  <c r="F37" i="47"/>
  <c r="BS158" i="50" s="1"/>
  <c r="E37" i="47"/>
  <c r="BR158" i="50" s="1"/>
  <c r="I36" i="47"/>
  <c r="BV68" i="50" s="1"/>
  <c r="H36" i="47"/>
  <c r="BU68" i="50" s="1"/>
  <c r="F36" i="47"/>
  <c r="BS68" i="50" s="1"/>
  <c r="E36" i="47"/>
  <c r="BR68" i="50" s="1"/>
  <c r="I35" i="47"/>
  <c r="BV125" i="50" s="1"/>
  <c r="H35" i="47"/>
  <c r="BU125" i="50" s="1"/>
  <c r="F35" i="47"/>
  <c r="BS125" i="50" s="1"/>
  <c r="E35" i="47"/>
  <c r="BR125" i="50" s="1"/>
  <c r="I34" i="47"/>
  <c r="BV167" i="50" s="1"/>
  <c r="H34" i="47"/>
  <c r="BU167" i="50" s="1"/>
  <c r="F34" i="47"/>
  <c r="BS167" i="50" s="1"/>
  <c r="E34" i="47"/>
  <c r="BR167" i="50" s="1"/>
  <c r="I33" i="47"/>
  <c r="BV106" i="50" s="1"/>
  <c r="H33" i="47"/>
  <c r="BU106" i="50" s="1"/>
  <c r="F33" i="47"/>
  <c r="BS106" i="50" s="1"/>
  <c r="E33" i="47"/>
  <c r="BR106" i="50" s="1"/>
  <c r="I32" i="47"/>
  <c r="BV130" i="50" s="1"/>
  <c r="H32" i="47"/>
  <c r="BU130" i="50" s="1"/>
  <c r="F32" i="47"/>
  <c r="BS130" i="50" s="1"/>
  <c r="E32" i="47"/>
  <c r="BR130" i="50" s="1"/>
  <c r="I31" i="47"/>
  <c r="BV70" i="50" s="1"/>
  <c r="H31" i="47"/>
  <c r="BU70" i="50" s="1"/>
  <c r="F31" i="47"/>
  <c r="BS70" i="50" s="1"/>
  <c r="E31" i="47"/>
  <c r="BR70" i="50" s="1"/>
  <c r="I30" i="47"/>
  <c r="BV171" i="50" s="1"/>
  <c r="H30" i="47"/>
  <c r="BU171" i="50" s="1"/>
  <c r="F30" i="47"/>
  <c r="BS171" i="50" s="1"/>
  <c r="E30" i="47"/>
  <c r="BR171" i="50" s="1"/>
  <c r="I29" i="47"/>
  <c r="BV73" i="50" s="1"/>
  <c r="H29" i="47"/>
  <c r="BU73" i="50" s="1"/>
  <c r="F29" i="47"/>
  <c r="BS73" i="50" s="1"/>
  <c r="E29" i="47"/>
  <c r="BR73" i="50" s="1"/>
  <c r="I28" i="47"/>
  <c r="BV119" i="50" s="1"/>
  <c r="H28" i="47"/>
  <c r="BU119" i="50" s="1"/>
  <c r="F28" i="47"/>
  <c r="BS119" i="50" s="1"/>
  <c r="E28" i="47"/>
  <c r="BR119" i="50" s="1"/>
  <c r="I27" i="47"/>
  <c r="BV67" i="50" s="1"/>
  <c r="H27" i="47"/>
  <c r="BU67" i="50" s="1"/>
  <c r="F27" i="47"/>
  <c r="BS67" i="50" s="1"/>
  <c r="E27" i="47"/>
  <c r="BR67" i="50" s="1"/>
  <c r="I26" i="47"/>
  <c r="BV99" i="50" s="1"/>
  <c r="H26" i="47"/>
  <c r="BU99" i="50" s="1"/>
  <c r="F26" i="47"/>
  <c r="BS99" i="50" s="1"/>
  <c r="E26" i="47"/>
  <c r="BR99" i="50" s="1"/>
  <c r="I25" i="47"/>
  <c r="BV111" i="50" s="1"/>
  <c r="H25" i="47"/>
  <c r="BU111" i="50" s="1"/>
  <c r="F25" i="47"/>
  <c r="BS111" i="50" s="1"/>
  <c r="E25" i="47"/>
  <c r="BR111" i="50" s="1"/>
  <c r="I24" i="47"/>
  <c r="BV134" i="50" s="1"/>
  <c r="H24" i="47"/>
  <c r="BU134" i="50" s="1"/>
  <c r="F24" i="47"/>
  <c r="BS134" i="50" s="1"/>
  <c r="E24" i="47"/>
  <c r="BR134" i="50" s="1"/>
  <c r="I23" i="47"/>
  <c r="BV110" i="50" s="1"/>
  <c r="H23" i="47"/>
  <c r="BU110" i="50" s="1"/>
  <c r="F23" i="47"/>
  <c r="BS110" i="50" s="1"/>
  <c r="E23" i="47"/>
  <c r="BR110" i="50" s="1"/>
  <c r="I22" i="47"/>
  <c r="BV39" i="50" s="1"/>
  <c r="H22" i="47"/>
  <c r="BU39" i="50" s="1"/>
  <c r="F22" i="47"/>
  <c r="BS39" i="50" s="1"/>
  <c r="E22" i="47"/>
  <c r="BR39" i="50" s="1"/>
  <c r="I21" i="47"/>
  <c r="BV137" i="50" s="1"/>
  <c r="H21" i="47"/>
  <c r="BU137" i="50" s="1"/>
  <c r="F21" i="47"/>
  <c r="BS137" i="50" s="1"/>
  <c r="E21" i="47"/>
  <c r="BR137" i="50" s="1"/>
  <c r="I20" i="47"/>
  <c r="BV25" i="50" s="1"/>
  <c r="H20" i="47"/>
  <c r="BU25" i="50" s="1"/>
  <c r="F20" i="47"/>
  <c r="E20"/>
  <c r="BR25" i="50" s="1"/>
  <c r="I19" i="47"/>
  <c r="BV51" i="50" s="1"/>
  <c r="H19" i="47"/>
  <c r="BU51" i="50" s="1"/>
  <c r="F19" i="47"/>
  <c r="BS51" i="50" s="1"/>
  <c r="E19" i="47"/>
  <c r="BR51" i="50" s="1"/>
  <c r="I18" i="47"/>
  <c r="BV115" i="50" s="1"/>
  <c r="H18" i="47"/>
  <c r="BU115" i="50" s="1"/>
  <c r="F18" i="47"/>
  <c r="BS115" i="50" s="1"/>
  <c r="E18" i="47"/>
  <c r="BR115" i="50" s="1"/>
  <c r="I17" i="47"/>
  <c r="BV50" i="50" s="1"/>
  <c r="H17" i="47"/>
  <c r="BU50" i="50" s="1"/>
  <c r="F17" i="47"/>
  <c r="BS50" i="50" s="1"/>
  <c r="E17" i="47"/>
  <c r="BR50" i="50" s="1"/>
  <c r="I16" i="47"/>
  <c r="BV54" i="50" s="1"/>
  <c r="H16" i="47"/>
  <c r="BU54" i="50" s="1"/>
  <c r="F16" i="47"/>
  <c r="BS54" i="50" s="1"/>
  <c r="E16" i="47"/>
  <c r="BR54" i="50" s="1"/>
  <c r="I15" i="47"/>
  <c r="BV66" i="50" s="1"/>
  <c r="H15" i="47"/>
  <c r="BU66" i="50" s="1"/>
  <c r="F15" i="47"/>
  <c r="BS66" i="50" s="1"/>
  <c r="E15" i="47"/>
  <c r="BR66" i="50" s="1"/>
  <c r="I14" i="47"/>
  <c r="BV72" i="50" s="1"/>
  <c r="H14" i="47"/>
  <c r="BU72" i="50" s="1"/>
  <c r="F14" i="47"/>
  <c r="BS72" i="50" s="1"/>
  <c r="E14" i="47"/>
  <c r="BR72" i="50" s="1"/>
  <c r="I13" i="47"/>
  <c r="BV88" i="50" s="1"/>
  <c r="H13" i="47"/>
  <c r="BU88" i="50" s="1"/>
  <c r="F13" i="47"/>
  <c r="BS88" i="50" s="1"/>
  <c r="E13" i="47"/>
  <c r="BR88" i="50" s="1"/>
  <c r="I12" i="47"/>
  <c r="BV127" i="50" s="1"/>
  <c r="H12" i="47"/>
  <c r="BU127" i="50" s="1"/>
  <c r="F12" i="47"/>
  <c r="BS127" i="50" s="1"/>
  <c r="E12" i="47"/>
  <c r="BR127" i="50" s="1"/>
  <c r="I11" i="47"/>
  <c r="BV60" i="50" s="1"/>
  <c r="H11" i="47"/>
  <c r="BU60" i="50" s="1"/>
  <c r="F11" i="47"/>
  <c r="BS60" i="50" s="1"/>
  <c r="E11" i="47"/>
  <c r="BR60" i="50" s="1"/>
  <c r="I10" i="47"/>
  <c r="BV18" i="50" s="1"/>
  <c r="H10" i="47"/>
  <c r="BU18" i="50" s="1"/>
  <c r="F10" i="47"/>
  <c r="BS18" i="50" s="1"/>
  <c r="E10" i="47"/>
  <c r="BR18" i="50" s="1"/>
  <c r="AF10" i="3"/>
  <c r="AH10"/>
  <c r="AI10"/>
  <c r="AK10"/>
  <c r="AL10"/>
  <c r="AF11"/>
  <c r="AH11"/>
  <c r="AI11"/>
  <c r="AK11"/>
  <c r="AL11"/>
  <c r="AF12"/>
  <c r="AH12"/>
  <c r="AI12"/>
  <c r="AK12"/>
  <c r="AL12"/>
  <c r="AF13"/>
  <c r="AH13"/>
  <c r="AI13"/>
  <c r="AK13"/>
  <c r="AL13"/>
  <c r="AF14"/>
  <c r="AH14"/>
  <c r="AI14"/>
  <c r="AK14"/>
  <c r="AL14"/>
  <c r="AF15"/>
  <c r="AH15"/>
  <c r="AM15" s="1"/>
  <c r="AI15"/>
  <c r="AK15"/>
  <c r="AL15"/>
  <c r="AF16"/>
  <c r="AH16"/>
  <c r="AI16"/>
  <c r="AK16"/>
  <c r="AL16"/>
  <c r="AF17"/>
  <c r="AH17"/>
  <c r="AI17"/>
  <c r="AK17"/>
  <c r="AL17"/>
  <c r="AF18"/>
  <c r="AH18"/>
  <c r="AI18"/>
  <c r="AK18"/>
  <c r="AL18"/>
  <c r="AF19"/>
  <c r="AH19"/>
  <c r="AM19" s="1"/>
  <c r="AI19"/>
  <c r="AK19"/>
  <c r="AL19"/>
  <c r="AF20"/>
  <c r="AH20"/>
  <c r="AI20"/>
  <c r="AK20"/>
  <c r="AL20"/>
  <c r="AF21"/>
  <c r="AH21"/>
  <c r="AI21"/>
  <c r="AK21"/>
  <c r="AL21"/>
  <c r="AF22"/>
  <c r="AH22"/>
  <c r="AI22"/>
  <c r="AK22"/>
  <c r="AL22"/>
  <c r="AF23"/>
  <c r="AH23"/>
  <c r="AI23"/>
  <c r="AK23"/>
  <c r="AL23"/>
  <c r="AF24"/>
  <c r="AH24"/>
  <c r="AI24"/>
  <c r="AK24"/>
  <c r="AL24"/>
  <c r="AF25"/>
  <c r="AH25"/>
  <c r="AI25"/>
  <c r="AK25"/>
  <c r="AL25"/>
  <c r="AF26"/>
  <c r="AH26"/>
  <c r="AI26"/>
  <c r="AK26"/>
  <c r="AL26"/>
  <c r="AF27"/>
  <c r="AH27"/>
  <c r="AM27" s="1"/>
  <c r="AI27"/>
  <c r="AK27"/>
  <c r="AL27"/>
  <c r="AF28"/>
  <c r="AH28"/>
  <c r="AI28"/>
  <c r="AK28"/>
  <c r="AL28"/>
  <c r="AF29"/>
  <c r="AH29"/>
  <c r="AI29"/>
  <c r="AK29"/>
  <c r="AL29"/>
  <c r="AF30"/>
  <c r="AH30"/>
  <c r="AI30"/>
  <c r="AK30"/>
  <c r="AL30"/>
  <c r="AF31"/>
  <c r="AH31"/>
  <c r="AI31"/>
  <c r="AK31"/>
  <c r="AL31"/>
  <c r="AF32"/>
  <c r="AH32"/>
  <c r="AI32"/>
  <c r="AK32"/>
  <c r="AL32"/>
  <c r="AF33"/>
  <c r="AH33"/>
  <c r="AI33"/>
  <c r="AK33"/>
  <c r="AL33"/>
  <c r="AF34"/>
  <c r="AH34"/>
  <c r="AI34"/>
  <c r="AK34"/>
  <c r="AL34"/>
  <c r="AF35"/>
  <c r="AH35"/>
  <c r="AM35" s="1"/>
  <c r="AI35"/>
  <c r="AK35"/>
  <c r="AL35"/>
  <c r="AF36"/>
  <c r="AH36"/>
  <c r="AI36"/>
  <c r="AK36"/>
  <c r="AL36"/>
  <c r="AF37"/>
  <c r="AH37"/>
  <c r="AI37"/>
  <c r="AK37"/>
  <c r="AL37"/>
  <c r="AF38"/>
  <c r="AH38"/>
  <c r="AI38"/>
  <c r="AK38"/>
  <c r="AL38"/>
  <c r="AF39"/>
  <c r="AH39"/>
  <c r="AM39" s="1"/>
  <c r="AI39"/>
  <c r="AK39"/>
  <c r="AL39"/>
  <c r="AF40"/>
  <c r="AH40"/>
  <c r="AI40"/>
  <c r="AK40"/>
  <c r="AL40"/>
  <c r="AF41"/>
  <c r="AH41"/>
  <c r="AI41"/>
  <c r="AK41"/>
  <c r="AL41"/>
  <c r="AF42"/>
  <c r="AH42"/>
  <c r="AI42"/>
  <c r="AK42"/>
  <c r="AL42"/>
  <c r="AF43"/>
  <c r="AH43"/>
  <c r="AI43"/>
  <c r="AK43"/>
  <c r="AL43"/>
  <c r="AF44"/>
  <c r="AH44"/>
  <c r="AI44"/>
  <c r="AK44"/>
  <c r="AL44"/>
  <c r="AF45"/>
  <c r="AH45"/>
  <c r="AI45"/>
  <c r="AK45"/>
  <c r="AL45"/>
  <c r="AF46"/>
  <c r="AH46"/>
  <c r="AI46"/>
  <c r="AK46"/>
  <c r="AL46"/>
  <c r="AF47"/>
  <c r="AH47"/>
  <c r="AI47"/>
  <c r="AK47"/>
  <c r="AL47"/>
  <c r="AF48"/>
  <c r="AH48"/>
  <c r="AI48"/>
  <c r="AK48"/>
  <c r="AL48"/>
  <c r="AF49"/>
  <c r="AH49"/>
  <c r="AI49"/>
  <c r="AK49"/>
  <c r="AL49"/>
  <c r="AF50"/>
  <c r="AH50"/>
  <c r="AI50"/>
  <c r="AK50"/>
  <c r="AL50"/>
  <c r="AF51"/>
  <c r="AH51"/>
  <c r="AM51" s="1"/>
  <c r="AI51"/>
  <c r="AK51"/>
  <c r="AL51"/>
  <c r="AF52"/>
  <c r="AH52"/>
  <c r="AI52"/>
  <c r="AK52"/>
  <c r="AL52"/>
  <c r="AF53"/>
  <c r="AH53"/>
  <c r="AI53"/>
  <c r="AK53"/>
  <c r="AL53"/>
  <c r="AF54"/>
  <c r="AH54"/>
  <c r="AI54"/>
  <c r="AK54"/>
  <c r="AL54"/>
  <c r="AF55"/>
  <c r="AH55"/>
  <c r="AM55" s="1"/>
  <c r="AI55"/>
  <c r="AK55"/>
  <c r="AL55"/>
  <c r="AF56"/>
  <c r="AH56"/>
  <c r="AI56"/>
  <c r="AK56"/>
  <c r="AL56"/>
  <c r="AF57"/>
  <c r="AH57"/>
  <c r="AI57"/>
  <c r="AK57"/>
  <c r="AL57"/>
  <c r="AF58"/>
  <c r="AH58"/>
  <c r="AI58"/>
  <c r="AK58"/>
  <c r="AL58"/>
  <c r="AF59"/>
  <c r="AH59"/>
  <c r="AI59"/>
  <c r="AK59"/>
  <c r="AL59"/>
  <c r="AF60"/>
  <c r="AH60"/>
  <c r="AI60"/>
  <c r="AK60"/>
  <c r="AL60"/>
  <c r="AF61"/>
  <c r="AH61"/>
  <c r="AI61"/>
  <c r="AK61"/>
  <c r="AL61"/>
  <c r="AF62"/>
  <c r="AH62"/>
  <c r="AI62"/>
  <c r="AK62"/>
  <c r="AL62"/>
  <c r="AF63"/>
  <c r="AH63"/>
  <c r="AI63"/>
  <c r="AK63"/>
  <c r="AL63"/>
  <c r="AF64"/>
  <c r="AH64"/>
  <c r="AI64"/>
  <c r="AK64"/>
  <c r="AL64"/>
  <c r="AF65"/>
  <c r="AH65"/>
  <c r="AI65"/>
  <c r="AK65"/>
  <c r="AL65"/>
  <c r="AF66"/>
  <c r="AH66"/>
  <c r="AI66"/>
  <c r="AK66"/>
  <c r="AL66"/>
  <c r="AF67"/>
  <c r="AH67"/>
  <c r="AM67" s="1"/>
  <c r="AI67"/>
  <c r="AK67"/>
  <c r="AL67"/>
  <c r="AF68"/>
  <c r="AH68"/>
  <c r="AI68"/>
  <c r="AK68"/>
  <c r="AL68"/>
  <c r="AF69"/>
  <c r="AH69"/>
  <c r="AI69"/>
  <c r="AK69"/>
  <c r="AL69"/>
  <c r="AF70"/>
  <c r="AH70"/>
  <c r="AI70"/>
  <c r="AK70"/>
  <c r="AL70"/>
  <c r="AF71"/>
  <c r="AH71"/>
  <c r="AM71" s="1"/>
  <c r="AI71"/>
  <c r="AK71"/>
  <c r="AL71"/>
  <c r="AF72"/>
  <c r="AH72"/>
  <c r="AI72"/>
  <c r="AK72"/>
  <c r="AL72"/>
  <c r="AF73"/>
  <c r="AH73"/>
  <c r="AI73"/>
  <c r="AK73"/>
  <c r="AL73"/>
  <c r="AF74"/>
  <c r="AH74"/>
  <c r="AI74"/>
  <c r="AK74"/>
  <c r="AL74"/>
  <c r="AF75"/>
  <c r="AH75"/>
  <c r="AM75" s="1"/>
  <c r="AI75"/>
  <c r="AK75"/>
  <c r="AL75"/>
  <c r="AF76"/>
  <c r="AH76"/>
  <c r="AI76"/>
  <c r="AK76"/>
  <c r="AL76"/>
  <c r="AF77"/>
  <c r="AH77"/>
  <c r="AI77"/>
  <c r="AK77"/>
  <c r="AL77"/>
  <c r="AF78"/>
  <c r="AH78"/>
  <c r="AI78"/>
  <c r="AK78"/>
  <c r="AL78"/>
  <c r="AF79"/>
  <c r="AH79"/>
  <c r="AM79" s="1"/>
  <c r="AI79"/>
  <c r="AK79"/>
  <c r="AL79"/>
  <c r="AF80"/>
  <c r="AH80"/>
  <c r="AI80"/>
  <c r="AK80"/>
  <c r="AL80"/>
  <c r="AF81"/>
  <c r="AH81"/>
  <c r="AI81"/>
  <c r="AK81"/>
  <c r="AL81"/>
  <c r="AF82"/>
  <c r="AH82"/>
  <c r="AI82"/>
  <c r="AK82"/>
  <c r="AL82"/>
  <c r="AF83"/>
  <c r="AH83"/>
  <c r="AM83" s="1"/>
  <c r="AI83"/>
  <c r="AK83"/>
  <c r="AL83"/>
  <c r="AF84"/>
  <c r="AH84"/>
  <c r="AI84"/>
  <c r="AK84"/>
  <c r="AL84"/>
  <c r="AF85"/>
  <c r="AH85"/>
  <c r="AI85"/>
  <c r="AK85"/>
  <c r="AL85"/>
  <c r="AF86"/>
  <c r="AH86"/>
  <c r="AI86"/>
  <c r="AK86"/>
  <c r="AL86"/>
  <c r="AF87"/>
  <c r="AH87"/>
  <c r="AM87" s="1"/>
  <c r="AI87"/>
  <c r="AK87"/>
  <c r="AL87"/>
  <c r="AF88"/>
  <c r="AH88"/>
  <c r="AI88"/>
  <c r="AK88"/>
  <c r="AL88"/>
  <c r="AF89"/>
  <c r="AH89"/>
  <c r="AI89"/>
  <c r="AK89"/>
  <c r="AL89"/>
  <c r="AF90"/>
  <c r="AH90"/>
  <c r="AI90"/>
  <c r="AK90"/>
  <c r="AL90"/>
  <c r="AF91"/>
  <c r="AH91"/>
  <c r="AM91" s="1"/>
  <c r="AI91"/>
  <c r="AK91"/>
  <c r="AL91"/>
  <c r="AF92"/>
  <c r="AH92"/>
  <c r="AI92"/>
  <c r="AK92"/>
  <c r="AL92"/>
  <c r="AF93"/>
  <c r="AH93"/>
  <c r="AI93"/>
  <c r="AK93"/>
  <c r="AL93"/>
  <c r="AF94"/>
  <c r="AH94"/>
  <c r="AI94"/>
  <c r="AK94"/>
  <c r="AL94"/>
  <c r="AF95"/>
  <c r="AH95"/>
  <c r="AI95"/>
  <c r="AK95"/>
  <c r="AL95"/>
  <c r="AF96"/>
  <c r="AH96"/>
  <c r="AI96"/>
  <c r="AK96"/>
  <c r="AL96"/>
  <c r="AF97"/>
  <c r="AH97"/>
  <c r="AI97"/>
  <c r="AK97"/>
  <c r="AL97"/>
  <c r="AF98"/>
  <c r="AH98"/>
  <c r="AI98"/>
  <c r="AK98"/>
  <c r="AL98"/>
  <c r="AF99"/>
  <c r="AH99"/>
  <c r="AM99" s="1"/>
  <c r="AI99"/>
  <c r="AK99"/>
  <c r="AL99"/>
  <c r="AF100"/>
  <c r="AH100"/>
  <c r="AI100"/>
  <c r="AK100"/>
  <c r="AL100"/>
  <c r="AF101"/>
  <c r="AH101"/>
  <c r="AI101"/>
  <c r="AK101"/>
  <c r="AL101"/>
  <c r="AF102"/>
  <c r="AH102"/>
  <c r="AI102"/>
  <c r="AK102"/>
  <c r="AL102"/>
  <c r="AF103"/>
  <c r="AH103"/>
  <c r="AI103"/>
  <c r="AK103"/>
  <c r="AL103"/>
  <c r="AF104"/>
  <c r="AH104"/>
  <c r="AI104"/>
  <c r="AK104"/>
  <c r="AL104"/>
  <c r="AF105"/>
  <c r="AH105"/>
  <c r="AI105"/>
  <c r="AK105"/>
  <c r="AL105"/>
  <c r="AF106"/>
  <c r="AH106"/>
  <c r="AI106"/>
  <c r="AK106"/>
  <c r="AL106"/>
  <c r="AF107"/>
  <c r="AH107"/>
  <c r="AM107" s="1"/>
  <c r="AI107"/>
  <c r="AK107"/>
  <c r="AL107"/>
  <c r="AF108"/>
  <c r="AH108"/>
  <c r="AI108"/>
  <c r="AK108"/>
  <c r="AL108"/>
  <c r="AF109"/>
  <c r="AH109"/>
  <c r="AI109"/>
  <c r="AK109"/>
  <c r="AL109"/>
  <c r="AF110"/>
  <c r="AH110"/>
  <c r="AI110"/>
  <c r="AK110"/>
  <c r="AL110"/>
  <c r="AF111"/>
  <c r="AH111"/>
  <c r="AM111" s="1"/>
  <c r="AI111"/>
  <c r="AK111"/>
  <c r="AL111"/>
  <c r="AF112"/>
  <c r="AH112"/>
  <c r="AI112"/>
  <c r="AK112"/>
  <c r="AL112"/>
  <c r="AF113"/>
  <c r="AH113"/>
  <c r="AI113"/>
  <c r="AK113"/>
  <c r="AL113"/>
  <c r="AF114"/>
  <c r="AH114"/>
  <c r="AI114"/>
  <c r="AK114"/>
  <c r="AL114"/>
  <c r="AF115"/>
  <c r="AH115"/>
  <c r="AM115" s="1"/>
  <c r="AI115"/>
  <c r="AK115"/>
  <c r="AL115"/>
  <c r="AF116"/>
  <c r="AH116"/>
  <c r="AI116"/>
  <c r="AK116"/>
  <c r="AL116"/>
  <c r="AF117"/>
  <c r="AH117"/>
  <c r="AI117"/>
  <c r="AK117"/>
  <c r="AL117"/>
  <c r="AF118"/>
  <c r="AH118"/>
  <c r="AI118"/>
  <c r="AK118"/>
  <c r="AL118"/>
  <c r="AF119"/>
  <c r="AH119"/>
  <c r="AM119" s="1"/>
  <c r="AI119"/>
  <c r="AK119"/>
  <c r="AL119"/>
  <c r="AF120"/>
  <c r="AH120"/>
  <c r="AI120"/>
  <c r="AK120"/>
  <c r="AL120"/>
  <c r="AF121"/>
  <c r="AH121"/>
  <c r="AI121"/>
  <c r="AK121"/>
  <c r="AL121"/>
  <c r="AF122"/>
  <c r="AH122"/>
  <c r="AI122"/>
  <c r="AK122"/>
  <c r="AL122"/>
  <c r="AF123"/>
  <c r="AH123"/>
  <c r="AM123" s="1"/>
  <c r="AI123"/>
  <c r="AK123"/>
  <c r="AL123"/>
  <c r="AF124"/>
  <c r="AH124"/>
  <c r="AI124"/>
  <c r="AK124"/>
  <c r="AL124"/>
  <c r="AF125"/>
  <c r="AH125"/>
  <c r="AI125"/>
  <c r="AK125"/>
  <c r="AL125"/>
  <c r="AF126"/>
  <c r="AH126"/>
  <c r="AI126"/>
  <c r="AK126"/>
  <c r="AL126"/>
  <c r="AF127"/>
  <c r="AH127"/>
  <c r="AM127" s="1"/>
  <c r="AI127"/>
  <c r="AK127"/>
  <c r="AL127"/>
  <c r="AF128"/>
  <c r="AH128"/>
  <c r="AI128"/>
  <c r="AK128"/>
  <c r="AL128"/>
  <c r="AF129"/>
  <c r="AH129"/>
  <c r="AI129"/>
  <c r="AK129"/>
  <c r="AL129"/>
  <c r="AF130"/>
  <c r="AH130"/>
  <c r="AI130"/>
  <c r="AK130"/>
  <c r="AL130"/>
  <c r="AF131"/>
  <c r="AH131"/>
  <c r="AM131" s="1"/>
  <c r="AI131"/>
  <c r="AK131"/>
  <c r="AL131"/>
  <c r="AF132"/>
  <c r="AH132"/>
  <c r="AI132"/>
  <c r="AK132"/>
  <c r="AL132"/>
  <c r="AF133"/>
  <c r="AH133"/>
  <c r="AI133"/>
  <c r="AK133"/>
  <c r="AL133"/>
  <c r="AF134"/>
  <c r="AH134"/>
  <c r="AI134"/>
  <c r="AK134"/>
  <c r="AL134"/>
  <c r="AF135"/>
  <c r="AH135"/>
  <c r="AI135"/>
  <c r="AK135"/>
  <c r="AL135"/>
  <c r="AF136"/>
  <c r="AH136"/>
  <c r="AI136"/>
  <c r="AK136"/>
  <c r="AL136"/>
  <c r="AF137"/>
  <c r="AH137"/>
  <c r="AI137"/>
  <c r="AK137"/>
  <c r="AL137"/>
  <c r="AF138"/>
  <c r="AH138"/>
  <c r="AI138"/>
  <c r="AK138"/>
  <c r="AL138"/>
  <c r="AF139"/>
  <c r="AH139"/>
  <c r="AI139"/>
  <c r="AK139"/>
  <c r="AL139"/>
  <c r="AF140"/>
  <c r="AH140"/>
  <c r="AI140"/>
  <c r="AK140"/>
  <c r="AL140"/>
  <c r="AF141"/>
  <c r="AH141"/>
  <c r="AI141"/>
  <c r="AK141"/>
  <c r="AL141"/>
  <c r="AF142"/>
  <c r="AH142"/>
  <c r="AI142"/>
  <c r="AK142"/>
  <c r="AL142"/>
  <c r="AF143"/>
  <c r="AH143"/>
  <c r="AM143" s="1"/>
  <c r="AI143"/>
  <c r="AK143"/>
  <c r="AL143"/>
  <c r="AF144"/>
  <c r="AH144"/>
  <c r="AI144"/>
  <c r="AK144"/>
  <c r="AL144"/>
  <c r="AF145"/>
  <c r="AH145"/>
  <c r="AI145"/>
  <c r="AK145"/>
  <c r="AL145"/>
  <c r="AF146"/>
  <c r="AH146"/>
  <c r="AI146"/>
  <c r="AK146"/>
  <c r="AL146"/>
  <c r="AF147"/>
  <c r="AH147"/>
  <c r="AM147" s="1"/>
  <c r="AI147"/>
  <c r="AK147"/>
  <c r="AL147"/>
  <c r="AF148"/>
  <c r="AH148"/>
  <c r="AI148"/>
  <c r="AK148"/>
  <c r="AL148"/>
  <c r="AF149"/>
  <c r="AH149"/>
  <c r="AI149"/>
  <c r="AK149"/>
  <c r="AL149"/>
  <c r="AF150"/>
  <c r="AH150"/>
  <c r="AI150"/>
  <c r="AK150"/>
  <c r="AL150"/>
  <c r="AF151"/>
  <c r="AH151"/>
  <c r="AI151"/>
  <c r="AK151"/>
  <c r="AL151"/>
  <c r="AF152"/>
  <c r="AH152"/>
  <c r="AI152"/>
  <c r="AK152"/>
  <c r="AL152"/>
  <c r="AF153"/>
  <c r="AH153"/>
  <c r="AI153"/>
  <c r="AK153"/>
  <c r="AL153"/>
  <c r="AF154"/>
  <c r="AH154"/>
  <c r="AI154"/>
  <c r="AK154"/>
  <c r="AL154"/>
  <c r="AF155"/>
  <c r="AH155"/>
  <c r="AM155" s="1"/>
  <c r="AI155"/>
  <c r="AK155"/>
  <c r="AL155"/>
  <c r="AF156"/>
  <c r="AH156"/>
  <c r="AI156"/>
  <c r="AK156"/>
  <c r="AL156"/>
  <c r="AF157"/>
  <c r="AH157"/>
  <c r="AI157"/>
  <c r="AK157"/>
  <c r="AL157"/>
  <c r="AF158"/>
  <c r="AH158"/>
  <c r="AI158"/>
  <c r="AK158"/>
  <c r="AL158"/>
  <c r="AF159"/>
  <c r="AH159"/>
  <c r="AM159" s="1"/>
  <c r="AI159"/>
  <c r="AK159"/>
  <c r="AL159"/>
  <c r="AF160"/>
  <c r="AH160"/>
  <c r="AI160"/>
  <c r="AK160"/>
  <c r="AL160"/>
  <c r="AF161"/>
  <c r="AH161"/>
  <c r="AI161"/>
  <c r="AK161"/>
  <c r="AL161"/>
  <c r="AF162"/>
  <c r="AH162"/>
  <c r="AI162"/>
  <c r="AK162"/>
  <c r="AL162"/>
  <c r="AF163"/>
  <c r="AH163"/>
  <c r="AM163" s="1"/>
  <c r="AI163"/>
  <c r="AK163"/>
  <c r="AL163"/>
  <c r="AF164"/>
  <c r="AH164"/>
  <c r="AI164"/>
  <c r="AK164"/>
  <c r="AL164"/>
  <c r="AF165"/>
  <c r="AH165"/>
  <c r="AI165"/>
  <c r="AK165"/>
  <c r="AL165"/>
  <c r="AF166"/>
  <c r="AH166"/>
  <c r="AI166"/>
  <c r="AK166"/>
  <c r="AL166"/>
  <c r="AF167"/>
  <c r="AH167"/>
  <c r="AM167" s="1"/>
  <c r="AI167"/>
  <c r="AK167"/>
  <c r="AL167"/>
  <c r="AF168"/>
  <c r="AH168"/>
  <c r="AI168"/>
  <c r="AK168"/>
  <c r="AL168"/>
  <c r="AF169"/>
  <c r="AH169"/>
  <c r="AI169"/>
  <c r="AK169"/>
  <c r="AL169"/>
  <c r="AF170"/>
  <c r="AH170"/>
  <c r="AI170"/>
  <c r="AK170"/>
  <c r="AL170"/>
  <c r="AF171"/>
  <c r="AH171"/>
  <c r="AI171"/>
  <c r="AK171"/>
  <c r="AL171"/>
  <c r="AF172"/>
  <c r="AH172"/>
  <c r="AI172"/>
  <c r="AK172"/>
  <c r="AL172"/>
  <c r="AF173"/>
  <c r="AH173"/>
  <c r="AI173"/>
  <c r="AK173"/>
  <c r="AL173"/>
  <c r="AF174"/>
  <c r="AH174"/>
  <c r="AI174"/>
  <c r="AK174"/>
  <c r="AL174"/>
  <c r="AH9"/>
  <c r="AI9"/>
  <c r="AK9"/>
  <c r="AL9"/>
  <c r="AF9"/>
  <c r="J174" i="46"/>
  <c r="G174"/>
  <c r="K174" s="1"/>
  <c r="L174" s="1"/>
  <c r="J173"/>
  <c r="G173"/>
  <c r="K173" s="1"/>
  <c r="L173" s="1"/>
  <c r="J172"/>
  <c r="K172" s="1"/>
  <c r="G172"/>
  <c r="L171"/>
  <c r="J171"/>
  <c r="K171" s="1"/>
  <c r="G171"/>
  <c r="K170"/>
  <c r="J170"/>
  <c r="G170"/>
  <c r="J169"/>
  <c r="G169"/>
  <c r="K169" s="1"/>
  <c r="J168"/>
  <c r="G168"/>
  <c r="K168" s="1"/>
  <c r="J167"/>
  <c r="G167"/>
  <c r="K167" s="1"/>
  <c r="L167" s="1"/>
  <c r="J166"/>
  <c r="G166"/>
  <c r="K166" s="1"/>
  <c r="L166" s="1"/>
  <c r="J165"/>
  <c r="G165"/>
  <c r="K165" s="1"/>
  <c r="L165" s="1"/>
  <c r="J164"/>
  <c r="K164" s="1"/>
  <c r="G164"/>
  <c r="J163"/>
  <c r="K163" s="1"/>
  <c r="L163" s="1"/>
  <c r="G163"/>
  <c r="J162"/>
  <c r="K162" s="1"/>
  <c r="L162" s="1"/>
  <c r="G162"/>
  <c r="L161"/>
  <c r="J161"/>
  <c r="K161" s="1"/>
  <c r="G161"/>
  <c r="K160"/>
  <c r="J160"/>
  <c r="G160"/>
  <c r="K159"/>
  <c r="L159" s="1"/>
  <c r="J159"/>
  <c r="G159"/>
  <c r="J158"/>
  <c r="G158"/>
  <c r="K158" s="1"/>
  <c r="J157"/>
  <c r="G157"/>
  <c r="J156"/>
  <c r="G156"/>
  <c r="K156" s="1"/>
  <c r="L156" s="1"/>
  <c r="K155"/>
  <c r="J155"/>
  <c r="G155"/>
  <c r="K154"/>
  <c r="L154" s="1"/>
  <c r="J154"/>
  <c r="G154"/>
  <c r="J153"/>
  <c r="G153"/>
  <c r="K153" s="1"/>
  <c r="L153" s="1"/>
  <c r="J152"/>
  <c r="G152"/>
  <c r="K152" s="1"/>
  <c r="L152" s="1"/>
  <c r="K151"/>
  <c r="L151" s="1"/>
  <c r="J151"/>
  <c r="G151"/>
  <c r="K150"/>
  <c r="L150" s="1"/>
  <c r="J150"/>
  <c r="G150"/>
  <c r="J149"/>
  <c r="G149"/>
  <c r="K149" s="1"/>
  <c r="L149" s="1"/>
  <c r="J148"/>
  <c r="K148" s="1"/>
  <c r="G148"/>
  <c r="K147"/>
  <c r="J147"/>
  <c r="G147"/>
  <c r="J146"/>
  <c r="G146"/>
  <c r="K146" s="1"/>
  <c r="L146" s="1"/>
  <c r="J145"/>
  <c r="G145"/>
  <c r="K145" s="1"/>
  <c r="L145" s="1"/>
  <c r="K144"/>
  <c r="L144" s="1"/>
  <c r="J144"/>
  <c r="G144"/>
  <c r="K143"/>
  <c r="L143" s="1"/>
  <c r="J143"/>
  <c r="G143"/>
  <c r="J142"/>
  <c r="G142"/>
  <c r="K142" s="1"/>
  <c r="L142" s="1"/>
  <c r="J141"/>
  <c r="G141"/>
  <c r="K140"/>
  <c r="J140"/>
  <c r="G140"/>
  <c r="J139"/>
  <c r="G139"/>
  <c r="K139" s="1"/>
  <c r="L139" s="1"/>
  <c r="J138"/>
  <c r="K138" s="1"/>
  <c r="G138"/>
  <c r="K137"/>
  <c r="J137"/>
  <c r="G137"/>
  <c r="J136"/>
  <c r="G136"/>
  <c r="K136" s="1"/>
  <c r="L136" s="1"/>
  <c r="J135"/>
  <c r="G135"/>
  <c r="K135" s="1"/>
  <c r="L135" s="1"/>
  <c r="J134"/>
  <c r="G134"/>
  <c r="J133"/>
  <c r="G133"/>
  <c r="K133" s="1"/>
  <c r="L133" s="1"/>
  <c r="J132"/>
  <c r="G132"/>
  <c r="K132" s="1"/>
  <c r="L132" s="1"/>
  <c r="J131"/>
  <c r="G131"/>
  <c r="K130"/>
  <c r="J130"/>
  <c r="G130"/>
  <c r="J129"/>
  <c r="K129" s="1"/>
  <c r="G129"/>
  <c r="K128"/>
  <c r="J128"/>
  <c r="G128"/>
  <c r="J127"/>
  <c r="G127"/>
  <c r="K127" s="1"/>
  <c r="J126"/>
  <c r="G126"/>
  <c r="K126" s="1"/>
  <c r="L126" s="1"/>
  <c r="K125"/>
  <c r="J125"/>
  <c r="G125"/>
  <c r="K124"/>
  <c r="L124" s="1"/>
  <c r="J124"/>
  <c r="G124"/>
  <c r="J123"/>
  <c r="G123"/>
  <c r="K123" s="1"/>
  <c r="L123" s="1"/>
  <c r="J122"/>
  <c r="G122"/>
  <c r="K122" s="1"/>
  <c r="L122" s="1"/>
  <c r="K121"/>
  <c r="L121" s="1"/>
  <c r="J121"/>
  <c r="G121"/>
  <c r="J120"/>
  <c r="K120" s="1"/>
  <c r="G120"/>
  <c r="L119"/>
  <c r="J119"/>
  <c r="K119" s="1"/>
  <c r="G119"/>
  <c r="L118"/>
  <c r="J118"/>
  <c r="K118" s="1"/>
  <c r="G118"/>
  <c r="J117"/>
  <c r="K117" s="1"/>
  <c r="L117" s="1"/>
  <c r="G117"/>
  <c r="J116"/>
  <c r="K116" s="1"/>
  <c r="L116" s="1"/>
  <c r="G116"/>
  <c r="L115"/>
  <c r="J115"/>
  <c r="K115" s="1"/>
  <c r="G115"/>
  <c r="K114"/>
  <c r="J114"/>
  <c r="G114"/>
  <c r="K113"/>
  <c r="L113" s="1"/>
  <c r="J113"/>
  <c r="G113"/>
  <c r="J112"/>
  <c r="G112"/>
  <c r="K112" s="1"/>
  <c r="L112" s="1"/>
  <c r="J111"/>
  <c r="G111"/>
  <c r="J110"/>
  <c r="G110"/>
  <c r="J109"/>
  <c r="G109"/>
  <c r="K109" s="1"/>
  <c r="J108"/>
  <c r="G108"/>
  <c r="K108" s="1"/>
  <c r="L108" s="1"/>
  <c r="K107"/>
  <c r="L107" s="1"/>
  <c r="J107"/>
  <c r="G107"/>
  <c r="K106"/>
  <c r="L106" s="1"/>
  <c r="J106"/>
  <c r="G106"/>
  <c r="J105"/>
  <c r="K105" s="1"/>
  <c r="G105"/>
  <c r="L104"/>
  <c r="J104"/>
  <c r="K104" s="1"/>
  <c r="G104"/>
  <c r="J103"/>
  <c r="K103" s="1"/>
  <c r="L103" s="1"/>
  <c r="G103"/>
  <c r="J102"/>
  <c r="K102" s="1"/>
  <c r="L102" s="1"/>
  <c r="G102"/>
  <c r="J101"/>
  <c r="G101"/>
  <c r="K101" s="1"/>
  <c r="K100"/>
  <c r="L100" s="1"/>
  <c r="J100"/>
  <c r="G100"/>
  <c r="J99"/>
  <c r="G99"/>
  <c r="K99" s="1"/>
  <c r="J98"/>
  <c r="G98"/>
  <c r="K98" s="1"/>
  <c r="K97"/>
  <c r="L97" s="1"/>
  <c r="J97"/>
  <c r="G97"/>
  <c r="K96"/>
  <c r="L96" s="1"/>
  <c r="J96"/>
  <c r="G96"/>
  <c r="J95"/>
  <c r="G95"/>
  <c r="K95" s="1"/>
  <c r="L95" s="1"/>
  <c r="J94"/>
  <c r="K94" s="1"/>
  <c r="G94"/>
  <c r="K93"/>
  <c r="J93"/>
  <c r="G93"/>
  <c r="J92"/>
  <c r="G92"/>
  <c r="K92" s="1"/>
  <c r="J91"/>
  <c r="G91"/>
  <c r="K90"/>
  <c r="J90"/>
  <c r="G90"/>
  <c r="J89"/>
  <c r="G89"/>
  <c r="K89" s="1"/>
  <c r="L89" s="1"/>
  <c r="J88"/>
  <c r="G88"/>
  <c r="K88" s="1"/>
  <c r="L88" s="1"/>
  <c r="J87"/>
  <c r="K87" s="1"/>
  <c r="G87"/>
  <c r="J86"/>
  <c r="K86" s="1"/>
  <c r="L86" s="1"/>
  <c r="G86"/>
  <c r="J85"/>
  <c r="G85"/>
  <c r="K85" s="1"/>
  <c r="K84"/>
  <c r="L84" s="1"/>
  <c r="J84"/>
  <c r="G84"/>
  <c r="K83"/>
  <c r="L83" s="1"/>
  <c r="J83"/>
  <c r="G83"/>
  <c r="J82"/>
  <c r="G82"/>
  <c r="K82" s="1"/>
  <c r="L82" s="1"/>
  <c r="J81"/>
  <c r="G81"/>
  <c r="K81" s="1"/>
  <c r="L81" s="1"/>
  <c r="J80"/>
  <c r="G80"/>
  <c r="J79"/>
  <c r="G79"/>
  <c r="K79" s="1"/>
  <c r="J78"/>
  <c r="K78" s="1"/>
  <c r="G78"/>
  <c r="J77"/>
  <c r="K77" s="1"/>
  <c r="L77" s="1"/>
  <c r="G77"/>
  <c r="J76"/>
  <c r="K76" s="1"/>
  <c r="L76" s="1"/>
  <c r="G76"/>
  <c r="L75"/>
  <c r="J75"/>
  <c r="K75" s="1"/>
  <c r="G75"/>
  <c r="L74"/>
  <c r="J74"/>
  <c r="K74" s="1"/>
  <c r="G74"/>
  <c r="K73"/>
  <c r="J73"/>
  <c r="G73"/>
  <c r="J72"/>
  <c r="G72"/>
  <c r="K72" s="1"/>
  <c r="J71"/>
  <c r="G71"/>
  <c r="J70"/>
  <c r="G70"/>
  <c r="J69"/>
  <c r="G69"/>
  <c r="K69" s="1"/>
  <c r="J68"/>
  <c r="G68"/>
  <c r="K68" s="1"/>
  <c r="L68" s="1"/>
  <c r="K67"/>
  <c r="L67" s="1"/>
  <c r="J67"/>
  <c r="G67"/>
  <c r="K66"/>
  <c r="L66" s="1"/>
  <c r="J66"/>
  <c r="G66"/>
  <c r="J65"/>
  <c r="G65"/>
  <c r="K65" s="1"/>
  <c r="L65" s="1"/>
  <c r="J64"/>
  <c r="G64"/>
  <c r="K64" s="1"/>
  <c r="L64" s="1"/>
  <c r="K63"/>
  <c r="L63" s="1"/>
  <c r="J63"/>
  <c r="G63"/>
  <c r="K62"/>
  <c r="L62" s="1"/>
  <c r="J62"/>
  <c r="G62"/>
  <c r="J61"/>
  <c r="G61"/>
  <c r="K61" s="1"/>
  <c r="L61" s="1"/>
  <c r="J60"/>
  <c r="G60"/>
  <c r="K60" s="1"/>
  <c r="L60" s="1"/>
  <c r="K59"/>
  <c r="L59" s="1"/>
  <c r="J59"/>
  <c r="G59"/>
  <c r="J58"/>
  <c r="K58" s="1"/>
  <c r="G58"/>
  <c r="J57"/>
  <c r="G57"/>
  <c r="K57" s="1"/>
  <c r="J56"/>
  <c r="G56"/>
  <c r="J55"/>
  <c r="G55"/>
  <c r="K55" s="1"/>
  <c r="L55" s="1"/>
  <c r="J54"/>
  <c r="G54"/>
  <c r="K54" s="1"/>
  <c r="L54" s="1"/>
  <c r="J53"/>
  <c r="G53"/>
  <c r="J52"/>
  <c r="G52"/>
  <c r="J51"/>
  <c r="G51"/>
  <c r="K51" s="1"/>
  <c r="J50"/>
  <c r="G50"/>
  <c r="K50" s="1"/>
  <c r="L50" s="1"/>
  <c r="K49"/>
  <c r="L49" s="1"/>
  <c r="J49"/>
  <c r="G49"/>
  <c r="J48"/>
  <c r="K48" s="1"/>
  <c r="G48"/>
  <c r="L47"/>
  <c r="J47"/>
  <c r="K47" s="1"/>
  <c r="G47"/>
  <c r="K46"/>
  <c r="J46"/>
  <c r="G46"/>
  <c r="K45"/>
  <c r="L45" s="1"/>
  <c r="J45"/>
  <c r="G45"/>
  <c r="J44"/>
  <c r="G44"/>
  <c r="K44" s="1"/>
  <c r="J43"/>
  <c r="G43"/>
  <c r="J42"/>
  <c r="G42"/>
  <c r="J41"/>
  <c r="G41"/>
  <c r="K41" s="1"/>
  <c r="J40"/>
  <c r="K40" s="1"/>
  <c r="G40"/>
  <c r="K39"/>
  <c r="J39"/>
  <c r="G39"/>
  <c r="J38"/>
  <c r="G38"/>
  <c r="K38" s="1"/>
  <c r="J37"/>
  <c r="G37"/>
  <c r="K36"/>
  <c r="J36"/>
  <c r="G36"/>
  <c r="J35"/>
  <c r="K35" s="1"/>
  <c r="G35"/>
  <c r="K34"/>
  <c r="J34"/>
  <c r="G34"/>
  <c r="J33"/>
  <c r="G33"/>
  <c r="K33" s="1"/>
  <c r="J32"/>
  <c r="G32"/>
  <c r="K32" s="1"/>
  <c r="K31"/>
  <c r="L31" s="1"/>
  <c r="J31"/>
  <c r="G31"/>
  <c r="K30"/>
  <c r="L30" s="1"/>
  <c r="J30"/>
  <c r="G30"/>
  <c r="J29"/>
  <c r="K29" s="1"/>
  <c r="G29"/>
  <c r="L28"/>
  <c r="J28"/>
  <c r="K28" s="1"/>
  <c r="G28"/>
  <c r="J27"/>
  <c r="K27" s="1"/>
  <c r="L27" s="1"/>
  <c r="G27"/>
  <c r="J26"/>
  <c r="K26" s="1"/>
  <c r="L26" s="1"/>
  <c r="G26"/>
  <c r="J25"/>
  <c r="G25"/>
  <c r="K25" s="1"/>
  <c r="K24"/>
  <c r="L24" s="1"/>
  <c r="J24"/>
  <c r="G24"/>
  <c r="K23"/>
  <c r="L23" s="1"/>
  <c r="J23"/>
  <c r="G23"/>
  <c r="J22"/>
  <c r="G22"/>
  <c r="K22" s="1"/>
  <c r="L22" s="1"/>
  <c r="J21"/>
  <c r="G21"/>
  <c r="K21" s="1"/>
  <c r="L21" s="1"/>
  <c r="K20"/>
  <c r="L20" s="1"/>
  <c r="J20"/>
  <c r="G20"/>
  <c r="K19"/>
  <c r="L19" s="1"/>
  <c r="J19"/>
  <c r="G19"/>
  <c r="J18"/>
  <c r="G18"/>
  <c r="K18" s="1"/>
  <c r="L18" s="1"/>
  <c r="J17"/>
  <c r="G17"/>
  <c r="K17" s="1"/>
  <c r="L17" s="1"/>
  <c r="K16"/>
  <c r="L16" s="1"/>
  <c r="J16"/>
  <c r="G16"/>
  <c r="J15"/>
  <c r="G15"/>
  <c r="K15" s="1"/>
  <c r="J14"/>
  <c r="G14"/>
  <c r="K14" s="1"/>
  <c r="L14" s="1"/>
  <c r="J13"/>
  <c r="G13"/>
  <c r="K12"/>
  <c r="J12"/>
  <c r="G12"/>
  <c r="J11"/>
  <c r="G11"/>
  <c r="K11" s="1"/>
  <c r="L11" s="1"/>
  <c r="J10"/>
  <c r="K10" s="1"/>
  <c r="G10"/>
  <c r="J9"/>
  <c r="K9" s="1"/>
  <c r="L9" s="1"/>
  <c r="G9"/>
  <c r="AM9" i="3" l="1"/>
  <c r="AM170"/>
  <c r="AM166"/>
  <c r="AM162"/>
  <c r="AM158"/>
  <c r="AM154"/>
  <c r="AM150"/>
  <c r="AM142"/>
  <c r="AM138"/>
  <c r="AM130"/>
  <c r="AM122"/>
  <c r="AM114"/>
  <c r="AM110"/>
  <c r="AM106"/>
  <c r="AM98"/>
  <c r="G174" i="47"/>
  <c r="BT103" i="50" s="1"/>
  <c r="BR174" i="3"/>
  <c r="BV155"/>
  <c r="BS93"/>
  <c r="BS23"/>
  <c r="BV174"/>
  <c r="BR158"/>
  <c r="BV131"/>
  <c r="BS31"/>
  <c r="BV169"/>
  <c r="BV139"/>
  <c r="BS63"/>
  <c r="BR173"/>
  <c r="BV147"/>
  <c r="BS87"/>
  <c r="AM172"/>
  <c r="AM168"/>
  <c r="AM164"/>
  <c r="AM160"/>
  <c r="AM156"/>
  <c r="AM152"/>
  <c r="AM148"/>
  <c r="AM140"/>
  <c r="AM136"/>
  <c r="AM124"/>
  <c r="AM120"/>
  <c r="AM116"/>
  <c r="AM112"/>
  <c r="AM100"/>
  <c r="AM96"/>
  <c r="AM92"/>
  <c r="AM84"/>
  <c r="AM80"/>
  <c r="AM76"/>
  <c r="AM72"/>
  <c r="AM56"/>
  <c r="AM52"/>
  <c r="AM48"/>
  <c r="AM44"/>
  <c r="AM40"/>
  <c r="AM36"/>
  <c r="AM32"/>
  <c r="AM20"/>
  <c r="AM16"/>
  <c r="AM12"/>
  <c r="AM169"/>
  <c r="AM161"/>
  <c r="AM149"/>
  <c r="AM145"/>
  <c r="AM141"/>
  <c r="AM137"/>
  <c r="AM129"/>
  <c r="AM125"/>
  <c r="AM121"/>
  <c r="AM117"/>
  <c r="AM109"/>
  <c r="AM105"/>
  <c r="AM101"/>
  <c r="AM97"/>
  <c r="AM93"/>
  <c r="AM85"/>
  <c r="AM81"/>
  <c r="AM77"/>
  <c r="AM73"/>
  <c r="AM69"/>
  <c r="AM65"/>
  <c r="AM61"/>
  <c r="AM57"/>
  <c r="AM49"/>
  <c r="AM45"/>
  <c r="AM41"/>
  <c r="AM33"/>
  <c r="AM29"/>
  <c r="AM25"/>
  <c r="AM21"/>
  <c r="AM13"/>
  <c r="AM94"/>
  <c r="AM90"/>
  <c r="AM86"/>
  <c r="AM82"/>
  <c r="AM78"/>
  <c r="AM74"/>
  <c r="AM70"/>
  <c r="AM62"/>
  <c r="AM58"/>
  <c r="AM54"/>
  <c r="AM50"/>
  <c r="AM46"/>
  <c r="AM42"/>
  <c r="AM38"/>
  <c r="AM34"/>
  <c r="AM18"/>
  <c r="AM14"/>
  <c r="AM10"/>
  <c r="BV163"/>
  <c r="BR150"/>
  <c r="G56" i="47"/>
  <c r="BT113" i="50" s="1"/>
  <c r="BV168" i="3"/>
  <c r="BR162"/>
  <c r="BS55"/>
  <c r="G12" i="47"/>
  <c r="BT127" i="50" s="1"/>
  <c r="BS19" i="3"/>
  <c r="BS25" i="50"/>
  <c r="G64" i="47"/>
  <c r="BT124" i="50" s="1"/>
  <c r="G158" i="47"/>
  <c r="BT102" i="50" s="1"/>
  <c r="BV171" i="3"/>
  <c r="BR168"/>
  <c r="BV160"/>
  <c r="BR154"/>
  <c r="BV144"/>
  <c r="BR138"/>
  <c r="BS125"/>
  <c r="BS101"/>
  <c r="BS85"/>
  <c r="BS47"/>
  <c r="BS51"/>
  <c r="BS149" i="50"/>
  <c r="BS128" i="3"/>
  <c r="BS148" i="50"/>
  <c r="BR142" i="3"/>
  <c r="BR134"/>
  <c r="BS111"/>
  <c r="J77" i="47"/>
  <c r="BW26" i="50" s="1"/>
  <c r="G134" i="47"/>
  <c r="BT169" i="50" s="1"/>
  <c r="BS106" i="3"/>
  <c r="G24" i="47"/>
  <c r="BT134" i="50" s="1"/>
  <c r="G166" i="47"/>
  <c r="BT131" i="50" s="1"/>
  <c r="BV170" i="3"/>
  <c r="BR166"/>
  <c r="BV159"/>
  <c r="BV152"/>
  <c r="BV143"/>
  <c r="BV136"/>
  <c r="BS114"/>
  <c r="BS96"/>
  <c r="BS71"/>
  <c r="BS39"/>
  <c r="BU19"/>
  <c r="BS26"/>
  <c r="G28" i="47"/>
  <c r="BT119" i="50" s="1"/>
  <c r="BR37" i="3"/>
  <c r="BR38"/>
  <c r="BS58"/>
  <c r="G60" i="47"/>
  <c r="BT128" i="50" s="1"/>
  <c r="BR70" i="3"/>
  <c r="BV80"/>
  <c r="BV84"/>
  <c r="J85" i="47"/>
  <c r="BW133" i="50" s="1"/>
  <c r="BS103" i="3"/>
  <c r="G105" i="47"/>
  <c r="BT136" i="50" s="1"/>
  <c r="BR114" i="3"/>
  <c r="BU129"/>
  <c r="BU131"/>
  <c r="BU132"/>
  <c r="BS136"/>
  <c r="G137" i="47"/>
  <c r="BT46" i="50" s="1"/>
  <c r="BV149" i="3"/>
  <c r="BU161"/>
  <c r="BU163"/>
  <c r="BU164"/>
  <c r="G169" i="47"/>
  <c r="BT170" i="50" s="1"/>
  <c r="BR146" i="3"/>
  <c r="BR130"/>
  <c r="BS119"/>
  <c r="BS104"/>
  <c r="BS9"/>
  <c r="BS10"/>
  <c r="BR13"/>
  <c r="BR14"/>
  <c r="BU27"/>
  <c r="G32" i="47"/>
  <c r="BT130" i="50" s="1"/>
  <c r="BS34" i="3"/>
  <c r="G36" i="47"/>
  <c r="BT68" i="50" s="1"/>
  <c r="BR45" i="3"/>
  <c r="BR46"/>
  <c r="BV49"/>
  <c r="BV50"/>
  <c r="BS66"/>
  <c r="G68" i="47"/>
  <c r="BT55" i="50" s="1"/>
  <c r="BR88" i="3"/>
  <c r="G110" i="47"/>
  <c r="BT71" i="50" s="1"/>
  <c r="BS112" i="3"/>
  <c r="G113" i="47"/>
  <c r="BT112" i="50" s="1"/>
  <c r="BU137" i="3"/>
  <c r="BU139"/>
  <c r="BU140"/>
  <c r="G142" i="47"/>
  <c r="BT145" i="50" s="1"/>
  <c r="G145" i="47"/>
  <c r="BT151" i="50" s="1"/>
  <c r="BV157" i="3"/>
  <c r="BU168"/>
  <c r="BU169"/>
  <c r="BU171"/>
  <c r="BR165"/>
  <c r="BR157"/>
  <c r="BR149"/>
  <c r="BR141"/>
  <c r="BR133"/>
  <c r="BS67"/>
  <c r="BS35"/>
  <c r="BU10"/>
  <c r="BS14"/>
  <c r="BR18"/>
  <c r="BR21"/>
  <c r="BR22"/>
  <c r="BU35"/>
  <c r="G40" i="47"/>
  <c r="BT57" i="50" s="1"/>
  <c r="BS42" i="3"/>
  <c r="G44" i="47"/>
  <c r="BT118" i="50" s="1"/>
  <c r="BR54" i="3"/>
  <c r="BR55"/>
  <c r="BV55"/>
  <c r="BV58"/>
  <c r="BS78"/>
  <c r="BS80"/>
  <c r="G118" i="47"/>
  <c r="BT116" i="50" s="1"/>
  <c r="BS120" i="3"/>
  <c r="G121" i="47"/>
  <c r="BT156" i="50" s="1"/>
  <c r="BV133" i="3"/>
  <c r="BU145"/>
  <c r="BU147"/>
  <c r="BU148"/>
  <c r="G150" i="47"/>
  <c r="BT64" i="50" s="1"/>
  <c r="G153" i="47"/>
  <c r="BT17" i="50" s="1"/>
  <c r="BV165" i="3"/>
  <c r="BV167"/>
  <c r="BV151"/>
  <c r="BV135"/>
  <c r="BS79"/>
  <c r="BS15"/>
  <c r="BU11"/>
  <c r="G16" i="47"/>
  <c r="BT54" i="50" s="1"/>
  <c r="BS18" i="3"/>
  <c r="G20" i="47"/>
  <c r="BT25" i="50" s="1"/>
  <c r="BR29" i="3"/>
  <c r="BR30"/>
  <c r="BS50"/>
  <c r="G52" i="47"/>
  <c r="BT149" i="50" s="1"/>
  <c r="BR62" i="3"/>
  <c r="BV63"/>
  <c r="BV66"/>
  <c r="G94" i="47"/>
  <c r="BT107" i="50" s="1"/>
  <c r="BS95" i="3"/>
  <c r="G97" i="47"/>
  <c r="BT83" i="50" s="1"/>
  <c r="G126" i="47"/>
  <c r="BT61" i="50" s="1"/>
  <c r="BS127" i="3"/>
  <c r="G129" i="47"/>
  <c r="BT148" i="50" s="1"/>
  <c r="BV141" i="3"/>
  <c r="BU153"/>
  <c r="BU155"/>
  <c r="BU156"/>
  <c r="G161" i="47"/>
  <c r="BT82" i="50" s="1"/>
  <c r="BR170" i="3"/>
  <c r="BR171"/>
  <c r="BV173"/>
  <c r="BU172"/>
  <c r="BV166"/>
  <c r="BR163"/>
  <c r="BV158"/>
  <c r="BR155"/>
  <c r="BV150"/>
  <c r="BR147"/>
  <c r="BV142"/>
  <c r="BR139"/>
  <c r="BV134"/>
  <c r="BR131"/>
  <c r="BS77"/>
  <c r="BS59"/>
  <c r="BS43"/>
  <c r="BS27"/>
  <c r="BS11"/>
  <c r="BR10"/>
  <c r="BU15"/>
  <c r="BU18"/>
  <c r="BR26"/>
  <c r="BU31"/>
  <c r="BU34"/>
  <c r="BR42"/>
  <c r="BV46"/>
  <c r="BS53"/>
  <c r="BR59"/>
  <c r="BR78"/>
  <c r="BR103"/>
  <c r="BR104"/>
  <c r="BU174"/>
  <c r="BV172"/>
  <c r="BR167"/>
  <c r="BR159"/>
  <c r="BR151"/>
  <c r="BR143"/>
  <c r="BR135"/>
  <c r="BS122"/>
  <c r="BS117"/>
  <c r="BS109"/>
  <c r="BS86"/>
  <c r="BS70"/>
  <c r="BS62"/>
  <c r="BS54"/>
  <c r="BS46"/>
  <c r="BS38"/>
  <c r="BS30"/>
  <c r="BS22"/>
  <c r="BU23"/>
  <c r="BU26"/>
  <c r="BR34"/>
  <c r="BU39"/>
  <c r="BU42"/>
  <c r="BS45"/>
  <c r="BR50"/>
  <c r="BR67"/>
  <c r="BV71"/>
  <c r="BV74"/>
  <c r="BV99"/>
  <c r="BU149"/>
  <c r="BU166"/>
  <c r="BV162"/>
  <c r="BR160"/>
  <c r="BU158"/>
  <c r="BV154"/>
  <c r="BR152"/>
  <c r="BU150"/>
  <c r="BV146"/>
  <c r="BR144"/>
  <c r="BU142"/>
  <c r="BV138"/>
  <c r="BR136"/>
  <c r="BU134"/>
  <c r="BV130"/>
  <c r="BS98"/>
  <c r="BS88"/>
  <c r="BS72"/>
  <c r="J18" i="47"/>
  <c r="BW115" i="50" s="1"/>
  <c r="BV17" i="3"/>
  <c r="BU22"/>
  <c r="BS24"/>
  <c r="G25" i="47"/>
  <c r="BT111" i="50" s="1"/>
  <c r="J34" i="47"/>
  <c r="BW167" i="50" s="1"/>
  <c r="BV33" i="3"/>
  <c r="BU38"/>
  <c r="G41" i="47"/>
  <c r="BT163" i="50" s="1"/>
  <c r="BS40" i="3"/>
  <c r="J55" i="47"/>
  <c r="BW19" i="50" s="1"/>
  <c r="BU54" i="3"/>
  <c r="BS56"/>
  <c r="G57" i="47"/>
  <c r="BT65" i="50" s="1"/>
  <c r="BR61" i="3"/>
  <c r="BV65"/>
  <c r="J72" i="47"/>
  <c r="BW140" i="50" s="1"/>
  <c r="BU71" i="3"/>
  <c r="BU72"/>
  <c r="G82" i="47"/>
  <c r="BT77" i="50" s="1"/>
  <c r="BS81" i="3"/>
  <c r="G83" i="47"/>
  <c r="BT90" i="50" s="1"/>
  <c r="BS82" i="3"/>
  <c r="BR92"/>
  <c r="J96" i="47"/>
  <c r="BW104" i="50" s="1"/>
  <c r="BU95" i="3"/>
  <c r="BS99"/>
  <c r="G100" i="47"/>
  <c r="BT164" i="50" s="1"/>
  <c r="J107" i="47"/>
  <c r="BW45" i="50" s="1"/>
  <c r="BU106" i="3"/>
  <c r="G111" i="47"/>
  <c r="BT126" i="50" s="1"/>
  <c r="BS110" i="3"/>
  <c r="BV113"/>
  <c r="BV116"/>
  <c r="BR121"/>
  <c r="BR124"/>
  <c r="J128" i="47"/>
  <c r="BW109" i="50" s="1"/>
  <c r="BU127" i="3"/>
  <c r="BS131"/>
  <c r="G132" i="47"/>
  <c r="BT49" i="50" s="1"/>
  <c r="J139" i="47"/>
  <c r="BW98" i="50" s="1"/>
  <c r="BU138" i="3"/>
  <c r="BT141"/>
  <c r="BS142"/>
  <c r="G143" i="47"/>
  <c r="BT121" i="50" s="1"/>
  <c r="J160" i="47"/>
  <c r="BW81" i="50" s="1"/>
  <c r="BU159" i="3"/>
  <c r="BT160"/>
  <c r="BS163"/>
  <c r="G164" i="47"/>
  <c r="BT85" i="50" s="1"/>
  <c r="J171" i="47"/>
  <c r="BW48" i="50" s="1"/>
  <c r="BU170" i="3"/>
  <c r="BT173"/>
  <c r="BS174"/>
  <c r="G175" i="47"/>
  <c r="BT146" i="50" s="1"/>
  <c r="BS12" i="3"/>
  <c r="G13" i="47"/>
  <c r="BT88" i="50" s="1"/>
  <c r="BR17" i="3"/>
  <c r="J22" i="47"/>
  <c r="BW39" i="50" s="1"/>
  <c r="BV21" i="3"/>
  <c r="BS28"/>
  <c r="G29" i="47"/>
  <c r="BT73" i="50" s="1"/>
  <c r="G30" i="47"/>
  <c r="BT171" i="50" s="1"/>
  <c r="BR33" i="3"/>
  <c r="J38" i="47"/>
  <c r="BW157" i="50" s="1"/>
  <c r="BV37" i="3"/>
  <c r="BS44"/>
  <c r="G45" i="47"/>
  <c r="BT141" i="50" s="1"/>
  <c r="BR49" i="3"/>
  <c r="BV53"/>
  <c r="J59" i="47"/>
  <c r="BW139" i="50" s="1"/>
  <c r="BU58" i="3"/>
  <c r="BS60"/>
  <c r="G61" i="47"/>
  <c r="BT87" i="50" s="1"/>
  <c r="BR65" i="3"/>
  <c r="BV69"/>
  <c r="BV70"/>
  <c r="J71" i="47"/>
  <c r="BW74" i="50" s="1"/>
  <c r="J80" i="47"/>
  <c r="BW160" i="50" s="1"/>
  <c r="BU79" i="3"/>
  <c r="BU80"/>
  <c r="G90" i="47"/>
  <c r="BT38" i="50" s="1"/>
  <c r="BS89" i="3"/>
  <c r="G91" i="47"/>
  <c r="BT114" i="50" s="1"/>
  <c r="BS90" i="3"/>
  <c r="G92" i="47"/>
  <c r="BT16" i="50" s="1"/>
  <c r="BS91" i="3"/>
  <c r="J99" i="47"/>
  <c r="BW28" i="50" s="1"/>
  <c r="BU98" i="3"/>
  <c r="BS102"/>
  <c r="G103" i="47"/>
  <c r="BT91" i="50" s="1"/>
  <c r="BV105" i="3"/>
  <c r="BV108"/>
  <c r="BR113"/>
  <c r="BR116"/>
  <c r="J120" i="47"/>
  <c r="BW101" i="50" s="1"/>
  <c r="BU119" i="3"/>
  <c r="BS123"/>
  <c r="G124" i="47"/>
  <c r="BT10" i="50" s="1"/>
  <c r="J131" i="47"/>
  <c r="BW69" i="50" s="1"/>
  <c r="BU130" i="3"/>
  <c r="BT133"/>
  <c r="BS134"/>
  <c r="G135" i="47"/>
  <c r="BT123" i="50" s="1"/>
  <c r="J152" i="47"/>
  <c r="BW117" i="50" s="1"/>
  <c r="BU151" i="3"/>
  <c r="BT152"/>
  <c r="BS155"/>
  <c r="G156" i="47"/>
  <c r="BT165" i="50" s="1"/>
  <c r="J163" i="47"/>
  <c r="BW41" i="50" s="1"/>
  <c r="BU162" i="3"/>
  <c r="BT165"/>
  <c r="BS166"/>
  <c r="G167" i="47"/>
  <c r="BT9" i="50" s="1"/>
  <c r="BR172" i="3"/>
  <c r="BR169"/>
  <c r="BR164"/>
  <c r="BR161"/>
  <c r="BR156"/>
  <c r="BR153"/>
  <c r="BR148"/>
  <c r="BR145"/>
  <c r="BR140"/>
  <c r="BR137"/>
  <c r="BR132"/>
  <c r="BR129"/>
  <c r="BT11"/>
  <c r="J10" i="47"/>
  <c r="BW18" i="50" s="1"/>
  <c r="BV9" i="3"/>
  <c r="BU14"/>
  <c r="G17" i="47"/>
  <c r="BT50" i="50" s="1"/>
  <c r="BS16" i="3"/>
  <c r="J26" i="47"/>
  <c r="BW99" i="50" s="1"/>
  <c r="BV25" i="3"/>
  <c r="BU30"/>
  <c r="BS32"/>
  <c r="G33" i="47"/>
  <c r="BT106" i="50" s="1"/>
  <c r="J42" i="47"/>
  <c r="BW108" i="50" s="1"/>
  <c r="BV41" i="3"/>
  <c r="J47" i="47"/>
  <c r="BW95" i="50" s="1"/>
  <c r="BU46" i="3"/>
  <c r="G49" i="47"/>
  <c r="BT122" i="50" s="1"/>
  <c r="BS48" i="3"/>
  <c r="BR53"/>
  <c r="BV57"/>
  <c r="J63" i="47"/>
  <c r="BW44" i="50" s="1"/>
  <c r="BU62" i="3"/>
  <c r="BS64"/>
  <c r="G65" i="47"/>
  <c r="BT120" i="50" s="1"/>
  <c r="BR69" i="3"/>
  <c r="BR75"/>
  <c r="BR76"/>
  <c r="BV77"/>
  <c r="BV78"/>
  <c r="J79" i="47"/>
  <c r="BW37" i="50" s="1"/>
  <c r="J88" i="47"/>
  <c r="BW162" i="50" s="1"/>
  <c r="BU87" i="3"/>
  <c r="BU88"/>
  <c r="BS94"/>
  <c r="G95" i="47"/>
  <c r="BT168" i="50" s="1"/>
  <c r="BV97" i="3"/>
  <c r="BV100"/>
  <c r="BR105"/>
  <c r="BR108"/>
  <c r="J112" i="47"/>
  <c r="BW152" i="50" s="1"/>
  <c r="BU111" i="3"/>
  <c r="BS115"/>
  <c r="G116" i="47"/>
  <c r="BT31" i="50" s="1"/>
  <c r="J123" i="47"/>
  <c r="BW20" i="50" s="1"/>
  <c r="BU122" i="3"/>
  <c r="BS126"/>
  <c r="G127" i="47"/>
  <c r="BT75" i="50" s="1"/>
  <c r="J144" i="47"/>
  <c r="BW15" i="50" s="1"/>
  <c r="BU143" i="3"/>
  <c r="BS147"/>
  <c r="G148" i="47"/>
  <c r="BT76" i="50" s="1"/>
  <c r="J155" i="47"/>
  <c r="BW53" i="50" s="1"/>
  <c r="BU154" i="3"/>
  <c r="BS158"/>
  <c r="G159" i="47"/>
  <c r="BT155" i="50" s="1"/>
  <c r="BT128" i="3"/>
  <c r="BT96"/>
  <c r="BR9"/>
  <c r="J14" i="47"/>
  <c r="BW72" i="50" s="1"/>
  <c r="BV13" i="3"/>
  <c r="BS20"/>
  <c r="G21" i="47"/>
  <c r="BT137" i="50" s="1"/>
  <c r="BR25" i="3"/>
  <c r="J30" i="47"/>
  <c r="BW171" i="50" s="1"/>
  <c r="BV29" i="3"/>
  <c r="BS36"/>
  <c r="G37" i="47"/>
  <c r="BT158" i="50" s="1"/>
  <c r="G38" i="47"/>
  <c r="BT157" i="50" s="1"/>
  <c r="BR41" i="3"/>
  <c r="BV45"/>
  <c r="J51" i="47"/>
  <c r="BW62" i="50" s="1"/>
  <c r="BU50" i="3"/>
  <c r="G53" i="47"/>
  <c r="BT21" i="50" s="1"/>
  <c r="BS52" i="3"/>
  <c r="BR57"/>
  <c r="BV61"/>
  <c r="J67" i="47"/>
  <c r="BW105" i="50" s="1"/>
  <c r="BU66" i="3"/>
  <c r="BS68"/>
  <c r="G69" i="47"/>
  <c r="BT92" i="50" s="1"/>
  <c r="G74" i="47"/>
  <c r="BT161" i="50" s="1"/>
  <c r="BS73" i="3"/>
  <c r="G75" i="47"/>
  <c r="BT59" i="50" s="1"/>
  <c r="BS74" i="3"/>
  <c r="BR83"/>
  <c r="BR84"/>
  <c r="BW84"/>
  <c r="BV85"/>
  <c r="BV86"/>
  <c r="J87" i="47"/>
  <c r="BW22" i="50" s="1"/>
  <c r="J89" i="47"/>
  <c r="BW63" i="50" s="1"/>
  <c r="BV92" i="3"/>
  <c r="BR97"/>
  <c r="BR100"/>
  <c r="J104" i="47"/>
  <c r="BW84" i="50" s="1"/>
  <c r="BU103" i="3"/>
  <c r="G108" i="47"/>
  <c r="BT14" i="50" s="1"/>
  <c r="BS107" i="3"/>
  <c r="J115" i="47"/>
  <c r="BW147" i="50" s="1"/>
  <c r="BU114" i="3"/>
  <c r="G119" i="47"/>
  <c r="BT94" i="50" s="1"/>
  <c r="BS118" i="3"/>
  <c r="BV121"/>
  <c r="BV124"/>
  <c r="J136" i="47"/>
  <c r="BW132" i="50" s="1"/>
  <c r="BU135" i="3"/>
  <c r="BT136"/>
  <c r="BS139"/>
  <c r="G140" i="47"/>
  <c r="BT154" i="50" s="1"/>
  <c r="J147" i="47"/>
  <c r="BW129" i="50" s="1"/>
  <c r="BU146" i="3"/>
  <c r="BT149"/>
  <c r="BS150"/>
  <c r="G151" i="47"/>
  <c r="BT35" i="50" s="1"/>
  <c r="J168" i="47"/>
  <c r="BW80" i="50" s="1"/>
  <c r="BU167" i="3"/>
  <c r="BS171"/>
  <c r="G172" i="47"/>
  <c r="BT138" i="50" s="1"/>
  <c r="BV164" i="3"/>
  <c r="BV161"/>
  <c r="BV156"/>
  <c r="BV153"/>
  <c r="BV148"/>
  <c r="BV145"/>
  <c r="BV140"/>
  <c r="BV137"/>
  <c r="BV132"/>
  <c r="BV129"/>
  <c r="BT125"/>
  <c r="BT117"/>
  <c r="BT101"/>
  <c r="BT63"/>
  <c r="BT55"/>
  <c r="BT47"/>
  <c r="BT39"/>
  <c r="BT23"/>
  <c r="BT15"/>
  <c r="J11" i="47"/>
  <c r="BW60" i="50" s="1"/>
  <c r="BV10" i="3"/>
  <c r="J15" i="47"/>
  <c r="BW66" i="50" s="1"/>
  <c r="BV14" i="3"/>
  <c r="J23" i="47"/>
  <c r="BW110" i="50" s="1"/>
  <c r="BV22" i="3"/>
  <c r="J31" i="47"/>
  <c r="BW70" i="50" s="1"/>
  <c r="BV30" i="3"/>
  <c r="J35" i="47"/>
  <c r="BW125" i="50" s="1"/>
  <c r="BV34" i="3"/>
  <c r="J39" i="47"/>
  <c r="BW172" i="50" s="1"/>
  <c r="BV38" i="3"/>
  <c r="J43" i="47"/>
  <c r="BW24" i="50" s="1"/>
  <c r="BV42" i="3"/>
  <c r="J44" i="47"/>
  <c r="BW118" i="50" s="1"/>
  <c r="BU43" i="3"/>
  <c r="J56" i="47"/>
  <c r="BW113" i="50" s="1"/>
  <c r="BU55" i="3"/>
  <c r="J60" i="47"/>
  <c r="BW128" i="50" s="1"/>
  <c r="BU59" i="3"/>
  <c r="BR66"/>
  <c r="BV72"/>
  <c r="BU74"/>
  <c r="G77" i="47"/>
  <c r="BT26" i="50" s="1"/>
  <c r="BR77" i="3"/>
  <c r="BV79"/>
  <c r="G84" i="47"/>
  <c r="BT40" i="50" s="1"/>
  <c r="BR85" i="3"/>
  <c r="BV87"/>
  <c r="J94" i="47"/>
  <c r="BW107" i="50" s="1"/>
  <c r="BU93" i="3"/>
  <c r="BR95"/>
  <c r="BV95"/>
  <c r="J97" i="47"/>
  <c r="BW83" i="50" s="1"/>
  <c r="BU96" i="3"/>
  <c r="BV103"/>
  <c r="J105" i="47"/>
  <c r="BW136" i="50" s="1"/>
  <c r="BU104" i="3"/>
  <c r="J110" i="47"/>
  <c r="BW71" i="50" s="1"/>
  <c r="BU109" i="3"/>
  <c r="BR111"/>
  <c r="BV111"/>
  <c r="J113" i="47"/>
  <c r="BW112" i="50" s="1"/>
  <c r="BU112" i="3"/>
  <c r="J118" i="47"/>
  <c r="BW116" i="50" s="1"/>
  <c r="BU117" i="3"/>
  <c r="BR119"/>
  <c r="BV119"/>
  <c r="J121" i="47"/>
  <c r="BW156" i="50" s="1"/>
  <c r="BU120" i="3"/>
  <c r="BR127"/>
  <c r="BV127"/>
  <c r="J129" i="47"/>
  <c r="BW148" i="50" s="1"/>
  <c r="BU128" i="3"/>
  <c r="J134" i="47"/>
  <c r="BW169" i="50" s="1"/>
  <c r="J142" i="47"/>
  <c r="BW145" i="50" s="1"/>
  <c r="J153" i="47"/>
  <c r="BW17" i="50" s="1"/>
  <c r="J158" i="47"/>
  <c r="BW102" i="50" s="1"/>
  <c r="J166" i="47"/>
  <c r="BW131" i="50" s="1"/>
  <c r="J174" i="47"/>
  <c r="BW103" i="50" s="1"/>
  <c r="BU165" i="3"/>
  <c r="BU141"/>
  <c r="BS121"/>
  <c r="BS113"/>
  <c r="BS108"/>
  <c r="BS105"/>
  <c r="BS83"/>
  <c r="BS76"/>
  <c r="BS69"/>
  <c r="BS65"/>
  <c r="BS61"/>
  <c r="BS37"/>
  <c r="BS33"/>
  <c r="BS29"/>
  <c r="BS21"/>
  <c r="BS13"/>
  <c r="G10" i="47"/>
  <c r="BT18" i="50" s="1"/>
  <c r="BR11" i="3"/>
  <c r="J12" i="47"/>
  <c r="BW127" i="50" s="1"/>
  <c r="BV11" i="3"/>
  <c r="BU12"/>
  <c r="G14" i="47"/>
  <c r="BT72" i="50" s="1"/>
  <c r="BR15" i="3"/>
  <c r="J16" i="47"/>
  <c r="BW54" i="50" s="1"/>
  <c r="BV15" i="3"/>
  <c r="BU16"/>
  <c r="G18" i="47"/>
  <c r="BT115" i="50" s="1"/>
  <c r="BR19" i="3"/>
  <c r="J20" i="47"/>
  <c r="BW25" i="50" s="1"/>
  <c r="BV19" i="3"/>
  <c r="BU20"/>
  <c r="G22" i="47"/>
  <c r="BT39" i="50" s="1"/>
  <c r="BR23" i="3"/>
  <c r="J24" i="47"/>
  <c r="BW134" i="50" s="1"/>
  <c r="BV23" i="3"/>
  <c r="BU24"/>
  <c r="G26" i="47"/>
  <c r="BT99" i="50" s="1"/>
  <c r="BR27" i="3"/>
  <c r="J28" i="47"/>
  <c r="BW119" i="50" s="1"/>
  <c r="BV27" i="3"/>
  <c r="BU28"/>
  <c r="BR31"/>
  <c r="J32" i="47"/>
  <c r="BW130" i="50" s="1"/>
  <c r="BV31" i="3"/>
  <c r="BU32"/>
  <c r="G34" i="47"/>
  <c r="BT167" i="50" s="1"/>
  <c r="BR35" i="3"/>
  <c r="J36" i="47"/>
  <c r="BW68" i="50" s="1"/>
  <c r="BV35" i="3"/>
  <c r="BU36"/>
  <c r="BR39"/>
  <c r="J40" i="47"/>
  <c r="BW57" i="50" s="1"/>
  <c r="BV39" i="3"/>
  <c r="BU40"/>
  <c r="G42" i="47"/>
  <c r="BT108" i="50" s="1"/>
  <c r="BR43" i="3"/>
  <c r="BV43"/>
  <c r="J45" i="47"/>
  <c r="BW141" i="50" s="1"/>
  <c r="BU44" i="3"/>
  <c r="G46" i="47"/>
  <c r="BT43" i="50" s="1"/>
  <c r="BR47" i="3"/>
  <c r="BV47"/>
  <c r="J49" i="47"/>
  <c r="BW122" i="50" s="1"/>
  <c r="BU48" i="3"/>
  <c r="G50" i="47"/>
  <c r="BT56" i="50" s="1"/>
  <c r="BR51" i="3"/>
  <c r="BV51"/>
  <c r="J53" i="47"/>
  <c r="BW21" i="50" s="1"/>
  <c r="BU52" i="3"/>
  <c r="G54" i="47"/>
  <c r="BT52" i="50" s="1"/>
  <c r="J57" i="47"/>
  <c r="BW65" i="50" s="1"/>
  <c r="BU56" i="3"/>
  <c r="G58" i="47"/>
  <c r="BT142" i="50" s="1"/>
  <c r="BV59" i="3"/>
  <c r="J61" i="47"/>
  <c r="BW87" i="50" s="1"/>
  <c r="BU60" i="3"/>
  <c r="G62" i="47"/>
  <c r="BT23" i="50" s="1"/>
  <c r="BR63" i="3"/>
  <c r="J65" i="47"/>
  <c r="BW120" i="50" s="1"/>
  <c r="BU64" i="3"/>
  <c r="G66" i="47"/>
  <c r="BT78" i="50" s="1"/>
  <c r="BV67" i="3"/>
  <c r="J69" i="47"/>
  <c r="BW92" i="50" s="1"/>
  <c r="BU68" i="3"/>
  <c r="G70" i="47"/>
  <c r="BT79" i="50" s="1"/>
  <c r="G71" i="47"/>
  <c r="BT74" i="50" s="1"/>
  <c r="BR71" i="3"/>
  <c r="BR72"/>
  <c r="J73" i="47"/>
  <c r="BW159" i="50" s="1"/>
  <c r="BV73" i="3"/>
  <c r="J76" i="47"/>
  <c r="BW30" i="50" s="1"/>
  <c r="BU75" i="3"/>
  <c r="BU76"/>
  <c r="G78" i="47"/>
  <c r="BT13" i="50" s="1"/>
  <c r="G79" i="47"/>
  <c r="BT37" i="50" s="1"/>
  <c r="BR79" i="3"/>
  <c r="BR80"/>
  <c r="J81" i="47"/>
  <c r="BW42" i="50" s="1"/>
  <c r="BV81" i="3"/>
  <c r="BV82"/>
  <c r="J84" i="47"/>
  <c r="BW40" i="50" s="1"/>
  <c r="BU83" i="3"/>
  <c r="BU84"/>
  <c r="G86" i="47"/>
  <c r="BT166" i="50" s="1"/>
  <c r="G87" i="47"/>
  <c r="BT22" i="50" s="1"/>
  <c r="BR87" i="3"/>
  <c r="BV89"/>
  <c r="BV90"/>
  <c r="J92" i="47"/>
  <c r="BW16" i="50" s="1"/>
  <c r="BU91" i="3"/>
  <c r="G93" i="47"/>
  <c r="BT173" i="50" s="1"/>
  <c r="BR93" i="3"/>
  <c r="BV93"/>
  <c r="J95" i="47"/>
  <c r="BW168" i="50" s="1"/>
  <c r="BU94" i="3"/>
  <c r="BR96"/>
  <c r="BV96"/>
  <c r="G98" i="47"/>
  <c r="BT27" i="50" s="1"/>
  <c r="J100" i="47"/>
  <c r="BW164" i="50" s="1"/>
  <c r="BU99" i="3"/>
  <c r="G101" i="47"/>
  <c r="BT29" i="50" s="1"/>
  <c r="BR101" i="3"/>
  <c r="BV101"/>
  <c r="J103" i="47"/>
  <c r="BW91" i="50" s="1"/>
  <c r="BU102" i="3"/>
  <c r="BV104"/>
  <c r="G106" i="47"/>
  <c r="BT93" i="50" s="1"/>
  <c r="J108" i="47"/>
  <c r="BW14" i="50" s="1"/>
  <c r="BU107" i="3"/>
  <c r="G109" i="47"/>
  <c r="BT33" i="50" s="1"/>
  <c r="BR109" i="3"/>
  <c r="BV109"/>
  <c r="J111" i="47"/>
  <c r="BW126" i="50" s="1"/>
  <c r="BU110" i="3"/>
  <c r="BR112"/>
  <c r="BV112"/>
  <c r="G114" i="47"/>
  <c r="BT143" i="50" s="1"/>
  <c r="J116" i="47"/>
  <c r="BW31" i="50" s="1"/>
  <c r="BU115" i="3"/>
  <c r="G117" i="47"/>
  <c r="BT11" i="50" s="1"/>
  <c r="BR117" i="3"/>
  <c r="BV117"/>
  <c r="J119" i="47"/>
  <c r="BW94" i="50" s="1"/>
  <c r="BU118" i="3"/>
  <c r="BR120"/>
  <c r="BV120"/>
  <c r="G122" i="47"/>
  <c r="BT12" i="50" s="1"/>
  <c r="J124" i="47"/>
  <c r="BW10" i="50" s="1"/>
  <c r="BU123" i="3"/>
  <c r="G125" i="47"/>
  <c r="BT97" i="50" s="1"/>
  <c r="BR125" i="3"/>
  <c r="BV125"/>
  <c r="J127" i="47"/>
  <c r="BW75" i="50" s="1"/>
  <c r="BU126" i="3"/>
  <c r="BR128"/>
  <c r="BV128"/>
  <c r="G130" i="47"/>
  <c r="BT100" i="50" s="1"/>
  <c r="J132" i="47"/>
  <c r="BW49" i="50" s="1"/>
  <c r="G133" i="47"/>
  <c r="BT96" i="50" s="1"/>
  <c r="J135" i="47"/>
  <c r="BW123" i="50" s="1"/>
  <c r="G138" i="47"/>
  <c r="BT32" i="50" s="1"/>
  <c r="J140" i="47"/>
  <c r="BW154" i="50" s="1"/>
  <c r="G141" i="47"/>
  <c r="BT150" i="50" s="1"/>
  <c r="J143" i="47"/>
  <c r="BW121" i="50" s="1"/>
  <c r="G146" i="47"/>
  <c r="BT47" i="50" s="1"/>
  <c r="J148" i="47"/>
  <c r="BW76" i="50" s="1"/>
  <c r="G149" i="47"/>
  <c r="BT86" i="50" s="1"/>
  <c r="J151" i="47"/>
  <c r="BW35" i="50" s="1"/>
  <c r="G154" i="47"/>
  <c r="BT153" i="50" s="1"/>
  <c r="J156" i="47"/>
  <c r="BW165" i="50" s="1"/>
  <c r="G157" i="47"/>
  <c r="BT58" i="50" s="1"/>
  <c r="J159" i="47"/>
  <c r="BW155" i="50" s="1"/>
  <c r="G162" i="47"/>
  <c r="BT34" i="50" s="1"/>
  <c r="J164" i="47"/>
  <c r="BW85" i="50" s="1"/>
  <c r="G165" i="47"/>
  <c r="BT174" i="50" s="1"/>
  <c r="J167" i="47"/>
  <c r="BW9" i="50" s="1"/>
  <c r="G170" i="47"/>
  <c r="BT89" i="50" s="1"/>
  <c r="J172" i="47"/>
  <c r="BW138" i="50" s="1"/>
  <c r="G173" i="47"/>
  <c r="BT135" i="50" s="1"/>
  <c r="J175" i="47"/>
  <c r="BW146" i="50" s="1"/>
  <c r="BU9" i="3"/>
  <c r="J19" i="47"/>
  <c r="BW51" i="50" s="1"/>
  <c r="BV18" i="3"/>
  <c r="J27" i="47"/>
  <c r="BW67" i="50" s="1"/>
  <c r="BV26" i="3"/>
  <c r="J48" i="47"/>
  <c r="BW36" i="50" s="1"/>
  <c r="BU47" i="3"/>
  <c r="J52" i="47"/>
  <c r="BW149" i="50" s="1"/>
  <c r="BU51" i="3"/>
  <c r="BV54"/>
  <c r="BR58"/>
  <c r="BV62"/>
  <c r="J64" i="47"/>
  <c r="BW124" i="50" s="1"/>
  <c r="BU63" i="3"/>
  <c r="J68" i="47"/>
  <c r="BW55" i="50" s="1"/>
  <c r="BU67" i="3"/>
  <c r="J74" i="47"/>
  <c r="BW161" i="50" s="1"/>
  <c r="BU73" i="3"/>
  <c r="G76" i="47"/>
  <c r="BT30" i="50" s="1"/>
  <c r="J82" i="47"/>
  <c r="BW77" i="50" s="1"/>
  <c r="BU81" i="3"/>
  <c r="BU82"/>
  <c r="G85" i="47"/>
  <c r="BT133" i="50" s="1"/>
  <c r="BR86" i="3"/>
  <c r="BV88"/>
  <c r="J90" i="47"/>
  <c r="BW38" i="50" s="1"/>
  <c r="BU89" i="3"/>
  <c r="J91" i="47"/>
  <c r="BW114" i="50" s="1"/>
  <c r="BU90" i="3"/>
  <c r="BR98"/>
  <c r="BV98"/>
  <c r="J102" i="47"/>
  <c r="BW144" i="50" s="1"/>
  <c r="BU101" i="3"/>
  <c r="BR106"/>
  <c r="BV106"/>
  <c r="BV114"/>
  <c r="BR122"/>
  <c r="BV122"/>
  <c r="J126" i="47"/>
  <c r="BW61" i="50" s="1"/>
  <c r="BU125" i="3"/>
  <c r="J137" i="47"/>
  <c r="BW46" i="50" s="1"/>
  <c r="J145" i="47"/>
  <c r="BW151" i="50" s="1"/>
  <c r="J150" i="47"/>
  <c r="BW64" i="50" s="1"/>
  <c r="J161" i="47"/>
  <c r="BW82" i="50" s="1"/>
  <c r="J169" i="47"/>
  <c r="BW170" i="50" s="1"/>
  <c r="BU173" i="3"/>
  <c r="BU160"/>
  <c r="BU157"/>
  <c r="BU152"/>
  <c r="BU144"/>
  <c r="BU136"/>
  <c r="BU133"/>
  <c r="BS124"/>
  <c r="BS116"/>
  <c r="BS100"/>
  <c r="BS97"/>
  <c r="BS92"/>
  <c r="BS84"/>
  <c r="BS75"/>
  <c r="BS57"/>
  <c r="BS49"/>
  <c r="BS41"/>
  <c r="BS25"/>
  <c r="BS17"/>
  <c r="G11" i="47"/>
  <c r="BT60" i="50" s="1"/>
  <c r="BR12" i="3"/>
  <c r="J13" i="47"/>
  <c r="BW88" i="50" s="1"/>
  <c r="BV12" i="3"/>
  <c r="BU13"/>
  <c r="G15" i="47"/>
  <c r="BT66" i="50" s="1"/>
  <c r="BR16" i="3"/>
  <c r="J17" i="47"/>
  <c r="BW50" i="50" s="1"/>
  <c r="BV16" i="3"/>
  <c r="BU17"/>
  <c r="G19" i="47"/>
  <c r="BT51" i="50" s="1"/>
  <c r="BR20" i="3"/>
  <c r="J21" i="47"/>
  <c r="BW137" i="50" s="1"/>
  <c r="BV20" i="3"/>
  <c r="BU21"/>
  <c r="G23" i="47"/>
  <c r="BT110" i="50" s="1"/>
  <c r="BR24" i="3"/>
  <c r="J25" i="47"/>
  <c r="BW111" i="50" s="1"/>
  <c r="BV24" i="3"/>
  <c r="BU25"/>
  <c r="G27" i="47"/>
  <c r="BT67" i="50" s="1"/>
  <c r="BR28" i="3"/>
  <c r="J29" i="47"/>
  <c r="BW73" i="50" s="1"/>
  <c r="BV28" i="3"/>
  <c r="BU29"/>
  <c r="G31" i="47"/>
  <c r="BT70" i="50" s="1"/>
  <c r="BR32" i="3"/>
  <c r="J33" i="47"/>
  <c r="BW106" i="50" s="1"/>
  <c r="BV32" i="3"/>
  <c r="BU33"/>
  <c r="G35" i="47"/>
  <c r="BT125" i="50" s="1"/>
  <c r="BR36" i="3"/>
  <c r="J37" i="47"/>
  <c r="BW158" i="50" s="1"/>
  <c r="BV36" i="3"/>
  <c r="BU37"/>
  <c r="G39" i="47"/>
  <c r="BT172" i="50" s="1"/>
  <c r="BR40" i="3"/>
  <c r="J41" i="47"/>
  <c r="BW163" i="50" s="1"/>
  <c r="BV40" i="3"/>
  <c r="BU41"/>
  <c r="G43" i="47"/>
  <c r="BT24" i="50" s="1"/>
  <c r="BR44" i="3"/>
  <c r="BV44"/>
  <c r="J46" i="47"/>
  <c r="BW43" i="50" s="1"/>
  <c r="BU45" i="3"/>
  <c r="G47" i="47"/>
  <c r="BT95" i="50" s="1"/>
  <c r="BR48" i="3"/>
  <c r="BV48"/>
  <c r="J50" i="47"/>
  <c r="BW56" i="50" s="1"/>
  <c r="BU49" i="3"/>
  <c r="G51" i="47"/>
  <c r="BT62" i="50" s="1"/>
  <c r="BR52" i="3"/>
  <c r="BV52"/>
  <c r="J54" i="47"/>
  <c r="BW52" i="50" s="1"/>
  <c r="BU53" i="3"/>
  <c r="G55" i="47"/>
  <c r="BT19" i="50" s="1"/>
  <c r="BR56" i="3"/>
  <c r="BV56"/>
  <c r="J58" i="47"/>
  <c r="BW142" i="50" s="1"/>
  <c r="BU57" i="3"/>
  <c r="G59" i="47"/>
  <c r="BT139" i="50" s="1"/>
  <c r="BR60" i="3"/>
  <c r="BV60"/>
  <c r="J62" i="47"/>
  <c r="BW23" i="50" s="1"/>
  <c r="BU61" i="3"/>
  <c r="G63" i="47"/>
  <c r="BT44" i="50" s="1"/>
  <c r="BR64" i="3"/>
  <c r="BV64"/>
  <c r="J66" i="47"/>
  <c r="BW78" i="50" s="1"/>
  <c r="BU65" i="3"/>
  <c r="G67" i="47"/>
  <c r="BT105" i="50" s="1"/>
  <c r="BR68" i="3"/>
  <c r="BV68"/>
  <c r="J70" i="47"/>
  <c r="BW79" i="50" s="1"/>
  <c r="BU69" i="3"/>
  <c r="BU70"/>
  <c r="G72" i="47"/>
  <c r="BT140" i="50" s="1"/>
  <c r="G73" i="47"/>
  <c r="BT159" i="50" s="1"/>
  <c r="BR73" i="3"/>
  <c r="BR74"/>
  <c r="J75" i="47"/>
  <c r="BW59" i="50" s="1"/>
  <c r="BV75" i="3"/>
  <c r="BV76"/>
  <c r="J78" i="47"/>
  <c r="BW13" i="50" s="1"/>
  <c r="BU77" i="3"/>
  <c r="BU78"/>
  <c r="G80" i="47"/>
  <c r="BT160" i="50" s="1"/>
  <c r="G81" i="47"/>
  <c r="BT42" i="50" s="1"/>
  <c r="BR81" i="3"/>
  <c r="BR82"/>
  <c r="J83" i="47"/>
  <c r="BW90" i="50" s="1"/>
  <c r="BV83" i="3"/>
  <c r="J86" i="47"/>
  <c r="BW166" i="50" s="1"/>
  <c r="BU85" i="3"/>
  <c r="BU86"/>
  <c r="G88" i="47"/>
  <c r="BT162" i="50" s="1"/>
  <c r="G89" i="47"/>
  <c r="BT63" i="50" s="1"/>
  <c r="BR89" i="3"/>
  <c r="BR90"/>
  <c r="BR91"/>
  <c r="BV91"/>
  <c r="J93" i="47"/>
  <c r="BW173" i="50" s="1"/>
  <c r="BU92" i="3"/>
  <c r="BR94"/>
  <c r="BV94"/>
  <c r="G96" i="47"/>
  <c r="BT104" i="50" s="1"/>
  <c r="J98" i="47"/>
  <c r="BW27" i="50" s="1"/>
  <c r="BU97" i="3"/>
  <c r="G99" i="47"/>
  <c r="BT28" i="50" s="1"/>
  <c r="BR99" i="3"/>
  <c r="J101" i="47"/>
  <c r="BW29" i="50" s="1"/>
  <c r="BU100" i="3"/>
  <c r="BR102"/>
  <c r="BV102"/>
  <c r="G104" i="47"/>
  <c r="BT84" i="50" s="1"/>
  <c r="J106" i="47"/>
  <c r="BW93" i="50" s="1"/>
  <c r="BU105" i="3"/>
  <c r="G107" i="47"/>
  <c r="BT45" i="50" s="1"/>
  <c r="BR107" i="3"/>
  <c r="BV107"/>
  <c r="J109" i="47"/>
  <c r="BW33" i="50" s="1"/>
  <c r="BU108" i="3"/>
  <c r="BR110"/>
  <c r="BV110"/>
  <c r="G112" i="47"/>
  <c r="BT152" i="50" s="1"/>
  <c r="J114" i="47"/>
  <c r="BW143" i="50" s="1"/>
  <c r="BU113" i="3"/>
  <c r="G115" i="47"/>
  <c r="BT147" i="50" s="1"/>
  <c r="BR115" i="3"/>
  <c r="BV115"/>
  <c r="J117" i="47"/>
  <c r="BW11" i="50" s="1"/>
  <c r="BU116" i="3"/>
  <c r="BR118"/>
  <c r="BV118"/>
  <c r="G120" i="47"/>
  <c r="BT101" i="50" s="1"/>
  <c r="J122" i="47"/>
  <c r="BW12" i="50" s="1"/>
  <c r="BU121" i="3"/>
  <c r="G123" i="47"/>
  <c r="BT20" i="50" s="1"/>
  <c r="BR123" i="3"/>
  <c r="BV123"/>
  <c r="J125" i="47"/>
  <c r="BW97" i="50" s="1"/>
  <c r="BU124" i="3"/>
  <c r="BR126"/>
  <c r="BV126"/>
  <c r="G128" i="47"/>
  <c r="BT109" i="50" s="1"/>
  <c r="J130" i="47"/>
  <c r="BW100" i="50" s="1"/>
  <c r="G131" i="47"/>
  <c r="BT69" i="50" s="1"/>
  <c r="J133" i="47"/>
  <c r="BW96" i="50" s="1"/>
  <c r="G136" i="47"/>
  <c r="BT132" i="50" s="1"/>
  <c r="J138" i="47"/>
  <c r="BW32" i="50" s="1"/>
  <c r="G139" i="47"/>
  <c r="BT98" i="50" s="1"/>
  <c r="J141" i="47"/>
  <c r="BW150" i="50" s="1"/>
  <c r="G144" i="47"/>
  <c r="BT15" i="50" s="1"/>
  <c r="J146" i="47"/>
  <c r="BW47" i="50" s="1"/>
  <c r="G147" i="47"/>
  <c r="BT129" i="50" s="1"/>
  <c r="J149" i="47"/>
  <c r="BW86" i="50" s="1"/>
  <c r="G152" i="47"/>
  <c r="BT117" i="50" s="1"/>
  <c r="J154" i="47"/>
  <c r="BW153" i="50" s="1"/>
  <c r="G155" i="47"/>
  <c r="BT53" i="50" s="1"/>
  <c r="J157" i="47"/>
  <c r="BW58" i="50" s="1"/>
  <c r="G160" i="47"/>
  <c r="BT81" i="50" s="1"/>
  <c r="J162" i="47"/>
  <c r="BW34" i="50" s="1"/>
  <c r="G163" i="47"/>
  <c r="BT41" i="50" s="1"/>
  <c r="J165" i="47"/>
  <c r="BW174" i="50" s="1"/>
  <c r="G168" i="47"/>
  <c r="BT80" i="50" s="1"/>
  <c r="J170" i="47"/>
  <c r="BW89" i="50" s="1"/>
  <c r="G171" i="47"/>
  <c r="BT48" i="50" s="1"/>
  <c r="J173" i="47"/>
  <c r="BW135" i="50" s="1"/>
  <c r="BS173" i="3"/>
  <c r="BS172"/>
  <c r="BS170"/>
  <c r="BS169"/>
  <c r="BS168"/>
  <c r="BS167"/>
  <c r="BS165"/>
  <c r="BS164"/>
  <c r="BS162"/>
  <c r="BS161"/>
  <c r="BS160"/>
  <c r="BS159"/>
  <c r="BS157"/>
  <c r="BS156"/>
  <c r="BS154"/>
  <c r="BS153"/>
  <c r="BS152"/>
  <c r="BS151"/>
  <c r="BS149"/>
  <c r="BS148"/>
  <c r="BS146"/>
  <c r="BS145"/>
  <c r="BS144"/>
  <c r="BS143"/>
  <c r="BS141"/>
  <c r="BS140"/>
  <c r="BS138"/>
  <c r="BS137"/>
  <c r="BS135"/>
  <c r="BS133"/>
  <c r="BS132"/>
  <c r="BS130"/>
  <c r="BS129"/>
  <c r="K41" i="47"/>
  <c r="BX163" i="50" s="1"/>
  <c r="K22" i="47"/>
  <c r="BX39" i="50" s="1"/>
  <c r="K34" i="47"/>
  <c r="BX167" i="50" s="1"/>
  <c r="K74" i="47"/>
  <c r="BX161" i="50" s="1"/>
  <c r="K78" i="47"/>
  <c r="BX13" i="50" s="1"/>
  <c r="K80" i="47"/>
  <c r="BX160" i="50" s="1"/>
  <c r="K88" i="47"/>
  <c r="BX162" i="50" s="1"/>
  <c r="K13" i="46"/>
  <c r="L13" s="1"/>
  <c r="K37"/>
  <c r="L37" s="1"/>
  <c r="K43"/>
  <c r="L43" s="1"/>
  <c r="K53"/>
  <c r="L53" s="1"/>
  <c r="K71"/>
  <c r="L71" s="1"/>
  <c r="K91"/>
  <c r="L91" s="1"/>
  <c r="K111"/>
  <c r="K131"/>
  <c r="L131" s="1"/>
  <c r="K141"/>
  <c r="K42"/>
  <c r="L42" s="1"/>
  <c r="K52"/>
  <c r="L52" s="1"/>
  <c r="K56"/>
  <c r="K70"/>
  <c r="L70" s="1"/>
  <c r="K80"/>
  <c r="K110"/>
  <c r="L110" s="1"/>
  <c r="K134"/>
  <c r="K157"/>
  <c r="L157" s="1"/>
  <c r="K142" i="47" l="1"/>
  <c r="BX145" i="50" s="1"/>
  <c r="BY145" s="1"/>
  <c r="BY160"/>
  <c r="BY13"/>
  <c r="K14" i="47"/>
  <c r="BX72" i="50" s="1"/>
  <c r="BY72" s="1"/>
  <c r="BT168" i="3"/>
  <c r="BY161" i="50"/>
  <c r="BT157" i="3"/>
  <c r="BW76"/>
  <c r="BT27"/>
  <c r="BY163" i="50"/>
  <c r="K29" i="47"/>
  <c r="BX73" i="50" s="1"/>
  <c r="BY73" s="1"/>
  <c r="BY167"/>
  <c r="BT93" i="3"/>
  <c r="BT19"/>
  <c r="K58" i="47"/>
  <c r="BX142" i="50" s="1"/>
  <c r="BY142" s="1"/>
  <c r="K57" i="47"/>
  <c r="BX65" i="50" s="1"/>
  <c r="BY65" s="1"/>
  <c r="BY162"/>
  <c r="BY39"/>
  <c r="BT109" i="3"/>
  <c r="BT144"/>
  <c r="BT59"/>
  <c r="K70" i="47"/>
  <c r="BX79" i="50" s="1"/>
  <c r="BY79" s="1"/>
  <c r="K50" i="47"/>
  <c r="BX56" i="50" s="1"/>
  <c r="BY56" s="1"/>
  <c r="K121" i="47"/>
  <c r="BX156" i="50" s="1"/>
  <c r="BY156" s="1"/>
  <c r="K113" i="47"/>
  <c r="BX112" i="50" s="1"/>
  <c r="BY112" s="1"/>
  <c r="BT104" i="3"/>
  <c r="K42" i="47"/>
  <c r="BX108" i="50" s="1"/>
  <c r="BY108" s="1"/>
  <c r="K18" i="47"/>
  <c r="BX115" i="50" s="1"/>
  <c r="BY115" s="1"/>
  <c r="K53" i="47"/>
  <c r="BX21" i="50" s="1"/>
  <c r="BY21" s="1"/>
  <c r="K25" i="47"/>
  <c r="BX111" i="50" s="1"/>
  <c r="BY111" s="1"/>
  <c r="K16" i="47"/>
  <c r="BX54" i="50" s="1"/>
  <c r="BY54" s="1"/>
  <c r="BT112" i="3"/>
  <c r="K94" i="47"/>
  <c r="BX107" i="50" s="1"/>
  <c r="BY107" s="1"/>
  <c r="BT43" i="3"/>
  <c r="K60" i="47"/>
  <c r="BX128" i="50" s="1"/>
  <c r="BY128" s="1"/>
  <c r="BT51" i="3"/>
  <c r="K66" i="47"/>
  <c r="BX78" i="50" s="1"/>
  <c r="BY78" s="1"/>
  <c r="K21" i="47"/>
  <c r="BX137" i="50" s="1"/>
  <c r="BY137" s="1"/>
  <c r="K65" i="47"/>
  <c r="BX120" i="50" s="1"/>
  <c r="BY120" s="1"/>
  <c r="K32" i="47"/>
  <c r="BX130" i="50" s="1"/>
  <c r="BY130" s="1"/>
  <c r="K166" i="47"/>
  <c r="BX131" i="50" s="1"/>
  <c r="BY131" s="1"/>
  <c r="K110" i="47"/>
  <c r="BX71" i="50" s="1"/>
  <c r="BY71" s="1"/>
  <c r="K84" i="47"/>
  <c r="BX40" i="50" s="1"/>
  <c r="BY40" s="1"/>
  <c r="K44" i="47"/>
  <c r="BX118" i="50" s="1"/>
  <c r="BY118" s="1"/>
  <c r="K169" i="47"/>
  <c r="BX170" i="50" s="1"/>
  <c r="BY170" s="1"/>
  <c r="K68" i="47"/>
  <c r="BX55" i="50" s="1"/>
  <c r="BY55" s="1"/>
  <c r="BT120" i="3"/>
  <c r="BT67"/>
  <c r="BT35"/>
  <c r="K86" i="47"/>
  <c r="BX166" i="50" s="1"/>
  <c r="BY166" s="1"/>
  <c r="K72" i="47"/>
  <c r="BX140" i="50" s="1"/>
  <c r="BY140" s="1"/>
  <c r="K26" i="47"/>
  <c r="BX99" i="50" s="1"/>
  <c r="BY99" s="1"/>
  <c r="K10" i="47"/>
  <c r="BX18" i="50" s="1"/>
  <c r="BY18" s="1"/>
  <c r="K37" i="47"/>
  <c r="BX158" i="50" s="1"/>
  <c r="BY158" s="1"/>
  <c r="K13" i="47"/>
  <c r="BX88" i="50" s="1"/>
  <c r="BY88" s="1"/>
  <c r="K97" i="47"/>
  <c r="BX83" i="50" s="1"/>
  <c r="BY83" s="1"/>
  <c r="BT31" i="3"/>
  <c r="K118" i="47"/>
  <c r="BX116" i="50" s="1"/>
  <c r="BY116" s="1"/>
  <c r="K126" i="47"/>
  <c r="BX61" i="50" s="1"/>
  <c r="BY61" s="1"/>
  <c r="K49" i="47"/>
  <c r="BX122" i="50" s="1"/>
  <c r="BY122" s="1"/>
  <c r="L70" i="47"/>
  <c r="BX69" i="3"/>
  <c r="L50" i="47"/>
  <c r="BX49" i="3"/>
  <c r="L110" i="47"/>
  <c r="BX109" i="3"/>
  <c r="BX48"/>
  <c r="BX65"/>
  <c r="BX165"/>
  <c r="BX15"/>
  <c r="L10" i="47"/>
  <c r="BX9" i="3"/>
  <c r="L41" i="47"/>
  <c r="BX40" i="3"/>
  <c r="BW172"/>
  <c r="K152" i="47"/>
  <c r="BX117" i="50" s="1"/>
  <c r="BY117" s="1"/>
  <c r="BT151" i="3"/>
  <c r="K136" i="47"/>
  <c r="BX132" i="50" s="1"/>
  <c r="BY132" s="1"/>
  <c r="BT135" i="3"/>
  <c r="BW100"/>
  <c r="K81" i="47"/>
  <c r="BX42" i="50" s="1"/>
  <c r="BY42" s="1"/>
  <c r="BT80" i="3"/>
  <c r="BW74"/>
  <c r="BT75"/>
  <c r="BW63"/>
  <c r="BW51"/>
  <c r="K170" i="47"/>
  <c r="BX89" i="50" s="1"/>
  <c r="BY89" s="1"/>
  <c r="BT169" i="3"/>
  <c r="BW158"/>
  <c r="BW142"/>
  <c r="K101" i="47"/>
  <c r="BX29" i="50" s="1"/>
  <c r="BY29" s="1"/>
  <c r="BT100" i="3"/>
  <c r="BT45"/>
  <c r="BW35"/>
  <c r="BT68"/>
  <c r="BT37"/>
  <c r="BT126"/>
  <c r="K127" i="47"/>
  <c r="BX75" i="50" s="1"/>
  <c r="BY75" s="1"/>
  <c r="K116" i="47"/>
  <c r="BX31" i="50" s="1"/>
  <c r="BY31" s="1"/>
  <c r="BT115" i="3"/>
  <c r="L94" i="47"/>
  <c r="BT16" i="3"/>
  <c r="BT166"/>
  <c r="K167" i="47"/>
  <c r="BX9" i="50" s="1"/>
  <c r="BY9" s="1"/>
  <c r="BW162" i="3"/>
  <c r="K92" i="47"/>
  <c r="BX16" i="50" s="1"/>
  <c r="BY16" s="1"/>
  <c r="BT91" i="3"/>
  <c r="BT44"/>
  <c r="BW127"/>
  <c r="BT40"/>
  <c r="L86" i="47"/>
  <c r="BX85" i="3"/>
  <c r="L22" i="47"/>
  <c r="BX21" i="3"/>
  <c r="K69" i="47"/>
  <c r="BX92" i="50" s="1"/>
  <c r="BY92" s="1"/>
  <c r="L21" i="47"/>
  <c r="BX20" i="3"/>
  <c r="BT154"/>
  <c r="K155" i="47"/>
  <c r="BX53" i="50" s="1"/>
  <c r="BY53" s="1"/>
  <c r="BW145" i="3"/>
  <c r="BW108"/>
  <c r="BW105"/>
  <c r="BW69"/>
  <c r="BW144"/>
  <c r="BW90"/>
  <c r="BW67"/>
  <c r="K173" i="47"/>
  <c r="BX135" i="50" s="1"/>
  <c r="BY135" s="1"/>
  <c r="BT172" i="3"/>
  <c r="K157" i="47"/>
  <c r="BX58" i="50" s="1"/>
  <c r="BY58" s="1"/>
  <c r="BT156" i="3"/>
  <c r="BW147"/>
  <c r="BW126"/>
  <c r="BW123"/>
  <c r="K79" i="47"/>
  <c r="BX37" i="50" s="1"/>
  <c r="BY37" s="1"/>
  <c r="BT78" i="3"/>
  <c r="BT57"/>
  <c r="BW39"/>
  <c r="BW152"/>
  <c r="BW55"/>
  <c r="BW34"/>
  <c r="BW22"/>
  <c r="K172" i="47"/>
  <c r="BX138" i="50" s="1"/>
  <c r="BY138" s="1"/>
  <c r="BT171" i="3"/>
  <c r="BW167"/>
  <c r="BT118"/>
  <c r="K119" i="47"/>
  <c r="BX94" i="50" s="1"/>
  <c r="BY94" s="1"/>
  <c r="K108" i="47"/>
  <c r="BX14" i="50" s="1"/>
  <c r="BY14" s="1"/>
  <c r="BT107" i="3"/>
  <c r="BT36"/>
  <c r="BT20"/>
  <c r="BW87"/>
  <c r="BT32"/>
  <c r="BW25"/>
  <c r="K156" i="47"/>
  <c r="BX165" i="50" s="1"/>
  <c r="BY165" s="1"/>
  <c r="BT155" i="3"/>
  <c r="K153" i="47"/>
  <c r="BX17" i="50" s="1"/>
  <c r="BY17" s="1"/>
  <c r="BW151" i="3"/>
  <c r="BW70"/>
  <c r="BW37"/>
  <c r="BT28"/>
  <c r="BT12"/>
  <c r="L142" i="47"/>
  <c r="BX141" i="3"/>
  <c r="K132" i="47"/>
  <c r="BX49" i="50" s="1"/>
  <c r="BY49" s="1"/>
  <c r="BT131" i="3"/>
  <c r="K100" i="47"/>
  <c r="BX164" i="50" s="1"/>
  <c r="BY164" s="1"/>
  <c r="BT99" i="3"/>
  <c r="K83" i="47"/>
  <c r="BX90" i="50" s="1"/>
  <c r="BY90" s="1"/>
  <c r="BT82" i="3"/>
  <c r="BW71"/>
  <c r="BW54"/>
  <c r="K76" i="47"/>
  <c r="BX30" i="50" s="1"/>
  <c r="BY30" s="1"/>
  <c r="L34" i="47"/>
  <c r="BX33" i="3"/>
  <c r="BX17"/>
  <c r="K33" i="47"/>
  <c r="BX106" i="50" s="1"/>
  <c r="BY106" s="1"/>
  <c r="K17" i="47"/>
  <c r="BX50" i="50" s="1"/>
  <c r="BY50" s="1"/>
  <c r="BW164" i="3"/>
  <c r="K160" i="47"/>
  <c r="BX81" i="50" s="1"/>
  <c r="BY81" s="1"/>
  <c r="BT159" i="3"/>
  <c r="BW148"/>
  <c r="K144" i="47"/>
  <c r="BX15" i="50" s="1"/>
  <c r="BY15" s="1"/>
  <c r="BT143" i="3"/>
  <c r="BW132"/>
  <c r="K128" i="47"/>
  <c r="BX109" i="50" s="1"/>
  <c r="BY109" s="1"/>
  <c r="BT127" i="3"/>
  <c r="K123" i="47"/>
  <c r="BX20" i="50" s="1"/>
  <c r="BY20" s="1"/>
  <c r="BT122" i="3"/>
  <c r="K120" i="47"/>
  <c r="BX101" i="50" s="1"/>
  <c r="BY101" s="1"/>
  <c r="BT119" i="3"/>
  <c r="K115" i="47"/>
  <c r="BX147" i="50" s="1"/>
  <c r="BY147" s="1"/>
  <c r="BT114" i="3"/>
  <c r="K112" i="47"/>
  <c r="BX152" i="50" s="1"/>
  <c r="BY152" s="1"/>
  <c r="BT111" i="3"/>
  <c r="K107" i="47"/>
  <c r="BX45" i="50" s="1"/>
  <c r="BY45" s="1"/>
  <c r="BT106" i="3"/>
  <c r="K104" i="47"/>
  <c r="BX84" i="50" s="1"/>
  <c r="BY84" s="1"/>
  <c r="BT103" i="3"/>
  <c r="BW97"/>
  <c r="BW92"/>
  <c r="BT87"/>
  <c r="BW82"/>
  <c r="BT79"/>
  <c r="K73" i="47"/>
  <c r="BX159" i="50" s="1"/>
  <c r="BY159" s="1"/>
  <c r="BT72" i="3"/>
  <c r="K67" i="47"/>
  <c r="BX105" i="50" s="1"/>
  <c r="BY105" s="1"/>
  <c r="BT66" i="3"/>
  <c r="K63" i="47"/>
  <c r="BX44" i="50" s="1"/>
  <c r="BY44" s="1"/>
  <c r="BT62" i="3"/>
  <c r="K59" i="47"/>
  <c r="BX139" i="50" s="1"/>
  <c r="BY139" s="1"/>
  <c r="BT58" i="3"/>
  <c r="K55" i="47"/>
  <c r="BX19" i="50" s="1"/>
  <c r="BY19" s="1"/>
  <c r="BT54" i="3"/>
  <c r="K51" i="47"/>
  <c r="BX62" i="50" s="1"/>
  <c r="BY62" s="1"/>
  <c r="BT50" i="3"/>
  <c r="K47" i="47"/>
  <c r="BX95" i="50" s="1"/>
  <c r="BY95" s="1"/>
  <c r="BT46" i="3"/>
  <c r="K43" i="47"/>
  <c r="BX24" i="50" s="1"/>
  <c r="BY24" s="1"/>
  <c r="BT42" i="3"/>
  <c r="K39" i="47"/>
  <c r="BX172" i="50" s="1"/>
  <c r="BY172" s="1"/>
  <c r="BT38" i="3"/>
  <c r="K35" i="47"/>
  <c r="BX125" i="50" s="1"/>
  <c r="BY125" s="1"/>
  <c r="BT34" i="3"/>
  <c r="K31" i="47"/>
  <c r="BX70" i="50" s="1"/>
  <c r="BY70" s="1"/>
  <c r="BT30" i="3"/>
  <c r="K27" i="47"/>
  <c r="BX67" i="50" s="1"/>
  <c r="BY67" s="1"/>
  <c r="BT26" i="3"/>
  <c r="K23" i="47"/>
  <c r="BX110" i="50" s="1"/>
  <c r="BY110" s="1"/>
  <c r="BT22" i="3"/>
  <c r="K19" i="47"/>
  <c r="BX51" i="50" s="1"/>
  <c r="BY51" s="1"/>
  <c r="BT18" i="3"/>
  <c r="K15" i="47"/>
  <c r="BX66" i="50" s="1"/>
  <c r="BY66" s="1"/>
  <c r="BT14" i="3"/>
  <c r="K11" i="47"/>
  <c r="BX60" i="50" s="1"/>
  <c r="BY60" s="1"/>
  <c r="BT10" i="3"/>
  <c r="BW125"/>
  <c r="BW101"/>
  <c r="K85" i="47"/>
  <c r="BX133" i="50" s="1"/>
  <c r="BY133" s="1"/>
  <c r="BT84" i="3"/>
  <c r="BW81"/>
  <c r="BW47"/>
  <c r="BW18"/>
  <c r="BW166"/>
  <c r="K162" i="47"/>
  <c r="BX34" i="50" s="1"/>
  <c r="BY34" s="1"/>
  <c r="BT161" i="3"/>
  <c r="BW150"/>
  <c r="K146" i="47"/>
  <c r="BX47" i="50" s="1"/>
  <c r="BY47" s="1"/>
  <c r="BT145" i="3"/>
  <c r="BW134"/>
  <c r="K130" i="47"/>
  <c r="BX100" i="50" s="1"/>
  <c r="BY100" s="1"/>
  <c r="BT129" i="3"/>
  <c r="K125" i="47"/>
  <c r="BX97" i="50" s="1"/>
  <c r="BY97" s="1"/>
  <c r="BT124" i="3"/>
  <c r="K122" i="47"/>
  <c r="BX12" i="50" s="1"/>
  <c r="BY12" s="1"/>
  <c r="BT121" i="3"/>
  <c r="K117" i="47"/>
  <c r="BX11" i="50" s="1"/>
  <c r="BY11" s="1"/>
  <c r="BT116" i="3"/>
  <c r="K114" i="47"/>
  <c r="BX143" i="50" s="1"/>
  <c r="BY143" s="1"/>
  <c r="BT113" i="3"/>
  <c r="K109" i="47"/>
  <c r="BX33" i="50" s="1"/>
  <c r="BY33" s="1"/>
  <c r="BT108" i="3"/>
  <c r="K106" i="47"/>
  <c r="BX93" i="50" s="1"/>
  <c r="BY93" s="1"/>
  <c r="BT105" i="3"/>
  <c r="BW83"/>
  <c r="BT77"/>
  <c r="BW75"/>
  <c r="BT65"/>
  <c r="BW60"/>
  <c r="BT25"/>
  <c r="BT21"/>
  <c r="BT17"/>
  <c r="BT13"/>
  <c r="BT9"/>
  <c r="BW117"/>
  <c r="K77" i="47"/>
  <c r="BX26" i="50" s="1"/>
  <c r="BY26" s="1"/>
  <c r="BT76" i="3"/>
  <c r="BW59"/>
  <c r="BT150"/>
  <c r="K151" i="47"/>
  <c r="BX35" i="50" s="1"/>
  <c r="BY35" s="1"/>
  <c r="BW146" i="3"/>
  <c r="BW88"/>
  <c r="BT52"/>
  <c r="BW29"/>
  <c r="BW13"/>
  <c r="BT158"/>
  <c r="K159" i="47"/>
  <c r="BX155" i="50" s="1"/>
  <c r="BY155" s="1"/>
  <c r="BW154" i="3"/>
  <c r="BW78"/>
  <c r="BW62"/>
  <c r="BW46"/>
  <c r="BW9"/>
  <c r="BT134"/>
  <c r="K135" i="47"/>
  <c r="BX123" i="50" s="1"/>
  <c r="BY123" s="1"/>
  <c r="BW130" i="3"/>
  <c r="BW119"/>
  <c r="BW98"/>
  <c r="BW21"/>
  <c r="BT174"/>
  <c r="K175" i="47"/>
  <c r="BX146" i="50" s="1"/>
  <c r="BY146" s="1"/>
  <c r="BW170" i="3"/>
  <c r="K111" i="47"/>
  <c r="BX126" i="50" s="1"/>
  <c r="BY126" s="1"/>
  <c r="BT110" i="3"/>
  <c r="BT56"/>
  <c r="K56" i="47"/>
  <c r="BX113" i="50" s="1"/>
  <c r="BY113" s="1"/>
  <c r="K40" i="47"/>
  <c r="BX57" i="50" s="1"/>
  <c r="BY57" s="1"/>
  <c r="BW33" i="3"/>
  <c r="L88" i="47"/>
  <c r="BX87" i="3"/>
  <c r="L80" i="47"/>
  <c r="BX79" i="3"/>
  <c r="L58" i="47"/>
  <c r="BX41" i="3"/>
  <c r="BX25"/>
  <c r="L57" i="47"/>
  <c r="BX56" i="3"/>
  <c r="L25" i="47"/>
  <c r="BX24" i="3"/>
  <c r="K168" i="47"/>
  <c r="BX80" i="50" s="1"/>
  <c r="BY80" s="1"/>
  <c r="BT167" i="3"/>
  <c r="BW156"/>
  <c r="BW140"/>
  <c r="K89" i="47"/>
  <c r="BX63" i="50" s="1"/>
  <c r="BY63" s="1"/>
  <c r="BT88" i="3"/>
  <c r="BT71"/>
  <c r="BW89"/>
  <c r="BW26"/>
  <c r="BW174"/>
  <c r="K154" i="47"/>
  <c r="BX153" i="50" s="1"/>
  <c r="BY153" s="1"/>
  <c r="BT153" i="3"/>
  <c r="K138" i="47"/>
  <c r="BX32" i="50" s="1"/>
  <c r="BY32" s="1"/>
  <c r="BT137" i="3"/>
  <c r="K98" i="47"/>
  <c r="BX27" i="50" s="1"/>
  <c r="BY27" s="1"/>
  <c r="BT97" i="3"/>
  <c r="K93" i="47"/>
  <c r="BX173" i="50" s="1"/>
  <c r="BY173" s="1"/>
  <c r="BT92" i="3"/>
  <c r="BT69"/>
  <c r="BW64"/>
  <c r="BT53"/>
  <c r="BT49"/>
  <c r="BT41"/>
  <c r="BW31"/>
  <c r="BW128"/>
  <c r="BW109"/>
  <c r="BW96"/>
  <c r="BT83"/>
  <c r="K75" i="47"/>
  <c r="BX59" i="50" s="1"/>
  <c r="BY59" s="1"/>
  <c r="BT74" i="3"/>
  <c r="K52" i="47"/>
  <c r="BX149" i="50" s="1"/>
  <c r="BY149" s="1"/>
  <c r="L126" i="47"/>
  <c r="L113"/>
  <c r="BX112" i="3"/>
  <c r="BT94"/>
  <c r="K95" i="47"/>
  <c r="BX168" i="50" s="1"/>
  <c r="BY168" s="1"/>
  <c r="BW41" i="3"/>
  <c r="K91" i="47"/>
  <c r="BX114" i="50" s="1"/>
  <c r="BY114" s="1"/>
  <c r="BT90" i="3"/>
  <c r="BW79"/>
  <c r="BT60"/>
  <c r="BX59"/>
  <c r="BT29"/>
  <c r="BT142"/>
  <c r="K143" i="47"/>
  <c r="BX121" i="50" s="1"/>
  <c r="BY121" s="1"/>
  <c r="BW138" i="3"/>
  <c r="K129" i="47"/>
  <c r="BX148" i="50" s="1"/>
  <c r="BY148" s="1"/>
  <c r="BW106" i="3"/>
  <c r="BW95"/>
  <c r="BT81"/>
  <c r="L78" i="47"/>
  <c r="BX77" i="3"/>
  <c r="K54" i="47"/>
  <c r="BX52" i="50" s="1"/>
  <c r="BY52" s="1"/>
  <c r="K38" i="47"/>
  <c r="BX157" i="50" s="1"/>
  <c r="BY157" s="1"/>
  <c r="L37" i="47"/>
  <c r="BX36" i="3"/>
  <c r="BT170"/>
  <c r="K171" i="47"/>
  <c r="BX48" i="50" s="1"/>
  <c r="BY48" s="1"/>
  <c r="BW161" i="3"/>
  <c r="BT138"/>
  <c r="K139" i="47"/>
  <c r="BX98" i="50" s="1"/>
  <c r="BY98" s="1"/>
  <c r="BW129" i="3"/>
  <c r="BW124"/>
  <c r="BW121"/>
  <c r="BW116"/>
  <c r="BW113"/>
  <c r="BW65"/>
  <c r="BW61"/>
  <c r="BW57"/>
  <c r="BW53"/>
  <c r="BW49"/>
  <c r="BW45"/>
  <c r="BW160"/>
  <c r="BW163"/>
  <c r="K141" i="47"/>
  <c r="BX150" i="50" s="1"/>
  <c r="BY150" s="1"/>
  <c r="BT140" i="3"/>
  <c r="BW131"/>
  <c r="BW118"/>
  <c r="BW115"/>
  <c r="BW110"/>
  <c r="BW107"/>
  <c r="BT85"/>
  <c r="BW72"/>
  <c r="BW165"/>
  <c r="BW133"/>
  <c r="BW112"/>
  <c r="BW42"/>
  <c r="BW10"/>
  <c r="BT48"/>
  <c r="K90" i="47"/>
  <c r="BX38" i="50" s="1"/>
  <c r="BY38" s="1"/>
  <c r="K82" i="47"/>
  <c r="BX77" i="50" s="1"/>
  <c r="BY77" s="1"/>
  <c r="L74" i="47"/>
  <c r="BX73" i="3"/>
  <c r="K62" i="47"/>
  <c r="BX23" i="50" s="1"/>
  <c r="BY23" s="1"/>
  <c r="K46" i="47"/>
  <c r="BX43" i="50" s="1"/>
  <c r="BY43" s="1"/>
  <c r="K30" i="47"/>
  <c r="BX171" i="50" s="1"/>
  <c r="BY171" s="1"/>
  <c r="K61" i="47"/>
  <c r="BX87" i="50" s="1"/>
  <c r="BY87" s="1"/>
  <c r="K45" i="47"/>
  <c r="BX141" i="50" s="1"/>
  <c r="BY141" s="1"/>
  <c r="L29" i="47"/>
  <c r="BX28" i="3"/>
  <c r="L13" i="47"/>
  <c r="BW169" i="3"/>
  <c r="BT162"/>
  <c r="K163" i="47"/>
  <c r="BX41" i="50" s="1"/>
  <c r="BY41" s="1"/>
  <c r="BW153" i="3"/>
  <c r="BT146"/>
  <c r="K147" i="47"/>
  <c r="BX129" i="50" s="1"/>
  <c r="BY129" s="1"/>
  <c r="BW137" i="3"/>
  <c r="BT130"/>
  <c r="K131" i="47"/>
  <c r="BX69" i="50" s="1"/>
  <c r="BY69" s="1"/>
  <c r="K99" i="47"/>
  <c r="BX28" i="50" s="1"/>
  <c r="BY28" s="1"/>
  <c r="BT98" i="3"/>
  <c r="K96" i="47"/>
  <c r="BX104" i="50" s="1"/>
  <c r="BY104" s="1"/>
  <c r="BT95" i="3"/>
  <c r="BW85"/>
  <c r="BW77"/>
  <c r="BW40"/>
  <c r="BW36"/>
  <c r="BW32"/>
  <c r="BW28"/>
  <c r="BW24"/>
  <c r="BW20"/>
  <c r="BW16"/>
  <c r="BW12"/>
  <c r="BW168"/>
  <c r="BW149"/>
  <c r="BW136"/>
  <c r="BW73"/>
  <c r="BW171"/>
  <c r="K165" i="47"/>
  <c r="BX174" i="50" s="1"/>
  <c r="BY174" s="1"/>
  <c r="BT164" i="3"/>
  <c r="BW155"/>
  <c r="BT148"/>
  <c r="K149" i="47"/>
  <c r="BX86" i="50" s="1"/>
  <c r="BY86" s="1"/>
  <c r="BW139" i="3"/>
  <c r="K133" i="47"/>
  <c r="BX96" i="50" s="1"/>
  <c r="BY96" s="1"/>
  <c r="BT132" i="3"/>
  <c r="BW102"/>
  <c r="BW99"/>
  <c r="BW94"/>
  <c r="BW91"/>
  <c r="K87" i="47"/>
  <c r="BX22" i="50" s="1"/>
  <c r="BY22" s="1"/>
  <c r="BT86" i="3"/>
  <c r="BW80"/>
  <c r="K71" i="47"/>
  <c r="BX74" i="50" s="1"/>
  <c r="BY74" s="1"/>
  <c r="BT70" i="3"/>
  <c r="BW68"/>
  <c r="BT61"/>
  <c r="BW56"/>
  <c r="BW52"/>
  <c r="BW48"/>
  <c r="BW44"/>
  <c r="BT33"/>
  <c r="BW27"/>
  <c r="BW23"/>
  <c r="BW19"/>
  <c r="BW15"/>
  <c r="BW11"/>
  <c r="BW173"/>
  <c r="BW157"/>
  <c r="BW141"/>
  <c r="BW120"/>
  <c r="BW104"/>
  <c r="BW93"/>
  <c r="BW43"/>
  <c r="BW38"/>
  <c r="BW30"/>
  <c r="BW14"/>
  <c r="K150" i="47"/>
  <c r="BX64" i="50" s="1"/>
  <c r="BY64" s="1"/>
  <c r="K140" i="47"/>
  <c r="BX154" i="50" s="1"/>
  <c r="BY154" s="1"/>
  <c r="BT139" i="3"/>
  <c r="K137" i="47"/>
  <c r="BX46" i="50" s="1"/>
  <c r="BY46" s="1"/>
  <c r="BW135" i="3"/>
  <c r="BW114"/>
  <c r="K105" i="47"/>
  <c r="BX136" i="50" s="1"/>
  <c r="BY136" s="1"/>
  <c r="BW103" i="3"/>
  <c r="BW86"/>
  <c r="BT73"/>
  <c r="BW66"/>
  <c r="BW50"/>
  <c r="K36" i="47"/>
  <c r="BX68" i="50" s="1"/>
  <c r="BY68" s="1"/>
  <c r="K20" i="47"/>
  <c r="BX25" i="50" s="1"/>
  <c r="BY25" s="1"/>
  <c r="K158" i="47"/>
  <c r="BX102" i="50" s="1"/>
  <c r="BY102" s="1"/>
  <c r="K148" i="47"/>
  <c r="BX76" i="50" s="1"/>
  <c r="BY76" s="1"/>
  <c r="BT147" i="3"/>
  <c r="K145" i="47"/>
  <c r="BX151" i="50" s="1"/>
  <c r="BY151" s="1"/>
  <c r="BW143" i="3"/>
  <c r="BW122"/>
  <c r="BW111"/>
  <c r="BT64"/>
  <c r="K64" i="47"/>
  <c r="BX124" i="50" s="1"/>
  <c r="BY124" s="1"/>
  <c r="K48" i="47"/>
  <c r="BX36" i="50" s="1"/>
  <c r="BY36" s="1"/>
  <c r="K134" i="47"/>
  <c r="BX169" i="50" s="1"/>
  <c r="BY169" s="1"/>
  <c r="K124" i="47"/>
  <c r="BX10" i="50" s="1"/>
  <c r="BY10" s="1"/>
  <c r="BT123" i="3"/>
  <c r="BT102"/>
  <c r="K103" i="47"/>
  <c r="BX91" i="50" s="1"/>
  <c r="BY91" s="1"/>
  <c r="K102" i="47"/>
  <c r="BX144" i="50" s="1"/>
  <c r="BY144" s="1"/>
  <c r="BT89" i="3"/>
  <c r="BW58"/>
  <c r="K28" i="47"/>
  <c r="BX119" i="50" s="1"/>
  <c r="BY119" s="1"/>
  <c r="K12" i="47"/>
  <c r="BX127" i="50" s="1"/>
  <c r="BY127" s="1"/>
  <c r="K174" i="47"/>
  <c r="BX103" i="50" s="1"/>
  <c r="BY103" s="1"/>
  <c r="K164" i="47"/>
  <c r="BX85" i="50" s="1"/>
  <c r="BY85" s="1"/>
  <c r="BT163" i="3"/>
  <c r="K161" i="47"/>
  <c r="BX82" i="50" s="1"/>
  <c r="BY82" s="1"/>
  <c r="BW159" i="3"/>
  <c r="BT24"/>
  <c r="K24" i="47"/>
  <c r="BX134" i="50" s="1"/>
  <c r="BY134" s="1"/>
  <c r="BW17" i="3"/>
  <c r="I175" i="42"/>
  <c r="BN146" i="50" s="1"/>
  <c r="H175" i="42"/>
  <c r="BM146" i="50" s="1"/>
  <c r="F175" i="42"/>
  <c r="BK146" i="50" s="1"/>
  <c r="E175" i="42"/>
  <c r="BJ146" i="50" s="1"/>
  <c r="I174" i="42"/>
  <c r="BN103" i="50" s="1"/>
  <c r="H174" i="42"/>
  <c r="BM103" i="50" s="1"/>
  <c r="F174" i="42"/>
  <c r="BK103" i="50" s="1"/>
  <c r="E174" i="42"/>
  <c r="BJ103" i="50" s="1"/>
  <c r="I173" i="42"/>
  <c r="BN135" i="50" s="1"/>
  <c r="H173" i="42"/>
  <c r="BM135" i="50" s="1"/>
  <c r="F173" i="42"/>
  <c r="BK135" i="50" s="1"/>
  <c r="E173" i="42"/>
  <c r="BJ135" i="50" s="1"/>
  <c r="I172" i="42"/>
  <c r="BN138" i="50" s="1"/>
  <c r="H172" i="42"/>
  <c r="BM138" i="50" s="1"/>
  <c r="F172" i="42"/>
  <c r="BK138" i="50" s="1"/>
  <c r="E172" i="42"/>
  <c r="BJ138" i="50" s="1"/>
  <c r="I171" i="42"/>
  <c r="BN48" i="50" s="1"/>
  <c r="H171" i="42"/>
  <c r="BM48" i="50" s="1"/>
  <c r="F171" i="42"/>
  <c r="BK48" i="50" s="1"/>
  <c r="E171" i="42"/>
  <c r="BJ48" i="50" s="1"/>
  <c r="I170" i="42"/>
  <c r="BN89" i="50" s="1"/>
  <c r="H170" i="42"/>
  <c r="BM89" i="50" s="1"/>
  <c r="F170" i="42"/>
  <c r="BK89" i="50" s="1"/>
  <c r="E170" i="42"/>
  <c r="BJ89" i="50" s="1"/>
  <c r="I169" i="42"/>
  <c r="BN170" i="50" s="1"/>
  <c r="H169" i="42"/>
  <c r="BM170" i="50" s="1"/>
  <c r="F169" i="42"/>
  <c r="BK170" i="50" s="1"/>
  <c r="E169" i="42"/>
  <c r="BJ170" i="50" s="1"/>
  <c r="I168" i="42"/>
  <c r="BN80" i="50" s="1"/>
  <c r="H168" i="42"/>
  <c r="BM80" i="50" s="1"/>
  <c r="F168" i="42"/>
  <c r="BK80" i="50" s="1"/>
  <c r="E168" i="42"/>
  <c r="BJ80" i="50" s="1"/>
  <c r="I167" i="42"/>
  <c r="BN9" i="50" s="1"/>
  <c r="H167" i="42"/>
  <c r="BM9" i="50" s="1"/>
  <c r="F167" i="42"/>
  <c r="BK9" i="50" s="1"/>
  <c r="E167" i="42"/>
  <c r="BJ9" i="50" s="1"/>
  <c r="I166" i="42"/>
  <c r="BN131" i="50" s="1"/>
  <c r="H166" i="42"/>
  <c r="BM131" i="50" s="1"/>
  <c r="F166" i="42"/>
  <c r="BK131" i="50" s="1"/>
  <c r="E166" i="42"/>
  <c r="BJ131" i="50" s="1"/>
  <c r="I165" i="42"/>
  <c r="BN174" i="50" s="1"/>
  <c r="H165" i="42"/>
  <c r="BM174" i="50" s="1"/>
  <c r="F165" i="42"/>
  <c r="BK174" i="50" s="1"/>
  <c r="E165" i="42"/>
  <c r="BJ174" i="50" s="1"/>
  <c r="I164" i="42"/>
  <c r="BN85" i="50" s="1"/>
  <c r="H164" i="42"/>
  <c r="BM85" i="50" s="1"/>
  <c r="F164" i="42"/>
  <c r="BK85" i="50" s="1"/>
  <c r="E164" i="42"/>
  <c r="BJ85" i="50" s="1"/>
  <c r="I163" i="42"/>
  <c r="BN41" i="50" s="1"/>
  <c r="H163" i="42"/>
  <c r="BM41" i="50" s="1"/>
  <c r="F163" i="42"/>
  <c r="BK41" i="50" s="1"/>
  <c r="E163" i="42"/>
  <c r="BJ41" i="50" s="1"/>
  <c r="I162" i="42"/>
  <c r="BN34" i="50" s="1"/>
  <c r="H162" i="42"/>
  <c r="BM34" i="50" s="1"/>
  <c r="F162" i="42"/>
  <c r="BK34" i="50" s="1"/>
  <c r="E162" i="42"/>
  <c r="BJ34" i="50" s="1"/>
  <c r="I161" i="42"/>
  <c r="BN82" i="50" s="1"/>
  <c r="H161" i="42"/>
  <c r="BM82" i="50" s="1"/>
  <c r="F161" i="42"/>
  <c r="BK82" i="50" s="1"/>
  <c r="E161" i="42"/>
  <c r="BJ82" i="50" s="1"/>
  <c r="I160" i="42"/>
  <c r="BN81" i="50" s="1"/>
  <c r="H160" i="42"/>
  <c r="BM81" i="50" s="1"/>
  <c r="F160" i="42"/>
  <c r="BK81" i="50" s="1"/>
  <c r="E160" i="42"/>
  <c r="BJ81" i="50" s="1"/>
  <c r="I159" i="42"/>
  <c r="BN155" i="50" s="1"/>
  <c r="H159" i="42"/>
  <c r="BM155" i="50" s="1"/>
  <c r="F159" i="42"/>
  <c r="BK155" i="50" s="1"/>
  <c r="E159" i="42"/>
  <c r="BJ155" i="50" s="1"/>
  <c r="I158" i="42"/>
  <c r="BN102" i="50" s="1"/>
  <c r="H158" i="42"/>
  <c r="BM102" i="50" s="1"/>
  <c r="F158" i="42"/>
  <c r="BK102" i="50" s="1"/>
  <c r="E158" i="42"/>
  <c r="BJ102" i="50" s="1"/>
  <c r="I157" i="42"/>
  <c r="BN58" i="50" s="1"/>
  <c r="H157" i="42"/>
  <c r="BM58" i="50" s="1"/>
  <c r="F157" i="42"/>
  <c r="BK58" i="50" s="1"/>
  <c r="E157" i="42"/>
  <c r="BJ58" i="50" s="1"/>
  <c r="I156" i="42"/>
  <c r="BN165" i="50" s="1"/>
  <c r="H156" i="42"/>
  <c r="BM165" i="50" s="1"/>
  <c r="F156" i="42"/>
  <c r="BK165" i="50" s="1"/>
  <c r="E156" i="42"/>
  <c r="BJ165" i="50" s="1"/>
  <c r="I155" i="42"/>
  <c r="BN53" i="50" s="1"/>
  <c r="H155" i="42"/>
  <c r="BM53" i="50" s="1"/>
  <c r="F155" i="42"/>
  <c r="BK53" i="50" s="1"/>
  <c r="E155" i="42"/>
  <c r="BJ53" i="50" s="1"/>
  <c r="I154" i="42"/>
  <c r="BN153" i="50" s="1"/>
  <c r="H154" i="42"/>
  <c r="BM153" i="50" s="1"/>
  <c r="F154" i="42"/>
  <c r="BK153" i="50" s="1"/>
  <c r="E154" i="42"/>
  <c r="BJ153" i="50" s="1"/>
  <c r="I153" i="42"/>
  <c r="BN17" i="50" s="1"/>
  <c r="H153" i="42"/>
  <c r="BM17" i="50" s="1"/>
  <c r="F153" i="42"/>
  <c r="BK17" i="50" s="1"/>
  <c r="E153" i="42"/>
  <c r="BJ17" i="50" s="1"/>
  <c r="I152" i="42"/>
  <c r="BN117" i="50" s="1"/>
  <c r="H152" i="42"/>
  <c r="BM117" i="50" s="1"/>
  <c r="F152" i="42"/>
  <c r="BK117" i="50" s="1"/>
  <c r="E152" i="42"/>
  <c r="BJ117" i="50" s="1"/>
  <c r="I151" i="42"/>
  <c r="BN35" i="50" s="1"/>
  <c r="H151" i="42"/>
  <c r="BM35" i="50" s="1"/>
  <c r="F151" i="42"/>
  <c r="BK35" i="50" s="1"/>
  <c r="E151" i="42"/>
  <c r="BJ35" i="50" s="1"/>
  <c r="I150" i="42"/>
  <c r="BN64" i="50" s="1"/>
  <c r="H150" i="42"/>
  <c r="BM64" i="50" s="1"/>
  <c r="F150" i="42"/>
  <c r="BK64" i="50" s="1"/>
  <c r="E150" i="42"/>
  <c r="BJ64" i="50" s="1"/>
  <c r="I149" i="42"/>
  <c r="BN86" i="50" s="1"/>
  <c r="H149" i="42"/>
  <c r="BM86" i="50" s="1"/>
  <c r="F149" i="42"/>
  <c r="BK86" i="50" s="1"/>
  <c r="E149" i="42"/>
  <c r="BJ86" i="50" s="1"/>
  <c r="I148" i="42"/>
  <c r="BN76" i="50" s="1"/>
  <c r="H148" i="42"/>
  <c r="BM76" i="50" s="1"/>
  <c r="F148" i="42"/>
  <c r="BK76" i="50" s="1"/>
  <c r="E148" i="42"/>
  <c r="BJ76" i="50" s="1"/>
  <c r="I147" i="42"/>
  <c r="BN129" i="50" s="1"/>
  <c r="H147" i="42"/>
  <c r="BM129" i="50" s="1"/>
  <c r="F147" i="42"/>
  <c r="BK129" i="50" s="1"/>
  <c r="E147" i="42"/>
  <c r="BJ129" i="50" s="1"/>
  <c r="I146" i="42"/>
  <c r="BN47" i="50" s="1"/>
  <c r="H146" i="42"/>
  <c r="BM47" i="50" s="1"/>
  <c r="F146" i="42"/>
  <c r="BK47" i="50" s="1"/>
  <c r="E146" i="42"/>
  <c r="BJ47" i="50" s="1"/>
  <c r="I145" i="42"/>
  <c r="BN151" i="50" s="1"/>
  <c r="H145" i="42"/>
  <c r="BM151" i="50" s="1"/>
  <c r="F145" i="42"/>
  <c r="BK151" i="50" s="1"/>
  <c r="E145" i="42"/>
  <c r="BJ151" i="50" s="1"/>
  <c r="I144" i="42"/>
  <c r="BN15" i="50" s="1"/>
  <c r="H144" i="42"/>
  <c r="BM15" i="50" s="1"/>
  <c r="F144" i="42"/>
  <c r="BK15" i="50" s="1"/>
  <c r="E144" i="42"/>
  <c r="BJ15" i="50" s="1"/>
  <c r="I143" i="42"/>
  <c r="BN121" i="50" s="1"/>
  <c r="H143" i="42"/>
  <c r="BM121" i="50" s="1"/>
  <c r="F143" i="42"/>
  <c r="BK121" i="50" s="1"/>
  <c r="E143" i="42"/>
  <c r="BJ121" i="50" s="1"/>
  <c r="I142" i="42"/>
  <c r="BN145" i="50" s="1"/>
  <c r="H142" i="42"/>
  <c r="BM145" i="50" s="1"/>
  <c r="F142" i="42"/>
  <c r="BK145" i="50" s="1"/>
  <c r="E142" i="42"/>
  <c r="BJ145" i="50" s="1"/>
  <c r="I141" i="42"/>
  <c r="BN150" i="50" s="1"/>
  <c r="H141" i="42"/>
  <c r="BM150" i="50" s="1"/>
  <c r="F141" i="42"/>
  <c r="BK150" i="50" s="1"/>
  <c r="E141" i="42"/>
  <c r="BJ150" i="50" s="1"/>
  <c r="I140" i="42"/>
  <c r="BN154" i="50" s="1"/>
  <c r="H140" i="42"/>
  <c r="BM154" i="50" s="1"/>
  <c r="F140" i="42"/>
  <c r="BK154" i="50" s="1"/>
  <c r="E140" i="42"/>
  <c r="BJ154" i="50" s="1"/>
  <c r="I139" i="42"/>
  <c r="BN98" i="50" s="1"/>
  <c r="H139" i="42"/>
  <c r="BM98" i="50" s="1"/>
  <c r="F139" i="42"/>
  <c r="BK98" i="50" s="1"/>
  <c r="E139" i="42"/>
  <c r="BJ98" i="50" s="1"/>
  <c r="I138" i="42"/>
  <c r="BN32" i="50" s="1"/>
  <c r="H138" i="42"/>
  <c r="BM32" i="50" s="1"/>
  <c r="F138" i="42"/>
  <c r="BK32" i="50" s="1"/>
  <c r="E138" i="42"/>
  <c r="BJ32" i="50" s="1"/>
  <c r="I137" i="42"/>
  <c r="BN46" i="50" s="1"/>
  <c r="H137" i="42"/>
  <c r="BM46" i="50" s="1"/>
  <c r="F137" i="42"/>
  <c r="BK46" i="50" s="1"/>
  <c r="E137" i="42"/>
  <c r="BJ46" i="50" s="1"/>
  <c r="I136" i="42"/>
  <c r="BN132" i="50" s="1"/>
  <c r="H136" i="42"/>
  <c r="BM132" i="50" s="1"/>
  <c r="F136" i="42"/>
  <c r="BK132" i="50" s="1"/>
  <c r="E136" i="42"/>
  <c r="BJ132" i="50" s="1"/>
  <c r="I135" i="42"/>
  <c r="BN123" i="50" s="1"/>
  <c r="H135" i="42"/>
  <c r="BM123" i="50" s="1"/>
  <c r="F135" i="42"/>
  <c r="BK123" i="50" s="1"/>
  <c r="E135" i="42"/>
  <c r="BJ123" i="50" s="1"/>
  <c r="I134" i="42"/>
  <c r="BN169" i="50" s="1"/>
  <c r="H134" i="42"/>
  <c r="BM169" i="50" s="1"/>
  <c r="F134" i="42"/>
  <c r="BK169" i="50" s="1"/>
  <c r="E134" i="42"/>
  <c r="BJ169" i="50" s="1"/>
  <c r="I133" i="42"/>
  <c r="BN96" i="50" s="1"/>
  <c r="H133" i="42"/>
  <c r="BM96" i="50" s="1"/>
  <c r="F133" i="42"/>
  <c r="BK96" i="50" s="1"/>
  <c r="E133" i="42"/>
  <c r="BJ96" i="50" s="1"/>
  <c r="I132" i="42"/>
  <c r="BN49" i="50" s="1"/>
  <c r="H132" i="42"/>
  <c r="BM49" i="50" s="1"/>
  <c r="F132" i="42"/>
  <c r="BK49" i="50" s="1"/>
  <c r="E132" i="42"/>
  <c r="BJ49" i="50" s="1"/>
  <c r="I131" i="42"/>
  <c r="BN69" i="50" s="1"/>
  <c r="H131" i="42"/>
  <c r="BM69" i="50" s="1"/>
  <c r="F131" i="42"/>
  <c r="BK69" i="50" s="1"/>
  <c r="E131" i="42"/>
  <c r="BJ69" i="50" s="1"/>
  <c r="I130" i="42"/>
  <c r="BN100" i="50" s="1"/>
  <c r="H130" i="42"/>
  <c r="BM100" i="50" s="1"/>
  <c r="F130" i="42"/>
  <c r="BK100" i="50" s="1"/>
  <c r="E130" i="42"/>
  <c r="BJ100" i="50" s="1"/>
  <c r="I129" i="42"/>
  <c r="BN148" i="50" s="1"/>
  <c r="H129" i="42"/>
  <c r="BM148" i="50" s="1"/>
  <c r="F129" i="42"/>
  <c r="BK148" i="50" s="1"/>
  <c r="E129" i="42"/>
  <c r="BJ148" i="50" s="1"/>
  <c r="I128" i="42"/>
  <c r="BN109" i="50" s="1"/>
  <c r="H128" i="42"/>
  <c r="BM109" i="50" s="1"/>
  <c r="F128" i="42"/>
  <c r="BK109" i="50" s="1"/>
  <c r="E128" i="42"/>
  <c r="BJ109" i="50" s="1"/>
  <c r="I127" i="42"/>
  <c r="BN75" i="50" s="1"/>
  <c r="H127" i="42"/>
  <c r="BM75" i="50" s="1"/>
  <c r="F127" i="42"/>
  <c r="BK75" i="50" s="1"/>
  <c r="E127" i="42"/>
  <c r="BJ75" i="50" s="1"/>
  <c r="I126" i="42"/>
  <c r="BN61" i="50" s="1"/>
  <c r="H126" i="42"/>
  <c r="BM61" i="50" s="1"/>
  <c r="F126" i="42"/>
  <c r="BK61" i="50" s="1"/>
  <c r="E126" i="42"/>
  <c r="BJ61" i="50" s="1"/>
  <c r="I125" i="42"/>
  <c r="BN97" i="50" s="1"/>
  <c r="H125" i="42"/>
  <c r="BM97" i="50" s="1"/>
  <c r="F125" i="42"/>
  <c r="BK97" i="50" s="1"/>
  <c r="E125" i="42"/>
  <c r="BJ97" i="50" s="1"/>
  <c r="I124" i="42"/>
  <c r="BN10" i="50" s="1"/>
  <c r="H124" i="42"/>
  <c r="BM10" i="50" s="1"/>
  <c r="F124" i="42"/>
  <c r="BK10" i="50" s="1"/>
  <c r="E124" i="42"/>
  <c r="BJ10" i="50" s="1"/>
  <c r="I123" i="42"/>
  <c r="BN20" i="50" s="1"/>
  <c r="H123" i="42"/>
  <c r="BM20" i="50" s="1"/>
  <c r="F123" i="42"/>
  <c r="BK20" i="50" s="1"/>
  <c r="E123" i="42"/>
  <c r="BJ20" i="50" s="1"/>
  <c r="I122" i="42"/>
  <c r="BN12" i="50" s="1"/>
  <c r="H122" i="42"/>
  <c r="BM12" i="50" s="1"/>
  <c r="F122" i="42"/>
  <c r="BK12" i="50" s="1"/>
  <c r="E122" i="42"/>
  <c r="BJ12" i="50" s="1"/>
  <c r="I121" i="42"/>
  <c r="BN156" i="50" s="1"/>
  <c r="H121" i="42"/>
  <c r="BM156" i="50" s="1"/>
  <c r="F121" i="42"/>
  <c r="BK156" i="50" s="1"/>
  <c r="E121" i="42"/>
  <c r="BJ156" i="50" s="1"/>
  <c r="I120" i="42"/>
  <c r="BN101" i="50" s="1"/>
  <c r="H120" i="42"/>
  <c r="BM101" i="50" s="1"/>
  <c r="F120" i="42"/>
  <c r="BK101" i="50" s="1"/>
  <c r="E120" i="42"/>
  <c r="BJ101" i="50" s="1"/>
  <c r="I119" i="42"/>
  <c r="BN94" i="50" s="1"/>
  <c r="H119" i="42"/>
  <c r="BM94" i="50" s="1"/>
  <c r="F119" i="42"/>
  <c r="BK94" i="50" s="1"/>
  <c r="E119" i="42"/>
  <c r="BJ94" i="50" s="1"/>
  <c r="I118" i="42"/>
  <c r="BN116" i="50" s="1"/>
  <c r="H118" i="42"/>
  <c r="BM116" i="50" s="1"/>
  <c r="F118" i="42"/>
  <c r="BK116" i="50" s="1"/>
  <c r="E118" i="42"/>
  <c r="BJ116" i="50" s="1"/>
  <c r="I117" i="42"/>
  <c r="BN11" i="50" s="1"/>
  <c r="H117" i="42"/>
  <c r="BM11" i="50" s="1"/>
  <c r="F117" i="42"/>
  <c r="BK11" i="50" s="1"/>
  <c r="E117" i="42"/>
  <c r="BJ11" i="50" s="1"/>
  <c r="I116" i="42"/>
  <c r="BN31" i="50" s="1"/>
  <c r="H116" i="42"/>
  <c r="BM31" i="50" s="1"/>
  <c r="F116" i="42"/>
  <c r="BK31" i="50" s="1"/>
  <c r="E116" i="42"/>
  <c r="BJ31" i="50" s="1"/>
  <c r="I115" i="42"/>
  <c r="BN147" i="50" s="1"/>
  <c r="H115" i="42"/>
  <c r="BM147" i="50" s="1"/>
  <c r="F115" i="42"/>
  <c r="BK147" i="50" s="1"/>
  <c r="E115" i="42"/>
  <c r="BJ147" i="50" s="1"/>
  <c r="I114" i="42"/>
  <c r="BN143" i="50" s="1"/>
  <c r="H114" i="42"/>
  <c r="BM143" i="50" s="1"/>
  <c r="F114" i="42"/>
  <c r="BK143" i="50" s="1"/>
  <c r="E114" i="42"/>
  <c r="BJ143" i="50" s="1"/>
  <c r="I113" i="42"/>
  <c r="BN112" i="50" s="1"/>
  <c r="H113" i="42"/>
  <c r="BM112" i="50" s="1"/>
  <c r="F113" i="42"/>
  <c r="BK112" i="50" s="1"/>
  <c r="E113" i="42"/>
  <c r="BJ112" i="50" s="1"/>
  <c r="I112" i="42"/>
  <c r="BN152" i="50" s="1"/>
  <c r="H112" i="42"/>
  <c r="BM152" i="50" s="1"/>
  <c r="F112" i="42"/>
  <c r="BK152" i="50" s="1"/>
  <c r="E112" i="42"/>
  <c r="BJ152" i="50" s="1"/>
  <c r="I111" i="42"/>
  <c r="BN126" i="50" s="1"/>
  <c r="H111" i="42"/>
  <c r="BM126" i="50" s="1"/>
  <c r="F111" i="42"/>
  <c r="BK126" i="50" s="1"/>
  <c r="E111" i="42"/>
  <c r="BJ126" i="50" s="1"/>
  <c r="I110" i="42"/>
  <c r="BN71" i="50" s="1"/>
  <c r="H110" i="42"/>
  <c r="BM71" i="50" s="1"/>
  <c r="F110" i="42"/>
  <c r="BK71" i="50" s="1"/>
  <c r="E110" i="42"/>
  <c r="BJ71" i="50" s="1"/>
  <c r="I109" i="42"/>
  <c r="BN33" i="50" s="1"/>
  <c r="H109" i="42"/>
  <c r="BM33" i="50" s="1"/>
  <c r="F109" i="42"/>
  <c r="BK33" i="50" s="1"/>
  <c r="E109" i="42"/>
  <c r="BJ33" i="50" s="1"/>
  <c r="I108" i="42"/>
  <c r="BN14" i="50" s="1"/>
  <c r="H108" i="42"/>
  <c r="BM14" i="50" s="1"/>
  <c r="F108" i="42"/>
  <c r="BK14" i="50" s="1"/>
  <c r="E108" i="42"/>
  <c r="BJ14" i="50" s="1"/>
  <c r="I107" i="42"/>
  <c r="BN45" i="50" s="1"/>
  <c r="H107" i="42"/>
  <c r="BM45" i="50" s="1"/>
  <c r="F107" i="42"/>
  <c r="BK45" i="50" s="1"/>
  <c r="E107" i="42"/>
  <c r="BJ45" i="50" s="1"/>
  <c r="I106" i="42"/>
  <c r="BN93" i="50" s="1"/>
  <c r="H106" i="42"/>
  <c r="BM93" i="50" s="1"/>
  <c r="F106" i="42"/>
  <c r="BK93" i="50" s="1"/>
  <c r="E106" i="42"/>
  <c r="BJ93" i="50" s="1"/>
  <c r="I105" i="42"/>
  <c r="BN136" i="50" s="1"/>
  <c r="H105" i="42"/>
  <c r="BM136" i="50" s="1"/>
  <c r="F105" i="42"/>
  <c r="BK136" i="50" s="1"/>
  <c r="E105" i="42"/>
  <c r="BJ136" i="50" s="1"/>
  <c r="I104" i="42"/>
  <c r="BN84" i="50" s="1"/>
  <c r="H104" i="42"/>
  <c r="BM84" i="50" s="1"/>
  <c r="F104" i="42"/>
  <c r="BK84" i="50" s="1"/>
  <c r="E104" i="42"/>
  <c r="BJ84" i="50" s="1"/>
  <c r="I103" i="42"/>
  <c r="BN91" i="50" s="1"/>
  <c r="H103" i="42"/>
  <c r="BM91" i="50" s="1"/>
  <c r="F103" i="42"/>
  <c r="BK91" i="50" s="1"/>
  <c r="E103" i="42"/>
  <c r="BJ91" i="50" s="1"/>
  <c r="I102" i="42"/>
  <c r="BN144" i="50" s="1"/>
  <c r="H102" i="42"/>
  <c r="BM144" i="50" s="1"/>
  <c r="F102" i="42"/>
  <c r="BK144" i="50" s="1"/>
  <c r="E102" i="42"/>
  <c r="BJ144" i="50" s="1"/>
  <c r="I101" i="42"/>
  <c r="BN29" i="50" s="1"/>
  <c r="H101" i="42"/>
  <c r="BM29" i="50" s="1"/>
  <c r="F101" i="42"/>
  <c r="BK29" i="50" s="1"/>
  <c r="E101" i="42"/>
  <c r="BJ29" i="50" s="1"/>
  <c r="I100" i="42"/>
  <c r="BN164" i="50" s="1"/>
  <c r="H100" i="42"/>
  <c r="BM164" i="50" s="1"/>
  <c r="F100" i="42"/>
  <c r="BK164" i="50" s="1"/>
  <c r="E100" i="42"/>
  <c r="BJ164" i="50" s="1"/>
  <c r="I99" i="42"/>
  <c r="BN28" i="50" s="1"/>
  <c r="H99" i="42"/>
  <c r="BM28" i="50" s="1"/>
  <c r="F99" i="42"/>
  <c r="BK28" i="50" s="1"/>
  <c r="E99" i="42"/>
  <c r="BJ28" i="50" s="1"/>
  <c r="I98" i="42"/>
  <c r="BN27" i="50" s="1"/>
  <c r="H98" i="42"/>
  <c r="BM27" i="50" s="1"/>
  <c r="F98" i="42"/>
  <c r="BK27" i="50" s="1"/>
  <c r="E98" i="42"/>
  <c r="BJ27" i="50" s="1"/>
  <c r="I97" i="42"/>
  <c r="BN83" i="50" s="1"/>
  <c r="H97" i="42"/>
  <c r="BM83" i="50" s="1"/>
  <c r="F97" i="42"/>
  <c r="BK83" i="50" s="1"/>
  <c r="E97" i="42"/>
  <c r="BJ83" i="50" s="1"/>
  <c r="I96" i="42"/>
  <c r="BN104" i="50" s="1"/>
  <c r="H96" i="42"/>
  <c r="BM104" i="50" s="1"/>
  <c r="F96" i="42"/>
  <c r="BK104" i="50" s="1"/>
  <c r="E96" i="42"/>
  <c r="BJ104" i="50" s="1"/>
  <c r="I95" i="42"/>
  <c r="BN168" i="50" s="1"/>
  <c r="H95" i="42"/>
  <c r="BM168" i="50" s="1"/>
  <c r="F95" i="42"/>
  <c r="BK168" i="50" s="1"/>
  <c r="E95" i="42"/>
  <c r="BJ168" i="50" s="1"/>
  <c r="I94" i="42"/>
  <c r="BN107" i="50" s="1"/>
  <c r="H94" i="42"/>
  <c r="BM107" i="50" s="1"/>
  <c r="F94" i="42"/>
  <c r="BK107" i="50" s="1"/>
  <c r="E94" i="42"/>
  <c r="BJ107" i="50" s="1"/>
  <c r="I93" i="42"/>
  <c r="BN173" i="50" s="1"/>
  <c r="H93" i="42"/>
  <c r="BM173" i="50" s="1"/>
  <c r="F93" i="42"/>
  <c r="BK173" i="50" s="1"/>
  <c r="E93" i="42"/>
  <c r="BJ173" i="50" s="1"/>
  <c r="I92" i="42"/>
  <c r="BN16" i="50" s="1"/>
  <c r="H92" i="42"/>
  <c r="BM16" i="50" s="1"/>
  <c r="F92" i="42"/>
  <c r="BK16" i="50" s="1"/>
  <c r="E92" i="42"/>
  <c r="BJ16" i="50" s="1"/>
  <c r="I91" i="42"/>
  <c r="BN114" i="50" s="1"/>
  <c r="H91" i="42"/>
  <c r="BM114" i="50" s="1"/>
  <c r="F91" i="42"/>
  <c r="BK114" i="50" s="1"/>
  <c r="E91" i="42"/>
  <c r="BJ114" i="50" s="1"/>
  <c r="I90" i="42"/>
  <c r="BN38" i="50" s="1"/>
  <c r="H90" i="42"/>
  <c r="BM38" i="50" s="1"/>
  <c r="F90" i="42"/>
  <c r="BK38" i="50" s="1"/>
  <c r="E90" i="42"/>
  <c r="BJ38" i="50" s="1"/>
  <c r="I89" i="42"/>
  <c r="BN63" i="50" s="1"/>
  <c r="H89" i="42"/>
  <c r="BM63" i="50" s="1"/>
  <c r="F89" i="42"/>
  <c r="BK63" i="50" s="1"/>
  <c r="E89" i="42"/>
  <c r="BJ63" i="50" s="1"/>
  <c r="I88" i="42"/>
  <c r="BN162" i="50" s="1"/>
  <c r="H88" i="42"/>
  <c r="BM162" i="50" s="1"/>
  <c r="F88" i="42"/>
  <c r="BK162" i="50" s="1"/>
  <c r="E88" i="42"/>
  <c r="BJ162" i="50" s="1"/>
  <c r="I87" i="42"/>
  <c r="BN22" i="50" s="1"/>
  <c r="H87" i="42"/>
  <c r="BM22" i="50" s="1"/>
  <c r="F87" i="42"/>
  <c r="BK22" i="50" s="1"/>
  <c r="E87" i="42"/>
  <c r="BJ22" i="50" s="1"/>
  <c r="I86" i="42"/>
  <c r="BN166" i="50" s="1"/>
  <c r="H86" i="42"/>
  <c r="BM166" i="50" s="1"/>
  <c r="F86" i="42"/>
  <c r="BK166" i="50" s="1"/>
  <c r="E86" i="42"/>
  <c r="BJ166" i="50" s="1"/>
  <c r="I85" i="42"/>
  <c r="BN133" i="50" s="1"/>
  <c r="H85" i="42"/>
  <c r="BM133" i="50" s="1"/>
  <c r="F85" i="42"/>
  <c r="BK133" i="50" s="1"/>
  <c r="E85" i="42"/>
  <c r="BJ133" i="50" s="1"/>
  <c r="I84" i="42"/>
  <c r="BN40" i="50" s="1"/>
  <c r="H84" i="42"/>
  <c r="BM40" i="50" s="1"/>
  <c r="F84" i="42"/>
  <c r="BK40" i="50" s="1"/>
  <c r="E84" i="42"/>
  <c r="BJ40" i="50" s="1"/>
  <c r="I83" i="42"/>
  <c r="BN90" i="50" s="1"/>
  <c r="H83" i="42"/>
  <c r="BM90" i="50" s="1"/>
  <c r="F83" i="42"/>
  <c r="BK90" i="50" s="1"/>
  <c r="E83" i="42"/>
  <c r="BJ90" i="50" s="1"/>
  <c r="I82" i="42"/>
  <c r="BN77" i="50" s="1"/>
  <c r="H82" i="42"/>
  <c r="BM77" i="50" s="1"/>
  <c r="F82" i="42"/>
  <c r="BK77" i="50" s="1"/>
  <c r="E82" i="42"/>
  <c r="BJ77" i="50" s="1"/>
  <c r="I81" i="42"/>
  <c r="BN42" i="50" s="1"/>
  <c r="H81" i="42"/>
  <c r="BM42" i="50" s="1"/>
  <c r="F81" i="42"/>
  <c r="BK42" i="50" s="1"/>
  <c r="E81" i="42"/>
  <c r="BJ42" i="50" s="1"/>
  <c r="I80" i="42"/>
  <c r="BN160" i="50" s="1"/>
  <c r="H80" i="42"/>
  <c r="BM160" i="50" s="1"/>
  <c r="F80" i="42"/>
  <c r="BK160" i="50" s="1"/>
  <c r="E80" i="42"/>
  <c r="BJ160" i="50" s="1"/>
  <c r="I79" i="42"/>
  <c r="BN37" i="50" s="1"/>
  <c r="H79" i="42"/>
  <c r="BM37" i="50" s="1"/>
  <c r="F79" i="42"/>
  <c r="BK37" i="50" s="1"/>
  <c r="E79" i="42"/>
  <c r="BJ37" i="50" s="1"/>
  <c r="I78" i="42"/>
  <c r="BN13" i="50" s="1"/>
  <c r="H78" i="42"/>
  <c r="BM13" i="50" s="1"/>
  <c r="F78" i="42"/>
  <c r="BK13" i="50" s="1"/>
  <c r="E78" i="42"/>
  <c r="BJ13" i="50" s="1"/>
  <c r="I77" i="42"/>
  <c r="BN26" i="50" s="1"/>
  <c r="H77" i="42"/>
  <c r="BM26" i="50" s="1"/>
  <c r="F77" i="42"/>
  <c r="BK26" i="50" s="1"/>
  <c r="E77" i="42"/>
  <c r="BJ26" i="50" s="1"/>
  <c r="I76" i="42"/>
  <c r="BN30" i="50" s="1"/>
  <c r="H76" i="42"/>
  <c r="BM30" i="50" s="1"/>
  <c r="F76" i="42"/>
  <c r="BK30" i="50" s="1"/>
  <c r="E76" i="42"/>
  <c r="BJ30" i="50" s="1"/>
  <c r="I75" i="42"/>
  <c r="BN59" i="50" s="1"/>
  <c r="H75" i="42"/>
  <c r="BM59" i="50" s="1"/>
  <c r="F75" i="42"/>
  <c r="BK59" i="50" s="1"/>
  <c r="E75" i="42"/>
  <c r="BJ59" i="50" s="1"/>
  <c r="I74" i="42"/>
  <c r="BN161" i="50" s="1"/>
  <c r="H74" i="42"/>
  <c r="BM161" i="50" s="1"/>
  <c r="F74" i="42"/>
  <c r="BK161" i="50" s="1"/>
  <c r="E74" i="42"/>
  <c r="BJ161" i="50" s="1"/>
  <c r="I73" i="42"/>
  <c r="BN159" i="50" s="1"/>
  <c r="H73" i="42"/>
  <c r="BM159" i="50" s="1"/>
  <c r="F73" i="42"/>
  <c r="BK159" i="50" s="1"/>
  <c r="E73" i="42"/>
  <c r="BJ159" i="50" s="1"/>
  <c r="I72" i="42"/>
  <c r="BN140" i="50" s="1"/>
  <c r="H72" i="42"/>
  <c r="BM140" i="50" s="1"/>
  <c r="F72" i="42"/>
  <c r="BK140" i="50" s="1"/>
  <c r="E72" i="42"/>
  <c r="BJ140" i="50" s="1"/>
  <c r="I71" i="42"/>
  <c r="BN74" i="50" s="1"/>
  <c r="H71" i="42"/>
  <c r="BM74" i="50" s="1"/>
  <c r="F71" i="42"/>
  <c r="BK74" i="50" s="1"/>
  <c r="E71" i="42"/>
  <c r="BJ74" i="50" s="1"/>
  <c r="I70" i="42"/>
  <c r="BN79" i="50" s="1"/>
  <c r="H70" i="42"/>
  <c r="BM79" i="50" s="1"/>
  <c r="F70" i="42"/>
  <c r="BK79" i="50" s="1"/>
  <c r="E70" i="42"/>
  <c r="BJ79" i="50" s="1"/>
  <c r="I69" i="42"/>
  <c r="BN92" i="50" s="1"/>
  <c r="H69" i="42"/>
  <c r="BM92" i="50" s="1"/>
  <c r="F69" i="42"/>
  <c r="BK92" i="50" s="1"/>
  <c r="E69" i="42"/>
  <c r="BJ92" i="50" s="1"/>
  <c r="I68" i="42"/>
  <c r="BN55" i="50" s="1"/>
  <c r="H68" i="42"/>
  <c r="BM55" i="50" s="1"/>
  <c r="F68" i="42"/>
  <c r="BK55" i="50" s="1"/>
  <c r="E68" i="42"/>
  <c r="BJ55" i="50" s="1"/>
  <c r="I67" i="42"/>
  <c r="BN105" i="50" s="1"/>
  <c r="H67" i="42"/>
  <c r="BM105" i="50" s="1"/>
  <c r="F67" i="42"/>
  <c r="BK105" i="50" s="1"/>
  <c r="E67" i="42"/>
  <c r="BJ105" i="50" s="1"/>
  <c r="I66" i="42"/>
  <c r="BN78" i="50" s="1"/>
  <c r="H66" i="42"/>
  <c r="BM78" i="50" s="1"/>
  <c r="F66" i="42"/>
  <c r="BK78" i="50" s="1"/>
  <c r="E66" i="42"/>
  <c r="BJ78" i="50" s="1"/>
  <c r="I65" i="42"/>
  <c r="BN120" i="50" s="1"/>
  <c r="H65" i="42"/>
  <c r="BM120" i="50" s="1"/>
  <c r="F65" i="42"/>
  <c r="BK120" i="50" s="1"/>
  <c r="E65" i="42"/>
  <c r="BJ120" i="50" s="1"/>
  <c r="I64" i="42"/>
  <c r="BN124" i="50" s="1"/>
  <c r="H64" i="42"/>
  <c r="BM124" i="50" s="1"/>
  <c r="F64" i="42"/>
  <c r="BK124" i="50" s="1"/>
  <c r="E64" i="42"/>
  <c r="BJ124" i="50" s="1"/>
  <c r="I63" i="42"/>
  <c r="BN44" i="50" s="1"/>
  <c r="H63" i="42"/>
  <c r="BM44" i="50" s="1"/>
  <c r="F63" i="42"/>
  <c r="BK44" i="50" s="1"/>
  <c r="E63" i="42"/>
  <c r="BJ44" i="50" s="1"/>
  <c r="I62" i="42"/>
  <c r="BN23" i="50" s="1"/>
  <c r="H62" i="42"/>
  <c r="BM23" i="50" s="1"/>
  <c r="F62" i="42"/>
  <c r="BK23" i="50" s="1"/>
  <c r="E62" i="42"/>
  <c r="BJ23" i="50" s="1"/>
  <c r="I61" i="42"/>
  <c r="BN87" i="50" s="1"/>
  <c r="H61" i="42"/>
  <c r="BM87" i="50" s="1"/>
  <c r="F61" i="42"/>
  <c r="BK87" i="50" s="1"/>
  <c r="E61" i="42"/>
  <c r="BJ87" i="50" s="1"/>
  <c r="I60" i="42"/>
  <c r="BN128" i="50" s="1"/>
  <c r="H60" i="42"/>
  <c r="BM128" i="50" s="1"/>
  <c r="F60" i="42"/>
  <c r="BK128" i="50" s="1"/>
  <c r="E60" i="42"/>
  <c r="BJ128" i="50" s="1"/>
  <c r="I59" i="42"/>
  <c r="BN139" i="50" s="1"/>
  <c r="H59" i="42"/>
  <c r="BM139" i="50" s="1"/>
  <c r="F59" i="42"/>
  <c r="BK139" i="50" s="1"/>
  <c r="E59" i="42"/>
  <c r="BJ139" i="50" s="1"/>
  <c r="I58" i="42"/>
  <c r="BN142" i="50" s="1"/>
  <c r="H58" i="42"/>
  <c r="BM142" i="50" s="1"/>
  <c r="F58" i="42"/>
  <c r="BK142" i="50" s="1"/>
  <c r="E58" i="42"/>
  <c r="BJ142" i="50" s="1"/>
  <c r="I57" i="42"/>
  <c r="BN65" i="50" s="1"/>
  <c r="H57" i="42"/>
  <c r="BM65" i="50" s="1"/>
  <c r="F57" i="42"/>
  <c r="BK65" i="50" s="1"/>
  <c r="E57" i="42"/>
  <c r="BJ65" i="50" s="1"/>
  <c r="I56" i="42"/>
  <c r="BN113" i="50" s="1"/>
  <c r="H56" i="42"/>
  <c r="BM113" i="50" s="1"/>
  <c r="F56" i="42"/>
  <c r="BK113" i="50" s="1"/>
  <c r="E56" i="42"/>
  <c r="BJ113" i="50" s="1"/>
  <c r="I55" i="42"/>
  <c r="BN19" i="50" s="1"/>
  <c r="H55" i="42"/>
  <c r="BM19" i="50" s="1"/>
  <c r="F55" i="42"/>
  <c r="BK19" i="50" s="1"/>
  <c r="E55" i="42"/>
  <c r="BJ19" i="50" s="1"/>
  <c r="I54" i="42"/>
  <c r="BN52" i="50" s="1"/>
  <c r="H54" i="42"/>
  <c r="BM52" i="50" s="1"/>
  <c r="F54" i="42"/>
  <c r="BK52" i="50" s="1"/>
  <c r="E54" i="42"/>
  <c r="BJ52" i="50" s="1"/>
  <c r="I53" i="42"/>
  <c r="BN21" i="50" s="1"/>
  <c r="H53" i="42"/>
  <c r="BM21" i="50" s="1"/>
  <c r="F53" i="42"/>
  <c r="BK21" i="50" s="1"/>
  <c r="E53" i="42"/>
  <c r="BJ21" i="50" s="1"/>
  <c r="I52" i="42"/>
  <c r="BN149" i="50" s="1"/>
  <c r="H52" i="42"/>
  <c r="BM149" i="50" s="1"/>
  <c r="F52" i="42"/>
  <c r="BK149" i="50" s="1"/>
  <c r="E52" i="42"/>
  <c r="BJ149" i="50" s="1"/>
  <c r="I51" i="42"/>
  <c r="BN62" i="50" s="1"/>
  <c r="H51" i="42"/>
  <c r="BM62" i="50" s="1"/>
  <c r="F51" i="42"/>
  <c r="BK62" i="50" s="1"/>
  <c r="E51" i="42"/>
  <c r="BJ62" i="50" s="1"/>
  <c r="I50" i="42"/>
  <c r="BN56" i="50" s="1"/>
  <c r="H50" i="42"/>
  <c r="BM56" i="50" s="1"/>
  <c r="F50" i="42"/>
  <c r="BK56" i="50" s="1"/>
  <c r="E50" i="42"/>
  <c r="BJ56" i="50" s="1"/>
  <c r="I49" i="42"/>
  <c r="BN122" i="50" s="1"/>
  <c r="H49" i="42"/>
  <c r="BM122" i="50" s="1"/>
  <c r="F49" i="42"/>
  <c r="BK122" i="50" s="1"/>
  <c r="E49" i="42"/>
  <c r="BJ122" i="50" s="1"/>
  <c r="I48" i="42"/>
  <c r="BN36" i="50" s="1"/>
  <c r="H48" i="42"/>
  <c r="BM36" i="50" s="1"/>
  <c r="F48" i="42"/>
  <c r="BK36" i="50" s="1"/>
  <c r="E48" i="42"/>
  <c r="BJ36" i="50" s="1"/>
  <c r="I47" i="42"/>
  <c r="BN95" i="50" s="1"/>
  <c r="H47" i="42"/>
  <c r="BM95" i="50" s="1"/>
  <c r="F47" i="42"/>
  <c r="BK95" i="50" s="1"/>
  <c r="E47" i="42"/>
  <c r="BJ95" i="50" s="1"/>
  <c r="I46" i="42"/>
  <c r="BN43" i="50" s="1"/>
  <c r="H46" i="42"/>
  <c r="BM43" i="50" s="1"/>
  <c r="F46" i="42"/>
  <c r="BK43" i="50" s="1"/>
  <c r="E46" i="42"/>
  <c r="BJ43" i="50" s="1"/>
  <c r="I45" i="42"/>
  <c r="BN141" i="50" s="1"/>
  <c r="H45" i="42"/>
  <c r="BM141" i="50" s="1"/>
  <c r="F45" i="42"/>
  <c r="BK141" i="50" s="1"/>
  <c r="E45" i="42"/>
  <c r="BJ141" i="50" s="1"/>
  <c r="I44" i="42"/>
  <c r="BN118" i="50" s="1"/>
  <c r="H44" i="42"/>
  <c r="BM118" i="50" s="1"/>
  <c r="F44" i="42"/>
  <c r="BK118" i="50" s="1"/>
  <c r="E44" i="42"/>
  <c r="BJ118" i="50" s="1"/>
  <c r="I43" i="42"/>
  <c r="BN24" i="50" s="1"/>
  <c r="H43" i="42"/>
  <c r="BM24" i="50" s="1"/>
  <c r="F43" i="42"/>
  <c r="BK24" i="50" s="1"/>
  <c r="E43" i="42"/>
  <c r="BJ24" i="50" s="1"/>
  <c r="I42" i="42"/>
  <c r="BN108" i="50" s="1"/>
  <c r="H42" i="42"/>
  <c r="BM108" i="50" s="1"/>
  <c r="F42" i="42"/>
  <c r="BK108" i="50" s="1"/>
  <c r="E42" i="42"/>
  <c r="BJ108" i="50" s="1"/>
  <c r="I41" i="42"/>
  <c r="BN163" i="50" s="1"/>
  <c r="H41" i="42"/>
  <c r="BM163" i="50" s="1"/>
  <c r="F41" i="42"/>
  <c r="BK163" i="50" s="1"/>
  <c r="E41" i="42"/>
  <c r="BJ163" i="50" s="1"/>
  <c r="I40" i="42"/>
  <c r="BN57" i="50" s="1"/>
  <c r="H40" i="42"/>
  <c r="BM57" i="50" s="1"/>
  <c r="F40" i="42"/>
  <c r="BK57" i="50" s="1"/>
  <c r="E40" i="42"/>
  <c r="BJ57" i="50" s="1"/>
  <c r="I39" i="42"/>
  <c r="BN172" i="50" s="1"/>
  <c r="H39" i="42"/>
  <c r="BM172" i="50" s="1"/>
  <c r="F39" i="42"/>
  <c r="BK172" i="50" s="1"/>
  <c r="E39" i="42"/>
  <c r="BJ172" i="50" s="1"/>
  <c r="I38" i="42"/>
  <c r="BN157" i="50" s="1"/>
  <c r="H38" i="42"/>
  <c r="BM157" i="50" s="1"/>
  <c r="F38" i="42"/>
  <c r="BK157" i="50" s="1"/>
  <c r="E38" i="42"/>
  <c r="BJ157" i="50" s="1"/>
  <c r="I37" i="42"/>
  <c r="BN158" i="50" s="1"/>
  <c r="H37" i="42"/>
  <c r="BM158" i="50" s="1"/>
  <c r="F37" i="42"/>
  <c r="BK158" i="50" s="1"/>
  <c r="E37" i="42"/>
  <c r="BJ158" i="50" s="1"/>
  <c r="I36" i="42"/>
  <c r="BN68" i="50" s="1"/>
  <c r="H36" i="42"/>
  <c r="BM68" i="50" s="1"/>
  <c r="F36" i="42"/>
  <c r="BK68" i="50" s="1"/>
  <c r="E36" i="42"/>
  <c r="BJ68" i="50" s="1"/>
  <c r="I35" i="42"/>
  <c r="BN125" i="50" s="1"/>
  <c r="H35" i="42"/>
  <c r="BM125" i="50" s="1"/>
  <c r="F35" i="42"/>
  <c r="BK125" i="50" s="1"/>
  <c r="E35" i="42"/>
  <c r="BJ125" i="50" s="1"/>
  <c r="I34" i="42"/>
  <c r="BN167" i="50" s="1"/>
  <c r="H34" i="42"/>
  <c r="BM167" i="50" s="1"/>
  <c r="F34" i="42"/>
  <c r="BK167" i="50" s="1"/>
  <c r="E34" i="42"/>
  <c r="BJ167" i="50" s="1"/>
  <c r="I33" i="42"/>
  <c r="BN106" i="50" s="1"/>
  <c r="H33" i="42"/>
  <c r="BM106" i="50" s="1"/>
  <c r="F33" i="42"/>
  <c r="BK106" i="50" s="1"/>
  <c r="E33" i="42"/>
  <c r="BJ106" i="50" s="1"/>
  <c r="I32" i="42"/>
  <c r="BN130" i="50" s="1"/>
  <c r="H32" i="42"/>
  <c r="BM130" i="50" s="1"/>
  <c r="F32" i="42"/>
  <c r="BK130" i="50" s="1"/>
  <c r="E32" i="42"/>
  <c r="BJ130" i="50" s="1"/>
  <c r="I31" i="42"/>
  <c r="BN70" i="50" s="1"/>
  <c r="H31" i="42"/>
  <c r="BM70" i="50" s="1"/>
  <c r="F31" i="42"/>
  <c r="BK70" i="50" s="1"/>
  <c r="E31" i="42"/>
  <c r="BJ70" i="50" s="1"/>
  <c r="I30" i="42"/>
  <c r="BN171" i="50" s="1"/>
  <c r="H30" i="42"/>
  <c r="BM171" i="50" s="1"/>
  <c r="F30" i="42"/>
  <c r="BK171" i="50" s="1"/>
  <c r="E30" i="42"/>
  <c r="BJ171" i="50" s="1"/>
  <c r="I29" i="42"/>
  <c r="BN73" i="50" s="1"/>
  <c r="H29" i="42"/>
  <c r="BM73" i="50" s="1"/>
  <c r="F29" i="42"/>
  <c r="BK73" i="50" s="1"/>
  <c r="E29" i="42"/>
  <c r="BJ73" i="50" s="1"/>
  <c r="I28" i="42"/>
  <c r="BN119" i="50" s="1"/>
  <c r="H28" i="42"/>
  <c r="BM119" i="50" s="1"/>
  <c r="F28" i="42"/>
  <c r="BK119" i="50" s="1"/>
  <c r="E28" i="42"/>
  <c r="BJ119" i="50" s="1"/>
  <c r="I27" i="42"/>
  <c r="BN67" i="50" s="1"/>
  <c r="H27" i="42"/>
  <c r="BM67" i="50" s="1"/>
  <c r="F27" i="42"/>
  <c r="BK67" i="50" s="1"/>
  <c r="E27" i="42"/>
  <c r="BJ67" i="50" s="1"/>
  <c r="I26" i="42"/>
  <c r="BN99" i="50" s="1"/>
  <c r="H26" i="42"/>
  <c r="BM99" i="50" s="1"/>
  <c r="F26" i="42"/>
  <c r="BK99" i="50" s="1"/>
  <c r="E26" i="42"/>
  <c r="BJ99" i="50" s="1"/>
  <c r="I25" i="42"/>
  <c r="BN111" i="50" s="1"/>
  <c r="H25" i="42"/>
  <c r="BM111" i="50" s="1"/>
  <c r="F25" i="42"/>
  <c r="BK111" i="50" s="1"/>
  <c r="E25" i="42"/>
  <c r="BJ111" i="50" s="1"/>
  <c r="I24" i="42"/>
  <c r="BN134" i="50" s="1"/>
  <c r="H24" i="42"/>
  <c r="BM134" i="50" s="1"/>
  <c r="F24" i="42"/>
  <c r="BK134" i="50" s="1"/>
  <c r="E24" i="42"/>
  <c r="BJ134" i="50" s="1"/>
  <c r="I23" i="42"/>
  <c r="BN110" i="50" s="1"/>
  <c r="H23" i="42"/>
  <c r="BM110" i="50" s="1"/>
  <c r="F23" i="42"/>
  <c r="BK110" i="50" s="1"/>
  <c r="E23" i="42"/>
  <c r="BJ110" i="50" s="1"/>
  <c r="I22" i="42"/>
  <c r="BN39" i="50" s="1"/>
  <c r="H22" i="42"/>
  <c r="BM39" i="50" s="1"/>
  <c r="F22" i="42"/>
  <c r="BK39" i="50" s="1"/>
  <c r="E22" i="42"/>
  <c r="BJ39" i="50" s="1"/>
  <c r="I21" i="42"/>
  <c r="BN137" i="50" s="1"/>
  <c r="H21" i="42"/>
  <c r="BM137" i="50" s="1"/>
  <c r="F21" i="42"/>
  <c r="BK137" i="50" s="1"/>
  <c r="E21" i="42"/>
  <c r="BJ137" i="50" s="1"/>
  <c r="I20" i="42"/>
  <c r="BN25" i="50" s="1"/>
  <c r="H20" i="42"/>
  <c r="BM25" i="50" s="1"/>
  <c r="F20" i="42"/>
  <c r="BK25" i="50" s="1"/>
  <c r="E20" i="42"/>
  <c r="BJ25" i="50" s="1"/>
  <c r="I19" i="42"/>
  <c r="BN51" i="50" s="1"/>
  <c r="H19" i="42"/>
  <c r="BM51" i="50" s="1"/>
  <c r="F19" i="42"/>
  <c r="BK51" i="50" s="1"/>
  <c r="E19" i="42"/>
  <c r="BJ51" i="50" s="1"/>
  <c r="I18" i="42"/>
  <c r="BN115" i="50" s="1"/>
  <c r="H18" i="42"/>
  <c r="BM115" i="50" s="1"/>
  <c r="F18" i="42"/>
  <c r="BK115" i="50" s="1"/>
  <c r="E18" i="42"/>
  <c r="BJ115" i="50" s="1"/>
  <c r="I17" i="42"/>
  <c r="BN50" i="50" s="1"/>
  <c r="H17" i="42"/>
  <c r="BM50" i="50" s="1"/>
  <c r="F17" i="42"/>
  <c r="BK50" i="50" s="1"/>
  <c r="E17" i="42"/>
  <c r="BJ50" i="50" s="1"/>
  <c r="I16" i="42"/>
  <c r="BN54" i="50" s="1"/>
  <c r="H16" i="42"/>
  <c r="BM54" i="50" s="1"/>
  <c r="F16" i="42"/>
  <c r="BK54" i="50" s="1"/>
  <c r="E16" i="42"/>
  <c r="BJ54" i="50" s="1"/>
  <c r="I15" i="42"/>
  <c r="BN66" i="50" s="1"/>
  <c r="H15" i="42"/>
  <c r="BM66" i="50" s="1"/>
  <c r="F15" i="42"/>
  <c r="BK66" i="50" s="1"/>
  <c r="E15" i="42"/>
  <c r="BJ66" i="50" s="1"/>
  <c r="I14" i="42"/>
  <c r="BN72" i="50" s="1"/>
  <c r="H14" i="42"/>
  <c r="BM72" i="50" s="1"/>
  <c r="F14" i="42"/>
  <c r="BK72" i="50" s="1"/>
  <c r="E14" i="42"/>
  <c r="BJ72" i="50" s="1"/>
  <c r="I13" i="42"/>
  <c r="BN88" i="50" s="1"/>
  <c r="H13" i="42"/>
  <c r="BM88" i="50" s="1"/>
  <c r="F13" i="42"/>
  <c r="BK88" i="50" s="1"/>
  <c r="E13" i="42"/>
  <c r="BJ88" i="50" s="1"/>
  <c r="I12" i="42"/>
  <c r="BN127" i="50" s="1"/>
  <c r="H12" i="42"/>
  <c r="BM127" i="50" s="1"/>
  <c r="F12" i="42"/>
  <c r="BK127" i="50" s="1"/>
  <c r="E12" i="42"/>
  <c r="BJ127" i="50" s="1"/>
  <c r="I11" i="42"/>
  <c r="BN60" i="50" s="1"/>
  <c r="H11" i="42"/>
  <c r="BM60" i="50" s="1"/>
  <c r="F11" i="42"/>
  <c r="BK60" i="50" s="1"/>
  <c r="E11" i="42"/>
  <c r="BJ60" i="50" s="1"/>
  <c r="I10" i="42"/>
  <c r="BN18" i="50" s="1"/>
  <c r="H10" i="42"/>
  <c r="BM18" i="50" s="1"/>
  <c r="F10" i="42"/>
  <c r="BK18" i="50" s="1"/>
  <c r="E10" i="42"/>
  <c r="BJ18" i="50" s="1"/>
  <c r="BY109" i="3" l="1"/>
  <c r="BY17"/>
  <c r="BY41"/>
  <c r="BX13"/>
  <c r="BY13" s="1"/>
  <c r="L49" i="47"/>
  <c r="L14"/>
  <c r="BY48" i="3"/>
  <c r="L60" i="47"/>
  <c r="L42"/>
  <c r="BY59" i="3"/>
  <c r="BX93"/>
  <c r="BY93" s="1"/>
  <c r="BX43"/>
  <c r="L166" i="47"/>
  <c r="BX83" i="3"/>
  <c r="BY83" s="1"/>
  <c r="BX31"/>
  <c r="BY31" s="1"/>
  <c r="BY79"/>
  <c r="BY141"/>
  <c r="BY15"/>
  <c r="BY33"/>
  <c r="BX12"/>
  <c r="BY165"/>
  <c r="BX57"/>
  <c r="BY57" s="1"/>
  <c r="L44" i="47"/>
  <c r="L84"/>
  <c r="L32"/>
  <c r="BY12" i="3"/>
  <c r="BY24"/>
  <c r="BY56"/>
  <c r="BY28"/>
  <c r="L16" i="47"/>
  <c r="L66"/>
  <c r="BY85" i="3"/>
  <c r="BX52"/>
  <c r="BY52" s="1"/>
  <c r="BX67"/>
  <c r="BY67" s="1"/>
  <c r="BX117"/>
  <c r="BY117" s="1"/>
  <c r="BY49"/>
  <c r="BY21"/>
  <c r="L18" i="47"/>
  <c r="BX168" i="3"/>
  <c r="BY168" s="1"/>
  <c r="BX71"/>
  <c r="BY71" s="1"/>
  <c r="BX120"/>
  <c r="BX96"/>
  <c r="BY96" s="1"/>
  <c r="BX64"/>
  <c r="BY64" s="1"/>
  <c r="BY120"/>
  <c r="BY43"/>
  <c r="BY112"/>
  <c r="BY36"/>
  <c r="BY69"/>
  <c r="L26" i="47"/>
  <c r="BY65" i="3"/>
  <c r="BY40"/>
  <c r="BY73"/>
  <c r="L53" i="47"/>
  <c r="BX125" i="3"/>
  <c r="BY125" s="1"/>
  <c r="L68" i="47"/>
  <c r="L118"/>
  <c r="BY9" i="3"/>
  <c r="BY25"/>
  <c r="BY77"/>
  <c r="BY87"/>
  <c r="BY20"/>
  <c r="L169" i="47"/>
  <c r="L72"/>
  <c r="L121"/>
  <c r="L97"/>
  <c r="L65"/>
  <c r="L161"/>
  <c r="BX160" i="3"/>
  <c r="BY160" s="1"/>
  <c r="L174" i="47"/>
  <c r="BX173" i="3"/>
  <c r="BY173" s="1"/>
  <c r="L103" i="47"/>
  <c r="BX102" i="3"/>
  <c r="BY102" s="1"/>
  <c r="L64" i="47"/>
  <c r="BX63" i="3"/>
  <c r="BY63" s="1"/>
  <c r="L148" i="47"/>
  <c r="BX147" i="3"/>
  <c r="BY147" s="1"/>
  <c r="L46" i="47"/>
  <c r="BX45" i="3"/>
  <c r="BY45" s="1"/>
  <c r="L38" i="47"/>
  <c r="BX37" i="3"/>
  <c r="BY37" s="1"/>
  <c r="L91" i="47"/>
  <c r="BX90" i="3"/>
  <c r="BY90" s="1"/>
  <c r="L52" i="47"/>
  <c r="BX51" i="3"/>
  <c r="BY51" s="1"/>
  <c r="L89" i="47"/>
  <c r="BX88" i="3"/>
  <c r="BY88" s="1"/>
  <c r="L56" i="47"/>
  <c r="BX55" i="3"/>
  <c r="BY55" s="1"/>
  <c r="L111" i="47"/>
  <c r="BX110" i="3"/>
  <c r="BY110" s="1"/>
  <c r="L175" i="47"/>
  <c r="BX174" i="3"/>
  <c r="BY174" s="1"/>
  <c r="L159" i="47"/>
  <c r="BX158" i="3"/>
  <c r="BY158" s="1"/>
  <c r="L77" i="47"/>
  <c r="BX76" i="3"/>
  <c r="BY76" s="1"/>
  <c r="L146" i="47"/>
  <c r="BX145" i="3"/>
  <c r="BY145" s="1"/>
  <c r="L85" i="47"/>
  <c r="BX84" i="3"/>
  <c r="BY84" s="1"/>
  <c r="L23" i="47"/>
  <c r="BX22" i="3"/>
  <c r="BY22" s="1"/>
  <c r="L39" i="47"/>
  <c r="BX38" i="3"/>
  <c r="BY38" s="1"/>
  <c r="L55" i="47"/>
  <c r="BX54" i="3"/>
  <c r="BY54" s="1"/>
  <c r="L73" i="47"/>
  <c r="BX72" i="3"/>
  <c r="BY72" s="1"/>
  <c r="L144" i="47"/>
  <c r="BX143" i="3"/>
  <c r="BY143" s="1"/>
  <c r="L17" i="47"/>
  <c r="BX16" i="3"/>
  <c r="BY16" s="1"/>
  <c r="L76" i="47"/>
  <c r="BX75" i="3"/>
  <c r="BY75" s="1"/>
  <c r="L119" i="47"/>
  <c r="BX118" i="3"/>
  <c r="BY118" s="1"/>
  <c r="L173" i="47"/>
  <c r="BX172" i="3"/>
  <c r="BY172" s="1"/>
  <c r="L155" i="47"/>
  <c r="BX154" i="3"/>
  <c r="BY154" s="1"/>
  <c r="L167" i="47"/>
  <c r="BX166" i="3"/>
  <c r="BY166" s="1"/>
  <c r="L12" i="47"/>
  <c r="BX11" i="3"/>
  <c r="BY11" s="1"/>
  <c r="L124" i="47"/>
  <c r="BX123" i="3"/>
  <c r="BY123" s="1"/>
  <c r="L145" i="47"/>
  <c r="BX144" i="3"/>
  <c r="BY144" s="1"/>
  <c r="L158" i="47"/>
  <c r="BX157" i="3"/>
  <c r="BY157" s="1"/>
  <c r="L133" i="47"/>
  <c r="BX132" i="3"/>
  <c r="BY132" s="1"/>
  <c r="L149" i="47"/>
  <c r="BX148" i="3"/>
  <c r="BY148" s="1"/>
  <c r="L96" i="47"/>
  <c r="BX95" i="3"/>
  <c r="BY95" s="1"/>
  <c r="L131" i="47"/>
  <c r="BX130" i="3"/>
  <c r="BY130" s="1"/>
  <c r="L62" i="47"/>
  <c r="BX61" i="3"/>
  <c r="BY61" s="1"/>
  <c r="L82" i="47"/>
  <c r="BX81" i="3"/>
  <c r="BY81" s="1"/>
  <c r="L54" i="47"/>
  <c r="BX53" i="3"/>
  <c r="BY53" s="1"/>
  <c r="L154" i="47"/>
  <c r="BX153" i="3"/>
  <c r="BY153" s="1"/>
  <c r="L151" i="47"/>
  <c r="BX150" i="3"/>
  <c r="BY150" s="1"/>
  <c r="L106" i="47"/>
  <c r="BX105" i="3"/>
  <c r="BY105" s="1"/>
  <c r="L117" i="47"/>
  <c r="BX116" i="3"/>
  <c r="BY116" s="1"/>
  <c r="L122" i="47"/>
  <c r="BX121" i="3"/>
  <c r="BY121" s="1"/>
  <c r="L162" i="47"/>
  <c r="BX161" i="3"/>
  <c r="BY161" s="1"/>
  <c r="L19" i="47"/>
  <c r="BX18" i="3"/>
  <c r="BY18" s="1"/>
  <c r="L35" i="47"/>
  <c r="BX34" i="3"/>
  <c r="BY34" s="1"/>
  <c r="L51" i="47"/>
  <c r="BX50" i="3"/>
  <c r="BY50" s="1"/>
  <c r="L67" i="47"/>
  <c r="BX66" i="3"/>
  <c r="BY66" s="1"/>
  <c r="L104" i="47"/>
  <c r="BX103" i="3"/>
  <c r="BY103" s="1"/>
  <c r="L115" i="47"/>
  <c r="BX114" i="3"/>
  <c r="BY114" s="1"/>
  <c r="L120" i="47"/>
  <c r="BX119" i="3"/>
  <c r="BY119" s="1"/>
  <c r="L160" i="47"/>
  <c r="BX159" i="3"/>
  <c r="BY159" s="1"/>
  <c r="L33" i="47"/>
  <c r="BX32" i="3"/>
  <c r="BY32" s="1"/>
  <c r="L132" i="47"/>
  <c r="BX131" i="3"/>
  <c r="BY131" s="1"/>
  <c r="L79" i="47"/>
  <c r="BX78" i="3"/>
  <c r="BY78" s="1"/>
  <c r="L157" i="47"/>
  <c r="BX156" i="3"/>
  <c r="BY156" s="1"/>
  <c r="L92" i="47"/>
  <c r="BX91" i="3"/>
  <c r="BY91" s="1"/>
  <c r="L28" i="47"/>
  <c r="BX27" i="3"/>
  <c r="BY27" s="1"/>
  <c r="L134" i="47"/>
  <c r="BX133" i="3"/>
  <c r="BY133" s="1"/>
  <c r="L20" i="47"/>
  <c r="BX19" i="3"/>
  <c r="BY19" s="1"/>
  <c r="L105" i="47"/>
  <c r="BX104" i="3"/>
  <c r="BY104" s="1"/>
  <c r="L140" i="47"/>
  <c r="BX139" i="3"/>
  <c r="BY139" s="1"/>
  <c r="L71" i="47"/>
  <c r="BX70" i="3"/>
  <c r="BY70" s="1"/>
  <c r="L147" i="47"/>
  <c r="BX146" i="3"/>
  <c r="BY146" s="1"/>
  <c r="L45" i="47"/>
  <c r="BX44" i="3"/>
  <c r="BY44" s="1"/>
  <c r="L90" i="47"/>
  <c r="BX89" i="3"/>
  <c r="BY89" s="1"/>
  <c r="L141" i="47"/>
  <c r="BX140" i="3"/>
  <c r="BY140" s="1"/>
  <c r="L139" i="47"/>
  <c r="BX138" i="3"/>
  <c r="BY138" s="1"/>
  <c r="L143" i="47"/>
  <c r="BX142" i="3"/>
  <c r="BY142" s="1"/>
  <c r="L75" i="47"/>
  <c r="BX74" i="3"/>
  <c r="BY74" s="1"/>
  <c r="L138" i="47"/>
  <c r="BX137" i="3"/>
  <c r="BY137" s="1"/>
  <c r="L15" i="47"/>
  <c r="BX14" i="3"/>
  <c r="BY14" s="1"/>
  <c r="L31" i="47"/>
  <c r="BX30" i="3"/>
  <c r="BY30" s="1"/>
  <c r="L47" i="47"/>
  <c r="BX46" i="3"/>
  <c r="BY46" s="1"/>
  <c r="L63" i="47"/>
  <c r="BX62" i="3"/>
  <c r="BY62" s="1"/>
  <c r="L100" i="47"/>
  <c r="BX99" i="3"/>
  <c r="BY99" s="1"/>
  <c r="L156" i="47"/>
  <c r="BX155" i="3"/>
  <c r="BY155" s="1"/>
  <c r="L172" i="47"/>
  <c r="BX171" i="3"/>
  <c r="BY171" s="1"/>
  <c r="L69" i="47"/>
  <c r="BX68" i="3"/>
  <c r="BY68" s="1"/>
  <c r="L116" i="47"/>
  <c r="BX115" i="3"/>
  <c r="BY115" s="1"/>
  <c r="L81" i="47"/>
  <c r="BX80" i="3"/>
  <c r="BY80" s="1"/>
  <c r="L152" i="47"/>
  <c r="BX151" i="3"/>
  <c r="BY151" s="1"/>
  <c r="J29" i="42"/>
  <c r="BO73" i="50" s="1"/>
  <c r="L24" i="47"/>
  <c r="BX23" i="3"/>
  <c r="BY23" s="1"/>
  <c r="L164" i="47"/>
  <c r="BX163" i="3"/>
  <c r="BY163" s="1"/>
  <c r="L102" i="47"/>
  <c r="BX101" i="3"/>
  <c r="BY101" s="1"/>
  <c r="L48" i="47"/>
  <c r="BX47" i="3"/>
  <c r="BY47" s="1"/>
  <c r="L36" i="47"/>
  <c r="BX35" i="3"/>
  <c r="BY35" s="1"/>
  <c r="L137" i="47"/>
  <c r="BX136" i="3"/>
  <c r="BY136" s="1"/>
  <c r="L150" i="47"/>
  <c r="BX149" i="3"/>
  <c r="BY149" s="1"/>
  <c r="L87" i="47"/>
  <c r="BX86" i="3"/>
  <c r="BY86" s="1"/>
  <c r="L165" i="47"/>
  <c r="BX164" i="3"/>
  <c r="BY164" s="1"/>
  <c r="L99" i="47"/>
  <c r="BX98" i="3"/>
  <c r="BY98" s="1"/>
  <c r="L163" i="47"/>
  <c r="BX162" i="3"/>
  <c r="BY162" s="1"/>
  <c r="L61" i="47"/>
  <c r="BX60" i="3"/>
  <c r="BY60" s="1"/>
  <c r="L30" i="47"/>
  <c r="BX29" i="3"/>
  <c r="BY29" s="1"/>
  <c r="L171" i="47"/>
  <c r="BX170" i="3"/>
  <c r="BY170" s="1"/>
  <c r="L129" i="47"/>
  <c r="BX128" i="3"/>
  <c r="BY128" s="1"/>
  <c r="L95" i="47"/>
  <c r="BX94" i="3"/>
  <c r="BY94" s="1"/>
  <c r="L93" i="47"/>
  <c r="BX92" i="3"/>
  <c r="BY92" s="1"/>
  <c r="L98" i="47"/>
  <c r="BX97" i="3"/>
  <c r="BY97" s="1"/>
  <c r="L168" i="47"/>
  <c r="BX167" i="3"/>
  <c r="BY167" s="1"/>
  <c r="L40" i="47"/>
  <c r="BX39" i="3"/>
  <c r="BY39" s="1"/>
  <c r="L135" i="47"/>
  <c r="BX134" i="3"/>
  <c r="BY134" s="1"/>
  <c r="L109" i="47"/>
  <c r="BX108" i="3"/>
  <c r="BY108" s="1"/>
  <c r="L114" i="47"/>
  <c r="BX113" i="3"/>
  <c r="BY113" s="1"/>
  <c r="L125" i="47"/>
  <c r="BX124" i="3"/>
  <c r="BY124" s="1"/>
  <c r="L130" i="47"/>
  <c r="BX129" i="3"/>
  <c r="BY129" s="1"/>
  <c r="L11" i="47"/>
  <c r="BX10" i="3"/>
  <c r="BY10" s="1"/>
  <c r="L27" i="47"/>
  <c r="BX26" i="3"/>
  <c r="BY26" s="1"/>
  <c r="L43" i="47"/>
  <c r="BX42" i="3"/>
  <c r="BY42" s="1"/>
  <c r="L59" i="47"/>
  <c r="BX58" i="3"/>
  <c r="BY58" s="1"/>
  <c r="L107" i="47"/>
  <c r="BX106" i="3"/>
  <c r="BY106" s="1"/>
  <c r="L112" i="47"/>
  <c r="BX111" i="3"/>
  <c r="BY111" s="1"/>
  <c r="L123" i="47"/>
  <c r="BX122" i="3"/>
  <c r="BY122" s="1"/>
  <c r="L128" i="47"/>
  <c r="BX127" i="3"/>
  <c r="BY127" s="1"/>
  <c r="L83" i="47"/>
  <c r="BX82" i="3"/>
  <c r="BY82" s="1"/>
  <c r="L153" i="47"/>
  <c r="BX152" i="3"/>
  <c r="BY152" s="1"/>
  <c r="L108" i="47"/>
  <c r="BX107" i="3"/>
  <c r="BY107" s="1"/>
  <c r="L127" i="47"/>
  <c r="BX126" i="3"/>
  <c r="BY126" s="1"/>
  <c r="L101" i="47"/>
  <c r="BX100" i="3"/>
  <c r="BY100" s="1"/>
  <c r="L170" i="47"/>
  <c r="BX169" i="3"/>
  <c r="BY169" s="1"/>
  <c r="L136" i="47"/>
  <c r="BX135" i="3"/>
  <c r="BY135" s="1"/>
  <c r="BO28"/>
  <c r="BN11"/>
  <c r="BN12"/>
  <c r="BN14"/>
  <c r="BN15"/>
  <c r="BN17"/>
  <c r="BN19"/>
  <c r="BN21"/>
  <c r="BN22"/>
  <c r="BN24"/>
  <c r="BN26"/>
  <c r="BN27"/>
  <c r="BM29"/>
  <c r="BM30"/>
  <c r="BM32"/>
  <c r="BM34"/>
  <c r="BM36"/>
  <c r="BM37"/>
  <c r="BM39"/>
  <c r="BM41"/>
  <c r="BM43"/>
  <c r="BM44"/>
  <c r="BM46"/>
  <c r="BM47"/>
  <c r="BM49"/>
  <c r="BM50"/>
  <c r="BM52"/>
  <c r="BM53"/>
  <c r="BM55"/>
  <c r="BM57"/>
  <c r="BM59"/>
  <c r="BM61"/>
  <c r="BM63"/>
  <c r="BM64"/>
  <c r="BM66"/>
  <c r="BM68"/>
  <c r="BM70"/>
  <c r="BM71"/>
  <c r="BM73"/>
  <c r="BM81"/>
  <c r="BM89"/>
  <c r="BM91"/>
  <c r="BM93"/>
  <c r="BM94"/>
  <c r="BM96"/>
  <c r="BM97"/>
  <c r="BM99"/>
  <c r="BM101"/>
  <c r="BM103"/>
  <c r="BM105"/>
  <c r="BM107"/>
  <c r="BM109"/>
  <c r="BM112"/>
  <c r="BM114"/>
  <c r="BM116"/>
  <c r="BM118"/>
  <c r="BM120"/>
  <c r="BM121"/>
  <c r="BM123"/>
  <c r="BM125"/>
  <c r="BM127"/>
  <c r="BM129"/>
  <c r="BM131"/>
  <c r="BM132"/>
  <c r="BM134"/>
  <c r="BM136"/>
  <c r="BM138"/>
  <c r="BM140"/>
  <c r="BM142"/>
  <c r="BM145"/>
  <c r="BM147"/>
  <c r="BM149"/>
  <c r="BM151"/>
  <c r="BM153"/>
  <c r="BM155"/>
  <c r="BM157"/>
  <c r="BM159"/>
  <c r="BM161"/>
  <c r="BM163"/>
  <c r="BM165"/>
  <c r="BM167"/>
  <c r="BM169"/>
  <c r="BM171"/>
  <c r="BM173"/>
  <c r="BJ10"/>
  <c r="BJ13"/>
  <c r="BJ15"/>
  <c r="BJ17"/>
  <c r="BJ18"/>
  <c r="BJ20"/>
  <c r="BJ23"/>
  <c r="BJ25"/>
  <c r="BJ26"/>
  <c r="BJ28"/>
  <c r="BN30"/>
  <c r="BN32"/>
  <c r="BN35"/>
  <c r="BN37"/>
  <c r="BN39"/>
  <c r="BN41"/>
  <c r="BN44"/>
  <c r="BN46"/>
  <c r="BN48"/>
  <c r="BN50"/>
  <c r="BN52"/>
  <c r="BN54"/>
  <c r="BN57"/>
  <c r="BN59"/>
  <c r="BN61"/>
  <c r="BN64"/>
  <c r="BN66"/>
  <c r="BN68"/>
  <c r="BN70"/>
  <c r="BN73"/>
  <c r="BN75"/>
  <c r="BN77"/>
  <c r="BN78"/>
  <c r="BN80"/>
  <c r="BN84"/>
  <c r="BN86"/>
  <c r="BN90"/>
  <c r="BN94"/>
  <c r="BN96"/>
  <c r="BN100"/>
  <c r="BN102"/>
  <c r="BN103"/>
  <c r="BN106"/>
  <c r="BN107"/>
  <c r="BN108"/>
  <c r="BN111"/>
  <c r="BN112"/>
  <c r="BN115"/>
  <c r="BN116"/>
  <c r="BN118"/>
  <c r="BN119"/>
  <c r="BN120"/>
  <c r="BN122"/>
  <c r="BN123"/>
  <c r="BN124"/>
  <c r="BN127"/>
  <c r="BN128"/>
  <c r="BN131"/>
  <c r="BN132"/>
  <c r="BN134"/>
  <c r="BN135"/>
  <c r="BN136"/>
  <c r="BN138"/>
  <c r="BN139"/>
  <c r="BN140"/>
  <c r="BN143"/>
  <c r="BN146"/>
  <c r="BN147"/>
  <c r="BN148"/>
  <c r="BN150"/>
  <c r="BN151"/>
  <c r="BN152"/>
  <c r="BN154"/>
  <c r="BN155"/>
  <c r="BN158"/>
  <c r="BN159"/>
  <c r="BN162"/>
  <c r="BN163"/>
  <c r="BN164"/>
  <c r="BN166"/>
  <c r="BN167"/>
  <c r="BN168"/>
  <c r="BN170"/>
  <c r="BN171"/>
  <c r="BN174"/>
  <c r="BM9"/>
  <c r="BM10"/>
  <c r="BM11"/>
  <c r="BM12"/>
  <c r="BM13"/>
  <c r="BM14"/>
  <c r="BM15"/>
  <c r="BM16"/>
  <c r="BM17"/>
  <c r="BM18"/>
  <c r="BM19"/>
  <c r="BM20"/>
  <c r="BM21"/>
  <c r="BM22"/>
  <c r="BM23"/>
  <c r="BM24"/>
  <c r="BM25"/>
  <c r="BM26"/>
  <c r="BM27"/>
  <c r="BM28"/>
  <c r="BK30"/>
  <c r="BK34"/>
  <c r="BK38"/>
  <c r="BK77"/>
  <c r="BK79"/>
  <c r="BK81"/>
  <c r="BK83"/>
  <c r="BK85"/>
  <c r="BK87"/>
  <c r="BK89"/>
  <c r="BK93"/>
  <c r="BK94"/>
  <c r="BK95"/>
  <c r="BK97"/>
  <c r="BK98"/>
  <c r="BK99"/>
  <c r="BK100"/>
  <c r="BK101"/>
  <c r="BK102"/>
  <c r="BK103"/>
  <c r="BK104"/>
  <c r="BK105"/>
  <c r="BK108"/>
  <c r="BK109"/>
  <c r="BK112"/>
  <c r="BK113"/>
  <c r="BK114"/>
  <c r="BK115"/>
  <c r="BK116"/>
  <c r="BK117"/>
  <c r="BK118"/>
  <c r="BK119"/>
  <c r="BK120"/>
  <c r="BK121"/>
  <c r="BK124"/>
  <c r="BK125"/>
  <c r="BK128"/>
  <c r="BK129"/>
  <c r="BK130"/>
  <c r="BK131"/>
  <c r="BK132"/>
  <c r="BK133"/>
  <c r="BK134"/>
  <c r="BK135"/>
  <c r="BK136"/>
  <c r="BK137"/>
  <c r="BK140"/>
  <c r="BK141"/>
  <c r="BK144"/>
  <c r="BK148"/>
  <c r="BK152"/>
  <c r="BK155"/>
  <c r="BK156"/>
  <c r="BK159"/>
  <c r="BK160"/>
  <c r="BK164"/>
  <c r="BK168"/>
  <c r="BK171"/>
  <c r="BK172"/>
  <c r="BN9"/>
  <c r="BN10"/>
  <c r="BN13"/>
  <c r="BN16"/>
  <c r="BN18"/>
  <c r="BN20"/>
  <c r="BN23"/>
  <c r="BN25"/>
  <c r="BN28"/>
  <c r="BM31"/>
  <c r="BM33"/>
  <c r="BM35"/>
  <c r="BM38"/>
  <c r="BM40"/>
  <c r="BM42"/>
  <c r="BM45"/>
  <c r="BM48"/>
  <c r="BM51"/>
  <c r="BM54"/>
  <c r="BM56"/>
  <c r="BM58"/>
  <c r="BM60"/>
  <c r="BM62"/>
  <c r="BM65"/>
  <c r="BM67"/>
  <c r="BM69"/>
  <c r="BM72"/>
  <c r="BM74"/>
  <c r="BM75"/>
  <c r="BM77"/>
  <c r="BM79"/>
  <c r="BM83"/>
  <c r="BM85"/>
  <c r="BM87"/>
  <c r="BM92"/>
  <c r="BM95"/>
  <c r="BM98"/>
  <c r="BM100"/>
  <c r="BM102"/>
  <c r="BM104"/>
  <c r="BM106"/>
  <c r="BM108"/>
  <c r="BM110"/>
  <c r="BM111"/>
  <c r="BM113"/>
  <c r="BM115"/>
  <c r="BM117"/>
  <c r="BM119"/>
  <c r="BM122"/>
  <c r="BM124"/>
  <c r="BM126"/>
  <c r="BM128"/>
  <c r="BM130"/>
  <c r="BM133"/>
  <c r="BM135"/>
  <c r="BM137"/>
  <c r="BM139"/>
  <c r="BM141"/>
  <c r="BM143"/>
  <c r="BM144"/>
  <c r="BM146"/>
  <c r="BM148"/>
  <c r="BM150"/>
  <c r="BM152"/>
  <c r="BM154"/>
  <c r="BM156"/>
  <c r="BM158"/>
  <c r="BM160"/>
  <c r="BM162"/>
  <c r="BM164"/>
  <c r="BM166"/>
  <c r="BM168"/>
  <c r="BM170"/>
  <c r="BM172"/>
  <c r="BM174"/>
  <c r="BJ9"/>
  <c r="BJ11"/>
  <c r="BJ12"/>
  <c r="BJ14"/>
  <c r="BJ16"/>
  <c r="BJ19"/>
  <c r="BJ21"/>
  <c r="BJ22"/>
  <c r="BJ24"/>
  <c r="BJ27"/>
  <c r="BN29"/>
  <c r="BN31"/>
  <c r="BN33"/>
  <c r="BN34"/>
  <c r="BN36"/>
  <c r="BN38"/>
  <c r="BN40"/>
  <c r="BN42"/>
  <c r="BN43"/>
  <c r="BN45"/>
  <c r="BN47"/>
  <c r="BN49"/>
  <c r="BN51"/>
  <c r="BN53"/>
  <c r="BN55"/>
  <c r="BN56"/>
  <c r="BN58"/>
  <c r="BN60"/>
  <c r="BN62"/>
  <c r="BN63"/>
  <c r="BN65"/>
  <c r="BN67"/>
  <c r="BN69"/>
  <c r="BN71"/>
  <c r="BN72"/>
  <c r="BN74"/>
  <c r="BN76"/>
  <c r="J82" i="42"/>
  <c r="BO77" i="50" s="1"/>
  <c r="BN82" i="3"/>
  <c r="BN88"/>
  <c r="BN92"/>
  <c r="BN99"/>
  <c r="BN104"/>
  <c r="BK10"/>
  <c r="BK14"/>
  <c r="BK18"/>
  <c r="BK22"/>
  <c r="BK26"/>
  <c r="BJ29"/>
  <c r="BJ30"/>
  <c r="BJ31"/>
  <c r="BJ32"/>
  <c r="BJ33"/>
  <c r="BJ34"/>
  <c r="BJ35"/>
  <c r="BJ36"/>
  <c r="BJ37"/>
  <c r="BJ38"/>
  <c r="BJ39"/>
  <c r="BJ40"/>
  <c r="BJ41"/>
  <c r="BJ42"/>
  <c r="BJ43"/>
  <c r="BJ44"/>
  <c r="BJ45"/>
  <c r="BJ46"/>
  <c r="BJ47"/>
  <c r="BJ48"/>
  <c r="BJ49"/>
  <c r="BJ50"/>
  <c r="BJ51"/>
  <c r="BJ52"/>
  <c r="BJ53"/>
  <c r="BJ54"/>
  <c r="BJ55"/>
  <c r="BJ56"/>
  <c r="BJ57"/>
  <c r="BJ58"/>
  <c r="BJ59"/>
  <c r="BJ60"/>
  <c r="BJ61"/>
  <c r="BJ62"/>
  <c r="BJ63"/>
  <c r="BJ64"/>
  <c r="BJ65"/>
  <c r="BJ66"/>
  <c r="BJ67"/>
  <c r="BJ68"/>
  <c r="BJ69"/>
  <c r="BJ70"/>
  <c r="BJ71"/>
  <c r="BJ72"/>
  <c r="BJ73"/>
  <c r="BJ74"/>
  <c r="BJ75"/>
  <c r="BJ76"/>
  <c r="BJ77"/>
  <c r="BJ78"/>
  <c r="BJ79"/>
  <c r="BJ80"/>
  <c r="BJ81"/>
  <c r="BJ82"/>
  <c r="BJ83"/>
  <c r="BJ84"/>
  <c r="BJ85"/>
  <c r="BJ86"/>
  <c r="BJ87"/>
  <c r="BJ88"/>
  <c r="BJ89"/>
  <c r="BJ90"/>
  <c r="BJ91"/>
  <c r="BJ92"/>
  <c r="BJ93"/>
  <c r="BJ94"/>
  <c r="BJ96"/>
  <c r="BJ97"/>
  <c r="BJ98"/>
  <c r="BJ99"/>
  <c r="BJ100"/>
  <c r="BJ102"/>
  <c r="BJ103"/>
  <c r="BJ104"/>
  <c r="BJ106"/>
  <c r="BJ107"/>
  <c r="BJ108"/>
  <c r="BJ110"/>
  <c r="BJ111"/>
  <c r="BJ112"/>
  <c r="BJ114"/>
  <c r="BJ115"/>
  <c r="BJ116"/>
  <c r="BJ118"/>
  <c r="BJ119"/>
  <c r="BJ120"/>
  <c r="BJ122"/>
  <c r="BJ123"/>
  <c r="BJ124"/>
  <c r="BJ126"/>
  <c r="BJ127"/>
  <c r="BJ128"/>
  <c r="BJ130"/>
  <c r="BJ131"/>
  <c r="BJ132"/>
  <c r="BJ134"/>
  <c r="BJ135"/>
  <c r="BJ136"/>
  <c r="G138" i="42"/>
  <c r="BL32" i="50" s="1"/>
  <c r="BJ138" i="3"/>
  <c r="BJ139"/>
  <c r="BJ140"/>
  <c r="G142" i="42"/>
  <c r="BL145" i="50" s="1"/>
  <c r="BJ142" i="3"/>
  <c r="BJ143"/>
  <c r="BJ144"/>
  <c r="BJ145"/>
  <c r="BJ146"/>
  <c r="BJ147"/>
  <c r="BJ148"/>
  <c r="BJ149"/>
  <c r="BJ150"/>
  <c r="BJ151"/>
  <c r="BJ152"/>
  <c r="BJ153"/>
  <c r="BJ154"/>
  <c r="BJ155"/>
  <c r="BJ156"/>
  <c r="BJ157"/>
  <c r="BJ158"/>
  <c r="BJ159"/>
  <c r="BJ160"/>
  <c r="BJ161"/>
  <c r="BJ162"/>
  <c r="BJ163"/>
  <c r="BJ164"/>
  <c r="BJ165"/>
  <c r="BJ166"/>
  <c r="BJ167"/>
  <c r="BJ168"/>
  <c r="BJ169"/>
  <c r="BJ170"/>
  <c r="BJ171"/>
  <c r="BJ172"/>
  <c r="BJ173"/>
  <c r="BJ174"/>
  <c r="J42" i="42"/>
  <c r="BO108" i="50" s="1"/>
  <c r="J117" i="42"/>
  <c r="BO11" i="50" s="1"/>
  <c r="J145" i="42"/>
  <c r="BO151" i="50" s="1"/>
  <c r="J161" i="42"/>
  <c r="BO82" i="50" s="1"/>
  <c r="J162" i="42"/>
  <c r="BO34" i="50" s="1"/>
  <c r="G175" i="42"/>
  <c r="BL146" i="50" s="1"/>
  <c r="J58" i="42"/>
  <c r="BO142" i="50" s="1"/>
  <c r="G104" i="42"/>
  <c r="BL84" i="50" s="1"/>
  <c r="J167" i="42"/>
  <c r="BO9" i="50" s="1"/>
  <c r="J170" i="42"/>
  <c r="BO89" i="50" s="1"/>
  <c r="J146" i="42"/>
  <c r="BO47" i="50" s="1"/>
  <c r="J74" i="42"/>
  <c r="BO161" i="50" s="1"/>
  <c r="J172" i="42"/>
  <c r="BO138" i="50" s="1"/>
  <c r="J173" i="42"/>
  <c r="BO135" i="50" s="1"/>
  <c r="J174" i="42"/>
  <c r="BO103" i="50" s="1"/>
  <c r="J16" i="42"/>
  <c r="BO54" i="50" s="1"/>
  <c r="J46" i="42"/>
  <c r="BO43" i="50" s="1"/>
  <c r="J148" i="42"/>
  <c r="BO76" i="50" s="1"/>
  <c r="J10" i="42"/>
  <c r="BO18" i="50" s="1"/>
  <c r="G15" i="42"/>
  <c r="BL66" i="50" s="1"/>
  <c r="J19" i="42"/>
  <c r="BO51" i="50" s="1"/>
  <c r="J32" i="42"/>
  <c r="BO130" i="50" s="1"/>
  <c r="J50" i="42"/>
  <c r="BO56" i="50" s="1"/>
  <c r="J66" i="42"/>
  <c r="BO78" i="50" s="1"/>
  <c r="G77" i="42"/>
  <c r="BL26" i="50" s="1"/>
  <c r="G81" i="42"/>
  <c r="BL42" i="50" s="1"/>
  <c r="G85" i="42"/>
  <c r="BL133" i="50" s="1"/>
  <c r="G89" i="42"/>
  <c r="BL63" i="50" s="1"/>
  <c r="G122" i="42"/>
  <c r="BL12" i="50" s="1"/>
  <c r="G126" i="42"/>
  <c r="BL61" i="50" s="1"/>
  <c r="J129" i="42"/>
  <c r="BO148" i="50" s="1"/>
  <c r="G136" i="42"/>
  <c r="BL132" i="50" s="1"/>
  <c r="J153" i="42"/>
  <c r="BO17" i="50" s="1"/>
  <c r="J154" i="42"/>
  <c r="BO153" i="50" s="1"/>
  <c r="J157" i="42"/>
  <c r="BO58" i="50" s="1"/>
  <c r="J158" i="42"/>
  <c r="BO102" i="50" s="1"/>
  <c r="J175" i="42"/>
  <c r="BO146" i="50" s="1"/>
  <c r="J62" i="42"/>
  <c r="BO23" i="50" s="1"/>
  <c r="J101" i="42"/>
  <c r="BO29" i="50" s="1"/>
  <c r="J13" i="42"/>
  <c r="BO88" i="50" s="1"/>
  <c r="J26" i="42"/>
  <c r="BO99" i="50" s="1"/>
  <c r="G31" i="42"/>
  <c r="BL70" i="50" s="1"/>
  <c r="J35" i="42"/>
  <c r="BO125" i="50" s="1"/>
  <c r="J54" i="42"/>
  <c r="BO52" i="50" s="1"/>
  <c r="J70" i="42"/>
  <c r="BO79" i="50" s="1"/>
  <c r="J113" i="42"/>
  <c r="BO112" i="50" s="1"/>
  <c r="G120" i="42"/>
  <c r="BL101" i="50" s="1"/>
  <c r="J133" i="42"/>
  <c r="BO96" i="50" s="1"/>
  <c r="J160" i="42"/>
  <c r="BO81" i="50" s="1"/>
  <c r="G22" i="42"/>
  <c r="BL39" i="50" s="1"/>
  <c r="BK21" i="3"/>
  <c r="G25" i="42"/>
  <c r="BL111" i="50" s="1"/>
  <c r="BK24" i="3"/>
  <c r="G41" i="42"/>
  <c r="BL163" i="50" s="1"/>
  <c r="BK40" i="3"/>
  <c r="G45" i="42"/>
  <c r="BL141" i="50" s="1"/>
  <c r="BK44" i="3"/>
  <c r="G49" i="42"/>
  <c r="BL122" i="50" s="1"/>
  <c r="BK48" i="3"/>
  <c r="G53" i="42"/>
  <c r="BL21" i="50" s="1"/>
  <c r="BK52" i="3"/>
  <c r="G57" i="42"/>
  <c r="BL65" i="50" s="1"/>
  <c r="BK56" i="3"/>
  <c r="G61" i="42"/>
  <c r="BL87" i="50" s="1"/>
  <c r="BK60" i="3"/>
  <c r="G65" i="42"/>
  <c r="BL120" i="50" s="1"/>
  <c r="BK64" i="3"/>
  <c r="G69" i="42"/>
  <c r="BL92" i="50" s="1"/>
  <c r="BK68" i="3"/>
  <c r="G73" i="42"/>
  <c r="BL159" i="50" s="1"/>
  <c r="BK72" i="3"/>
  <c r="J80" i="42"/>
  <c r="BO160" i="50" s="1"/>
  <c r="BN79" i="3"/>
  <c r="J84" i="42"/>
  <c r="BO40" i="50" s="1"/>
  <c r="BN83" i="3"/>
  <c r="J87" i="42"/>
  <c r="BO22" i="50" s="1"/>
  <c r="BM86" i="3"/>
  <c r="G91" i="42"/>
  <c r="BL114" i="50" s="1"/>
  <c r="BK90" i="3"/>
  <c r="G92" i="42"/>
  <c r="BL16" i="50" s="1"/>
  <c r="BK91" i="3"/>
  <c r="G93" i="42"/>
  <c r="BL173" i="50" s="1"/>
  <c r="BK92" i="3"/>
  <c r="J94" i="42"/>
  <c r="BO107" i="50" s="1"/>
  <c r="BN93" i="3"/>
  <c r="J99" i="42"/>
  <c r="BO28" i="50" s="1"/>
  <c r="BN98" i="3"/>
  <c r="J102" i="42"/>
  <c r="BO144" i="50" s="1"/>
  <c r="BN101" i="3"/>
  <c r="G108" i="42"/>
  <c r="BL14" i="50" s="1"/>
  <c r="BK107" i="3"/>
  <c r="J114" i="42"/>
  <c r="BO143" i="50" s="1"/>
  <c r="BN113" i="3"/>
  <c r="J115" i="42"/>
  <c r="BO147" i="50" s="1"/>
  <c r="BN114" i="3"/>
  <c r="J118" i="42"/>
  <c r="BO116" i="50" s="1"/>
  <c r="BN117" i="3"/>
  <c r="G124" i="42"/>
  <c r="BL10" i="50" s="1"/>
  <c r="BK123" i="3"/>
  <c r="J130" i="42"/>
  <c r="BO100" i="50" s="1"/>
  <c r="BN129" i="3"/>
  <c r="J131" i="42"/>
  <c r="BO69" i="50" s="1"/>
  <c r="BN130" i="3"/>
  <c r="J134" i="42"/>
  <c r="BO169" i="50" s="1"/>
  <c r="BN133" i="3"/>
  <c r="G140" i="42"/>
  <c r="BL154" i="50" s="1"/>
  <c r="BK139" i="3"/>
  <c r="G146" i="42"/>
  <c r="BL47" i="50" s="1"/>
  <c r="BK145" i="3"/>
  <c r="G147" i="42"/>
  <c r="BL129" i="50" s="1"/>
  <c r="BK146" i="3"/>
  <c r="G152" i="42"/>
  <c r="BL117" i="50" s="1"/>
  <c r="BK151" i="3"/>
  <c r="G158" i="42"/>
  <c r="BL102" i="50" s="1"/>
  <c r="BK157" i="3"/>
  <c r="G159" i="42"/>
  <c r="BL155" i="50" s="1"/>
  <c r="BK158" i="3"/>
  <c r="G170" i="42"/>
  <c r="BL89" i="50" s="1"/>
  <c r="BK169" i="3"/>
  <c r="G171" i="42"/>
  <c r="BL48" i="50" s="1"/>
  <c r="BK170" i="3"/>
  <c r="G10" i="42"/>
  <c r="BL18" i="50" s="1"/>
  <c r="G13" i="42"/>
  <c r="BL88" i="50" s="1"/>
  <c r="BK12" i="3"/>
  <c r="J14" i="42"/>
  <c r="BO72" i="50" s="1"/>
  <c r="G16" i="42"/>
  <c r="BL54" i="50" s="1"/>
  <c r="BK15" i="3"/>
  <c r="J17" i="42"/>
  <c r="BO50" i="50" s="1"/>
  <c r="G19" i="42"/>
  <c r="BL51" i="50" s="1"/>
  <c r="J20" i="42"/>
  <c r="BO25" i="50" s="1"/>
  <c r="J23" i="42"/>
  <c r="BO110" i="50" s="1"/>
  <c r="G26" i="42"/>
  <c r="BL99" i="50" s="1"/>
  <c r="BK25" i="3"/>
  <c r="G29" i="42"/>
  <c r="BL73" i="50" s="1"/>
  <c r="BK28" i="3"/>
  <c r="J30" i="42"/>
  <c r="BO171" i="50" s="1"/>
  <c r="G32" i="42"/>
  <c r="BL130" i="50" s="1"/>
  <c r="BK31" i="3"/>
  <c r="J33" i="42"/>
  <c r="BO106" i="50" s="1"/>
  <c r="G35" i="42"/>
  <c r="BL125" i="50" s="1"/>
  <c r="J36" i="42"/>
  <c r="BO68" i="50" s="1"/>
  <c r="J39" i="42"/>
  <c r="BO172" i="50" s="1"/>
  <c r="G42" i="42"/>
  <c r="BL108" i="50" s="1"/>
  <c r="BK41" i="3"/>
  <c r="J43" i="42"/>
  <c r="BO24" i="50" s="1"/>
  <c r="G46" i="42"/>
  <c r="BL43" i="50" s="1"/>
  <c r="BK45" i="3"/>
  <c r="J47" i="42"/>
  <c r="BO95" i="50" s="1"/>
  <c r="G50" i="42"/>
  <c r="BL56" i="50" s="1"/>
  <c r="BK49" i="3"/>
  <c r="J51" i="42"/>
  <c r="BO62" i="50" s="1"/>
  <c r="G54" i="42"/>
  <c r="BL52" i="50" s="1"/>
  <c r="BK53" i="3"/>
  <c r="J55" i="42"/>
  <c r="BO19" i="50" s="1"/>
  <c r="G58" i="42"/>
  <c r="BL142" i="50" s="1"/>
  <c r="BK57" i="3"/>
  <c r="J59" i="42"/>
  <c r="BO139" i="50" s="1"/>
  <c r="G62" i="42"/>
  <c r="BL23" i="50" s="1"/>
  <c r="BK61" i="3"/>
  <c r="J63" i="42"/>
  <c r="BO44" i="50" s="1"/>
  <c r="G66" i="42"/>
  <c r="BL78" i="50" s="1"/>
  <c r="BK65" i="3"/>
  <c r="J67" i="42"/>
  <c r="BO105" i="50" s="1"/>
  <c r="G70" i="42"/>
  <c r="BL79" i="50" s="1"/>
  <c r="BK69" i="3"/>
  <c r="J71" i="42"/>
  <c r="BO74" i="50" s="1"/>
  <c r="G74" i="42"/>
  <c r="BL161" i="50" s="1"/>
  <c r="BK73" i="3"/>
  <c r="J75" i="42"/>
  <c r="BO59" i="50" s="1"/>
  <c r="J77" i="42"/>
  <c r="BO26" i="50" s="1"/>
  <c r="BM76" i="3"/>
  <c r="G79" i="42"/>
  <c r="BL37" i="50" s="1"/>
  <c r="BK78" i="3"/>
  <c r="J86" i="42"/>
  <c r="BO166" i="50" s="1"/>
  <c r="J89" i="42"/>
  <c r="BO63" i="50" s="1"/>
  <c r="BM88" i="3"/>
  <c r="J91" i="42"/>
  <c r="BO114" i="50" s="1"/>
  <c r="BM90" i="3"/>
  <c r="J95" i="42"/>
  <c r="BO168" i="50" s="1"/>
  <c r="J96" i="42"/>
  <c r="BO104" i="50" s="1"/>
  <c r="BN95" i="3"/>
  <c r="G98" i="42"/>
  <c r="BL27" i="50" s="1"/>
  <c r="G101" i="42"/>
  <c r="BL29" i="50" s="1"/>
  <c r="G102" i="42"/>
  <c r="BL144" i="50" s="1"/>
  <c r="BJ101" i="3"/>
  <c r="J103" i="42"/>
  <c r="BO91" i="50" s="1"/>
  <c r="J105" i="42"/>
  <c r="BO136" i="50" s="1"/>
  <c r="J106" i="42"/>
  <c r="BO93" i="50" s="1"/>
  <c r="BN105" i="3"/>
  <c r="J109" i="42"/>
  <c r="BO33" i="50" s="1"/>
  <c r="J110" i="42"/>
  <c r="BO71" i="50" s="1"/>
  <c r="BN109" i="3"/>
  <c r="J111" i="42"/>
  <c r="BO126" i="50" s="1"/>
  <c r="BN110" i="3"/>
  <c r="G113" i="42"/>
  <c r="BL112" i="50" s="1"/>
  <c r="G114" i="42"/>
  <c r="BL143" i="50" s="1"/>
  <c r="BJ113" i="3"/>
  <c r="G117" i="42"/>
  <c r="BL11" i="50" s="1"/>
  <c r="G118" i="42"/>
  <c r="BL116" i="50" s="1"/>
  <c r="BJ117" i="3"/>
  <c r="J119" i="42"/>
  <c r="BO94" i="50" s="1"/>
  <c r="J121" i="42"/>
  <c r="BO156" i="50" s="1"/>
  <c r="J122" i="42"/>
  <c r="BO12" i="50" s="1"/>
  <c r="BN121" i="3"/>
  <c r="J125" i="42"/>
  <c r="BO97" i="50" s="1"/>
  <c r="J126" i="42"/>
  <c r="BO61" i="50" s="1"/>
  <c r="BN125" i="3"/>
  <c r="J127" i="42"/>
  <c r="BO75" i="50" s="1"/>
  <c r="BN126" i="3"/>
  <c r="G129" i="42"/>
  <c r="BL148" i="50" s="1"/>
  <c r="G130" i="42"/>
  <c r="BL100" i="50" s="1"/>
  <c r="G133" i="42"/>
  <c r="BL96" i="50" s="1"/>
  <c r="G134" i="42"/>
  <c r="BL169" i="50" s="1"/>
  <c r="J135" i="42"/>
  <c r="BO123" i="50" s="1"/>
  <c r="J137" i="42"/>
  <c r="BO46" i="50" s="1"/>
  <c r="J138" i="42"/>
  <c r="BO32" i="50" s="1"/>
  <c r="BN137" i="3"/>
  <c r="J141" i="42"/>
  <c r="BO150" i="50" s="1"/>
  <c r="J142" i="42"/>
  <c r="BO145" i="50" s="1"/>
  <c r="J143" i="42"/>
  <c r="BO121" i="50" s="1"/>
  <c r="G148" i="42"/>
  <c r="BL76" i="50" s="1"/>
  <c r="BK147" i="3"/>
  <c r="J149" i="42"/>
  <c r="BO86" i="50" s="1"/>
  <c r="J150" i="42"/>
  <c r="BO64" i="50" s="1"/>
  <c r="J155" i="42"/>
  <c r="BO53" i="50" s="1"/>
  <c r="J163" i="42"/>
  <c r="BO41" i="50" s="1"/>
  <c r="G166" i="42"/>
  <c r="BL131" i="50" s="1"/>
  <c r="BK165" i="3"/>
  <c r="G167" i="42"/>
  <c r="BL9" i="50" s="1"/>
  <c r="BK166" i="3"/>
  <c r="J168" i="42"/>
  <c r="BO80" i="50" s="1"/>
  <c r="BK9" i="3"/>
  <c r="BJ141"/>
  <c r="BJ137"/>
  <c r="BJ129"/>
  <c r="BJ121"/>
  <c r="BK84"/>
  <c r="BK88"/>
  <c r="G12" i="42"/>
  <c r="BL127" i="50" s="1"/>
  <c r="BK11" i="3"/>
  <c r="G28" i="42"/>
  <c r="BL119" i="50" s="1"/>
  <c r="BK27" i="3"/>
  <c r="G38" i="42"/>
  <c r="BL157" i="50" s="1"/>
  <c r="BK37" i="3"/>
  <c r="J11" i="42"/>
  <c r="BO60" i="50" s="1"/>
  <c r="G14" i="42"/>
  <c r="BL72" i="50" s="1"/>
  <c r="BK13" i="3"/>
  <c r="G17" i="42"/>
  <c r="BL50" i="50" s="1"/>
  <c r="BK16" i="3"/>
  <c r="J18" i="42"/>
  <c r="BO115" i="50" s="1"/>
  <c r="G20" i="42"/>
  <c r="BL25" i="50" s="1"/>
  <c r="BK19" i="3"/>
  <c r="J21" i="42"/>
  <c r="BO137" i="50" s="1"/>
  <c r="G23" i="42"/>
  <c r="BL110" i="50" s="1"/>
  <c r="J24" i="42"/>
  <c r="BO134" i="50" s="1"/>
  <c r="J27" i="42"/>
  <c r="BO67" i="50" s="1"/>
  <c r="G30" i="42"/>
  <c r="BL171" i="50" s="1"/>
  <c r="BK29" i="3"/>
  <c r="G33" i="42"/>
  <c r="BL106" i="50" s="1"/>
  <c r="BK32" i="3"/>
  <c r="J34" i="42"/>
  <c r="BO167" i="50" s="1"/>
  <c r="G36" i="42"/>
  <c r="BL68" i="50" s="1"/>
  <c r="BK35" i="3"/>
  <c r="J37" i="42"/>
  <c r="BO158" i="50" s="1"/>
  <c r="G39" i="42"/>
  <c r="BL172" i="50" s="1"/>
  <c r="J40" i="42"/>
  <c r="BO57" i="50" s="1"/>
  <c r="G43" i="42"/>
  <c r="BL24" i="50" s="1"/>
  <c r="BK42" i="3"/>
  <c r="J44" i="42"/>
  <c r="BO118" i="50" s="1"/>
  <c r="G47" i="42"/>
  <c r="BL95" i="50" s="1"/>
  <c r="BK46" i="3"/>
  <c r="J48" i="42"/>
  <c r="BO36" i="50" s="1"/>
  <c r="G51" i="42"/>
  <c r="BL62" i="50" s="1"/>
  <c r="BK50" i="3"/>
  <c r="J52" i="42"/>
  <c r="BO149" i="50" s="1"/>
  <c r="G55" i="42"/>
  <c r="BL19" i="50" s="1"/>
  <c r="BK54" i="3"/>
  <c r="J56" i="42"/>
  <c r="BO113" i="50" s="1"/>
  <c r="G59" i="42"/>
  <c r="BL139" i="50" s="1"/>
  <c r="BK58" i="3"/>
  <c r="J60" i="42"/>
  <c r="BO128" i="50" s="1"/>
  <c r="G63" i="42"/>
  <c r="BL44" i="50" s="1"/>
  <c r="BK62" i="3"/>
  <c r="J64" i="42"/>
  <c r="BO124" i="50" s="1"/>
  <c r="G67" i="42"/>
  <c r="BL105" i="50" s="1"/>
  <c r="BK66" i="3"/>
  <c r="J68" i="42"/>
  <c r="BO55" i="50" s="1"/>
  <c r="G71" i="42"/>
  <c r="BL74" i="50" s="1"/>
  <c r="BK70" i="3"/>
  <c r="J72" i="42"/>
  <c r="BO140" i="50" s="1"/>
  <c r="G75" i="42"/>
  <c r="BL59" i="50" s="1"/>
  <c r="BK74" i="3"/>
  <c r="J76" i="42"/>
  <c r="BO30" i="50" s="1"/>
  <c r="J79" i="42"/>
  <c r="BO37" i="50" s="1"/>
  <c r="BM78" i="3"/>
  <c r="G83" i="42"/>
  <c r="BL90" i="50" s="1"/>
  <c r="BK82" i="3"/>
  <c r="J88" i="42"/>
  <c r="BO162" i="50" s="1"/>
  <c r="BN87" i="3"/>
  <c r="J90" i="42"/>
  <c r="BO38" i="50" s="1"/>
  <c r="BN89" i="3"/>
  <c r="J92" i="42"/>
  <c r="BO16" i="50" s="1"/>
  <c r="BN91" i="3"/>
  <c r="G94" i="42"/>
  <c r="BL107" i="50" s="1"/>
  <c r="G96" i="42"/>
  <c r="BL104" i="50" s="1"/>
  <c r="BJ95" i="3"/>
  <c r="J97" i="42"/>
  <c r="BO83" i="50" s="1"/>
  <c r="J100" i="42"/>
  <c r="BO164" i="50" s="1"/>
  <c r="G105" i="42"/>
  <c r="BL136" i="50" s="1"/>
  <c r="G106" i="42"/>
  <c r="BL93" i="50" s="1"/>
  <c r="BJ105" i="3"/>
  <c r="J107" i="42"/>
  <c r="BO45" i="50" s="1"/>
  <c r="G109" i="42"/>
  <c r="BL33" i="50" s="1"/>
  <c r="G110" i="42"/>
  <c r="BL71" i="50" s="1"/>
  <c r="BJ109" i="3"/>
  <c r="J112" i="42"/>
  <c r="BO152" i="50" s="1"/>
  <c r="J116" i="42"/>
  <c r="BO31" i="50" s="1"/>
  <c r="G121" i="42"/>
  <c r="BL156" i="50" s="1"/>
  <c r="J123" i="42"/>
  <c r="BO20" i="50" s="1"/>
  <c r="G125" i="42"/>
  <c r="BL97" i="50" s="1"/>
  <c r="J128" i="42"/>
  <c r="BO109" i="50" s="1"/>
  <c r="J132" i="42"/>
  <c r="BO49" i="50" s="1"/>
  <c r="G137" i="42"/>
  <c r="BL46" i="50" s="1"/>
  <c r="J139" i="42"/>
  <c r="BO98" i="50" s="1"/>
  <c r="G141" i="42"/>
  <c r="BL150" i="50" s="1"/>
  <c r="J144" i="42"/>
  <c r="BO15" i="50" s="1"/>
  <c r="J151" i="42"/>
  <c r="BO35" i="50" s="1"/>
  <c r="G154" i="42"/>
  <c r="BL153" i="50" s="1"/>
  <c r="BK153" i="3"/>
  <c r="G155" i="42"/>
  <c r="BL53" i="50" s="1"/>
  <c r="BK154" i="3"/>
  <c r="J156" i="42"/>
  <c r="BO165" i="50" s="1"/>
  <c r="G162" i="42"/>
  <c r="BL34" i="50" s="1"/>
  <c r="BK161" i="3"/>
  <c r="G163" i="42"/>
  <c r="BL41" i="50" s="1"/>
  <c r="BK162" i="3"/>
  <c r="J164" i="42"/>
  <c r="BO85" i="50" s="1"/>
  <c r="G168" i="42"/>
  <c r="BL80" i="50" s="1"/>
  <c r="BK167" i="3"/>
  <c r="J169" i="42"/>
  <c r="BO170" i="50" s="1"/>
  <c r="G174" i="42"/>
  <c r="BL103" i="50" s="1"/>
  <c r="BK173" i="3"/>
  <c r="G11" i="42"/>
  <c r="BL60" i="50" s="1"/>
  <c r="J12" i="42"/>
  <c r="BO127" i="50" s="1"/>
  <c r="J15" i="42"/>
  <c r="BO66" i="50" s="1"/>
  <c r="G18" i="42"/>
  <c r="BL115" i="50" s="1"/>
  <c r="BK17" i="3"/>
  <c r="G21" i="42"/>
  <c r="BL137" i="50" s="1"/>
  <c r="BK20" i="3"/>
  <c r="J22" i="42"/>
  <c r="BO39" i="50" s="1"/>
  <c r="G24" i="42"/>
  <c r="BL134" i="50" s="1"/>
  <c r="BK23" i="3"/>
  <c r="J25" i="42"/>
  <c r="BO111" i="50" s="1"/>
  <c r="G27" i="42"/>
  <c r="BL67" i="50" s="1"/>
  <c r="J28" i="42"/>
  <c r="BO119" i="50" s="1"/>
  <c r="J31" i="42"/>
  <c r="BO70" i="50" s="1"/>
  <c r="G34" i="42"/>
  <c r="BL167" i="50" s="1"/>
  <c r="BK33" i="3"/>
  <c r="G37" i="42"/>
  <c r="BL158" i="50" s="1"/>
  <c r="BK36" i="3"/>
  <c r="J38" i="42"/>
  <c r="BO157" i="50" s="1"/>
  <c r="G40" i="42"/>
  <c r="BL57" i="50" s="1"/>
  <c r="BK39" i="3"/>
  <c r="J41" i="42"/>
  <c r="BO163" i="50" s="1"/>
  <c r="G44" i="42"/>
  <c r="BL118" i="50" s="1"/>
  <c r="BK43" i="3"/>
  <c r="J45" i="42"/>
  <c r="BO141" i="50" s="1"/>
  <c r="G48" i="42"/>
  <c r="BL36" i="50" s="1"/>
  <c r="BK47" i="3"/>
  <c r="J49" i="42"/>
  <c r="BO122" i="50" s="1"/>
  <c r="G52" i="42"/>
  <c r="BL149" i="50" s="1"/>
  <c r="BK51" i="3"/>
  <c r="J53" i="42"/>
  <c r="BO21" i="50" s="1"/>
  <c r="G56" i="42"/>
  <c r="BL113" i="50" s="1"/>
  <c r="BK55" i="3"/>
  <c r="J57" i="42"/>
  <c r="BO65" i="50" s="1"/>
  <c r="G60" i="42"/>
  <c r="BL128" i="50" s="1"/>
  <c r="BK59" i="3"/>
  <c r="J61" i="42"/>
  <c r="BO87" i="50" s="1"/>
  <c r="G64" i="42"/>
  <c r="BL124" i="50" s="1"/>
  <c r="BK63" i="3"/>
  <c r="J65" i="42"/>
  <c r="BO120" i="50" s="1"/>
  <c r="G68" i="42"/>
  <c r="BL55" i="50" s="1"/>
  <c r="BK67" i="3"/>
  <c r="J69" i="42"/>
  <c r="BO92" i="50" s="1"/>
  <c r="G72" i="42"/>
  <c r="BL140" i="50" s="1"/>
  <c r="BK71" i="3"/>
  <c r="J73" i="42"/>
  <c r="BO159" i="50" s="1"/>
  <c r="G76" i="42"/>
  <c r="BL30" i="50" s="1"/>
  <c r="BK75" i="3"/>
  <c r="J78" i="42"/>
  <c r="BO13" i="50" s="1"/>
  <c r="J81" i="42"/>
  <c r="BO42" i="50" s="1"/>
  <c r="BM80" i="3"/>
  <c r="J83" i="42"/>
  <c r="BO90" i="50" s="1"/>
  <c r="BM82" i="3"/>
  <c r="J85" i="42"/>
  <c r="BO133" i="50" s="1"/>
  <c r="BM84" i="3"/>
  <c r="G87" i="42"/>
  <c r="BL22" i="50" s="1"/>
  <c r="BK86" i="3"/>
  <c r="J93" i="42"/>
  <c r="BO173" i="50" s="1"/>
  <c r="G97" i="42"/>
  <c r="BL83" i="50" s="1"/>
  <c r="BK96" i="3"/>
  <c r="J98" i="42"/>
  <c r="BO27" i="50" s="1"/>
  <c r="BN97" i="3"/>
  <c r="G100" i="42"/>
  <c r="BL164" i="50" s="1"/>
  <c r="J104" i="42"/>
  <c r="BO84" i="50" s="1"/>
  <c r="G107" i="42"/>
  <c r="BL45" i="50" s="1"/>
  <c r="BK106" i="3"/>
  <c r="J108" i="42"/>
  <c r="BO14" i="50" s="1"/>
  <c r="G111" i="42"/>
  <c r="BL126" i="50" s="1"/>
  <c r="BK110" i="3"/>
  <c r="G112" i="42"/>
  <c r="BL152" i="50" s="1"/>
  <c r="BK111" i="3"/>
  <c r="G116" i="42"/>
  <c r="BL31" i="50" s="1"/>
  <c r="J120" i="42"/>
  <c r="BO101" i="50" s="1"/>
  <c r="G123" i="42"/>
  <c r="BL20" i="50" s="1"/>
  <c r="BK122" i="3"/>
  <c r="J124" i="42"/>
  <c r="BO10" i="50" s="1"/>
  <c r="G127" i="42"/>
  <c r="BL75" i="50" s="1"/>
  <c r="BK126" i="3"/>
  <c r="G128" i="42"/>
  <c r="BL109" i="50" s="1"/>
  <c r="BK127" i="3"/>
  <c r="G132" i="42"/>
  <c r="BL49" i="50" s="1"/>
  <c r="J136" i="42"/>
  <c r="BO132" i="50" s="1"/>
  <c r="G139" i="42"/>
  <c r="BL98" i="50" s="1"/>
  <c r="BK138" i="3"/>
  <c r="J140" i="42"/>
  <c r="BO154" i="50" s="1"/>
  <c r="G143" i="42"/>
  <c r="BL121" i="50" s="1"/>
  <c r="BK142" i="3"/>
  <c r="G144" i="42"/>
  <c r="BL15" i="50" s="1"/>
  <c r="BK143" i="3"/>
  <c r="J147" i="42"/>
  <c r="BO129" i="50" s="1"/>
  <c r="G150" i="42"/>
  <c r="BL64" i="50" s="1"/>
  <c r="BK149" i="3"/>
  <c r="G151" i="42"/>
  <c r="BL35" i="50" s="1"/>
  <c r="BK150" i="3"/>
  <c r="J152" i="42"/>
  <c r="BO117" i="50" s="1"/>
  <c r="J159" i="42"/>
  <c r="BO155" i="50" s="1"/>
  <c r="G164" i="42"/>
  <c r="BL85" i="50" s="1"/>
  <c r="BK163" i="3"/>
  <c r="J165" i="42"/>
  <c r="BO174" i="50" s="1"/>
  <c r="J166" i="42"/>
  <c r="BO131" i="50" s="1"/>
  <c r="J171" i="42"/>
  <c r="BO48" i="50" s="1"/>
  <c r="BN173" i="3"/>
  <c r="BN172"/>
  <c r="BN169"/>
  <c r="BN165"/>
  <c r="BN161"/>
  <c r="BN160"/>
  <c r="BN157"/>
  <c r="BN156"/>
  <c r="BN153"/>
  <c r="BN149"/>
  <c r="BN145"/>
  <c r="BN144"/>
  <c r="BN142"/>
  <c r="BN141"/>
  <c r="BJ133"/>
  <c r="BJ125"/>
  <c r="BN81"/>
  <c r="BK76"/>
  <c r="BN85"/>
  <c r="BK80"/>
  <c r="BK174"/>
  <c r="G95" i="42"/>
  <c r="BL168" i="50" s="1"/>
  <c r="G103" i="42"/>
  <c r="BL91" i="50" s="1"/>
  <c r="G119" i="42"/>
  <c r="BL94" i="50" s="1"/>
  <c r="G135" i="42"/>
  <c r="BL123" i="50" s="1"/>
  <c r="G160" i="42"/>
  <c r="BL81" i="50" s="1"/>
  <c r="G78" i="42"/>
  <c r="BL13" i="50" s="1"/>
  <c r="G80" i="42"/>
  <c r="BL160" i="50" s="1"/>
  <c r="G82" i="42"/>
  <c r="BL77" i="50" s="1"/>
  <c r="G84" i="42"/>
  <c r="BL40" i="50" s="1"/>
  <c r="G86" i="42"/>
  <c r="BL166" i="50" s="1"/>
  <c r="G88" i="42"/>
  <c r="BL162" i="50" s="1"/>
  <c r="G90" i="42"/>
  <c r="BL38" i="50" s="1"/>
  <c r="G99" i="42"/>
  <c r="BL28" i="50" s="1"/>
  <c r="G115" i="42"/>
  <c r="BL147" i="50" s="1"/>
  <c r="G131" i="42"/>
  <c r="BL69" i="50" s="1"/>
  <c r="G156" i="42"/>
  <c r="BL165" i="50" s="1"/>
  <c r="G172" i="42"/>
  <c r="BL138" i="50" s="1"/>
  <c r="G145" i="42"/>
  <c r="BL151" i="50" s="1"/>
  <c r="G149" i="42"/>
  <c r="BL86" i="50" s="1"/>
  <c r="G153" i="42"/>
  <c r="BL17" i="50" s="1"/>
  <c r="G157" i="42"/>
  <c r="BL58" i="50" s="1"/>
  <c r="G161" i="42"/>
  <c r="BL82" i="50" s="1"/>
  <c r="G165" i="42"/>
  <c r="BL174" i="50" s="1"/>
  <c r="G169" i="42"/>
  <c r="BL170" i="50" s="1"/>
  <c r="G173" i="42"/>
  <c r="BL135" i="50" s="1"/>
  <c r="I175" i="41"/>
  <c r="AB146" i="50" s="1"/>
  <c r="H175" i="41"/>
  <c r="AA146" i="50" s="1"/>
  <c r="F175" i="41"/>
  <c r="Y146" i="50" s="1"/>
  <c r="E175" i="41"/>
  <c r="X146" i="50" s="1"/>
  <c r="I174" i="41"/>
  <c r="AB103" i="50" s="1"/>
  <c r="H174" i="41"/>
  <c r="AA103" i="50" s="1"/>
  <c r="F174" i="41"/>
  <c r="Y103" i="50" s="1"/>
  <c r="E174" i="41"/>
  <c r="X103" i="50" s="1"/>
  <c r="I173" i="41"/>
  <c r="AB135" i="50" s="1"/>
  <c r="H173" i="41"/>
  <c r="AA135" i="50" s="1"/>
  <c r="F173" i="41"/>
  <c r="Y135" i="50" s="1"/>
  <c r="E173" i="41"/>
  <c r="X135" i="50" s="1"/>
  <c r="I172" i="41"/>
  <c r="AB138" i="50" s="1"/>
  <c r="H172" i="41"/>
  <c r="AA138" i="50" s="1"/>
  <c r="F172" i="41"/>
  <c r="Y138" i="50" s="1"/>
  <c r="E172" i="41"/>
  <c r="X138" i="50" s="1"/>
  <c r="I171" i="41"/>
  <c r="AB48" i="50" s="1"/>
  <c r="H171" i="41"/>
  <c r="AA48" i="50" s="1"/>
  <c r="F171" i="41"/>
  <c r="Y48" i="50" s="1"/>
  <c r="E171" i="41"/>
  <c r="X48" i="50" s="1"/>
  <c r="I170" i="41"/>
  <c r="AB89" i="50" s="1"/>
  <c r="H170" i="41"/>
  <c r="AA89" i="50" s="1"/>
  <c r="F170" i="41"/>
  <c r="Y89" i="50" s="1"/>
  <c r="E170" i="41"/>
  <c r="X89" i="50" s="1"/>
  <c r="I169" i="41"/>
  <c r="AB170" i="50" s="1"/>
  <c r="H169" i="41"/>
  <c r="AA170" i="50" s="1"/>
  <c r="F169" i="41"/>
  <c r="Y170" i="50" s="1"/>
  <c r="E169" i="41"/>
  <c r="X170" i="50" s="1"/>
  <c r="I168" i="41"/>
  <c r="AB80" i="50" s="1"/>
  <c r="H168" i="41"/>
  <c r="AA80" i="50" s="1"/>
  <c r="F168" i="41"/>
  <c r="Y80" i="50" s="1"/>
  <c r="E168" i="41"/>
  <c r="X80" i="50" s="1"/>
  <c r="I167" i="41"/>
  <c r="AB9" i="50" s="1"/>
  <c r="H167" i="41"/>
  <c r="AA9" i="50" s="1"/>
  <c r="F167" i="41"/>
  <c r="Y9" i="50" s="1"/>
  <c r="E167" i="41"/>
  <c r="X9" i="50" s="1"/>
  <c r="I166" i="41"/>
  <c r="AB131" i="50" s="1"/>
  <c r="H166" i="41"/>
  <c r="AA131" i="50" s="1"/>
  <c r="F166" i="41"/>
  <c r="Y131" i="50" s="1"/>
  <c r="E166" i="41"/>
  <c r="X131" i="50" s="1"/>
  <c r="I165" i="41"/>
  <c r="AB174" i="50" s="1"/>
  <c r="H165" i="41"/>
  <c r="AA174" i="50" s="1"/>
  <c r="F165" i="41"/>
  <c r="Y174" i="50" s="1"/>
  <c r="E165" i="41"/>
  <c r="X174" i="50" s="1"/>
  <c r="I164" i="41"/>
  <c r="AB85" i="50" s="1"/>
  <c r="H164" i="41"/>
  <c r="AA85" i="50" s="1"/>
  <c r="F164" i="41"/>
  <c r="Y85" i="50" s="1"/>
  <c r="E164" i="41"/>
  <c r="X85" i="50" s="1"/>
  <c r="I163" i="41"/>
  <c r="AB41" i="50" s="1"/>
  <c r="H163" i="41"/>
  <c r="AA41" i="50" s="1"/>
  <c r="F163" i="41"/>
  <c r="Y41" i="50" s="1"/>
  <c r="E163" i="41"/>
  <c r="X41" i="50" s="1"/>
  <c r="I162" i="41"/>
  <c r="AB34" i="50" s="1"/>
  <c r="H162" i="41"/>
  <c r="AA34" i="50" s="1"/>
  <c r="F162" i="41"/>
  <c r="Y34" i="50" s="1"/>
  <c r="E162" i="41"/>
  <c r="X34" i="50" s="1"/>
  <c r="I161" i="41"/>
  <c r="AB82" i="50" s="1"/>
  <c r="H161" i="41"/>
  <c r="AA82" i="50" s="1"/>
  <c r="F161" i="41"/>
  <c r="Y82" i="50" s="1"/>
  <c r="E161" i="41"/>
  <c r="X82" i="50" s="1"/>
  <c r="I160" i="41"/>
  <c r="AB81" i="50" s="1"/>
  <c r="H160" i="41"/>
  <c r="AA81" i="50" s="1"/>
  <c r="F160" i="41"/>
  <c r="Y81" i="50" s="1"/>
  <c r="E160" i="41"/>
  <c r="X81" i="50" s="1"/>
  <c r="I159" i="41"/>
  <c r="AB155" i="50" s="1"/>
  <c r="H159" i="41"/>
  <c r="AA155" i="50" s="1"/>
  <c r="F159" i="41"/>
  <c r="Y155" i="50" s="1"/>
  <c r="E159" i="41"/>
  <c r="X155" i="50" s="1"/>
  <c r="I158" i="41"/>
  <c r="AB102" i="50" s="1"/>
  <c r="H158" i="41"/>
  <c r="AA102" i="50" s="1"/>
  <c r="F158" i="41"/>
  <c r="Y102" i="50" s="1"/>
  <c r="E158" i="41"/>
  <c r="X102" i="50" s="1"/>
  <c r="I157" i="41"/>
  <c r="AB58" i="50" s="1"/>
  <c r="H157" i="41"/>
  <c r="AA58" i="50" s="1"/>
  <c r="F157" i="41"/>
  <c r="Y58" i="50" s="1"/>
  <c r="E157" i="41"/>
  <c r="X58" i="50" s="1"/>
  <c r="I156" i="41"/>
  <c r="AB165" i="50" s="1"/>
  <c r="H156" i="41"/>
  <c r="AA165" i="50" s="1"/>
  <c r="F156" i="41"/>
  <c r="Y165" i="50" s="1"/>
  <c r="E156" i="41"/>
  <c r="X165" i="50" s="1"/>
  <c r="I155" i="41"/>
  <c r="AB53" i="50" s="1"/>
  <c r="H155" i="41"/>
  <c r="AA53" i="50" s="1"/>
  <c r="F155" i="41"/>
  <c r="Y53" i="50" s="1"/>
  <c r="E155" i="41"/>
  <c r="X53" i="50" s="1"/>
  <c r="I154" i="41"/>
  <c r="AB153" i="50" s="1"/>
  <c r="H154" i="41"/>
  <c r="AA153" i="50" s="1"/>
  <c r="F154" i="41"/>
  <c r="Y153" i="50" s="1"/>
  <c r="E154" i="41"/>
  <c r="X153" i="50" s="1"/>
  <c r="I153" i="41"/>
  <c r="AB17" i="50" s="1"/>
  <c r="H153" i="41"/>
  <c r="AA17" i="50" s="1"/>
  <c r="F153" i="41"/>
  <c r="Y17" i="50" s="1"/>
  <c r="E153" i="41"/>
  <c r="X17" i="50" s="1"/>
  <c r="I152" i="41"/>
  <c r="AB117" i="50" s="1"/>
  <c r="H152" i="41"/>
  <c r="AA117" i="50" s="1"/>
  <c r="F152" i="41"/>
  <c r="Y117" i="50" s="1"/>
  <c r="E152" i="41"/>
  <c r="X117" i="50" s="1"/>
  <c r="I151" i="41"/>
  <c r="AB35" i="50" s="1"/>
  <c r="H151" i="41"/>
  <c r="AA35" i="50" s="1"/>
  <c r="F151" i="41"/>
  <c r="Y35" i="50" s="1"/>
  <c r="E151" i="41"/>
  <c r="X35" i="50" s="1"/>
  <c r="I150" i="41"/>
  <c r="AB64" i="50" s="1"/>
  <c r="H150" i="41"/>
  <c r="AA64" i="50" s="1"/>
  <c r="F150" i="41"/>
  <c r="Y64" i="50" s="1"/>
  <c r="E150" i="41"/>
  <c r="X64" i="50" s="1"/>
  <c r="I149" i="41"/>
  <c r="AB86" i="50" s="1"/>
  <c r="H149" i="41"/>
  <c r="AA86" i="50" s="1"/>
  <c r="F149" i="41"/>
  <c r="Y86" i="50" s="1"/>
  <c r="E149" i="41"/>
  <c r="X86" i="50" s="1"/>
  <c r="I148" i="41"/>
  <c r="AB76" i="50" s="1"/>
  <c r="H148" i="41"/>
  <c r="AA76" i="50" s="1"/>
  <c r="F148" i="41"/>
  <c r="Y76" i="50" s="1"/>
  <c r="E148" i="41"/>
  <c r="X76" i="50" s="1"/>
  <c r="I147" i="41"/>
  <c r="AB129" i="50" s="1"/>
  <c r="H147" i="41"/>
  <c r="AA129" i="50" s="1"/>
  <c r="F147" i="41"/>
  <c r="Y129" i="50" s="1"/>
  <c r="E147" i="41"/>
  <c r="X129" i="50" s="1"/>
  <c r="I146" i="41"/>
  <c r="AB47" i="50" s="1"/>
  <c r="H146" i="41"/>
  <c r="AA47" i="50" s="1"/>
  <c r="F146" i="41"/>
  <c r="Y47" i="50" s="1"/>
  <c r="E146" i="41"/>
  <c r="X47" i="50" s="1"/>
  <c r="I145" i="41"/>
  <c r="AB151" i="50" s="1"/>
  <c r="H145" i="41"/>
  <c r="AA151" i="50" s="1"/>
  <c r="F145" i="41"/>
  <c r="Y151" i="50" s="1"/>
  <c r="E145" i="41"/>
  <c r="X151" i="50" s="1"/>
  <c r="H144" i="41"/>
  <c r="AA15" i="50" s="1"/>
  <c r="E144" i="41"/>
  <c r="X15" i="50" s="1"/>
  <c r="I143" i="41"/>
  <c r="AB121" i="50" s="1"/>
  <c r="H143" i="41"/>
  <c r="AA121" i="50" s="1"/>
  <c r="F143" i="41"/>
  <c r="Y121" i="50" s="1"/>
  <c r="E143" i="41"/>
  <c r="X121" i="50" s="1"/>
  <c r="I142" i="41"/>
  <c r="AB145" i="50" s="1"/>
  <c r="H142" i="41"/>
  <c r="AA145" i="50" s="1"/>
  <c r="F142" i="41"/>
  <c r="Y145" i="50" s="1"/>
  <c r="E142" i="41"/>
  <c r="X145" i="50" s="1"/>
  <c r="I141" i="41"/>
  <c r="AB150" i="50" s="1"/>
  <c r="H141" i="41"/>
  <c r="AA150" i="50" s="1"/>
  <c r="F141" i="41"/>
  <c r="Y150" i="50" s="1"/>
  <c r="E141" i="41"/>
  <c r="X150" i="50" s="1"/>
  <c r="I140" i="41"/>
  <c r="AB154" i="50" s="1"/>
  <c r="H140" i="41"/>
  <c r="AA154" i="50" s="1"/>
  <c r="F140" i="41"/>
  <c r="Y154" i="50" s="1"/>
  <c r="E140" i="41"/>
  <c r="X154" i="50" s="1"/>
  <c r="I139" i="41"/>
  <c r="AB98" i="50" s="1"/>
  <c r="H139" i="41"/>
  <c r="AA98" i="50" s="1"/>
  <c r="F139" i="41"/>
  <c r="Y98" i="50" s="1"/>
  <c r="E139" i="41"/>
  <c r="X98" i="50" s="1"/>
  <c r="I138" i="41"/>
  <c r="AB32" i="50" s="1"/>
  <c r="H138" i="41"/>
  <c r="AA32" i="50" s="1"/>
  <c r="F138" i="41"/>
  <c r="Y32" i="50" s="1"/>
  <c r="E138" i="41"/>
  <c r="X32" i="50" s="1"/>
  <c r="I137" i="41"/>
  <c r="AB46" i="50" s="1"/>
  <c r="H137" i="41"/>
  <c r="AA46" i="50" s="1"/>
  <c r="F137" i="41"/>
  <c r="Y46" i="50" s="1"/>
  <c r="E137" i="41"/>
  <c r="X46" i="50" s="1"/>
  <c r="I136" i="41"/>
  <c r="AB132" i="50" s="1"/>
  <c r="H136" i="41"/>
  <c r="AA132" i="50" s="1"/>
  <c r="F136" i="41"/>
  <c r="Y132" i="50" s="1"/>
  <c r="E136" i="41"/>
  <c r="X132" i="50" s="1"/>
  <c r="I135" i="41"/>
  <c r="AB123" i="50" s="1"/>
  <c r="H135" i="41"/>
  <c r="AA123" i="50" s="1"/>
  <c r="F135" i="41"/>
  <c r="Y123" i="50" s="1"/>
  <c r="E135" i="41"/>
  <c r="X123" i="50" s="1"/>
  <c r="I134" i="41"/>
  <c r="AB169" i="50" s="1"/>
  <c r="H134" i="41"/>
  <c r="AA169" i="50" s="1"/>
  <c r="F134" i="41"/>
  <c r="Y169" i="50" s="1"/>
  <c r="E134" i="41"/>
  <c r="X169" i="50" s="1"/>
  <c r="I133" i="41"/>
  <c r="AB96" i="50" s="1"/>
  <c r="H133" i="41"/>
  <c r="AA96" i="50" s="1"/>
  <c r="F133" i="41"/>
  <c r="Y96" i="50" s="1"/>
  <c r="E133" i="41"/>
  <c r="X96" i="50" s="1"/>
  <c r="I132" i="41"/>
  <c r="AB49" i="50" s="1"/>
  <c r="H132" i="41"/>
  <c r="AA49" i="50" s="1"/>
  <c r="F132" i="41"/>
  <c r="Y49" i="50" s="1"/>
  <c r="E132" i="41"/>
  <c r="X49" i="50" s="1"/>
  <c r="I131" i="41"/>
  <c r="AB69" i="50" s="1"/>
  <c r="H131" i="41"/>
  <c r="AA69" i="50" s="1"/>
  <c r="F131" i="41"/>
  <c r="Y69" i="50" s="1"/>
  <c r="E131" i="41"/>
  <c r="X69" i="50" s="1"/>
  <c r="I130" i="41"/>
  <c r="AB100" i="50" s="1"/>
  <c r="H130" i="41"/>
  <c r="AA100" i="50" s="1"/>
  <c r="F130" i="41"/>
  <c r="Y100" i="50" s="1"/>
  <c r="E130" i="41"/>
  <c r="X100" i="50" s="1"/>
  <c r="I129" i="41"/>
  <c r="AB148" i="50" s="1"/>
  <c r="H129" i="41"/>
  <c r="AA148" i="50" s="1"/>
  <c r="F129" i="41"/>
  <c r="Y148" i="50" s="1"/>
  <c r="E129" i="41"/>
  <c r="X148" i="50" s="1"/>
  <c r="I128" i="41"/>
  <c r="AB109" i="50" s="1"/>
  <c r="H128" i="41"/>
  <c r="AA109" i="50" s="1"/>
  <c r="F128" i="41"/>
  <c r="Y109" i="50" s="1"/>
  <c r="E128" i="41"/>
  <c r="X109" i="50" s="1"/>
  <c r="I127" i="41"/>
  <c r="AB75" i="50" s="1"/>
  <c r="H127" i="41"/>
  <c r="AA75" i="50" s="1"/>
  <c r="F127" i="41"/>
  <c r="Y75" i="50" s="1"/>
  <c r="E127" i="41"/>
  <c r="X75" i="50" s="1"/>
  <c r="I126" i="41"/>
  <c r="AB61" i="50" s="1"/>
  <c r="H126" i="41"/>
  <c r="AA61" i="50" s="1"/>
  <c r="F126" i="41"/>
  <c r="Y61" i="50" s="1"/>
  <c r="E126" i="41"/>
  <c r="X61" i="50" s="1"/>
  <c r="I125" i="41"/>
  <c r="AB97" i="50" s="1"/>
  <c r="H125" i="41"/>
  <c r="AA97" i="50" s="1"/>
  <c r="F125" i="41"/>
  <c r="Y97" i="50" s="1"/>
  <c r="E125" i="41"/>
  <c r="X97" i="50" s="1"/>
  <c r="I124" i="41"/>
  <c r="AB10" i="50" s="1"/>
  <c r="H124" i="41"/>
  <c r="AA10" i="50" s="1"/>
  <c r="F124" i="41"/>
  <c r="Y10" i="50" s="1"/>
  <c r="E124" i="41"/>
  <c r="X10" i="50" s="1"/>
  <c r="I123" i="41"/>
  <c r="AB20" i="50" s="1"/>
  <c r="H123" i="41"/>
  <c r="AA20" i="50" s="1"/>
  <c r="F123" i="41"/>
  <c r="Y20" i="50" s="1"/>
  <c r="E123" i="41"/>
  <c r="X20" i="50" s="1"/>
  <c r="I122" i="41"/>
  <c r="AB12" i="50" s="1"/>
  <c r="H122" i="41"/>
  <c r="AA12" i="50" s="1"/>
  <c r="F122" i="41"/>
  <c r="Y12" i="50" s="1"/>
  <c r="E122" i="41"/>
  <c r="X12" i="50" s="1"/>
  <c r="I121" i="41"/>
  <c r="AB156" i="50" s="1"/>
  <c r="H121" i="41"/>
  <c r="AA156" i="50" s="1"/>
  <c r="F121" i="41"/>
  <c r="Y156" i="50" s="1"/>
  <c r="E121" i="41"/>
  <c r="X156" i="50" s="1"/>
  <c r="I120" i="41"/>
  <c r="AB101" i="50" s="1"/>
  <c r="H120" i="41"/>
  <c r="AA101" i="50" s="1"/>
  <c r="F120" i="41"/>
  <c r="Y101" i="50" s="1"/>
  <c r="E120" i="41"/>
  <c r="X101" i="50" s="1"/>
  <c r="I119" i="41"/>
  <c r="AB94" i="50" s="1"/>
  <c r="H119" i="41"/>
  <c r="AA94" i="50" s="1"/>
  <c r="F119" i="41"/>
  <c r="Y94" i="50" s="1"/>
  <c r="E119" i="41"/>
  <c r="X94" i="50" s="1"/>
  <c r="I118" i="41"/>
  <c r="AB116" i="50" s="1"/>
  <c r="H118" i="41"/>
  <c r="AA116" i="50" s="1"/>
  <c r="F118" i="41"/>
  <c r="Y116" i="50" s="1"/>
  <c r="E118" i="41"/>
  <c r="X116" i="50" s="1"/>
  <c r="I117" i="41"/>
  <c r="AB11" i="50" s="1"/>
  <c r="H117" i="41"/>
  <c r="AA11" i="50" s="1"/>
  <c r="F117" i="41"/>
  <c r="Y11" i="50" s="1"/>
  <c r="E117" i="41"/>
  <c r="X11" i="50" s="1"/>
  <c r="I116" i="41"/>
  <c r="AB31" i="50" s="1"/>
  <c r="H116" i="41"/>
  <c r="AA31" i="50" s="1"/>
  <c r="F116" i="41"/>
  <c r="Y31" i="50" s="1"/>
  <c r="E116" i="41"/>
  <c r="X31" i="50" s="1"/>
  <c r="I115" i="41"/>
  <c r="AB147" i="50" s="1"/>
  <c r="H115" i="41"/>
  <c r="AA147" i="50" s="1"/>
  <c r="F115" i="41"/>
  <c r="Y147" i="50" s="1"/>
  <c r="E115" i="41"/>
  <c r="X147" i="50" s="1"/>
  <c r="I114" i="41"/>
  <c r="AB143" i="50" s="1"/>
  <c r="H114" i="41"/>
  <c r="AA143" i="50" s="1"/>
  <c r="F114" i="41"/>
  <c r="Y143" i="50" s="1"/>
  <c r="E114" i="41"/>
  <c r="X143" i="50" s="1"/>
  <c r="I113" i="41"/>
  <c r="AB112" i="50" s="1"/>
  <c r="H113" i="41"/>
  <c r="AA112" i="50" s="1"/>
  <c r="F113" i="41"/>
  <c r="Y112" i="50" s="1"/>
  <c r="E113" i="41"/>
  <c r="X112" i="50" s="1"/>
  <c r="I112" i="41"/>
  <c r="AB152" i="50" s="1"/>
  <c r="H112" i="41"/>
  <c r="AA152" i="50" s="1"/>
  <c r="F112" i="41"/>
  <c r="Y152" i="50" s="1"/>
  <c r="E112" i="41"/>
  <c r="X152" i="50" s="1"/>
  <c r="I111" i="41"/>
  <c r="AB126" i="50" s="1"/>
  <c r="H111" i="41"/>
  <c r="AA126" i="50" s="1"/>
  <c r="F111" i="41"/>
  <c r="Y126" i="50" s="1"/>
  <c r="E111" i="41"/>
  <c r="X126" i="50" s="1"/>
  <c r="I110" i="41"/>
  <c r="AB71" i="50" s="1"/>
  <c r="H110" i="41"/>
  <c r="AA71" i="50" s="1"/>
  <c r="F110" i="41"/>
  <c r="Y71" i="50" s="1"/>
  <c r="E110" i="41"/>
  <c r="X71" i="50" s="1"/>
  <c r="I109" i="41"/>
  <c r="AB33" i="50" s="1"/>
  <c r="H109" i="41"/>
  <c r="AA33" i="50" s="1"/>
  <c r="F109" i="41"/>
  <c r="Y33" i="50" s="1"/>
  <c r="E109" i="41"/>
  <c r="X33" i="50" s="1"/>
  <c r="I108" i="41"/>
  <c r="AB14" i="50" s="1"/>
  <c r="H108" i="41"/>
  <c r="AA14" i="50" s="1"/>
  <c r="F108" i="41"/>
  <c r="Y14" i="50" s="1"/>
  <c r="E108" i="41"/>
  <c r="X14" i="50" s="1"/>
  <c r="I107" i="41"/>
  <c r="AB45" i="50" s="1"/>
  <c r="H107" i="41"/>
  <c r="AA45" i="50" s="1"/>
  <c r="F107" i="41"/>
  <c r="Y45" i="50" s="1"/>
  <c r="E107" i="41"/>
  <c r="X45" i="50" s="1"/>
  <c r="I106" i="41"/>
  <c r="AB93" i="50" s="1"/>
  <c r="H106" i="41"/>
  <c r="AA93" i="50" s="1"/>
  <c r="F106" i="41"/>
  <c r="Y93" i="50" s="1"/>
  <c r="E106" i="41"/>
  <c r="X93" i="50" s="1"/>
  <c r="I105" i="41"/>
  <c r="AB136" i="50" s="1"/>
  <c r="H105" i="41"/>
  <c r="AA136" i="50" s="1"/>
  <c r="F105" i="41"/>
  <c r="Y136" i="50" s="1"/>
  <c r="E105" i="41"/>
  <c r="X136" i="50" s="1"/>
  <c r="I104" i="41"/>
  <c r="AB84" i="50" s="1"/>
  <c r="H104" i="41"/>
  <c r="AA84" i="50" s="1"/>
  <c r="F104" i="41"/>
  <c r="Y84" i="50" s="1"/>
  <c r="E104" i="41"/>
  <c r="X84" i="50" s="1"/>
  <c r="I103" i="41"/>
  <c r="AB91" i="50" s="1"/>
  <c r="H103" i="41"/>
  <c r="AA91" i="50" s="1"/>
  <c r="F103" i="41"/>
  <c r="Y91" i="50" s="1"/>
  <c r="E103" i="41"/>
  <c r="X91" i="50" s="1"/>
  <c r="I102" i="41"/>
  <c r="AB144" i="50" s="1"/>
  <c r="H102" i="41"/>
  <c r="AA144" i="50" s="1"/>
  <c r="F102" i="41"/>
  <c r="Y144" i="50" s="1"/>
  <c r="E102" i="41"/>
  <c r="X144" i="50" s="1"/>
  <c r="I101" i="41"/>
  <c r="AB29" i="50" s="1"/>
  <c r="H101" i="41"/>
  <c r="AA29" i="50" s="1"/>
  <c r="F101" i="41"/>
  <c r="Y29" i="50" s="1"/>
  <c r="E101" i="41"/>
  <c r="X29" i="50" s="1"/>
  <c r="I100" i="41"/>
  <c r="AB164" i="50" s="1"/>
  <c r="H100" i="41"/>
  <c r="AA164" i="50" s="1"/>
  <c r="F100" i="41"/>
  <c r="Y164" i="50" s="1"/>
  <c r="E100" i="41"/>
  <c r="X164" i="50" s="1"/>
  <c r="I99" i="41"/>
  <c r="AB28" i="50" s="1"/>
  <c r="H99" i="41"/>
  <c r="AA28" i="50" s="1"/>
  <c r="F99" i="41"/>
  <c r="Y28" i="50" s="1"/>
  <c r="E99" i="41"/>
  <c r="X28" i="50" s="1"/>
  <c r="I98" i="41"/>
  <c r="AB27" i="50" s="1"/>
  <c r="H98" i="41"/>
  <c r="AA27" i="50" s="1"/>
  <c r="F98" i="41"/>
  <c r="Y27" i="50" s="1"/>
  <c r="E98" i="41"/>
  <c r="X27" i="50" s="1"/>
  <c r="I97" i="41"/>
  <c r="AB83" i="50" s="1"/>
  <c r="H97" i="41"/>
  <c r="AA83" i="50" s="1"/>
  <c r="F97" i="41"/>
  <c r="Y83" i="50" s="1"/>
  <c r="E97" i="41"/>
  <c r="X83" i="50" s="1"/>
  <c r="I96" i="41"/>
  <c r="AB104" i="50" s="1"/>
  <c r="H96" i="41"/>
  <c r="AA104" i="50" s="1"/>
  <c r="F96" i="41"/>
  <c r="Y104" i="50" s="1"/>
  <c r="E96" i="41"/>
  <c r="X104" i="50" s="1"/>
  <c r="I95" i="41"/>
  <c r="AB168" i="50" s="1"/>
  <c r="H95" i="41"/>
  <c r="AA168" i="50" s="1"/>
  <c r="F95" i="41"/>
  <c r="Y168" i="50" s="1"/>
  <c r="E95" i="41"/>
  <c r="X168" i="50" s="1"/>
  <c r="I94" i="41"/>
  <c r="AB107" i="50" s="1"/>
  <c r="H94" i="41"/>
  <c r="AA107" i="50" s="1"/>
  <c r="F94" i="41"/>
  <c r="Y107" i="50" s="1"/>
  <c r="E94" i="41"/>
  <c r="X107" i="50" s="1"/>
  <c r="I93" i="41"/>
  <c r="AB173" i="50" s="1"/>
  <c r="H93" i="41"/>
  <c r="AA173" i="50" s="1"/>
  <c r="F93" i="41"/>
  <c r="Y173" i="50" s="1"/>
  <c r="E93" i="41"/>
  <c r="X173" i="50" s="1"/>
  <c r="I92" i="41"/>
  <c r="AB16" i="50" s="1"/>
  <c r="H92" i="41"/>
  <c r="AA16" i="50" s="1"/>
  <c r="F92" i="41"/>
  <c r="Y16" i="50" s="1"/>
  <c r="E92" i="41"/>
  <c r="X16" i="50" s="1"/>
  <c r="I91" i="41"/>
  <c r="AB114" i="50" s="1"/>
  <c r="H91" i="41"/>
  <c r="AA114" i="50" s="1"/>
  <c r="F91" i="41"/>
  <c r="Y114" i="50" s="1"/>
  <c r="E91" i="41"/>
  <c r="X114" i="50" s="1"/>
  <c r="I90" i="41"/>
  <c r="AB38" i="50" s="1"/>
  <c r="H90" i="41"/>
  <c r="AA38" i="50" s="1"/>
  <c r="F90" i="41"/>
  <c r="Y38" i="50" s="1"/>
  <c r="E90" i="41"/>
  <c r="X38" i="50" s="1"/>
  <c r="I89" i="41"/>
  <c r="AB63" i="50" s="1"/>
  <c r="H89" i="41"/>
  <c r="AA63" i="50" s="1"/>
  <c r="F89" i="41"/>
  <c r="Y63" i="50" s="1"/>
  <c r="E89" i="41"/>
  <c r="X63" i="50" s="1"/>
  <c r="I88" i="41"/>
  <c r="AB162" i="50" s="1"/>
  <c r="H88" i="41"/>
  <c r="AA162" i="50" s="1"/>
  <c r="F88" i="41"/>
  <c r="Y162" i="50" s="1"/>
  <c r="E88" i="41"/>
  <c r="X162" i="50" s="1"/>
  <c r="I87" i="41"/>
  <c r="AB22" i="50" s="1"/>
  <c r="H87" i="41"/>
  <c r="AA22" i="50" s="1"/>
  <c r="F87" i="41"/>
  <c r="Y22" i="50" s="1"/>
  <c r="E87" i="41"/>
  <c r="X22" i="50" s="1"/>
  <c r="I86" i="41"/>
  <c r="AB166" i="50" s="1"/>
  <c r="H86" i="41"/>
  <c r="AA166" i="50" s="1"/>
  <c r="F86" i="41"/>
  <c r="Y166" i="50" s="1"/>
  <c r="E86" i="41"/>
  <c r="X166" i="50" s="1"/>
  <c r="I85" i="41"/>
  <c r="AB133" i="50" s="1"/>
  <c r="H85" i="41"/>
  <c r="AA133" i="50" s="1"/>
  <c r="F85" i="41"/>
  <c r="Y133" i="50" s="1"/>
  <c r="E85" i="41"/>
  <c r="X133" i="50" s="1"/>
  <c r="I84" i="41"/>
  <c r="AB40" i="50" s="1"/>
  <c r="H84" i="41"/>
  <c r="AA40" i="50" s="1"/>
  <c r="F84" i="41"/>
  <c r="Y40" i="50" s="1"/>
  <c r="E84" i="41"/>
  <c r="X40" i="50" s="1"/>
  <c r="I83" i="41"/>
  <c r="AB90" i="50" s="1"/>
  <c r="H83" i="41"/>
  <c r="AA90" i="50" s="1"/>
  <c r="F83" i="41"/>
  <c r="Y90" i="50" s="1"/>
  <c r="E83" i="41"/>
  <c r="X90" i="50" s="1"/>
  <c r="I82" i="41"/>
  <c r="AB77" i="50" s="1"/>
  <c r="H82" i="41"/>
  <c r="AA77" i="50" s="1"/>
  <c r="F82" i="41"/>
  <c r="Y77" i="50" s="1"/>
  <c r="E82" i="41"/>
  <c r="X77" i="50" s="1"/>
  <c r="I81" i="41"/>
  <c r="AB42" i="50" s="1"/>
  <c r="H81" i="41"/>
  <c r="AA42" i="50" s="1"/>
  <c r="F81" i="41"/>
  <c r="Y42" i="50" s="1"/>
  <c r="E81" i="41"/>
  <c r="X42" i="50" s="1"/>
  <c r="I80" i="41"/>
  <c r="AB160" i="50" s="1"/>
  <c r="H80" i="41"/>
  <c r="AA160" i="50" s="1"/>
  <c r="F80" i="41"/>
  <c r="Y160" i="50" s="1"/>
  <c r="E80" i="41"/>
  <c r="X160" i="50" s="1"/>
  <c r="I79" i="41"/>
  <c r="AB37" i="50" s="1"/>
  <c r="H79" i="41"/>
  <c r="AA37" i="50" s="1"/>
  <c r="F79" i="41"/>
  <c r="Y37" i="50" s="1"/>
  <c r="E79" i="41"/>
  <c r="X37" i="50" s="1"/>
  <c r="I78" i="41"/>
  <c r="AB13" i="50" s="1"/>
  <c r="H78" i="41"/>
  <c r="AA13" i="50" s="1"/>
  <c r="F78" i="41"/>
  <c r="Y13" i="50" s="1"/>
  <c r="E78" i="41"/>
  <c r="X13" i="50" s="1"/>
  <c r="I77" i="41"/>
  <c r="AB26" i="50" s="1"/>
  <c r="H77" i="41"/>
  <c r="AA26" i="50" s="1"/>
  <c r="F77" i="41"/>
  <c r="Y26" i="50" s="1"/>
  <c r="E77" i="41"/>
  <c r="X26" i="50" s="1"/>
  <c r="I76" i="41"/>
  <c r="AB30" i="50" s="1"/>
  <c r="H76" i="41"/>
  <c r="AA30" i="50" s="1"/>
  <c r="F76" i="41"/>
  <c r="Y30" i="50" s="1"/>
  <c r="E76" i="41"/>
  <c r="X30" i="50" s="1"/>
  <c r="I75" i="41"/>
  <c r="AB59" i="50" s="1"/>
  <c r="H75" i="41"/>
  <c r="AA59" i="50" s="1"/>
  <c r="F75" i="41"/>
  <c r="Y59" i="50" s="1"/>
  <c r="E75" i="41"/>
  <c r="X59" i="50" s="1"/>
  <c r="I74" i="41"/>
  <c r="AB161" i="50" s="1"/>
  <c r="H74" i="41"/>
  <c r="AA161" i="50" s="1"/>
  <c r="F74" i="41"/>
  <c r="Y161" i="50" s="1"/>
  <c r="E74" i="41"/>
  <c r="X161" i="50" s="1"/>
  <c r="I73" i="41"/>
  <c r="AB159" i="50" s="1"/>
  <c r="H73" i="41"/>
  <c r="AA159" i="50" s="1"/>
  <c r="F73" i="41"/>
  <c r="Y159" i="50" s="1"/>
  <c r="E73" i="41"/>
  <c r="X159" i="50" s="1"/>
  <c r="I72" i="41"/>
  <c r="AB140" i="50" s="1"/>
  <c r="H72" i="41"/>
  <c r="AA140" i="50" s="1"/>
  <c r="F72" i="41"/>
  <c r="Y140" i="50" s="1"/>
  <c r="E72" i="41"/>
  <c r="X140" i="50" s="1"/>
  <c r="I71" i="41"/>
  <c r="AB74" i="50" s="1"/>
  <c r="H71" i="41"/>
  <c r="AA74" i="50" s="1"/>
  <c r="F71" i="41"/>
  <c r="Y74" i="50" s="1"/>
  <c r="E71" i="41"/>
  <c r="X74" i="50" s="1"/>
  <c r="I70" i="41"/>
  <c r="AB79" i="50" s="1"/>
  <c r="H70" i="41"/>
  <c r="AA79" i="50" s="1"/>
  <c r="F70" i="41"/>
  <c r="Y79" i="50" s="1"/>
  <c r="E70" i="41"/>
  <c r="X79" i="50" s="1"/>
  <c r="I69" i="41"/>
  <c r="AB92" i="50" s="1"/>
  <c r="H69" i="41"/>
  <c r="AA92" i="50" s="1"/>
  <c r="F69" i="41"/>
  <c r="Y92" i="50" s="1"/>
  <c r="E69" i="41"/>
  <c r="X92" i="50" s="1"/>
  <c r="I68" i="41"/>
  <c r="AB55" i="50" s="1"/>
  <c r="H68" i="41"/>
  <c r="AA55" i="50" s="1"/>
  <c r="F68" i="41"/>
  <c r="Y55" i="50" s="1"/>
  <c r="E68" i="41"/>
  <c r="X55" i="50" s="1"/>
  <c r="I67" i="41"/>
  <c r="AB105" i="50" s="1"/>
  <c r="H67" i="41"/>
  <c r="AA105" i="50" s="1"/>
  <c r="F67" i="41"/>
  <c r="Y105" i="50" s="1"/>
  <c r="E67" i="41"/>
  <c r="X105" i="50" s="1"/>
  <c r="I66" i="41"/>
  <c r="AB78" i="50" s="1"/>
  <c r="H66" i="41"/>
  <c r="AA78" i="50" s="1"/>
  <c r="F66" i="41"/>
  <c r="Y78" i="50" s="1"/>
  <c r="E66" i="41"/>
  <c r="X78" i="50" s="1"/>
  <c r="I65" i="41"/>
  <c r="AB120" i="50" s="1"/>
  <c r="H65" i="41"/>
  <c r="AA120" i="50" s="1"/>
  <c r="F65" i="41"/>
  <c r="Y120" i="50" s="1"/>
  <c r="E65" i="41"/>
  <c r="X120" i="50" s="1"/>
  <c r="I64" i="41"/>
  <c r="AB124" i="50" s="1"/>
  <c r="H64" i="41"/>
  <c r="AA124" i="50" s="1"/>
  <c r="F64" i="41"/>
  <c r="Y124" i="50" s="1"/>
  <c r="E64" i="41"/>
  <c r="X124" i="50" s="1"/>
  <c r="I63" i="41"/>
  <c r="AB44" i="50" s="1"/>
  <c r="H63" i="41"/>
  <c r="AA44" i="50" s="1"/>
  <c r="F63" i="41"/>
  <c r="Y44" i="50" s="1"/>
  <c r="E63" i="41"/>
  <c r="X44" i="50" s="1"/>
  <c r="I62" i="41"/>
  <c r="AB23" i="50" s="1"/>
  <c r="H62" i="41"/>
  <c r="AA23" i="50" s="1"/>
  <c r="F62" i="41"/>
  <c r="Y23" i="50" s="1"/>
  <c r="E62" i="41"/>
  <c r="X23" i="50" s="1"/>
  <c r="I61" i="41"/>
  <c r="AB87" i="50" s="1"/>
  <c r="H61" i="41"/>
  <c r="AA87" i="50" s="1"/>
  <c r="F61" i="41"/>
  <c r="Y87" i="50" s="1"/>
  <c r="E61" i="41"/>
  <c r="X87" i="50" s="1"/>
  <c r="I60" i="41"/>
  <c r="AB128" i="50" s="1"/>
  <c r="H60" i="41"/>
  <c r="AA128" i="50" s="1"/>
  <c r="F60" i="41"/>
  <c r="Y128" i="50" s="1"/>
  <c r="E60" i="41"/>
  <c r="X128" i="50" s="1"/>
  <c r="I59" i="41"/>
  <c r="AB139" i="50" s="1"/>
  <c r="H59" i="41"/>
  <c r="AA139" i="50" s="1"/>
  <c r="F59" i="41"/>
  <c r="Y139" i="50" s="1"/>
  <c r="E59" i="41"/>
  <c r="X139" i="50" s="1"/>
  <c r="I58" i="41"/>
  <c r="AB142" i="50" s="1"/>
  <c r="H58" i="41"/>
  <c r="AA142" i="50" s="1"/>
  <c r="F58" i="41"/>
  <c r="Y142" i="50" s="1"/>
  <c r="E58" i="41"/>
  <c r="X142" i="50" s="1"/>
  <c r="I57" i="41"/>
  <c r="AB65" i="50" s="1"/>
  <c r="H57" i="41"/>
  <c r="AA65" i="50" s="1"/>
  <c r="F57" i="41"/>
  <c r="Y65" i="50" s="1"/>
  <c r="E57" i="41"/>
  <c r="X65" i="50" s="1"/>
  <c r="I56" i="41"/>
  <c r="AB113" i="50" s="1"/>
  <c r="H56" i="41"/>
  <c r="AA113" i="50" s="1"/>
  <c r="F56" i="41"/>
  <c r="Y113" i="50" s="1"/>
  <c r="E56" i="41"/>
  <c r="X113" i="50" s="1"/>
  <c r="I55" i="41"/>
  <c r="AB19" i="50" s="1"/>
  <c r="H55" i="41"/>
  <c r="AA19" i="50" s="1"/>
  <c r="F55" i="41"/>
  <c r="Y19" i="50" s="1"/>
  <c r="E55" i="41"/>
  <c r="X19" i="50" s="1"/>
  <c r="I54" i="41"/>
  <c r="AB52" i="50" s="1"/>
  <c r="H54" i="41"/>
  <c r="AA52" i="50" s="1"/>
  <c r="F54" i="41"/>
  <c r="Y52" i="50" s="1"/>
  <c r="E54" i="41"/>
  <c r="X52" i="50" s="1"/>
  <c r="I53" i="41"/>
  <c r="AB21" i="50" s="1"/>
  <c r="H53" i="41"/>
  <c r="AA21" i="50" s="1"/>
  <c r="F53" i="41"/>
  <c r="Y21" i="50" s="1"/>
  <c r="E53" i="41"/>
  <c r="X21" i="50" s="1"/>
  <c r="I52" i="41"/>
  <c r="AB149" i="50" s="1"/>
  <c r="H52" i="41"/>
  <c r="AA149" i="50" s="1"/>
  <c r="F52" i="41"/>
  <c r="Y149" i="50" s="1"/>
  <c r="E52" i="41"/>
  <c r="X149" i="50" s="1"/>
  <c r="I51" i="41"/>
  <c r="AB62" i="50" s="1"/>
  <c r="H51" i="41"/>
  <c r="AA62" i="50" s="1"/>
  <c r="F51" i="41"/>
  <c r="Y62" i="50" s="1"/>
  <c r="E51" i="41"/>
  <c r="X62" i="50" s="1"/>
  <c r="I50" i="41"/>
  <c r="AB56" i="50" s="1"/>
  <c r="H50" i="41"/>
  <c r="AA56" i="50" s="1"/>
  <c r="F50" i="41"/>
  <c r="Y56" i="50" s="1"/>
  <c r="E50" i="41"/>
  <c r="X56" i="50" s="1"/>
  <c r="I49" i="41"/>
  <c r="AB122" i="50" s="1"/>
  <c r="H49" i="41"/>
  <c r="AA122" i="50" s="1"/>
  <c r="F49" i="41"/>
  <c r="Y122" i="50" s="1"/>
  <c r="E49" i="41"/>
  <c r="X122" i="50" s="1"/>
  <c r="I48" i="41"/>
  <c r="AB36" i="50" s="1"/>
  <c r="H48" i="41"/>
  <c r="AA36" i="50" s="1"/>
  <c r="F48" i="41"/>
  <c r="Y36" i="50" s="1"/>
  <c r="E48" i="41"/>
  <c r="X36" i="50" s="1"/>
  <c r="I47" i="41"/>
  <c r="AB95" i="50" s="1"/>
  <c r="H47" i="41"/>
  <c r="AA95" i="50" s="1"/>
  <c r="F47" i="41"/>
  <c r="Y95" i="50" s="1"/>
  <c r="E47" i="41"/>
  <c r="X95" i="50" s="1"/>
  <c r="I46" i="41"/>
  <c r="AB43" i="50" s="1"/>
  <c r="H46" i="41"/>
  <c r="AA43" i="50" s="1"/>
  <c r="F46" i="41"/>
  <c r="Y43" i="50" s="1"/>
  <c r="E46" i="41"/>
  <c r="X43" i="50" s="1"/>
  <c r="I45" i="41"/>
  <c r="AB141" i="50" s="1"/>
  <c r="H45" i="41"/>
  <c r="AA141" i="50" s="1"/>
  <c r="F45" i="41"/>
  <c r="Y141" i="50" s="1"/>
  <c r="E45" i="41"/>
  <c r="X141" i="50" s="1"/>
  <c r="I44" i="41"/>
  <c r="AB118" i="50" s="1"/>
  <c r="H44" i="41"/>
  <c r="AA118" i="50" s="1"/>
  <c r="F44" i="41"/>
  <c r="Y118" i="50" s="1"/>
  <c r="E44" i="41"/>
  <c r="X118" i="50" s="1"/>
  <c r="I43" i="41"/>
  <c r="AB24" i="50" s="1"/>
  <c r="H43" i="41"/>
  <c r="AA24" i="50" s="1"/>
  <c r="F43" i="41"/>
  <c r="Y24" i="50" s="1"/>
  <c r="E43" i="41"/>
  <c r="X24" i="50" s="1"/>
  <c r="I42" i="41"/>
  <c r="AB108" i="50" s="1"/>
  <c r="H42" i="41"/>
  <c r="AA108" i="50" s="1"/>
  <c r="F42" i="41"/>
  <c r="Y108" i="50" s="1"/>
  <c r="E42" i="41"/>
  <c r="X108" i="50" s="1"/>
  <c r="I41" i="41"/>
  <c r="AB163" i="50" s="1"/>
  <c r="H41" i="41"/>
  <c r="AA163" i="50" s="1"/>
  <c r="F41" i="41"/>
  <c r="Y163" i="50" s="1"/>
  <c r="E41" i="41"/>
  <c r="X163" i="50" s="1"/>
  <c r="I40" i="41"/>
  <c r="AB57" i="50" s="1"/>
  <c r="H40" i="41"/>
  <c r="AA57" i="50" s="1"/>
  <c r="F40" i="41"/>
  <c r="Y57" i="50" s="1"/>
  <c r="E40" i="41"/>
  <c r="X57" i="50" s="1"/>
  <c r="I39" i="41"/>
  <c r="AB172" i="50" s="1"/>
  <c r="H39" i="41"/>
  <c r="AA172" i="50" s="1"/>
  <c r="F39" i="41"/>
  <c r="Y172" i="50" s="1"/>
  <c r="E39" i="41"/>
  <c r="X172" i="50" s="1"/>
  <c r="I38" i="41"/>
  <c r="AB157" i="50" s="1"/>
  <c r="H38" i="41"/>
  <c r="AA157" i="50" s="1"/>
  <c r="F38" i="41"/>
  <c r="Y157" i="50" s="1"/>
  <c r="E38" i="41"/>
  <c r="X157" i="50" s="1"/>
  <c r="I37" i="41"/>
  <c r="AB158" i="50" s="1"/>
  <c r="H37" i="41"/>
  <c r="AA158" i="50" s="1"/>
  <c r="F37" i="41"/>
  <c r="Y158" i="50" s="1"/>
  <c r="E37" i="41"/>
  <c r="X158" i="50" s="1"/>
  <c r="I36" i="41"/>
  <c r="AB68" i="50" s="1"/>
  <c r="H36" i="41"/>
  <c r="AA68" i="50" s="1"/>
  <c r="F36" i="41"/>
  <c r="Y68" i="50" s="1"/>
  <c r="E36" i="41"/>
  <c r="X68" i="50" s="1"/>
  <c r="I35" i="41"/>
  <c r="AB125" i="50" s="1"/>
  <c r="H35" i="41"/>
  <c r="AA125" i="50" s="1"/>
  <c r="F35" i="41"/>
  <c r="Y125" i="50" s="1"/>
  <c r="E35" i="41"/>
  <c r="X125" i="50" s="1"/>
  <c r="I34" i="41"/>
  <c r="AB167" i="50" s="1"/>
  <c r="H34" i="41"/>
  <c r="AA167" i="50" s="1"/>
  <c r="F34" i="41"/>
  <c r="Y167" i="50" s="1"/>
  <c r="E34" i="41"/>
  <c r="X167" i="50" s="1"/>
  <c r="I33" i="41"/>
  <c r="AB106" i="50" s="1"/>
  <c r="H33" i="41"/>
  <c r="AA106" i="50" s="1"/>
  <c r="F33" i="41"/>
  <c r="Y106" i="50" s="1"/>
  <c r="E33" i="41"/>
  <c r="X106" i="50" s="1"/>
  <c r="I32" i="41"/>
  <c r="AB130" i="50" s="1"/>
  <c r="H32" i="41"/>
  <c r="AA130" i="50" s="1"/>
  <c r="F32" i="41"/>
  <c r="Y130" i="50" s="1"/>
  <c r="E32" i="41"/>
  <c r="X130" i="50" s="1"/>
  <c r="I31" i="41"/>
  <c r="AB70" i="50" s="1"/>
  <c r="H31" i="41"/>
  <c r="AA70" i="50" s="1"/>
  <c r="F31" i="41"/>
  <c r="Y70" i="50" s="1"/>
  <c r="E31" i="41"/>
  <c r="X70" i="50" s="1"/>
  <c r="I30" i="41"/>
  <c r="AB171" i="50" s="1"/>
  <c r="H30" i="41"/>
  <c r="AA171" i="50" s="1"/>
  <c r="F30" i="41"/>
  <c r="Y171" i="50" s="1"/>
  <c r="E30" i="41"/>
  <c r="X171" i="50" s="1"/>
  <c r="I29" i="41"/>
  <c r="AB73" i="50" s="1"/>
  <c r="H29" i="41"/>
  <c r="AA73" i="50" s="1"/>
  <c r="F29" i="41"/>
  <c r="Y73" i="50" s="1"/>
  <c r="E29" i="41"/>
  <c r="X73" i="50" s="1"/>
  <c r="I28" i="41"/>
  <c r="AB119" i="50" s="1"/>
  <c r="H28" i="41"/>
  <c r="AA119" i="50" s="1"/>
  <c r="F28" i="41"/>
  <c r="Y119" i="50" s="1"/>
  <c r="E28" i="41"/>
  <c r="X119" i="50" s="1"/>
  <c r="I27" i="41"/>
  <c r="AB67" i="50" s="1"/>
  <c r="H27" i="41"/>
  <c r="AA67" i="50" s="1"/>
  <c r="F27" i="41"/>
  <c r="Y67" i="50" s="1"/>
  <c r="E27" i="41"/>
  <c r="X67" i="50" s="1"/>
  <c r="I26" i="41"/>
  <c r="AB99" i="50" s="1"/>
  <c r="H26" i="41"/>
  <c r="AA99" i="50" s="1"/>
  <c r="F26" i="41"/>
  <c r="Y99" i="50" s="1"/>
  <c r="E26" i="41"/>
  <c r="X99" i="50" s="1"/>
  <c r="I25" i="41"/>
  <c r="AB111" i="50" s="1"/>
  <c r="H25" i="41"/>
  <c r="AA111" i="50" s="1"/>
  <c r="F25" i="41"/>
  <c r="Y111" i="50" s="1"/>
  <c r="E25" i="41"/>
  <c r="X111" i="50" s="1"/>
  <c r="I24" i="41"/>
  <c r="AB134" i="50" s="1"/>
  <c r="H24" i="41"/>
  <c r="AA134" i="50" s="1"/>
  <c r="F24" i="41"/>
  <c r="Y134" i="50" s="1"/>
  <c r="E24" i="41"/>
  <c r="X134" i="50" s="1"/>
  <c r="I23" i="41"/>
  <c r="AB110" i="50" s="1"/>
  <c r="H23" i="41"/>
  <c r="AA110" i="50" s="1"/>
  <c r="F23" i="41"/>
  <c r="Y110" i="50" s="1"/>
  <c r="E23" i="41"/>
  <c r="X110" i="50" s="1"/>
  <c r="I22" i="41"/>
  <c r="AB39" i="50" s="1"/>
  <c r="H22" i="41"/>
  <c r="AA39" i="50" s="1"/>
  <c r="F22" i="41"/>
  <c r="Y39" i="50" s="1"/>
  <c r="E22" i="41"/>
  <c r="X39" i="50" s="1"/>
  <c r="I21" i="41"/>
  <c r="AB137" i="50" s="1"/>
  <c r="H21" i="41"/>
  <c r="AA137" i="50" s="1"/>
  <c r="F21" i="41"/>
  <c r="Y137" i="50" s="1"/>
  <c r="E21" i="41"/>
  <c r="X137" i="50" s="1"/>
  <c r="I20" i="41"/>
  <c r="AB25" i="50" s="1"/>
  <c r="H20" i="41"/>
  <c r="AA25" i="50" s="1"/>
  <c r="F20" i="41"/>
  <c r="Y25" i="50" s="1"/>
  <c r="E20" i="41"/>
  <c r="X25" i="50" s="1"/>
  <c r="I19" i="41"/>
  <c r="AB51" i="50" s="1"/>
  <c r="H19" i="41"/>
  <c r="AA51" i="50" s="1"/>
  <c r="F19" i="41"/>
  <c r="Y51" i="50" s="1"/>
  <c r="E19" i="41"/>
  <c r="X51" i="50" s="1"/>
  <c r="I18" i="41"/>
  <c r="AB115" i="50" s="1"/>
  <c r="H18" i="41"/>
  <c r="AA115" i="50" s="1"/>
  <c r="F18" i="41"/>
  <c r="Y115" i="50" s="1"/>
  <c r="E18" i="41"/>
  <c r="X115" i="50" s="1"/>
  <c r="I17" i="41"/>
  <c r="AB50" i="50" s="1"/>
  <c r="H17" i="41"/>
  <c r="AA50" i="50" s="1"/>
  <c r="F17" i="41"/>
  <c r="Y50" i="50" s="1"/>
  <c r="E17" i="41"/>
  <c r="X50" i="50" s="1"/>
  <c r="I16" i="41"/>
  <c r="AB54" i="50" s="1"/>
  <c r="H16" i="41"/>
  <c r="AA54" i="50" s="1"/>
  <c r="F16" i="41"/>
  <c r="Y54" i="50" s="1"/>
  <c r="E16" i="41"/>
  <c r="X54" i="50" s="1"/>
  <c r="I15" i="41"/>
  <c r="AB66" i="50" s="1"/>
  <c r="H15" i="41"/>
  <c r="AA66" i="50" s="1"/>
  <c r="F15" i="41"/>
  <c r="Y66" i="50" s="1"/>
  <c r="E15" i="41"/>
  <c r="X66" i="50" s="1"/>
  <c r="I14" i="41"/>
  <c r="AB72" i="50" s="1"/>
  <c r="H14" i="41"/>
  <c r="AA72" i="50" s="1"/>
  <c r="F14" i="41"/>
  <c r="Y72" i="50" s="1"/>
  <c r="E14" i="41"/>
  <c r="X72" i="50" s="1"/>
  <c r="I13" i="41"/>
  <c r="AB88" i="50" s="1"/>
  <c r="H13" i="41"/>
  <c r="AA88" i="50" s="1"/>
  <c r="F13" i="41"/>
  <c r="Y88" i="50" s="1"/>
  <c r="E13" i="41"/>
  <c r="X88" i="50" s="1"/>
  <c r="I12" i="41"/>
  <c r="AB127" i="50" s="1"/>
  <c r="H12" i="41"/>
  <c r="AA127" i="50" s="1"/>
  <c r="F12" i="41"/>
  <c r="Y127" i="50" s="1"/>
  <c r="E12" i="41"/>
  <c r="X127" i="50" s="1"/>
  <c r="I11" i="41"/>
  <c r="AB60" i="50" s="1"/>
  <c r="H11" i="41"/>
  <c r="AA60" i="50" s="1"/>
  <c r="F11" i="41"/>
  <c r="Y60" i="50" s="1"/>
  <c r="E11" i="41"/>
  <c r="X60" i="50" s="1"/>
  <c r="I10" i="41"/>
  <c r="AB18" i="50" s="1"/>
  <c r="H10" i="41"/>
  <c r="AA18" i="50" s="1"/>
  <c r="F10" i="41"/>
  <c r="Y18" i="50" s="1"/>
  <c r="E10" i="41"/>
  <c r="X18" i="50" s="1"/>
  <c r="BL84" i="3" l="1"/>
  <c r="K150" i="42"/>
  <c r="BP64" i="50" s="1"/>
  <c r="BQ64" s="1"/>
  <c r="K70" i="42"/>
  <c r="BP79" i="50" s="1"/>
  <c r="BQ79" s="1"/>
  <c r="K138" i="42"/>
  <c r="BP32" i="50" s="1"/>
  <c r="BQ32" s="1"/>
  <c r="BL135" i="3"/>
  <c r="K146" i="42"/>
  <c r="BP47" i="50" s="1"/>
  <c r="BQ47" s="1"/>
  <c r="G160" i="41"/>
  <c r="Z81" i="50" s="1"/>
  <c r="K110" i="42"/>
  <c r="BP71" i="50" s="1"/>
  <c r="BQ71" s="1"/>
  <c r="K114" i="42"/>
  <c r="BP143" i="50" s="1"/>
  <c r="BQ143" s="1"/>
  <c r="K47" i="42"/>
  <c r="BP95" i="50" s="1"/>
  <c r="BQ95" s="1"/>
  <c r="BL137" i="3"/>
  <c r="K66" i="42"/>
  <c r="BP78" i="50" s="1"/>
  <c r="BQ78" s="1"/>
  <c r="K50" i="42"/>
  <c r="BP56" i="50" s="1"/>
  <c r="BQ56" s="1"/>
  <c r="Y151" i="3"/>
  <c r="BL174"/>
  <c r="K55" i="42"/>
  <c r="BP19" i="50" s="1"/>
  <c r="BQ19" s="1"/>
  <c r="Y14" i="3"/>
  <c r="Y16"/>
  <c r="Y20"/>
  <c r="Y22"/>
  <c r="Y28"/>
  <c r="Y30"/>
  <c r="Y32"/>
  <c r="Y34"/>
  <c r="Y40"/>
  <c r="Y44"/>
  <c r="Y52"/>
  <c r="Y59"/>
  <c r="Y62"/>
  <c r="Y64"/>
  <c r="Y66"/>
  <c r="Y68"/>
  <c r="Y70"/>
  <c r="Y73"/>
  <c r="Y74"/>
  <c r="Y76"/>
  <c r="Y78"/>
  <c r="Y80"/>
  <c r="Y82"/>
  <c r="Y84"/>
  <c r="Y86"/>
  <c r="Y88"/>
  <c r="Y90"/>
  <c r="Y92"/>
  <c r="Y94"/>
  <c r="Y95"/>
  <c r="Y97"/>
  <c r="Y98"/>
  <c r="Y100"/>
  <c r="Y101"/>
  <c r="G104" i="41"/>
  <c r="Z84" i="50" s="1"/>
  <c r="G106" i="41"/>
  <c r="Z93" i="50" s="1"/>
  <c r="Y107" i="3"/>
  <c r="G110" i="41"/>
  <c r="Z71" i="50" s="1"/>
  <c r="Y111" i="3"/>
  <c r="Y113"/>
  <c r="Y114"/>
  <c r="Y116"/>
  <c r="G122" i="41"/>
  <c r="Z12" i="50" s="1"/>
  <c r="Y123" i="3"/>
  <c r="Y161"/>
  <c r="Y163"/>
  <c r="Y165"/>
  <c r="Y166"/>
  <c r="Y168"/>
  <c r="Y170"/>
  <c r="Y172"/>
  <c r="Y173"/>
  <c r="BO139"/>
  <c r="BL126"/>
  <c r="BO77"/>
  <c r="BO44"/>
  <c r="BO111"/>
  <c r="BO106"/>
  <c r="BO99"/>
  <c r="BO89"/>
  <c r="BO10"/>
  <c r="BO167"/>
  <c r="BO148"/>
  <c r="BO136"/>
  <c r="BO109"/>
  <c r="BO88"/>
  <c r="BL73"/>
  <c r="BO66"/>
  <c r="BL57"/>
  <c r="BO32"/>
  <c r="BO22"/>
  <c r="BO69"/>
  <c r="BO174"/>
  <c r="K122" i="42"/>
  <c r="BP12" i="50" s="1"/>
  <c r="BQ12" s="1"/>
  <c r="BL76" i="3"/>
  <c r="BO45"/>
  <c r="BO166"/>
  <c r="BO41"/>
  <c r="AA9"/>
  <c r="AA11"/>
  <c r="AA13"/>
  <c r="AA15"/>
  <c r="AA16"/>
  <c r="AA19"/>
  <c r="AA22"/>
  <c r="AA24"/>
  <c r="AA27"/>
  <c r="AA29"/>
  <c r="AA31"/>
  <c r="AA33"/>
  <c r="AA36"/>
  <c r="AA38"/>
  <c r="AA41"/>
  <c r="AA44"/>
  <c r="AA46"/>
  <c r="AA49"/>
  <c r="AA52"/>
  <c r="AA55"/>
  <c r="AA57"/>
  <c r="AA60"/>
  <c r="AA63"/>
  <c r="AA66"/>
  <c r="AA68"/>
  <c r="AA70"/>
  <c r="AA72"/>
  <c r="AA75"/>
  <c r="AA77"/>
  <c r="AA79"/>
  <c r="AA80"/>
  <c r="AA82"/>
  <c r="AA84"/>
  <c r="AA86"/>
  <c r="AA88"/>
  <c r="AA90"/>
  <c r="AA93"/>
  <c r="AA95"/>
  <c r="AA97"/>
  <c r="AA99"/>
  <c r="AA101"/>
  <c r="AA103"/>
  <c r="AA105"/>
  <c r="AA107"/>
  <c r="AA110"/>
  <c r="AA112"/>
  <c r="AA114"/>
  <c r="AA115"/>
  <c r="AA118"/>
  <c r="AA121"/>
  <c r="AA123"/>
  <c r="AA125"/>
  <c r="AA126"/>
  <c r="Y128"/>
  <c r="G131" i="41"/>
  <c r="Z69" i="50" s="1"/>
  <c r="Y132" i="3"/>
  <c r="Y134"/>
  <c r="Y136"/>
  <c r="Y137"/>
  <c r="Y139"/>
  <c r="Y141"/>
  <c r="AA143"/>
  <c r="AA159"/>
  <c r="AA161"/>
  <c r="AA163"/>
  <c r="AA166"/>
  <c r="AA168"/>
  <c r="AA170"/>
  <c r="AA172"/>
  <c r="BO158"/>
  <c r="BO103"/>
  <c r="BO48"/>
  <c r="BO21"/>
  <c r="BL70"/>
  <c r="BO120"/>
  <c r="BO102"/>
  <c r="BO76"/>
  <c r="BO70"/>
  <c r="BL61"/>
  <c r="BO19"/>
  <c r="BL157"/>
  <c r="BO130"/>
  <c r="BL72"/>
  <c r="BL56"/>
  <c r="BL40"/>
  <c r="BO132"/>
  <c r="BO12"/>
  <c r="BO73"/>
  <c r="BO160"/>
  <c r="AB9"/>
  <c r="AB11"/>
  <c r="AB13"/>
  <c r="AB15"/>
  <c r="AB17"/>
  <c r="AB19"/>
  <c r="AB21"/>
  <c r="AB23"/>
  <c r="AB25"/>
  <c r="AB27"/>
  <c r="AB29"/>
  <c r="AB31"/>
  <c r="AB33"/>
  <c r="AB35"/>
  <c r="AB37"/>
  <c r="AB39"/>
  <c r="AB41"/>
  <c r="AB43"/>
  <c r="AB45"/>
  <c r="AB47"/>
  <c r="AB49"/>
  <c r="AB50"/>
  <c r="AB51"/>
  <c r="AB53"/>
  <c r="AB91"/>
  <c r="AB93"/>
  <c r="AB95"/>
  <c r="AB97"/>
  <c r="AB99"/>
  <c r="AB101"/>
  <c r="AB103"/>
  <c r="AB105"/>
  <c r="AB107"/>
  <c r="AB109"/>
  <c r="AB111"/>
  <c r="AB113"/>
  <c r="AB115"/>
  <c r="AB117"/>
  <c r="AB119"/>
  <c r="AB121"/>
  <c r="AB123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X146"/>
  <c r="X147"/>
  <c r="X150"/>
  <c r="X151"/>
  <c r="X154"/>
  <c r="X155"/>
  <c r="X158"/>
  <c r="X159"/>
  <c r="K58" i="42"/>
  <c r="BP142" i="50" s="1"/>
  <c r="BQ142" s="1"/>
  <c r="BO164" i="3"/>
  <c r="BO151"/>
  <c r="BL149"/>
  <c r="BL127"/>
  <c r="BO107"/>
  <c r="BO68"/>
  <c r="BO52"/>
  <c r="BO37"/>
  <c r="BO24"/>
  <c r="BO14"/>
  <c r="BL173"/>
  <c r="BO163"/>
  <c r="BL161"/>
  <c r="BO131"/>
  <c r="BL109"/>
  <c r="BO91"/>
  <c r="BO87"/>
  <c r="BL74"/>
  <c r="BO67"/>
  <c r="BL58"/>
  <c r="BO51"/>
  <c r="BL42"/>
  <c r="BO23"/>
  <c r="BO154"/>
  <c r="BO124"/>
  <c r="BO118"/>
  <c r="BO110"/>
  <c r="BO90"/>
  <c r="BO74"/>
  <c r="BL65"/>
  <c r="BO58"/>
  <c r="BL49"/>
  <c r="BO42"/>
  <c r="BO35"/>
  <c r="BO13"/>
  <c r="BL14"/>
  <c r="BL119"/>
  <c r="BO34"/>
  <c r="BO100"/>
  <c r="BO156"/>
  <c r="BO128"/>
  <c r="BO49"/>
  <c r="BO9"/>
  <c r="BO173"/>
  <c r="BO145"/>
  <c r="BO57"/>
  <c r="BO144"/>
  <c r="BL141"/>
  <c r="Y10"/>
  <c r="Y12"/>
  <c r="Y18"/>
  <c r="Y24"/>
  <c r="Y26"/>
  <c r="Y36"/>
  <c r="Y38"/>
  <c r="Y42"/>
  <c r="Y46"/>
  <c r="Y48"/>
  <c r="Y50"/>
  <c r="Y54"/>
  <c r="Y56"/>
  <c r="Y58"/>
  <c r="Y60"/>
  <c r="Y61"/>
  <c r="Y63"/>
  <c r="Y65"/>
  <c r="Y67"/>
  <c r="Y69"/>
  <c r="Y71"/>
  <c r="Y72"/>
  <c r="Y75"/>
  <c r="Y77"/>
  <c r="Y79"/>
  <c r="Y81"/>
  <c r="Y83"/>
  <c r="Y87"/>
  <c r="Y89"/>
  <c r="Y91"/>
  <c r="G103" i="41"/>
  <c r="Z91" i="50" s="1"/>
  <c r="Y104" i="3"/>
  <c r="Y106"/>
  <c r="Y108"/>
  <c r="Y110"/>
  <c r="G113" i="41"/>
  <c r="Z112" i="50" s="1"/>
  <c r="Y117" i="3"/>
  <c r="Y120"/>
  <c r="Y122"/>
  <c r="Y124"/>
  <c r="Y125"/>
  <c r="Y127"/>
  <c r="X130"/>
  <c r="X131"/>
  <c r="X134"/>
  <c r="X135"/>
  <c r="X138"/>
  <c r="X139"/>
  <c r="X142"/>
  <c r="X143"/>
  <c r="AA144"/>
  <c r="AA145"/>
  <c r="AA146"/>
  <c r="AA147"/>
  <c r="AA148"/>
  <c r="AA149"/>
  <c r="AA150"/>
  <c r="AA151"/>
  <c r="AA152"/>
  <c r="AA153"/>
  <c r="AA154"/>
  <c r="AA155"/>
  <c r="AA156"/>
  <c r="AA157"/>
  <c r="AA158"/>
  <c r="Y160"/>
  <c r="G163" i="41"/>
  <c r="Z41" i="50" s="1"/>
  <c r="Y164" i="3"/>
  <c r="Y167"/>
  <c r="Y169"/>
  <c r="Y171"/>
  <c r="BO170"/>
  <c r="BO119"/>
  <c r="BO97"/>
  <c r="BO60"/>
  <c r="BO27"/>
  <c r="BO150"/>
  <c r="BO75"/>
  <c r="BL66"/>
  <c r="BO59"/>
  <c r="BL50"/>
  <c r="BO43"/>
  <c r="BO33"/>
  <c r="BO20"/>
  <c r="BL165"/>
  <c r="BO141"/>
  <c r="BL129"/>
  <c r="BO121"/>
  <c r="BO104"/>
  <c r="BO94"/>
  <c r="BO50"/>
  <c r="BL41"/>
  <c r="BO159"/>
  <c r="BO25"/>
  <c r="BO152"/>
  <c r="BO18"/>
  <c r="BO171"/>
  <c r="BO161"/>
  <c r="BO81"/>
  <c r="AA10"/>
  <c r="AA12"/>
  <c r="AA14"/>
  <c r="AA17"/>
  <c r="AA18"/>
  <c r="AA20"/>
  <c r="AA21"/>
  <c r="AA23"/>
  <c r="AA25"/>
  <c r="AA26"/>
  <c r="AA28"/>
  <c r="AA30"/>
  <c r="AA32"/>
  <c r="AA34"/>
  <c r="AA35"/>
  <c r="AA37"/>
  <c r="AA39"/>
  <c r="AA40"/>
  <c r="AA42"/>
  <c r="AA43"/>
  <c r="AA45"/>
  <c r="AA47"/>
  <c r="AA48"/>
  <c r="AA50"/>
  <c r="AA51"/>
  <c r="AA53"/>
  <c r="AA54"/>
  <c r="AA56"/>
  <c r="AA58"/>
  <c r="AA59"/>
  <c r="AA61"/>
  <c r="AA62"/>
  <c r="AA64"/>
  <c r="AA65"/>
  <c r="AA67"/>
  <c r="AA69"/>
  <c r="AA71"/>
  <c r="AA73"/>
  <c r="AA74"/>
  <c r="AA76"/>
  <c r="AA78"/>
  <c r="AA81"/>
  <c r="AA83"/>
  <c r="AA85"/>
  <c r="AA87"/>
  <c r="AA89"/>
  <c r="AA91"/>
  <c r="AA92"/>
  <c r="AA94"/>
  <c r="AA96"/>
  <c r="AA98"/>
  <c r="AA100"/>
  <c r="AA102"/>
  <c r="AA104"/>
  <c r="AA106"/>
  <c r="AA108"/>
  <c r="AA109"/>
  <c r="AA111"/>
  <c r="AA113"/>
  <c r="AA116"/>
  <c r="AA117"/>
  <c r="AA119"/>
  <c r="AA120"/>
  <c r="AA122"/>
  <c r="AA124"/>
  <c r="G128" i="41"/>
  <c r="Z109" i="50" s="1"/>
  <c r="Y129" i="3"/>
  <c r="Y131"/>
  <c r="Y133"/>
  <c r="Y135"/>
  <c r="Y140"/>
  <c r="Y142"/>
  <c r="AA160"/>
  <c r="AA162"/>
  <c r="AA164"/>
  <c r="AA165"/>
  <c r="AA167"/>
  <c r="AA169"/>
  <c r="AA173"/>
  <c r="AA174"/>
  <c r="K142" i="42"/>
  <c r="BP145" i="50" s="1"/>
  <c r="BQ145" s="1"/>
  <c r="K42" i="42"/>
  <c r="BP108" i="50" s="1"/>
  <c r="BQ108" s="1"/>
  <c r="BO165" i="3"/>
  <c r="BO123"/>
  <c r="BL110"/>
  <c r="BO82"/>
  <c r="BO64"/>
  <c r="BO143"/>
  <c r="BO122"/>
  <c r="BO96"/>
  <c r="BO63"/>
  <c r="BL54"/>
  <c r="BO47"/>
  <c r="BO36"/>
  <c r="BO26"/>
  <c r="BO162"/>
  <c r="BO140"/>
  <c r="BO134"/>
  <c r="BO125"/>
  <c r="BO108"/>
  <c r="BO85"/>
  <c r="BO54"/>
  <c r="BL45"/>
  <c r="BO38"/>
  <c r="BL169"/>
  <c r="BO114"/>
  <c r="BO98"/>
  <c r="BO83"/>
  <c r="BL64"/>
  <c r="BL48"/>
  <c r="BO53"/>
  <c r="BO157"/>
  <c r="BL88"/>
  <c r="BO65"/>
  <c r="BO15"/>
  <c r="X9"/>
  <c r="X10"/>
  <c r="X11"/>
  <c r="X13"/>
  <c r="X14"/>
  <c r="X15"/>
  <c r="X17"/>
  <c r="X18"/>
  <c r="X19"/>
  <c r="X21"/>
  <c r="X22"/>
  <c r="X23"/>
  <c r="X25"/>
  <c r="X26"/>
  <c r="X27"/>
  <c r="X29"/>
  <c r="X30"/>
  <c r="X31"/>
  <c r="X33"/>
  <c r="X34"/>
  <c r="X35"/>
  <c r="X37"/>
  <c r="X38"/>
  <c r="X39"/>
  <c r="X41"/>
  <c r="X42"/>
  <c r="X43"/>
  <c r="X45"/>
  <c r="X46"/>
  <c r="X47"/>
  <c r="X49"/>
  <c r="X50"/>
  <c r="X51"/>
  <c r="X52"/>
  <c r="X53"/>
  <c r="X54"/>
  <c r="X55"/>
  <c r="X57"/>
  <c r="X59"/>
  <c r="X61"/>
  <c r="X63"/>
  <c r="X65"/>
  <c r="X67"/>
  <c r="X69"/>
  <c r="X71"/>
  <c r="X73"/>
  <c r="X75"/>
  <c r="X77"/>
  <c r="X79"/>
  <c r="X81"/>
  <c r="X83"/>
  <c r="X85"/>
  <c r="X87"/>
  <c r="X89"/>
  <c r="X91"/>
  <c r="X93"/>
  <c r="X94"/>
  <c r="X95"/>
  <c r="X96"/>
  <c r="X97"/>
  <c r="X99"/>
  <c r="X101"/>
  <c r="X102"/>
  <c r="X103"/>
  <c r="X104"/>
  <c r="X105"/>
  <c r="X107"/>
  <c r="X109"/>
  <c r="X110"/>
  <c r="X111"/>
  <c r="X112"/>
  <c r="X113"/>
  <c r="X115"/>
  <c r="X117"/>
  <c r="X118"/>
  <c r="X119"/>
  <c r="X120"/>
  <c r="X121"/>
  <c r="X123"/>
  <c r="X126"/>
  <c r="X127"/>
  <c r="Y144"/>
  <c r="Y145"/>
  <c r="Y147"/>
  <c r="Y148"/>
  <c r="Y149"/>
  <c r="Y150"/>
  <c r="Y152"/>
  <c r="Y153"/>
  <c r="G155" i="41"/>
  <c r="Z53" i="50" s="1"/>
  <c r="Y155" i="3"/>
  <c r="Y156"/>
  <c r="Y157"/>
  <c r="Y158"/>
  <c r="Y159"/>
  <c r="X162"/>
  <c r="X163"/>
  <c r="X166"/>
  <c r="X167"/>
  <c r="X170"/>
  <c r="X171"/>
  <c r="X174"/>
  <c r="AA171"/>
  <c r="K74" i="42"/>
  <c r="BP161" i="50" s="1"/>
  <c r="BQ161" s="1"/>
  <c r="K54" i="42"/>
  <c r="BP52" i="50" s="1"/>
  <c r="BQ52" s="1"/>
  <c r="BL103" i="3"/>
  <c r="BO146"/>
  <c r="BL142"/>
  <c r="BO135"/>
  <c r="BO92"/>
  <c r="BO84"/>
  <c r="BO80"/>
  <c r="BO72"/>
  <c r="BO56"/>
  <c r="BO40"/>
  <c r="BO30"/>
  <c r="BO11"/>
  <c r="BO168"/>
  <c r="BO155"/>
  <c r="BL153"/>
  <c r="BO138"/>
  <c r="BO127"/>
  <c r="BO115"/>
  <c r="BL95"/>
  <c r="BO78"/>
  <c r="BO71"/>
  <c r="BL62"/>
  <c r="BO55"/>
  <c r="BL46"/>
  <c r="BO39"/>
  <c r="BO17"/>
  <c r="BO149"/>
  <c r="BO142"/>
  <c r="BO137"/>
  <c r="BO126"/>
  <c r="BL113"/>
  <c r="BO105"/>
  <c r="BO95"/>
  <c r="BL69"/>
  <c r="BO62"/>
  <c r="BL53"/>
  <c r="BO46"/>
  <c r="BO29"/>
  <c r="BO16"/>
  <c r="BL145"/>
  <c r="BO133"/>
  <c r="BO129"/>
  <c r="BO117"/>
  <c r="BO113"/>
  <c r="BO101"/>
  <c r="BO93"/>
  <c r="BO86"/>
  <c r="BO79"/>
  <c r="BL68"/>
  <c r="BL60"/>
  <c r="BL52"/>
  <c r="BL44"/>
  <c r="K175" i="42"/>
  <c r="BP146" i="50" s="1"/>
  <c r="BQ146" s="1"/>
  <c r="BO112" i="3"/>
  <c r="BL30"/>
  <c r="BO61"/>
  <c r="BO153"/>
  <c r="BL125"/>
  <c r="BL80"/>
  <c r="BO31"/>
  <c r="BO147"/>
  <c r="BO172"/>
  <c r="BO169"/>
  <c r="BO116"/>
  <c r="J56" i="41"/>
  <c r="AC113" i="50" s="1"/>
  <c r="J66" i="41"/>
  <c r="AC78" i="50" s="1"/>
  <c r="J68" i="41"/>
  <c r="AC55" i="50" s="1"/>
  <c r="G139" i="41"/>
  <c r="Z98" i="50" s="1"/>
  <c r="G175" i="41"/>
  <c r="Z146" i="50" s="1"/>
  <c r="K162" i="42"/>
  <c r="BP34" i="50" s="1"/>
  <c r="BQ34" s="1"/>
  <c r="K127" i="42"/>
  <c r="BP75" i="50" s="1"/>
  <c r="BQ75" s="1"/>
  <c r="K61" i="42"/>
  <c r="BP87" i="50" s="1"/>
  <c r="BQ87" s="1"/>
  <c r="K73" i="42"/>
  <c r="BP159" i="50" s="1"/>
  <c r="BQ159" s="1"/>
  <c r="BL121" i="3"/>
  <c r="J60" i="41"/>
  <c r="AC128" i="50" s="1"/>
  <c r="G136" i="41"/>
  <c r="Z132" i="50" s="1"/>
  <c r="G168" i="41"/>
  <c r="Z80" i="50" s="1"/>
  <c r="G55" i="41"/>
  <c r="Z19" i="50" s="1"/>
  <c r="K158" i="42"/>
  <c r="BP102" i="50" s="1"/>
  <c r="BQ102" s="1"/>
  <c r="K45" i="42"/>
  <c r="BP141" i="50" s="1"/>
  <c r="BQ141" s="1"/>
  <c r="K41" i="42"/>
  <c r="BP163" i="50" s="1"/>
  <c r="BQ163" s="1"/>
  <c r="K15" i="42"/>
  <c r="BP66" i="50" s="1"/>
  <c r="BQ66" s="1"/>
  <c r="G90" i="41"/>
  <c r="Z38" i="50" s="1"/>
  <c r="J74" i="41"/>
  <c r="AC161" i="50" s="1"/>
  <c r="K77" i="42"/>
  <c r="BP26" i="50" s="1"/>
  <c r="BQ26" s="1"/>
  <c r="G33" i="41"/>
  <c r="Z106" i="50" s="1"/>
  <c r="G41" i="41"/>
  <c r="Z163" i="50" s="1"/>
  <c r="J42" i="41"/>
  <c r="AC108" i="50" s="1"/>
  <c r="J47" i="41"/>
  <c r="AC95" i="50" s="1"/>
  <c r="G74" i="41"/>
  <c r="Z161" i="50" s="1"/>
  <c r="G86" i="41"/>
  <c r="Z166" i="50" s="1"/>
  <c r="K154" i="42"/>
  <c r="BP153" i="50" s="1"/>
  <c r="BQ153" s="1"/>
  <c r="K126" i="42"/>
  <c r="BP61" i="50" s="1"/>
  <c r="BQ61" s="1"/>
  <c r="K62" i="42"/>
  <c r="BP23" i="50" s="1"/>
  <c r="BQ23" s="1"/>
  <c r="K46" i="42"/>
  <c r="BP43" i="50" s="1"/>
  <c r="BQ43" s="1"/>
  <c r="K71" i="42"/>
  <c r="BP74" i="50" s="1"/>
  <c r="BQ74" s="1"/>
  <c r="K170" i="42"/>
  <c r="BP89" i="50" s="1"/>
  <c r="BQ89" s="1"/>
  <c r="K63" i="42"/>
  <c r="BP44" i="50" s="1"/>
  <c r="BQ44" s="1"/>
  <c r="G25" i="41"/>
  <c r="Z111" i="50" s="1"/>
  <c r="J26" i="41"/>
  <c r="AC99" i="50" s="1"/>
  <c r="G39" i="41"/>
  <c r="Z172" i="50" s="1"/>
  <c r="G49" i="41"/>
  <c r="Z122" i="50" s="1"/>
  <c r="J52" i="41"/>
  <c r="AC149" i="50" s="1"/>
  <c r="G62" i="41"/>
  <c r="Z23" i="50" s="1"/>
  <c r="J70" i="41"/>
  <c r="AC79" i="50" s="1"/>
  <c r="J72" i="41"/>
  <c r="AC140" i="50" s="1"/>
  <c r="G78" i="41"/>
  <c r="Z13" i="50" s="1"/>
  <c r="G94" i="41"/>
  <c r="Z107" i="50" s="1"/>
  <c r="J96" i="41"/>
  <c r="AC104" i="50" s="1"/>
  <c r="G116" i="41"/>
  <c r="Z31" i="50" s="1"/>
  <c r="G119" i="41"/>
  <c r="Z94" i="50" s="1"/>
  <c r="G120" i="41"/>
  <c r="Z101" i="50" s="1"/>
  <c r="J124" i="41"/>
  <c r="AC10" i="50" s="1"/>
  <c r="Y85" i="3"/>
  <c r="K166" i="42"/>
  <c r="BP131" i="50" s="1"/>
  <c r="BQ131" s="1"/>
  <c r="K165" i="42"/>
  <c r="BP174" i="50" s="1"/>
  <c r="BQ174" s="1"/>
  <c r="BL164" i="3"/>
  <c r="K149" i="42"/>
  <c r="BP86" i="50" s="1"/>
  <c r="BQ86" s="1"/>
  <c r="BL148" i="3"/>
  <c r="K111" i="42"/>
  <c r="BP126" i="50" s="1"/>
  <c r="BQ126" s="1"/>
  <c r="K131" i="42"/>
  <c r="BP69" i="50" s="1"/>
  <c r="BQ69" s="1"/>
  <c r="BL130" i="3"/>
  <c r="K99" i="42"/>
  <c r="BP28" i="50" s="1"/>
  <c r="BQ28" s="1"/>
  <c r="BL98" i="3"/>
  <c r="K84" i="42"/>
  <c r="BP40" i="50" s="1"/>
  <c r="BQ40" s="1"/>
  <c r="BL83" i="3"/>
  <c r="K160" i="42"/>
  <c r="BP81" i="50" s="1"/>
  <c r="BQ81" s="1"/>
  <c r="BL159" i="3"/>
  <c r="L114" i="42"/>
  <c r="K96"/>
  <c r="BP104" i="50" s="1"/>
  <c r="BQ104" s="1"/>
  <c r="L62" i="42"/>
  <c r="L46"/>
  <c r="K53"/>
  <c r="BP21" i="50" s="1"/>
  <c r="BQ21" s="1"/>
  <c r="K75" i="42"/>
  <c r="BP59" i="50" s="1"/>
  <c r="BQ59" s="1"/>
  <c r="K59" i="42"/>
  <c r="BP139" i="50" s="1"/>
  <c r="BQ139" s="1"/>
  <c r="K43" i="42"/>
  <c r="BP24" i="50" s="1"/>
  <c r="BQ24" s="1"/>
  <c r="K49" i="42"/>
  <c r="BP122" i="50" s="1"/>
  <c r="BQ122" s="1"/>
  <c r="K139" i="42"/>
  <c r="BP98" i="50" s="1"/>
  <c r="BQ98" s="1"/>
  <c r="BL138" i="3"/>
  <c r="K100" i="42"/>
  <c r="BP164" i="50" s="1"/>
  <c r="BQ164" s="1"/>
  <c r="BL99" i="3"/>
  <c r="K97" i="42"/>
  <c r="BP83" i="50" s="1"/>
  <c r="BQ83" s="1"/>
  <c r="BL96" i="3"/>
  <c r="K76" i="42"/>
  <c r="BP30" i="50" s="1"/>
  <c r="BQ30" s="1"/>
  <c r="BL75" i="3"/>
  <c r="K60" i="42"/>
  <c r="BP128" i="50" s="1"/>
  <c r="BQ128" s="1"/>
  <c r="BL59" i="3"/>
  <c r="K44" i="42"/>
  <c r="BP118" i="50" s="1"/>
  <c r="BQ118" s="1"/>
  <c r="BL43" i="3"/>
  <c r="K34" i="42"/>
  <c r="BP167" i="50" s="1"/>
  <c r="BQ167" s="1"/>
  <c r="BL33" i="3"/>
  <c r="K141" i="42"/>
  <c r="BP150" i="50" s="1"/>
  <c r="BQ150" s="1"/>
  <c r="BL140" i="3"/>
  <c r="K94" i="42"/>
  <c r="BP107" i="50" s="1"/>
  <c r="BQ107" s="1"/>
  <c r="BL93" i="3"/>
  <c r="K85" i="42"/>
  <c r="BP133" i="50" s="1"/>
  <c r="BQ133" s="1"/>
  <c r="K36" i="42"/>
  <c r="BP68" i="50" s="1"/>
  <c r="BQ68" s="1"/>
  <c r="BL35" i="3"/>
  <c r="K23" i="42"/>
  <c r="BP110" i="50" s="1"/>
  <c r="BQ110" s="1"/>
  <c r="BL22" i="3"/>
  <c r="K14" i="42"/>
  <c r="BP72" i="50" s="1"/>
  <c r="BQ72" s="1"/>
  <c r="BL13" i="3"/>
  <c r="K129" i="42"/>
  <c r="BP148" i="50" s="1"/>
  <c r="BQ148" s="1"/>
  <c r="BL128" i="3"/>
  <c r="K117" i="42"/>
  <c r="BP11" i="50" s="1"/>
  <c r="BQ11" s="1"/>
  <c r="BL116" i="3"/>
  <c r="BL97"/>
  <c r="K98" i="42"/>
  <c r="BP27" i="50" s="1"/>
  <c r="BQ27" s="1"/>
  <c r="K29" i="42"/>
  <c r="BP73" i="50" s="1"/>
  <c r="BQ73" s="1"/>
  <c r="BL28" i="3"/>
  <c r="K16" i="42"/>
  <c r="BP54" i="50" s="1"/>
  <c r="BQ54" s="1"/>
  <c r="BL15" i="3"/>
  <c r="K10" i="42"/>
  <c r="BP18" i="50" s="1"/>
  <c r="BQ18" s="1"/>
  <c r="BL9" i="3"/>
  <c r="K147" i="42"/>
  <c r="BP129" i="50" s="1"/>
  <c r="BQ129" s="1"/>
  <c r="BL146" i="3"/>
  <c r="K140" i="42"/>
  <c r="BP154" i="50" s="1"/>
  <c r="BQ154" s="1"/>
  <c r="BL139" i="3"/>
  <c r="Y174"/>
  <c r="K161" i="42"/>
  <c r="BP82" i="50" s="1"/>
  <c r="BQ82" s="1"/>
  <c r="BL160" i="3"/>
  <c r="K145" i="42"/>
  <c r="BP151" i="50" s="1"/>
  <c r="BQ151" s="1"/>
  <c r="BL144" i="3"/>
  <c r="K172" i="42"/>
  <c r="BP138" i="50" s="1"/>
  <c r="BQ138" s="1"/>
  <c r="BL171" i="3"/>
  <c r="K90" i="42"/>
  <c r="BP38" i="50" s="1"/>
  <c r="BQ38" s="1"/>
  <c r="BL89" i="3"/>
  <c r="K82" i="42"/>
  <c r="BP77" i="50" s="1"/>
  <c r="BQ77" s="1"/>
  <c r="BL81" i="3"/>
  <c r="K135" i="42"/>
  <c r="BP123" i="50" s="1"/>
  <c r="BQ123" s="1"/>
  <c r="BL134" i="3"/>
  <c r="K103" i="42"/>
  <c r="BP91" i="50" s="1"/>
  <c r="BQ91" s="1"/>
  <c r="BL102" i="3"/>
  <c r="L55" i="42"/>
  <c r="L73"/>
  <c r="K123"/>
  <c r="BP20" i="50" s="1"/>
  <c r="BQ20" s="1"/>
  <c r="BL122" i="3"/>
  <c r="K112" i="42"/>
  <c r="BP152" i="50" s="1"/>
  <c r="BQ152" s="1"/>
  <c r="BL111" i="3"/>
  <c r="K64" i="42"/>
  <c r="BP124" i="50" s="1"/>
  <c r="BQ124" s="1"/>
  <c r="BL63" i="3"/>
  <c r="K48" i="42"/>
  <c r="BP36" i="50" s="1"/>
  <c r="BQ36" s="1"/>
  <c r="BL47" i="3"/>
  <c r="K21" i="42"/>
  <c r="BP137" i="50" s="1"/>
  <c r="BQ137" s="1"/>
  <c r="BL20" i="3"/>
  <c r="K39" i="42"/>
  <c r="BP172" i="50" s="1"/>
  <c r="BQ172" s="1"/>
  <c r="BL38" i="3"/>
  <c r="K30" i="42"/>
  <c r="BP171" i="50" s="1"/>
  <c r="BQ171" s="1"/>
  <c r="BL29" i="3"/>
  <c r="K31" i="42"/>
  <c r="BP70" i="50" s="1"/>
  <c r="BQ70" s="1"/>
  <c r="K12" i="42"/>
  <c r="BP127" i="50" s="1"/>
  <c r="BQ127" s="1"/>
  <c r="BL11" i="3"/>
  <c r="K167" i="42"/>
  <c r="BP9" i="50" s="1"/>
  <c r="BQ9" s="1"/>
  <c r="BL166" i="3"/>
  <c r="K148" i="42"/>
  <c r="BP76" i="50" s="1"/>
  <c r="BQ76" s="1"/>
  <c r="BL147" i="3"/>
  <c r="K134" i="42"/>
  <c r="BP169" i="50" s="1"/>
  <c r="BQ169" s="1"/>
  <c r="BL133" i="3"/>
  <c r="K32" i="42"/>
  <c r="BP130" i="50" s="1"/>
  <c r="BQ130" s="1"/>
  <c r="BL31" i="3"/>
  <c r="K19" i="42"/>
  <c r="BP51" i="50" s="1"/>
  <c r="BQ51" s="1"/>
  <c r="BL18" i="3"/>
  <c r="K136" i="42"/>
  <c r="BP132" i="50" s="1"/>
  <c r="BQ132" s="1"/>
  <c r="K124" i="42"/>
  <c r="BP10" i="50" s="1"/>
  <c r="BQ10" s="1"/>
  <c r="BL123" i="3"/>
  <c r="K92" i="42"/>
  <c r="BP16" i="50" s="1"/>
  <c r="BQ16" s="1"/>
  <c r="BL91" i="3"/>
  <c r="K22" i="42"/>
  <c r="BP39" i="50" s="1"/>
  <c r="BQ39" s="1"/>
  <c r="BL21" i="3"/>
  <c r="J10" i="41"/>
  <c r="AC18" i="50" s="1"/>
  <c r="G23" i="41"/>
  <c r="Z110" i="50" s="1"/>
  <c r="J36" i="41"/>
  <c r="AC68" i="50" s="1"/>
  <c r="G66" i="41"/>
  <c r="Z78" i="50" s="1"/>
  <c r="G82" i="41"/>
  <c r="Z77" i="50" s="1"/>
  <c r="G95" i="41"/>
  <c r="Z168" i="50" s="1"/>
  <c r="J102" i="41"/>
  <c r="AC144" i="50" s="1"/>
  <c r="G121" i="41"/>
  <c r="Z156" i="50" s="1"/>
  <c r="G17" i="41"/>
  <c r="Z50" i="50" s="1"/>
  <c r="J20" i="41"/>
  <c r="AC25" i="50" s="1"/>
  <c r="J62" i="41"/>
  <c r="AC23" i="50" s="1"/>
  <c r="J64" i="41"/>
  <c r="AC124" i="50" s="1"/>
  <c r="G70" i="41"/>
  <c r="Z79" i="50" s="1"/>
  <c r="J92" i="41"/>
  <c r="AC16" i="50" s="1"/>
  <c r="G97" i="41"/>
  <c r="Z83" i="50" s="1"/>
  <c r="G100" i="41"/>
  <c r="Z164" i="50" s="1"/>
  <c r="J114" i="41"/>
  <c r="AC143" i="50" s="1"/>
  <c r="G127" i="41"/>
  <c r="Z75" i="50" s="1"/>
  <c r="G147" i="41"/>
  <c r="Z129" i="50" s="1"/>
  <c r="K174" i="42"/>
  <c r="BP103" i="50" s="1"/>
  <c r="BQ103" s="1"/>
  <c r="BP157" i="3"/>
  <c r="K173" i="42"/>
  <c r="BP135" i="50" s="1"/>
  <c r="BQ135" s="1"/>
  <c r="BL172" i="3"/>
  <c r="K157" i="42"/>
  <c r="BP58" i="50" s="1"/>
  <c r="BQ58" s="1"/>
  <c r="BL156" i="3"/>
  <c r="K143" i="42"/>
  <c r="BP121" i="50" s="1"/>
  <c r="BQ121" s="1"/>
  <c r="K156" i="42"/>
  <c r="BP165" i="50" s="1"/>
  <c r="BQ165" s="1"/>
  <c r="BL155" i="3"/>
  <c r="K115" i="42"/>
  <c r="BP147" i="50" s="1"/>
  <c r="BQ147" s="1"/>
  <c r="BL114" i="3"/>
  <c r="K88" i="42"/>
  <c r="BP162" i="50" s="1"/>
  <c r="BQ162" s="1"/>
  <c r="BL87" i="3"/>
  <c r="K80" i="42"/>
  <c r="BP160" i="50" s="1"/>
  <c r="BQ160" s="1"/>
  <c r="BL79" i="3"/>
  <c r="K130" i="42"/>
  <c r="BP100" i="50" s="1"/>
  <c r="BQ100" s="1"/>
  <c r="K95" i="42"/>
  <c r="BP168" i="50" s="1"/>
  <c r="BQ168" s="1"/>
  <c r="BL94" i="3"/>
  <c r="K69" i="42"/>
  <c r="BP92" i="50" s="1"/>
  <c r="BQ92" s="1"/>
  <c r="K89" i="42"/>
  <c r="BP63" i="50" s="1"/>
  <c r="BQ63" s="1"/>
  <c r="K67" i="42"/>
  <c r="BP105" i="50" s="1"/>
  <c r="BQ105" s="1"/>
  <c r="K51" i="42"/>
  <c r="BP62" i="50" s="1"/>
  <c r="BQ62" s="1"/>
  <c r="K65" i="42"/>
  <c r="BP120" i="50" s="1"/>
  <c r="BQ120" s="1"/>
  <c r="K164" i="42"/>
  <c r="BP85" i="50" s="1"/>
  <c r="BQ85" s="1"/>
  <c r="BL163" i="3"/>
  <c r="K151" i="42"/>
  <c r="BP35" i="50" s="1"/>
  <c r="BQ35" s="1"/>
  <c r="BL150" i="3"/>
  <c r="K132" i="42"/>
  <c r="BP49" i="50" s="1"/>
  <c r="BQ49" s="1"/>
  <c r="BL131" i="3"/>
  <c r="K107" i="42"/>
  <c r="BP45" i="50" s="1"/>
  <c r="BQ45" s="1"/>
  <c r="BL106" i="3"/>
  <c r="K68" i="42"/>
  <c r="BP55" i="50" s="1"/>
  <c r="BQ55" s="1"/>
  <c r="BL67" i="3"/>
  <c r="K52" i="42"/>
  <c r="BP149" i="50" s="1"/>
  <c r="BQ149" s="1"/>
  <c r="BL51" i="3"/>
  <c r="K37" i="42"/>
  <c r="BP158" i="50" s="1"/>
  <c r="BQ158" s="1"/>
  <c r="BL36" i="3"/>
  <c r="K24" i="42"/>
  <c r="BP134" i="50" s="1"/>
  <c r="BQ134" s="1"/>
  <c r="BL23" i="3"/>
  <c r="K11" i="42"/>
  <c r="BP60" i="50" s="1"/>
  <c r="BQ60" s="1"/>
  <c r="BL10" i="3"/>
  <c r="K163" i="42"/>
  <c r="BP41" i="50" s="1"/>
  <c r="BQ41" s="1"/>
  <c r="BL162" i="3"/>
  <c r="K125" i="42"/>
  <c r="BP97" i="50" s="1"/>
  <c r="BQ97" s="1"/>
  <c r="BL124" i="3"/>
  <c r="K121" i="42"/>
  <c r="BP156" i="50" s="1"/>
  <c r="BQ156" s="1"/>
  <c r="BL120" i="3"/>
  <c r="K106" i="42"/>
  <c r="BP93" i="50" s="1"/>
  <c r="BQ93" s="1"/>
  <c r="BL105" i="3"/>
  <c r="K83" i="42"/>
  <c r="BP90" i="50" s="1"/>
  <c r="BQ90" s="1"/>
  <c r="BL82" i="3"/>
  <c r="K17" i="42"/>
  <c r="BP50" i="50" s="1"/>
  <c r="BQ50" s="1"/>
  <c r="BL16" i="3"/>
  <c r="K133" i="42"/>
  <c r="BP96" i="50" s="1"/>
  <c r="BQ96" s="1"/>
  <c r="BL132" i="3"/>
  <c r="K102" i="42"/>
  <c r="BP144" i="50" s="1"/>
  <c r="BQ144" s="1"/>
  <c r="BL101" i="3"/>
  <c r="K79" i="42"/>
  <c r="BP37" i="50" s="1"/>
  <c r="BQ37" s="1"/>
  <c r="BL78" i="3"/>
  <c r="K35" i="42"/>
  <c r="BP125" i="50" s="1"/>
  <c r="BQ125" s="1"/>
  <c r="BL34" i="3"/>
  <c r="K26" i="42"/>
  <c r="BP99" i="50" s="1"/>
  <c r="BQ99" s="1"/>
  <c r="BL25" i="3"/>
  <c r="K171" i="42"/>
  <c r="BP48" i="50" s="1"/>
  <c r="BQ48" s="1"/>
  <c r="BL170" i="3"/>
  <c r="K159" i="42"/>
  <c r="BP155" i="50" s="1"/>
  <c r="BQ155" s="1"/>
  <c r="BL158" i="3"/>
  <c r="K152" i="42"/>
  <c r="BP117" i="50" s="1"/>
  <c r="BQ117" s="1"/>
  <c r="BL151" i="3"/>
  <c r="K120" i="42"/>
  <c r="BP101" i="50" s="1"/>
  <c r="BQ101" s="1"/>
  <c r="K108" i="42"/>
  <c r="BP14" i="50" s="1"/>
  <c r="BQ14" s="1"/>
  <c r="BL107" i="3"/>
  <c r="G152" i="41"/>
  <c r="Z117" i="50" s="1"/>
  <c r="K169" i="42"/>
  <c r="BP170" i="50" s="1"/>
  <c r="BQ170" s="1"/>
  <c r="BL168" i="3"/>
  <c r="K153" i="42"/>
  <c r="BP17" i="50" s="1"/>
  <c r="BQ17" s="1"/>
  <c r="BL152" i="3"/>
  <c r="BP141"/>
  <c r="L110" i="42"/>
  <c r="K86"/>
  <c r="BP166" i="50" s="1"/>
  <c r="BQ166" s="1"/>
  <c r="BL85" i="3"/>
  <c r="K78" i="42"/>
  <c r="BP13" i="50" s="1"/>
  <c r="BQ13" s="1"/>
  <c r="BL77" i="3"/>
  <c r="K119" i="42"/>
  <c r="BP94" i="50" s="1"/>
  <c r="BQ94" s="1"/>
  <c r="BL118" i="3"/>
  <c r="K128" i="42"/>
  <c r="BP109" i="50" s="1"/>
  <c r="BQ109" s="1"/>
  <c r="BP65" i="3"/>
  <c r="K81" i="42"/>
  <c r="BP42" i="50" s="1"/>
  <c r="BQ42" s="1"/>
  <c r="BP46" i="3"/>
  <c r="K57" i="42"/>
  <c r="BP65" i="50" s="1"/>
  <c r="BQ65" s="1"/>
  <c r="K144" i="42"/>
  <c r="BP15" i="50" s="1"/>
  <c r="BQ15" s="1"/>
  <c r="BL143" i="3"/>
  <c r="K116" i="42"/>
  <c r="BP31" i="50" s="1"/>
  <c r="BQ31" s="1"/>
  <c r="BL115" i="3"/>
  <c r="K87" i="42"/>
  <c r="BP22" i="50" s="1"/>
  <c r="BQ22" s="1"/>
  <c r="BL86" i="3"/>
  <c r="K72" i="42"/>
  <c r="BP140" i="50" s="1"/>
  <c r="BQ140" s="1"/>
  <c r="BL71" i="3"/>
  <c r="K56" i="42"/>
  <c r="BP113" i="50" s="1"/>
  <c r="BQ113" s="1"/>
  <c r="BL55" i="3"/>
  <c r="K40" i="42"/>
  <c r="BP57" i="50" s="1"/>
  <c r="BQ57" s="1"/>
  <c r="BL39" i="3"/>
  <c r="K27" i="42"/>
  <c r="BP67" i="50" s="1"/>
  <c r="BQ67" s="1"/>
  <c r="BL26" i="3"/>
  <c r="K18" i="42"/>
  <c r="BP115" i="50" s="1"/>
  <c r="BQ115" s="1"/>
  <c r="BL17" i="3"/>
  <c r="K168" i="42"/>
  <c r="BP80" i="50" s="1"/>
  <c r="BQ80" s="1"/>
  <c r="BL167" i="3"/>
  <c r="K155" i="42"/>
  <c r="BP53" i="50" s="1"/>
  <c r="BQ53" s="1"/>
  <c r="BL154" i="3"/>
  <c r="K137" i="42"/>
  <c r="BP46" i="50" s="1"/>
  <c r="BQ46" s="1"/>
  <c r="BL136" i="3"/>
  <c r="K109" i="42"/>
  <c r="BP33" i="50" s="1"/>
  <c r="BQ33" s="1"/>
  <c r="BL108" i="3"/>
  <c r="K105" i="42"/>
  <c r="BP136" i="50" s="1"/>
  <c r="BQ136" s="1"/>
  <c r="BL104" i="3"/>
  <c r="K33" i="42"/>
  <c r="BP106" i="50" s="1"/>
  <c r="BQ106" s="1"/>
  <c r="BL32" i="3"/>
  <c r="K20" i="42"/>
  <c r="BP25" i="50" s="1"/>
  <c r="BQ25" s="1"/>
  <c r="BL19" i="3"/>
  <c r="K38" i="42"/>
  <c r="BP157" i="50" s="1"/>
  <c r="BQ157" s="1"/>
  <c r="BL37" i="3"/>
  <c r="K28" i="42"/>
  <c r="BP119" i="50" s="1"/>
  <c r="BQ119" s="1"/>
  <c r="BL27" i="3"/>
  <c r="K118" i="42"/>
  <c r="BP116" i="50" s="1"/>
  <c r="BQ116" s="1"/>
  <c r="BL117" i="3"/>
  <c r="K113" i="42"/>
  <c r="BP112" i="50" s="1"/>
  <c r="BQ112" s="1"/>
  <c r="BL112" i="3"/>
  <c r="K101" i="42"/>
  <c r="BP29" i="50" s="1"/>
  <c r="BQ29" s="1"/>
  <c r="BL100" i="3"/>
  <c r="K13" i="42"/>
  <c r="BP88" i="50" s="1"/>
  <c r="BQ88" s="1"/>
  <c r="BL12" i="3"/>
  <c r="K104" i="42"/>
  <c r="BP84" i="50" s="1"/>
  <c r="BQ84" s="1"/>
  <c r="K93" i="42"/>
  <c r="BP173" i="50" s="1"/>
  <c r="BQ173" s="1"/>
  <c r="BL92" i="3"/>
  <c r="K91" i="42"/>
  <c r="BP114" i="50" s="1"/>
  <c r="BQ114" s="1"/>
  <c r="BL90" i="3"/>
  <c r="K25" i="42"/>
  <c r="BP111" i="50" s="1"/>
  <c r="BQ111" s="1"/>
  <c r="BL24" i="3"/>
  <c r="I144" i="41"/>
  <c r="AB15" i="50" s="1"/>
  <c r="F144" i="41"/>
  <c r="Y15" i="50" s="1"/>
  <c r="Z102" i="3"/>
  <c r="G24" i="41"/>
  <c r="Z134" i="50" s="1"/>
  <c r="Y23" i="3"/>
  <c r="J12" i="41"/>
  <c r="AC127" i="50" s="1"/>
  <c r="J13" i="41"/>
  <c r="AC88" i="50" s="1"/>
  <c r="AB12" i="3"/>
  <c r="G15" i="41"/>
  <c r="Z66" i="50" s="1"/>
  <c r="G16" i="41"/>
  <c r="Z54" i="50" s="1"/>
  <c r="Y15" i="3"/>
  <c r="J18" i="41"/>
  <c r="AC115" i="50" s="1"/>
  <c r="G22" i="41"/>
  <c r="Z39" i="50" s="1"/>
  <c r="Y21" i="3"/>
  <c r="J23" i="41"/>
  <c r="AC110" i="50" s="1"/>
  <c r="AB22" i="3"/>
  <c r="J28" i="41"/>
  <c r="AC119" i="50" s="1"/>
  <c r="J29" i="41"/>
  <c r="AC73" i="50" s="1"/>
  <c r="AB28" i="3"/>
  <c r="G31" i="41"/>
  <c r="Z70" i="50" s="1"/>
  <c r="G32" i="41"/>
  <c r="Z130" i="50" s="1"/>
  <c r="Y31" i="3"/>
  <c r="J34" i="41"/>
  <c r="AC167" i="50" s="1"/>
  <c r="G38" i="41"/>
  <c r="Z157" i="50" s="1"/>
  <c r="Y37" i="3"/>
  <c r="J39" i="41"/>
  <c r="AC172" i="50" s="1"/>
  <c r="AB38" i="3"/>
  <c r="J44" i="41"/>
  <c r="AC118" i="50" s="1"/>
  <c r="J45" i="41"/>
  <c r="AC141" i="50" s="1"/>
  <c r="AB44" i="3"/>
  <c r="G47" i="41"/>
  <c r="Z95" i="50" s="1"/>
  <c r="G48" i="41"/>
  <c r="Z36" i="50" s="1"/>
  <c r="Y47" i="3"/>
  <c r="J50" i="41"/>
  <c r="AC56" i="50" s="1"/>
  <c r="G54" i="41"/>
  <c r="Z52" i="50" s="1"/>
  <c r="Y53" i="3"/>
  <c r="J55" i="41"/>
  <c r="AC19" i="50" s="1"/>
  <c r="AB54" i="3"/>
  <c r="G60" i="41"/>
  <c r="Z128" i="50" s="1"/>
  <c r="G61" i="41"/>
  <c r="Z87" i="50" s="1"/>
  <c r="X60" i="3"/>
  <c r="G64" i="41"/>
  <c r="Z124" i="50" s="1"/>
  <c r="G65" i="41"/>
  <c r="Z120" i="50" s="1"/>
  <c r="X64" i="3"/>
  <c r="G68" i="41"/>
  <c r="Z55" i="50" s="1"/>
  <c r="G69" i="41"/>
  <c r="Z92" i="50" s="1"/>
  <c r="X68" i="3"/>
  <c r="G72" i="41"/>
  <c r="Z140" i="50" s="1"/>
  <c r="G73" i="41"/>
  <c r="Z159" i="50" s="1"/>
  <c r="X72" i="3"/>
  <c r="G76" i="41"/>
  <c r="Z30" i="50" s="1"/>
  <c r="G77" i="41"/>
  <c r="Z26" i="50" s="1"/>
  <c r="X76" i="3"/>
  <c r="J78" i="41"/>
  <c r="AC13" i="50" s="1"/>
  <c r="AB77" i="3"/>
  <c r="G80" i="41"/>
  <c r="Z160" i="50" s="1"/>
  <c r="G81" i="41"/>
  <c r="Z42" i="50" s="1"/>
  <c r="X80" i="3"/>
  <c r="J82" i="41"/>
  <c r="AC77" i="50" s="1"/>
  <c r="AB81" i="3"/>
  <c r="G84" i="41"/>
  <c r="Z40" i="50" s="1"/>
  <c r="G85" i="41"/>
  <c r="Z133" i="50" s="1"/>
  <c r="X84" i="3"/>
  <c r="J86" i="41"/>
  <c r="AC166" i="50" s="1"/>
  <c r="AB85" i="3"/>
  <c r="G88" i="41"/>
  <c r="Z162" i="50" s="1"/>
  <c r="G89" i="41"/>
  <c r="Z63" i="50" s="1"/>
  <c r="X88" i="3"/>
  <c r="J90" i="41"/>
  <c r="AC38" i="50" s="1"/>
  <c r="AB89" i="3"/>
  <c r="J95" i="41"/>
  <c r="AC168" i="50" s="1"/>
  <c r="AB94" i="3"/>
  <c r="J98" i="41"/>
  <c r="AC27" i="50" s="1"/>
  <c r="J99" i="41"/>
  <c r="AC28" i="50" s="1"/>
  <c r="AB98" i="3"/>
  <c r="G105" i="41"/>
  <c r="Z136" i="50" s="1"/>
  <c r="G107" i="41"/>
  <c r="Z45" i="50" s="1"/>
  <c r="X106" i="3"/>
  <c r="J108" i="41"/>
  <c r="AC14" i="50" s="1"/>
  <c r="J109" i="41"/>
  <c r="AC33" i="50" s="1"/>
  <c r="AB108" i="3"/>
  <c r="G111" i="41"/>
  <c r="Z126" i="50" s="1"/>
  <c r="J112" i="41"/>
  <c r="AC152" i="50" s="1"/>
  <c r="G117" i="41"/>
  <c r="Z11" i="50" s="1"/>
  <c r="X116" i="3"/>
  <c r="J118" i="41"/>
  <c r="AC116" i="50" s="1"/>
  <c r="Z119" i="3"/>
  <c r="J121" i="41"/>
  <c r="AC156" i="50" s="1"/>
  <c r="AB120" i="3"/>
  <c r="J128" i="41"/>
  <c r="AC109" i="50" s="1"/>
  <c r="AB127" i="3"/>
  <c r="J129" i="41"/>
  <c r="AC148" i="50" s="1"/>
  <c r="AB128" i="3"/>
  <c r="J130" i="41"/>
  <c r="AC100" i="50" s="1"/>
  <c r="AB129" i="3"/>
  <c r="G132" i="41"/>
  <c r="Z49" i="50" s="1"/>
  <c r="J136" i="41"/>
  <c r="AC132" i="50" s="1"/>
  <c r="AB135" i="3"/>
  <c r="J137" i="41"/>
  <c r="AC46" i="50" s="1"/>
  <c r="AB136" i="3"/>
  <c r="J138" i="41"/>
  <c r="AC32" i="50" s="1"/>
  <c r="AB137" i="3"/>
  <c r="G140" i="41"/>
  <c r="Z154" i="50" s="1"/>
  <c r="J145" i="41"/>
  <c r="AC151" i="50" s="1"/>
  <c r="AB144" i="3"/>
  <c r="J146" i="41"/>
  <c r="AC47" i="50" s="1"/>
  <c r="AB145" i="3"/>
  <c r="G148" i="41"/>
  <c r="Z76" i="50" s="1"/>
  <c r="J152" i="41"/>
  <c r="AC117" i="50" s="1"/>
  <c r="AB151" i="3"/>
  <c r="J153" i="41"/>
  <c r="AC17" i="50" s="1"/>
  <c r="AB152" i="3"/>
  <c r="J154" i="41"/>
  <c r="AC153" i="50" s="1"/>
  <c r="AB153" i="3"/>
  <c r="G156" i="41"/>
  <c r="Z165" i="50" s="1"/>
  <c r="J160" i="41"/>
  <c r="AC81" i="50" s="1"/>
  <c r="AB159" i="3"/>
  <c r="J161" i="41"/>
  <c r="AC82" i="50" s="1"/>
  <c r="AB160" i="3"/>
  <c r="J162" i="41"/>
  <c r="AC34" i="50" s="1"/>
  <c r="AB161" i="3"/>
  <c r="G164" i="41"/>
  <c r="Z85" i="50" s="1"/>
  <c r="J168" i="41"/>
  <c r="AC80" i="50" s="1"/>
  <c r="AB167" i="3"/>
  <c r="J169" i="41"/>
  <c r="AC170" i="50" s="1"/>
  <c r="AB168" i="3"/>
  <c r="J170" i="41"/>
  <c r="AC89" i="50" s="1"/>
  <c r="AB169" i="3"/>
  <c r="G172" i="41"/>
  <c r="Z138" i="50" s="1"/>
  <c r="Y130" i="3"/>
  <c r="Y126"/>
  <c r="Y118"/>
  <c r="Y112"/>
  <c r="Y102"/>
  <c r="Y96"/>
  <c r="AB71"/>
  <c r="AB63"/>
  <c r="AB55"/>
  <c r="X48"/>
  <c r="G11" i="41"/>
  <c r="Z60" i="50" s="1"/>
  <c r="G12" i="41"/>
  <c r="Z127" i="50" s="1"/>
  <c r="Y11" i="3"/>
  <c r="G13" i="41"/>
  <c r="Z88" i="50" s="1"/>
  <c r="J14" i="41"/>
  <c r="AC72" i="50" s="1"/>
  <c r="G18" i="41"/>
  <c r="Z115" i="50" s="1"/>
  <c r="Y17" i="3"/>
  <c r="J19" i="41"/>
  <c r="AC51" i="50" s="1"/>
  <c r="AB18" i="3"/>
  <c r="J24" i="41"/>
  <c r="AC134" i="50" s="1"/>
  <c r="J25" i="41"/>
  <c r="AC111" i="50" s="1"/>
  <c r="AB24" i="3"/>
  <c r="G27" i="41"/>
  <c r="Z67" i="50" s="1"/>
  <c r="G28" i="41"/>
  <c r="Z119" i="50" s="1"/>
  <c r="Y27" i="3"/>
  <c r="G29" i="41"/>
  <c r="Z73" i="50" s="1"/>
  <c r="J30" i="41"/>
  <c r="AC171" i="50" s="1"/>
  <c r="G34" i="41"/>
  <c r="Z167" i="50" s="1"/>
  <c r="Y33" i="3"/>
  <c r="J35" i="41"/>
  <c r="AC125" i="50" s="1"/>
  <c r="AB34" i="3"/>
  <c r="J40" i="41"/>
  <c r="AC57" i="50" s="1"/>
  <c r="J41" i="41"/>
  <c r="AC163" i="50" s="1"/>
  <c r="AB40" i="3"/>
  <c r="G43" i="41"/>
  <c r="Z24" i="50" s="1"/>
  <c r="G44" i="41"/>
  <c r="Z118" i="50" s="1"/>
  <c r="Y43" i="3"/>
  <c r="G45" i="41"/>
  <c r="Z141" i="50" s="1"/>
  <c r="J46" i="41"/>
  <c r="AC43" i="50" s="1"/>
  <c r="G50" i="41"/>
  <c r="Z56" i="50" s="1"/>
  <c r="Y49" i="3"/>
  <c r="J51" i="41"/>
  <c r="AC62" i="50" s="1"/>
  <c r="J57" i="41"/>
  <c r="AC65" i="50" s="1"/>
  <c r="AB56" i="3"/>
  <c r="J58" i="41"/>
  <c r="AC142" i="50" s="1"/>
  <c r="J59" i="41"/>
  <c r="AC139" i="50" s="1"/>
  <c r="AB58" i="3"/>
  <c r="J63" i="41"/>
  <c r="AC44" i="50" s="1"/>
  <c r="AB62" i="3"/>
  <c r="J67" i="41"/>
  <c r="AC105" i="50" s="1"/>
  <c r="AB66" i="3"/>
  <c r="J71" i="41"/>
  <c r="AC74" i="50" s="1"/>
  <c r="AB70" i="3"/>
  <c r="J75" i="41"/>
  <c r="AC59" i="50" s="1"/>
  <c r="AB74" i="3"/>
  <c r="J79" i="41"/>
  <c r="AC37" i="50" s="1"/>
  <c r="AB78" i="3"/>
  <c r="J83" i="41"/>
  <c r="AC90" i="50" s="1"/>
  <c r="AB82" i="3"/>
  <c r="J87" i="41"/>
  <c r="AC22" i="50" s="1"/>
  <c r="AB86" i="3"/>
  <c r="J91" i="41"/>
  <c r="AC114" i="50" s="1"/>
  <c r="AB90" i="3"/>
  <c r="G98" i="41"/>
  <c r="Z27" i="50" s="1"/>
  <c r="G99" i="41"/>
  <c r="Z28" i="50" s="1"/>
  <c r="X98" i="3"/>
  <c r="J100" i="41"/>
  <c r="AC164" i="50" s="1"/>
  <c r="J101" i="41"/>
  <c r="AC29" i="50" s="1"/>
  <c r="AB100" i="3"/>
  <c r="J104" i="41"/>
  <c r="AC84" i="50" s="1"/>
  <c r="G108" i="41"/>
  <c r="Z14" i="50" s="1"/>
  <c r="G109" i="41"/>
  <c r="Z33" i="50" s="1"/>
  <c r="X108" i="3"/>
  <c r="J110" i="41"/>
  <c r="AC71" i="50" s="1"/>
  <c r="G112" i="41"/>
  <c r="Z152" i="50" s="1"/>
  <c r="J113" i="41"/>
  <c r="AC112" i="50" s="1"/>
  <c r="AB112" i="3"/>
  <c r="G118" i="41"/>
  <c r="Z116" i="50" s="1"/>
  <c r="J119" i="41"/>
  <c r="AC94" i="50" s="1"/>
  <c r="AB118" i="3"/>
  <c r="J122" i="41"/>
  <c r="AC12" i="50" s="1"/>
  <c r="J123" i="41"/>
  <c r="AC20" i="50" s="1"/>
  <c r="AB122" i="3"/>
  <c r="G129" i="41"/>
  <c r="Z148" i="50" s="1"/>
  <c r="X128" i="3"/>
  <c r="G130" i="41"/>
  <c r="Z100" i="50" s="1"/>
  <c r="X129" i="3"/>
  <c r="J131" i="41"/>
  <c r="AC69" i="50" s="1"/>
  <c r="AB130" i="3"/>
  <c r="G135" i="41"/>
  <c r="Z123" i="50" s="1"/>
  <c r="G137" i="41"/>
  <c r="Z46" i="50" s="1"/>
  <c r="X136" i="3"/>
  <c r="G138" i="41"/>
  <c r="Z32" i="50" s="1"/>
  <c r="X137" i="3"/>
  <c r="J139" i="41"/>
  <c r="AC98" i="50" s="1"/>
  <c r="AB138" i="3"/>
  <c r="G143" i="41"/>
  <c r="Z121" i="50" s="1"/>
  <c r="G145" i="41"/>
  <c r="Z151" i="50" s="1"/>
  <c r="X144" i="3"/>
  <c r="G146" i="41"/>
  <c r="Z47" i="50" s="1"/>
  <c r="X145" i="3"/>
  <c r="J147" i="41"/>
  <c r="AC129" i="50" s="1"/>
  <c r="AB146" i="3"/>
  <c r="G151" i="41"/>
  <c r="Z35" i="50" s="1"/>
  <c r="G153" i="41"/>
  <c r="Z17" i="50" s="1"/>
  <c r="X152" i="3"/>
  <c r="G154" i="41"/>
  <c r="Z153" i="50" s="1"/>
  <c r="X153" i="3"/>
  <c r="J155" i="41"/>
  <c r="AC53" i="50" s="1"/>
  <c r="AB154" i="3"/>
  <c r="G159" i="41"/>
  <c r="Z155" i="50" s="1"/>
  <c r="G161" i="41"/>
  <c r="Z82" i="50" s="1"/>
  <c r="X160" i="3"/>
  <c r="G162" i="41"/>
  <c r="Z34" i="50" s="1"/>
  <c r="X161" i="3"/>
  <c r="J163" i="41"/>
  <c r="AC41" i="50" s="1"/>
  <c r="AB162" i="3"/>
  <c r="G167" i="41"/>
  <c r="Z9" i="50" s="1"/>
  <c r="G169" i="41"/>
  <c r="Z170" i="50" s="1"/>
  <c r="X168" i="3"/>
  <c r="G170" i="41"/>
  <c r="Z89" i="50" s="1"/>
  <c r="X169" i="3"/>
  <c r="J171" i="41"/>
  <c r="AC48" i="50" s="1"/>
  <c r="AB170" i="3"/>
  <c r="AB73"/>
  <c r="AB65"/>
  <c r="AB57"/>
  <c r="AB46"/>
  <c r="X40"/>
  <c r="X32"/>
  <c r="X24"/>
  <c r="X16"/>
  <c r="G14" i="41"/>
  <c r="Z72" i="50" s="1"/>
  <c r="Y13" i="3"/>
  <c r="J15" i="41"/>
  <c r="AC66" i="50" s="1"/>
  <c r="AB14" i="3"/>
  <c r="J21" i="41"/>
  <c r="AC137" i="50" s="1"/>
  <c r="AB20" i="3"/>
  <c r="G30" i="41"/>
  <c r="Z171" i="50" s="1"/>
  <c r="Y29" i="3"/>
  <c r="J31" i="41"/>
  <c r="AC70" i="50" s="1"/>
  <c r="AB30" i="3"/>
  <c r="J37" i="41"/>
  <c r="AC158" i="50" s="1"/>
  <c r="AB36" i="3"/>
  <c r="G40" i="41"/>
  <c r="Z57" i="50" s="1"/>
  <c r="Y39" i="3"/>
  <c r="G46" i="41"/>
  <c r="Z43" i="50" s="1"/>
  <c r="Y45" i="3"/>
  <c r="J53" i="41"/>
  <c r="AC21" i="50" s="1"/>
  <c r="AB52" i="3"/>
  <c r="G56" i="41"/>
  <c r="Z113" i="50" s="1"/>
  <c r="Y55" i="3"/>
  <c r="G57" i="41"/>
  <c r="Z65" i="50" s="1"/>
  <c r="X56" i="3"/>
  <c r="G59" i="41"/>
  <c r="Z139" i="50" s="1"/>
  <c r="X58" i="3"/>
  <c r="G63" i="41"/>
  <c r="Z44" i="50" s="1"/>
  <c r="X62" i="3"/>
  <c r="G67" i="41"/>
  <c r="Z105" i="50" s="1"/>
  <c r="X66" i="3"/>
  <c r="G71" i="41"/>
  <c r="Z74" i="50" s="1"/>
  <c r="X70" i="3"/>
  <c r="G75" i="41"/>
  <c r="Z59" i="50" s="1"/>
  <c r="X74" i="3"/>
  <c r="J76" i="41"/>
  <c r="AC30" i="50" s="1"/>
  <c r="AB75" i="3"/>
  <c r="G79" i="41"/>
  <c r="Z37" i="50" s="1"/>
  <c r="X78" i="3"/>
  <c r="J80" i="41"/>
  <c r="AC160" i="50" s="1"/>
  <c r="AB79" i="3"/>
  <c r="G83" i="41"/>
  <c r="Z90" i="50" s="1"/>
  <c r="X82" i="3"/>
  <c r="J84" i="41"/>
  <c r="AC40" i="50" s="1"/>
  <c r="AB83" i="3"/>
  <c r="G87" i="41"/>
  <c r="Z22" i="50" s="1"/>
  <c r="X86" i="3"/>
  <c r="J88" i="41"/>
  <c r="AC162" i="50" s="1"/>
  <c r="AB87" i="3"/>
  <c r="G91" i="41"/>
  <c r="Z114" i="50" s="1"/>
  <c r="X90" i="3"/>
  <c r="J93" i="41"/>
  <c r="AC173" i="50" s="1"/>
  <c r="AB92" i="3"/>
  <c r="G101" i="41"/>
  <c r="Z29" i="50" s="1"/>
  <c r="X100" i="3"/>
  <c r="J105" i="41"/>
  <c r="AC136" i="50" s="1"/>
  <c r="AB104" i="3"/>
  <c r="J111" i="41"/>
  <c r="AC126" i="50" s="1"/>
  <c r="AB110" i="3"/>
  <c r="J115" i="41"/>
  <c r="AC147" i="50" s="1"/>
  <c r="AB114" i="3"/>
  <c r="G123" i="41"/>
  <c r="Z20" i="50" s="1"/>
  <c r="X122" i="3"/>
  <c r="J125" i="41"/>
  <c r="AC97" i="50" s="1"/>
  <c r="AB124" i="3"/>
  <c r="J126" i="41"/>
  <c r="AC61" i="50" s="1"/>
  <c r="AB125" i="3"/>
  <c r="J132" i="41"/>
  <c r="AC49" i="50" s="1"/>
  <c r="AB131" i="3"/>
  <c r="J133" i="41"/>
  <c r="AC96" i="50" s="1"/>
  <c r="AB132" i="3"/>
  <c r="J134" i="41"/>
  <c r="AC169" i="50" s="1"/>
  <c r="AB133" i="3"/>
  <c r="J140" i="41"/>
  <c r="AC154" i="50" s="1"/>
  <c r="AB139" i="3"/>
  <c r="J141" i="41"/>
  <c r="AC150" i="50" s="1"/>
  <c r="AB140" i="3"/>
  <c r="J142" i="41"/>
  <c r="AC145" i="50" s="1"/>
  <c r="AB141" i="3"/>
  <c r="J148" i="41"/>
  <c r="AC76" i="50" s="1"/>
  <c r="AB147" i="3"/>
  <c r="J149" i="41"/>
  <c r="AC86" i="50" s="1"/>
  <c r="AB148" i="3"/>
  <c r="J150" i="41"/>
  <c r="AC64" i="50" s="1"/>
  <c r="AB149" i="3"/>
  <c r="J156" i="41"/>
  <c r="AC165" i="50" s="1"/>
  <c r="AB155" i="3"/>
  <c r="J157" i="41"/>
  <c r="AC58" i="50" s="1"/>
  <c r="AB156" i="3"/>
  <c r="J158" i="41"/>
  <c r="AC102" i="50" s="1"/>
  <c r="AB157" i="3"/>
  <c r="J164" i="41"/>
  <c r="AC85" i="50" s="1"/>
  <c r="AB163" i="3"/>
  <c r="J165" i="41"/>
  <c r="AC174" i="50" s="1"/>
  <c r="AB164" i="3"/>
  <c r="J166" i="41"/>
  <c r="AC131" i="50" s="1"/>
  <c r="AB165" i="3"/>
  <c r="J172" i="41"/>
  <c r="AC138" i="50" s="1"/>
  <c r="AB171" i="3"/>
  <c r="J173" i="41"/>
  <c r="AC135" i="50" s="1"/>
  <c r="AB172" i="3"/>
  <c r="J174" i="41"/>
  <c r="AC103" i="50" s="1"/>
  <c r="AB173" i="3"/>
  <c r="Y162"/>
  <c r="Y154"/>
  <c r="Y146"/>
  <c r="Y138"/>
  <c r="Y121"/>
  <c r="Y119"/>
  <c r="Y115"/>
  <c r="Y109"/>
  <c r="Y105"/>
  <c r="Y103"/>
  <c r="Y99"/>
  <c r="Y93"/>
  <c r="AB67"/>
  <c r="AB59"/>
  <c r="G10" i="41"/>
  <c r="Z18" i="50" s="1"/>
  <c r="J11" i="41"/>
  <c r="AC60" i="50" s="1"/>
  <c r="AB10" i="3"/>
  <c r="J16" i="41"/>
  <c r="AC54" i="50" s="1"/>
  <c r="J17" i="41"/>
  <c r="AC50" i="50" s="1"/>
  <c r="AB16" i="3"/>
  <c r="G19" i="41"/>
  <c r="Z51" i="50" s="1"/>
  <c r="G20" i="41"/>
  <c r="Z25" i="50" s="1"/>
  <c r="Y19" i="3"/>
  <c r="G21" i="41"/>
  <c r="Z137" i="50" s="1"/>
  <c r="J22" i="41"/>
  <c r="AC39" i="50" s="1"/>
  <c r="G26" i="41"/>
  <c r="Z99" i="50" s="1"/>
  <c r="Y25" i="3"/>
  <c r="J27" i="41"/>
  <c r="AC67" i="50" s="1"/>
  <c r="AB26" i="3"/>
  <c r="J32" i="41"/>
  <c r="AC130" i="50" s="1"/>
  <c r="J33" i="41"/>
  <c r="AC106" i="50" s="1"/>
  <c r="AB32" i="3"/>
  <c r="G35" i="41"/>
  <c r="Z125" i="50" s="1"/>
  <c r="G36" i="41"/>
  <c r="Z68" i="50" s="1"/>
  <c r="Y35" i="3"/>
  <c r="G37" i="41"/>
  <c r="Z158" i="50" s="1"/>
  <c r="J38" i="41"/>
  <c r="AC157" i="50" s="1"/>
  <c r="G42" i="41"/>
  <c r="Z108" i="50" s="1"/>
  <c r="Y41" i="3"/>
  <c r="J43" i="41"/>
  <c r="AC24" i="50" s="1"/>
  <c r="AB42" i="3"/>
  <c r="J48" i="41"/>
  <c r="AC36" i="50" s="1"/>
  <c r="J49" i="41"/>
  <c r="AC122" i="50" s="1"/>
  <c r="AB48" i="3"/>
  <c r="G51" i="41"/>
  <c r="Z62" i="50" s="1"/>
  <c r="G52" i="41"/>
  <c r="Z149" i="50" s="1"/>
  <c r="Y51" i="3"/>
  <c r="G53" i="41"/>
  <c r="Z21" i="50" s="1"/>
  <c r="J54" i="41"/>
  <c r="AC52" i="50" s="1"/>
  <c r="G58" i="41"/>
  <c r="Z142" i="50" s="1"/>
  <c r="Y57" i="3"/>
  <c r="J61" i="41"/>
  <c r="AC87" i="50" s="1"/>
  <c r="AB60" i="3"/>
  <c r="J65" i="41"/>
  <c r="AC120" i="50" s="1"/>
  <c r="AB64" i="3"/>
  <c r="J69" i="41"/>
  <c r="AC92" i="50" s="1"/>
  <c r="AB68" i="3"/>
  <c r="J73" i="41"/>
  <c r="AC159" i="50" s="1"/>
  <c r="AB72" i="3"/>
  <c r="J77" i="41"/>
  <c r="AC26" i="50" s="1"/>
  <c r="AB76" i="3"/>
  <c r="J81" i="41"/>
  <c r="AC42" i="50" s="1"/>
  <c r="AB80" i="3"/>
  <c r="J85" i="41"/>
  <c r="AC133" i="50" s="1"/>
  <c r="AB84" i="3"/>
  <c r="J89" i="41"/>
  <c r="AC63" i="50" s="1"/>
  <c r="AB88" i="3"/>
  <c r="G92" i="41"/>
  <c r="Z16" i="50" s="1"/>
  <c r="G93" i="41"/>
  <c r="Z173" i="50" s="1"/>
  <c r="X92" i="3"/>
  <c r="J94" i="41"/>
  <c r="AC107" i="50" s="1"/>
  <c r="G96" i="41"/>
  <c r="Z104" i="50" s="1"/>
  <c r="J97" i="41"/>
  <c r="AC83" i="50" s="1"/>
  <c r="AB96" i="3"/>
  <c r="G102" i="41"/>
  <c r="Z144" i="50" s="1"/>
  <c r="J103" i="41"/>
  <c r="AC91" i="50" s="1"/>
  <c r="AB102" i="3"/>
  <c r="J106" i="41"/>
  <c r="AC93" i="50" s="1"/>
  <c r="J107" i="41"/>
  <c r="AC45" i="50" s="1"/>
  <c r="AB106" i="3"/>
  <c r="G114" i="41"/>
  <c r="Z143" i="50" s="1"/>
  <c r="G115" i="41"/>
  <c r="Z147" i="50" s="1"/>
  <c r="X114" i="3"/>
  <c r="J116" i="41"/>
  <c r="AC31" i="50" s="1"/>
  <c r="J117" i="41"/>
  <c r="AC11" i="50" s="1"/>
  <c r="AB116" i="3"/>
  <c r="J120" i="41"/>
  <c r="AC101" i="50" s="1"/>
  <c r="G124" i="41"/>
  <c r="Z10" i="50" s="1"/>
  <c r="G125" i="41"/>
  <c r="Z97" i="50" s="1"/>
  <c r="X124" i="3"/>
  <c r="G126" i="41"/>
  <c r="Z61" i="50" s="1"/>
  <c r="X125" i="3"/>
  <c r="J127" i="41"/>
  <c r="AC75" i="50" s="1"/>
  <c r="AB126" i="3"/>
  <c r="G133" i="41"/>
  <c r="Z96" i="50" s="1"/>
  <c r="X132" i="3"/>
  <c r="G134" i="41"/>
  <c r="Z169" i="50" s="1"/>
  <c r="X133" i="3"/>
  <c r="J135" i="41"/>
  <c r="AC123" i="50" s="1"/>
  <c r="AB134" i="3"/>
  <c r="G141" i="41"/>
  <c r="Z150" i="50" s="1"/>
  <c r="X140" i="3"/>
  <c r="G142" i="41"/>
  <c r="Z145" i="50" s="1"/>
  <c r="X141" i="3"/>
  <c r="J143" i="41"/>
  <c r="AC121" i="50" s="1"/>
  <c r="AB142" i="3"/>
  <c r="G149" i="41"/>
  <c r="Z86" i="50" s="1"/>
  <c r="X148" i="3"/>
  <c r="G150" i="41"/>
  <c r="Z64" i="50" s="1"/>
  <c r="X149" i="3"/>
  <c r="J151" i="41"/>
  <c r="AC35" i="50" s="1"/>
  <c r="AB150" i="3"/>
  <c r="G157" i="41"/>
  <c r="Z58" i="50" s="1"/>
  <c r="X156" i="3"/>
  <c r="G158" i="41"/>
  <c r="Z102" i="50" s="1"/>
  <c r="X157" i="3"/>
  <c r="J159" i="41"/>
  <c r="AC155" i="50" s="1"/>
  <c r="AB158" i="3"/>
  <c r="G165" i="41"/>
  <c r="Z174" i="50" s="1"/>
  <c r="X164" i="3"/>
  <c r="G166" i="41"/>
  <c r="Z131" i="50" s="1"/>
  <c r="X165" i="3"/>
  <c r="J167" i="41"/>
  <c r="AC9" i="50" s="1"/>
  <c r="AB166" i="3"/>
  <c r="G171" i="41"/>
  <c r="Z48" i="50" s="1"/>
  <c r="G173" i="41"/>
  <c r="Z135" i="50" s="1"/>
  <c r="X172" i="3"/>
  <c r="G174" i="41"/>
  <c r="Z103" i="50" s="1"/>
  <c r="X173" i="3"/>
  <c r="J175" i="41"/>
  <c r="AC146" i="50" s="1"/>
  <c r="Y9" i="3"/>
  <c r="AB174"/>
  <c r="AB69"/>
  <c r="AB61"/>
  <c r="X44"/>
  <c r="X36"/>
  <c r="X28"/>
  <c r="X20"/>
  <c r="X12"/>
  <c r="K173" i="40"/>
  <c r="L146" i="50" s="1"/>
  <c r="J173" i="40"/>
  <c r="K146" i="50" s="1"/>
  <c r="H173" i="40"/>
  <c r="I146" i="50" s="1"/>
  <c r="G173" i="40"/>
  <c r="H146" i="50" s="1"/>
  <c r="E173" i="40"/>
  <c r="F146" i="50" s="1"/>
  <c r="D173" i="40"/>
  <c r="E146" i="50" s="1"/>
  <c r="K172" i="40"/>
  <c r="L103" i="50" s="1"/>
  <c r="J172" i="40"/>
  <c r="K103" i="50" s="1"/>
  <c r="H172" i="40"/>
  <c r="I103" i="50" s="1"/>
  <c r="G172" i="40"/>
  <c r="H103" i="50" s="1"/>
  <c r="E172" i="40"/>
  <c r="F103" i="50" s="1"/>
  <c r="D172" i="40"/>
  <c r="E103" i="50" s="1"/>
  <c r="K171" i="40"/>
  <c r="L135" i="50" s="1"/>
  <c r="J171" i="40"/>
  <c r="K135" i="50" s="1"/>
  <c r="H171" i="40"/>
  <c r="I135" i="50" s="1"/>
  <c r="G171" i="40"/>
  <c r="H135" i="50" s="1"/>
  <c r="E171" i="40"/>
  <c r="F135" i="50" s="1"/>
  <c r="D171" i="40"/>
  <c r="E135" i="50" s="1"/>
  <c r="K170" i="40"/>
  <c r="L138" i="50" s="1"/>
  <c r="J170" i="40"/>
  <c r="K138" i="50" s="1"/>
  <c r="H170" i="40"/>
  <c r="I138" i="50" s="1"/>
  <c r="G170" i="40"/>
  <c r="H138" i="50" s="1"/>
  <c r="E170" i="40"/>
  <c r="F138" i="50" s="1"/>
  <c r="D170" i="40"/>
  <c r="E138" i="50" s="1"/>
  <c r="K169" i="40"/>
  <c r="L48" i="50" s="1"/>
  <c r="J169" i="40"/>
  <c r="K48" i="50" s="1"/>
  <c r="H169" i="40"/>
  <c r="I48" i="50" s="1"/>
  <c r="G169" i="40"/>
  <c r="H48" i="50" s="1"/>
  <c r="E169" i="40"/>
  <c r="F48" i="50" s="1"/>
  <c r="D169" i="40"/>
  <c r="E48" i="50" s="1"/>
  <c r="K168" i="40"/>
  <c r="L89" i="50" s="1"/>
  <c r="J168" i="40"/>
  <c r="K89" i="50" s="1"/>
  <c r="H168" i="40"/>
  <c r="I89" i="50" s="1"/>
  <c r="G168" i="40"/>
  <c r="H89" i="50" s="1"/>
  <c r="E168" i="40"/>
  <c r="F89" i="50" s="1"/>
  <c r="D168" i="40"/>
  <c r="E89" i="50" s="1"/>
  <c r="K167" i="40"/>
  <c r="L170" i="50" s="1"/>
  <c r="J167" i="40"/>
  <c r="K170" i="50" s="1"/>
  <c r="H167" i="40"/>
  <c r="I170" i="50" s="1"/>
  <c r="G167" i="40"/>
  <c r="H170" i="50" s="1"/>
  <c r="E167" i="40"/>
  <c r="F170" i="50" s="1"/>
  <c r="D167" i="40"/>
  <c r="E170" i="50" s="1"/>
  <c r="K166" i="40"/>
  <c r="L80" i="50" s="1"/>
  <c r="J166" i="40"/>
  <c r="K80" i="50" s="1"/>
  <c r="H166" i="40"/>
  <c r="I80" i="50" s="1"/>
  <c r="G166" i="40"/>
  <c r="H80" i="50" s="1"/>
  <c r="E166" i="40"/>
  <c r="F80" i="50" s="1"/>
  <c r="D166" i="40"/>
  <c r="E80" i="50" s="1"/>
  <c r="K165" i="40"/>
  <c r="L9" i="50" s="1"/>
  <c r="J165" i="40"/>
  <c r="K9" i="50" s="1"/>
  <c r="H165" i="40"/>
  <c r="I9" i="50" s="1"/>
  <c r="G165" i="40"/>
  <c r="H9" i="50" s="1"/>
  <c r="E165" i="40"/>
  <c r="F9" i="50" s="1"/>
  <c r="D165" i="40"/>
  <c r="E9" i="50" s="1"/>
  <c r="K164" i="40"/>
  <c r="L131" i="50" s="1"/>
  <c r="J164" i="40"/>
  <c r="K131" i="50" s="1"/>
  <c r="H164" i="40"/>
  <c r="I131" i="50" s="1"/>
  <c r="G164" i="40"/>
  <c r="H131" i="50" s="1"/>
  <c r="E164" i="40"/>
  <c r="F131" i="50" s="1"/>
  <c r="D164" i="40"/>
  <c r="E131" i="50" s="1"/>
  <c r="K163" i="40"/>
  <c r="L174" i="50" s="1"/>
  <c r="J163" i="40"/>
  <c r="K174" i="50" s="1"/>
  <c r="H163" i="40"/>
  <c r="I174" i="50" s="1"/>
  <c r="G163" i="40"/>
  <c r="H174" i="50" s="1"/>
  <c r="E163" i="40"/>
  <c r="F174" i="50" s="1"/>
  <c r="D163" i="40"/>
  <c r="E174" i="50" s="1"/>
  <c r="K162" i="40"/>
  <c r="L85" i="50" s="1"/>
  <c r="J162" i="40"/>
  <c r="K85" i="50" s="1"/>
  <c r="H162" i="40"/>
  <c r="I85" i="50" s="1"/>
  <c r="G162" i="40"/>
  <c r="H85" i="50" s="1"/>
  <c r="E162" i="40"/>
  <c r="F85" i="50" s="1"/>
  <c r="D162" i="40"/>
  <c r="E85" i="50" s="1"/>
  <c r="K161" i="40"/>
  <c r="L41" i="50" s="1"/>
  <c r="J161" i="40"/>
  <c r="K41" i="50" s="1"/>
  <c r="H161" i="40"/>
  <c r="I41" i="50" s="1"/>
  <c r="G161" i="40"/>
  <c r="H41" i="50" s="1"/>
  <c r="E161" i="40"/>
  <c r="F41" i="50" s="1"/>
  <c r="D161" i="40"/>
  <c r="E41" i="50" s="1"/>
  <c r="K160" i="40"/>
  <c r="L34" i="50" s="1"/>
  <c r="J160" i="40"/>
  <c r="K34" i="50" s="1"/>
  <c r="H160" i="40"/>
  <c r="I34" i="50" s="1"/>
  <c r="G160" i="40"/>
  <c r="H34" i="50" s="1"/>
  <c r="E160" i="40"/>
  <c r="F34" i="50" s="1"/>
  <c r="D160" i="40"/>
  <c r="E34" i="50" s="1"/>
  <c r="K159" i="40"/>
  <c r="L82" i="50" s="1"/>
  <c r="J159" i="40"/>
  <c r="K82" i="50" s="1"/>
  <c r="H159" i="40"/>
  <c r="I82" i="50" s="1"/>
  <c r="G159" i="40"/>
  <c r="H82" i="50" s="1"/>
  <c r="E159" i="40"/>
  <c r="F82" i="50" s="1"/>
  <c r="D159" i="40"/>
  <c r="E82" i="50" s="1"/>
  <c r="K158" i="40"/>
  <c r="L81" i="50" s="1"/>
  <c r="J158" i="40"/>
  <c r="K81" i="50" s="1"/>
  <c r="H158" i="40"/>
  <c r="I81" i="50" s="1"/>
  <c r="G158" i="40"/>
  <c r="H81" i="50" s="1"/>
  <c r="E158" i="40"/>
  <c r="F81" i="50" s="1"/>
  <c r="D158" i="40"/>
  <c r="E81" i="50" s="1"/>
  <c r="K157" i="40"/>
  <c r="L155" i="50" s="1"/>
  <c r="J157" i="40"/>
  <c r="K155" i="50" s="1"/>
  <c r="H157" i="40"/>
  <c r="I155" i="50" s="1"/>
  <c r="G157" i="40"/>
  <c r="H155" i="50" s="1"/>
  <c r="E157" i="40"/>
  <c r="F155" i="50" s="1"/>
  <c r="D157" i="40"/>
  <c r="E155" i="50" s="1"/>
  <c r="K156" i="40"/>
  <c r="L102" i="50" s="1"/>
  <c r="J156" i="40"/>
  <c r="K102" i="50" s="1"/>
  <c r="H156" i="40"/>
  <c r="I102" i="50" s="1"/>
  <c r="G156" i="40"/>
  <c r="H102" i="50" s="1"/>
  <c r="E156" i="40"/>
  <c r="F102" i="50" s="1"/>
  <c r="D156" i="40"/>
  <c r="E102" i="50" s="1"/>
  <c r="K155" i="40"/>
  <c r="L58" i="50" s="1"/>
  <c r="J155" i="40"/>
  <c r="K58" i="50" s="1"/>
  <c r="H155" i="40"/>
  <c r="I58" i="50" s="1"/>
  <c r="G155" i="40"/>
  <c r="H58" i="50" s="1"/>
  <c r="E155" i="40"/>
  <c r="F58" i="50" s="1"/>
  <c r="D155" i="40"/>
  <c r="E58" i="50" s="1"/>
  <c r="K154" i="40"/>
  <c r="L165" i="50" s="1"/>
  <c r="J154" i="40"/>
  <c r="K165" i="50" s="1"/>
  <c r="H154" i="40"/>
  <c r="I165" i="50" s="1"/>
  <c r="G154" i="40"/>
  <c r="H165" i="50" s="1"/>
  <c r="E154" i="40"/>
  <c r="F165" i="50" s="1"/>
  <c r="D154" i="40"/>
  <c r="E165" i="50" s="1"/>
  <c r="K153" i="40"/>
  <c r="L53" i="50" s="1"/>
  <c r="J153" i="40"/>
  <c r="K53" i="50" s="1"/>
  <c r="H153" i="40"/>
  <c r="I53" i="50" s="1"/>
  <c r="G153" i="40"/>
  <c r="H53" i="50" s="1"/>
  <c r="E153" i="40"/>
  <c r="F53" i="50" s="1"/>
  <c r="D153" i="40"/>
  <c r="E53" i="50" s="1"/>
  <c r="K152" i="40"/>
  <c r="L153" i="50" s="1"/>
  <c r="J152" i="40"/>
  <c r="K153" i="50" s="1"/>
  <c r="H152" i="40"/>
  <c r="I153" i="50" s="1"/>
  <c r="G152" i="40"/>
  <c r="H153" i="50" s="1"/>
  <c r="E152" i="40"/>
  <c r="F153" i="50" s="1"/>
  <c r="D152" i="40"/>
  <c r="E153" i="50" s="1"/>
  <c r="K151" i="40"/>
  <c r="L17" i="50" s="1"/>
  <c r="J151" i="40"/>
  <c r="K17" i="50" s="1"/>
  <c r="H151" i="40"/>
  <c r="I17" i="50" s="1"/>
  <c r="G151" i="40"/>
  <c r="H17" i="50" s="1"/>
  <c r="E151" i="40"/>
  <c r="F17" i="50" s="1"/>
  <c r="D151" i="40"/>
  <c r="E17" i="50" s="1"/>
  <c r="K150" i="40"/>
  <c r="L117" i="50" s="1"/>
  <c r="J150" i="40"/>
  <c r="K117" i="50" s="1"/>
  <c r="H150" i="40"/>
  <c r="I117" i="50" s="1"/>
  <c r="G150" i="40"/>
  <c r="H117" i="50" s="1"/>
  <c r="E150" i="40"/>
  <c r="F117" i="50" s="1"/>
  <c r="D150" i="40"/>
  <c r="E117" i="50" s="1"/>
  <c r="K149" i="40"/>
  <c r="L35" i="50" s="1"/>
  <c r="J149" i="40"/>
  <c r="K35" i="50" s="1"/>
  <c r="H149" i="40"/>
  <c r="I35" i="50" s="1"/>
  <c r="G149" i="40"/>
  <c r="H35" i="50" s="1"/>
  <c r="E149" i="40"/>
  <c r="F35" i="50" s="1"/>
  <c r="D149" i="40"/>
  <c r="E35" i="50" s="1"/>
  <c r="K148" i="40"/>
  <c r="L64" i="50" s="1"/>
  <c r="J148" i="40"/>
  <c r="K64" i="50" s="1"/>
  <c r="H148" i="40"/>
  <c r="I64" i="50" s="1"/>
  <c r="G148" i="40"/>
  <c r="H64" i="50" s="1"/>
  <c r="E148" i="40"/>
  <c r="F64" i="50" s="1"/>
  <c r="D148" i="40"/>
  <c r="E64" i="50" s="1"/>
  <c r="K147" i="40"/>
  <c r="L86" i="50" s="1"/>
  <c r="J147" i="40"/>
  <c r="K86" i="50" s="1"/>
  <c r="H147" i="40"/>
  <c r="I86" i="50" s="1"/>
  <c r="G147" i="40"/>
  <c r="H86" i="50" s="1"/>
  <c r="E147" i="40"/>
  <c r="F86" i="50" s="1"/>
  <c r="D147" i="40"/>
  <c r="E86" i="50" s="1"/>
  <c r="K146" i="40"/>
  <c r="L76" i="50" s="1"/>
  <c r="J146" i="40"/>
  <c r="K76" i="50" s="1"/>
  <c r="H146" i="40"/>
  <c r="I76" i="50" s="1"/>
  <c r="G146" i="40"/>
  <c r="H76" i="50" s="1"/>
  <c r="E146" i="40"/>
  <c r="F76" i="50" s="1"/>
  <c r="D146" i="40"/>
  <c r="E76" i="50" s="1"/>
  <c r="K145" i="40"/>
  <c r="L129" i="50" s="1"/>
  <c r="J145" i="40"/>
  <c r="K129" i="50" s="1"/>
  <c r="H145" i="40"/>
  <c r="I129" i="50" s="1"/>
  <c r="G145" i="40"/>
  <c r="H129" i="50" s="1"/>
  <c r="E145" i="40"/>
  <c r="F129" i="50" s="1"/>
  <c r="D145" i="40"/>
  <c r="E129" i="50" s="1"/>
  <c r="K144" i="40"/>
  <c r="L47" i="50" s="1"/>
  <c r="J144" i="40"/>
  <c r="K47" i="50" s="1"/>
  <c r="H144" i="40"/>
  <c r="I47" i="50" s="1"/>
  <c r="G144" i="40"/>
  <c r="H47" i="50" s="1"/>
  <c r="E144" i="40"/>
  <c r="F47" i="50" s="1"/>
  <c r="D144" i="40"/>
  <c r="E47" i="50" s="1"/>
  <c r="K143" i="40"/>
  <c r="L151" i="50" s="1"/>
  <c r="J143" i="40"/>
  <c r="K151" i="50" s="1"/>
  <c r="H143" i="40"/>
  <c r="I151" i="50" s="1"/>
  <c r="G143" i="40"/>
  <c r="H151" i="50" s="1"/>
  <c r="E143" i="40"/>
  <c r="F151" i="50" s="1"/>
  <c r="D143" i="40"/>
  <c r="E151" i="50" s="1"/>
  <c r="K142" i="40"/>
  <c r="L15" i="50" s="1"/>
  <c r="J142" i="40"/>
  <c r="K15" i="50" s="1"/>
  <c r="H142" i="40"/>
  <c r="I15" i="50" s="1"/>
  <c r="G142" i="40"/>
  <c r="H15" i="50" s="1"/>
  <c r="E142" i="40"/>
  <c r="F15" i="50" s="1"/>
  <c r="D142" i="40"/>
  <c r="E15" i="50" s="1"/>
  <c r="K141" i="40"/>
  <c r="L121" i="50" s="1"/>
  <c r="J141" i="40"/>
  <c r="K121" i="50" s="1"/>
  <c r="H141" i="40"/>
  <c r="I121" i="50" s="1"/>
  <c r="G141" i="40"/>
  <c r="H121" i="50" s="1"/>
  <c r="E141" i="40"/>
  <c r="F121" i="50" s="1"/>
  <c r="D141" i="40"/>
  <c r="E121" i="50" s="1"/>
  <c r="K140" i="40"/>
  <c r="L145" i="50" s="1"/>
  <c r="J140" i="40"/>
  <c r="K145" i="50" s="1"/>
  <c r="H140" i="40"/>
  <c r="I145" i="50" s="1"/>
  <c r="G140" i="40"/>
  <c r="H145" i="50" s="1"/>
  <c r="E140" i="40"/>
  <c r="F145" i="50" s="1"/>
  <c r="D140" i="40"/>
  <c r="E145" i="50" s="1"/>
  <c r="K139" i="40"/>
  <c r="L150" i="50" s="1"/>
  <c r="J139" i="40"/>
  <c r="K150" i="50" s="1"/>
  <c r="H139" i="40"/>
  <c r="I150" i="50" s="1"/>
  <c r="G139" i="40"/>
  <c r="H150" i="50" s="1"/>
  <c r="E139" i="40"/>
  <c r="F150" i="50" s="1"/>
  <c r="D139" i="40"/>
  <c r="E150" i="50" s="1"/>
  <c r="K138" i="40"/>
  <c r="L154" i="50" s="1"/>
  <c r="J138" i="40"/>
  <c r="K154" i="50" s="1"/>
  <c r="H138" i="40"/>
  <c r="I154" i="50" s="1"/>
  <c r="G138" i="40"/>
  <c r="H154" i="50" s="1"/>
  <c r="E138" i="40"/>
  <c r="F154" i="50" s="1"/>
  <c r="D138" i="40"/>
  <c r="E154" i="50" s="1"/>
  <c r="K137" i="40"/>
  <c r="L98" i="50" s="1"/>
  <c r="J137" i="40"/>
  <c r="K98" i="50" s="1"/>
  <c r="H137" i="40"/>
  <c r="I98" i="50" s="1"/>
  <c r="G137" i="40"/>
  <c r="H98" i="50" s="1"/>
  <c r="E137" i="40"/>
  <c r="F98" i="50" s="1"/>
  <c r="D137" i="40"/>
  <c r="E98" i="50" s="1"/>
  <c r="K136" i="40"/>
  <c r="L32" i="50" s="1"/>
  <c r="J136" i="40"/>
  <c r="K32" i="50" s="1"/>
  <c r="H136" i="40"/>
  <c r="I32" i="50" s="1"/>
  <c r="G136" i="40"/>
  <c r="H32" i="50" s="1"/>
  <c r="E136" i="40"/>
  <c r="F32" i="50" s="1"/>
  <c r="D136" i="40"/>
  <c r="E32" i="50" s="1"/>
  <c r="K135" i="40"/>
  <c r="L46" i="50" s="1"/>
  <c r="J135" i="40"/>
  <c r="K46" i="50" s="1"/>
  <c r="H135" i="40"/>
  <c r="I46" i="50" s="1"/>
  <c r="G135" i="40"/>
  <c r="H46" i="50" s="1"/>
  <c r="E135" i="40"/>
  <c r="F46" i="50" s="1"/>
  <c r="D135" i="40"/>
  <c r="E46" i="50" s="1"/>
  <c r="K134" i="40"/>
  <c r="L132" i="50" s="1"/>
  <c r="J134" i="40"/>
  <c r="K132" i="50" s="1"/>
  <c r="H134" i="40"/>
  <c r="I132" i="50" s="1"/>
  <c r="G134" i="40"/>
  <c r="H132" i="50" s="1"/>
  <c r="E134" i="40"/>
  <c r="F132" i="50" s="1"/>
  <c r="D134" i="40"/>
  <c r="E132" i="50" s="1"/>
  <c r="K133" i="40"/>
  <c r="L123" i="50" s="1"/>
  <c r="J133" i="40"/>
  <c r="K123" i="50" s="1"/>
  <c r="H133" i="40"/>
  <c r="I123" i="50" s="1"/>
  <c r="G133" i="40"/>
  <c r="H123" i="50" s="1"/>
  <c r="E133" i="40"/>
  <c r="F123" i="50" s="1"/>
  <c r="D133" i="40"/>
  <c r="E123" i="50" s="1"/>
  <c r="K132" i="40"/>
  <c r="L169" i="50" s="1"/>
  <c r="J132" i="40"/>
  <c r="K169" i="50" s="1"/>
  <c r="H132" i="40"/>
  <c r="I169" i="50" s="1"/>
  <c r="G132" i="40"/>
  <c r="H169" i="50" s="1"/>
  <c r="E132" i="40"/>
  <c r="F169" i="50" s="1"/>
  <c r="D132" i="40"/>
  <c r="E169" i="50" s="1"/>
  <c r="K131" i="40"/>
  <c r="L96" i="50" s="1"/>
  <c r="J131" i="40"/>
  <c r="K96" i="50" s="1"/>
  <c r="H131" i="40"/>
  <c r="I96" i="50" s="1"/>
  <c r="G131" i="40"/>
  <c r="H96" i="50" s="1"/>
  <c r="E131" i="40"/>
  <c r="F96" i="50" s="1"/>
  <c r="D131" i="40"/>
  <c r="E96" i="50" s="1"/>
  <c r="K130" i="40"/>
  <c r="L49" i="50" s="1"/>
  <c r="J130" i="40"/>
  <c r="K49" i="50" s="1"/>
  <c r="H130" i="40"/>
  <c r="I49" i="50" s="1"/>
  <c r="G130" i="40"/>
  <c r="H49" i="50" s="1"/>
  <c r="E130" i="40"/>
  <c r="F49" i="50" s="1"/>
  <c r="D130" i="40"/>
  <c r="E49" i="50" s="1"/>
  <c r="K129" i="40"/>
  <c r="L69" i="50" s="1"/>
  <c r="J129" i="40"/>
  <c r="K69" i="50" s="1"/>
  <c r="H129" i="40"/>
  <c r="I69" i="50" s="1"/>
  <c r="G129" i="40"/>
  <c r="H69" i="50" s="1"/>
  <c r="E129" i="40"/>
  <c r="F69" i="50" s="1"/>
  <c r="D129" i="40"/>
  <c r="E69" i="50" s="1"/>
  <c r="K128" i="40"/>
  <c r="L100" i="50" s="1"/>
  <c r="J128" i="40"/>
  <c r="K100" i="50" s="1"/>
  <c r="H128" i="40"/>
  <c r="I100" i="50" s="1"/>
  <c r="G128" i="40"/>
  <c r="H100" i="50" s="1"/>
  <c r="E128" i="40"/>
  <c r="F100" i="50" s="1"/>
  <c r="D128" i="40"/>
  <c r="E100" i="50" s="1"/>
  <c r="K127" i="40"/>
  <c r="L148" i="50" s="1"/>
  <c r="J127" i="40"/>
  <c r="K148" i="50" s="1"/>
  <c r="H127" i="40"/>
  <c r="I148" i="50" s="1"/>
  <c r="G127" i="40"/>
  <c r="H148" i="50" s="1"/>
  <c r="E127" i="40"/>
  <c r="F148" i="50" s="1"/>
  <c r="D127" i="40"/>
  <c r="E148" i="50" s="1"/>
  <c r="K126" i="40"/>
  <c r="L109" i="50" s="1"/>
  <c r="J126" i="40"/>
  <c r="K109" i="50" s="1"/>
  <c r="H126" i="40"/>
  <c r="I109" i="50" s="1"/>
  <c r="G126" i="40"/>
  <c r="H109" i="50" s="1"/>
  <c r="E126" i="40"/>
  <c r="F109" i="50" s="1"/>
  <c r="D126" i="40"/>
  <c r="E109" i="50" s="1"/>
  <c r="K125" i="40"/>
  <c r="L75" i="50" s="1"/>
  <c r="J125" i="40"/>
  <c r="K75" i="50" s="1"/>
  <c r="H125" i="40"/>
  <c r="I75" i="50" s="1"/>
  <c r="G125" i="40"/>
  <c r="H75" i="50" s="1"/>
  <c r="E125" i="40"/>
  <c r="F75" i="50" s="1"/>
  <c r="D125" i="40"/>
  <c r="E75" i="50" s="1"/>
  <c r="K124" i="40"/>
  <c r="L61" i="50" s="1"/>
  <c r="J124" i="40"/>
  <c r="K61" i="50" s="1"/>
  <c r="H124" i="40"/>
  <c r="I61" i="50" s="1"/>
  <c r="G124" i="40"/>
  <c r="H61" i="50" s="1"/>
  <c r="E124" i="40"/>
  <c r="F61" i="50" s="1"/>
  <c r="D124" i="40"/>
  <c r="E61" i="50" s="1"/>
  <c r="K123" i="40"/>
  <c r="L97" i="50" s="1"/>
  <c r="J123" i="40"/>
  <c r="K97" i="50" s="1"/>
  <c r="H123" i="40"/>
  <c r="I97" i="50" s="1"/>
  <c r="G123" i="40"/>
  <c r="H97" i="50" s="1"/>
  <c r="E123" i="40"/>
  <c r="F97" i="50" s="1"/>
  <c r="D123" i="40"/>
  <c r="E97" i="50" s="1"/>
  <c r="K122" i="40"/>
  <c r="L10" i="50" s="1"/>
  <c r="J122" i="40"/>
  <c r="K10" i="50" s="1"/>
  <c r="H122" i="40"/>
  <c r="I10" i="50" s="1"/>
  <c r="G122" i="40"/>
  <c r="H10" i="50" s="1"/>
  <c r="E122" i="40"/>
  <c r="F10" i="50" s="1"/>
  <c r="D122" i="40"/>
  <c r="E10" i="50" s="1"/>
  <c r="K121" i="40"/>
  <c r="L20" i="50" s="1"/>
  <c r="J121" i="40"/>
  <c r="K20" i="50" s="1"/>
  <c r="H121" i="40"/>
  <c r="I20" i="50" s="1"/>
  <c r="G121" i="40"/>
  <c r="H20" i="50" s="1"/>
  <c r="E121" i="40"/>
  <c r="F20" i="50" s="1"/>
  <c r="D121" i="40"/>
  <c r="E20" i="50" s="1"/>
  <c r="K120" i="40"/>
  <c r="L12" i="50" s="1"/>
  <c r="J120" i="40"/>
  <c r="K12" i="50" s="1"/>
  <c r="H120" i="40"/>
  <c r="I12" i="50" s="1"/>
  <c r="G120" i="40"/>
  <c r="H12" i="50" s="1"/>
  <c r="E120" i="40"/>
  <c r="F12" i="50" s="1"/>
  <c r="D120" i="40"/>
  <c r="E12" i="50" s="1"/>
  <c r="K119" i="40"/>
  <c r="L156" i="50" s="1"/>
  <c r="J119" i="40"/>
  <c r="K156" i="50" s="1"/>
  <c r="H119" i="40"/>
  <c r="I156" i="50" s="1"/>
  <c r="G119" i="40"/>
  <c r="H156" i="50" s="1"/>
  <c r="E119" i="40"/>
  <c r="F156" i="50" s="1"/>
  <c r="D119" i="40"/>
  <c r="E156" i="50" s="1"/>
  <c r="K118" i="40"/>
  <c r="L101" i="50" s="1"/>
  <c r="J118" i="40"/>
  <c r="K101" i="50" s="1"/>
  <c r="H118" i="40"/>
  <c r="I101" i="50" s="1"/>
  <c r="G118" i="40"/>
  <c r="H101" i="50" s="1"/>
  <c r="E118" i="40"/>
  <c r="F101" i="50" s="1"/>
  <c r="D118" i="40"/>
  <c r="E101" i="50" s="1"/>
  <c r="K117" i="40"/>
  <c r="L94" i="50" s="1"/>
  <c r="J117" i="40"/>
  <c r="K94" i="50" s="1"/>
  <c r="H117" i="40"/>
  <c r="I94" i="50" s="1"/>
  <c r="G117" i="40"/>
  <c r="H94" i="50" s="1"/>
  <c r="E117" i="40"/>
  <c r="F94" i="50" s="1"/>
  <c r="D117" i="40"/>
  <c r="E94" i="50" s="1"/>
  <c r="K116" i="40"/>
  <c r="L116" i="50" s="1"/>
  <c r="J116" i="40"/>
  <c r="K116" i="50" s="1"/>
  <c r="H116" i="40"/>
  <c r="I116" i="50" s="1"/>
  <c r="G116" i="40"/>
  <c r="H116" i="50" s="1"/>
  <c r="E116" i="40"/>
  <c r="F116" i="50" s="1"/>
  <c r="D116" i="40"/>
  <c r="E116" i="50" s="1"/>
  <c r="K115" i="40"/>
  <c r="L11" i="50" s="1"/>
  <c r="J115" i="40"/>
  <c r="K11" i="50" s="1"/>
  <c r="H115" i="40"/>
  <c r="I11" i="50" s="1"/>
  <c r="G115" i="40"/>
  <c r="H11" i="50" s="1"/>
  <c r="E115" i="40"/>
  <c r="F11" i="50" s="1"/>
  <c r="D115" i="40"/>
  <c r="E11" i="50" s="1"/>
  <c r="K114" i="40"/>
  <c r="L31" i="50" s="1"/>
  <c r="J114" i="40"/>
  <c r="K31" i="50" s="1"/>
  <c r="H114" i="40"/>
  <c r="I31" i="50" s="1"/>
  <c r="G114" i="40"/>
  <c r="H31" i="50" s="1"/>
  <c r="E114" i="40"/>
  <c r="F31" i="50" s="1"/>
  <c r="D114" i="40"/>
  <c r="E31" i="50" s="1"/>
  <c r="K113" i="40"/>
  <c r="L147" i="50" s="1"/>
  <c r="J113" i="40"/>
  <c r="K147" i="50" s="1"/>
  <c r="H113" i="40"/>
  <c r="I147" i="50" s="1"/>
  <c r="G113" i="40"/>
  <c r="H147" i="50" s="1"/>
  <c r="E113" i="40"/>
  <c r="F147" i="50" s="1"/>
  <c r="D113" i="40"/>
  <c r="E147" i="50" s="1"/>
  <c r="K112" i="40"/>
  <c r="L143" i="50" s="1"/>
  <c r="J112" i="40"/>
  <c r="K143" i="50" s="1"/>
  <c r="H112" i="40"/>
  <c r="I143" i="50" s="1"/>
  <c r="G112" i="40"/>
  <c r="H143" i="50" s="1"/>
  <c r="E112" i="40"/>
  <c r="F143" i="50" s="1"/>
  <c r="D112" i="40"/>
  <c r="E143" i="50" s="1"/>
  <c r="K111" i="40"/>
  <c r="L112" i="50" s="1"/>
  <c r="J111" i="40"/>
  <c r="K112" i="50" s="1"/>
  <c r="H111" i="40"/>
  <c r="I112" i="50" s="1"/>
  <c r="G111" i="40"/>
  <c r="H112" i="50" s="1"/>
  <c r="E111" i="40"/>
  <c r="F112" i="50" s="1"/>
  <c r="D111" i="40"/>
  <c r="E112" i="50" s="1"/>
  <c r="K110" i="40"/>
  <c r="L152" i="50" s="1"/>
  <c r="J110" i="40"/>
  <c r="K152" i="50" s="1"/>
  <c r="H110" i="40"/>
  <c r="I152" i="50" s="1"/>
  <c r="G110" i="40"/>
  <c r="H152" i="50" s="1"/>
  <c r="E110" i="40"/>
  <c r="F152" i="50" s="1"/>
  <c r="D110" i="40"/>
  <c r="E152" i="50" s="1"/>
  <c r="K109" i="40"/>
  <c r="L126" i="50" s="1"/>
  <c r="J109" i="40"/>
  <c r="K126" i="50" s="1"/>
  <c r="H109" i="40"/>
  <c r="I126" i="50" s="1"/>
  <c r="G109" i="40"/>
  <c r="H126" i="50" s="1"/>
  <c r="E109" i="40"/>
  <c r="F126" i="50" s="1"/>
  <c r="D109" i="40"/>
  <c r="E126" i="50" s="1"/>
  <c r="K108" i="40"/>
  <c r="L71" i="50" s="1"/>
  <c r="J108" i="40"/>
  <c r="K71" i="50" s="1"/>
  <c r="H108" i="40"/>
  <c r="I71" i="50" s="1"/>
  <c r="G108" i="40"/>
  <c r="H71" i="50" s="1"/>
  <c r="E108" i="40"/>
  <c r="F71" i="50" s="1"/>
  <c r="D108" i="40"/>
  <c r="E71" i="50" s="1"/>
  <c r="K107" i="40"/>
  <c r="L33" i="50" s="1"/>
  <c r="J107" i="40"/>
  <c r="K33" i="50" s="1"/>
  <c r="H107" i="40"/>
  <c r="I33" i="50" s="1"/>
  <c r="G107" i="40"/>
  <c r="H33" i="50" s="1"/>
  <c r="E107" i="40"/>
  <c r="F33" i="50" s="1"/>
  <c r="D107" i="40"/>
  <c r="E33" i="50" s="1"/>
  <c r="K106" i="40"/>
  <c r="L14" i="50" s="1"/>
  <c r="J106" i="40"/>
  <c r="K14" i="50" s="1"/>
  <c r="H106" i="40"/>
  <c r="I14" i="50" s="1"/>
  <c r="G106" i="40"/>
  <c r="H14" i="50" s="1"/>
  <c r="E106" i="40"/>
  <c r="F14" i="50" s="1"/>
  <c r="D106" i="40"/>
  <c r="E14" i="50" s="1"/>
  <c r="K105" i="40"/>
  <c r="L45" i="50" s="1"/>
  <c r="J105" i="40"/>
  <c r="K45" i="50" s="1"/>
  <c r="H105" i="40"/>
  <c r="I45" i="50" s="1"/>
  <c r="G105" i="40"/>
  <c r="H45" i="50" s="1"/>
  <c r="E105" i="40"/>
  <c r="F45" i="50" s="1"/>
  <c r="D105" i="40"/>
  <c r="E45" i="50" s="1"/>
  <c r="K104" i="40"/>
  <c r="L93" i="50" s="1"/>
  <c r="J104" i="40"/>
  <c r="K93" i="50" s="1"/>
  <c r="H104" i="40"/>
  <c r="I93" i="50" s="1"/>
  <c r="G104" i="40"/>
  <c r="H93" i="50" s="1"/>
  <c r="E104" i="40"/>
  <c r="F93" i="50" s="1"/>
  <c r="D104" i="40"/>
  <c r="E93" i="50" s="1"/>
  <c r="K103" i="40"/>
  <c r="L136" i="50" s="1"/>
  <c r="J103" i="40"/>
  <c r="K136" i="50" s="1"/>
  <c r="H103" i="40"/>
  <c r="I136" i="50" s="1"/>
  <c r="G103" i="40"/>
  <c r="H136" i="50" s="1"/>
  <c r="E103" i="40"/>
  <c r="F136" i="50" s="1"/>
  <c r="D103" i="40"/>
  <c r="E136" i="50" s="1"/>
  <c r="K102" i="40"/>
  <c r="L84" i="50" s="1"/>
  <c r="J102" i="40"/>
  <c r="K84" i="50" s="1"/>
  <c r="H102" i="40"/>
  <c r="I84" i="50" s="1"/>
  <c r="G102" i="40"/>
  <c r="H84" i="50" s="1"/>
  <c r="E102" i="40"/>
  <c r="F84" i="50" s="1"/>
  <c r="D102" i="40"/>
  <c r="E84" i="50" s="1"/>
  <c r="K101" i="40"/>
  <c r="L91" i="50" s="1"/>
  <c r="J101" i="40"/>
  <c r="K91" i="50" s="1"/>
  <c r="H101" i="40"/>
  <c r="I91" i="50" s="1"/>
  <c r="G101" i="40"/>
  <c r="H91" i="50" s="1"/>
  <c r="E101" i="40"/>
  <c r="F91" i="50" s="1"/>
  <c r="D101" i="40"/>
  <c r="E91" i="50" s="1"/>
  <c r="K100" i="40"/>
  <c r="L144" i="50" s="1"/>
  <c r="J100" i="40"/>
  <c r="K144" i="50" s="1"/>
  <c r="H100" i="40"/>
  <c r="I144" i="50" s="1"/>
  <c r="G100" i="40"/>
  <c r="H144" i="50" s="1"/>
  <c r="E100" i="40"/>
  <c r="F144" i="50" s="1"/>
  <c r="D100" i="40"/>
  <c r="E144" i="50" s="1"/>
  <c r="K99" i="40"/>
  <c r="L29" i="50" s="1"/>
  <c r="J99" i="40"/>
  <c r="K29" i="50" s="1"/>
  <c r="H99" i="40"/>
  <c r="I29" i="50" s="1"/>
  <c r="G99" i="40"/>
  <c r="H29" i="50" s="1"/>
  <c r="E99" i="40"/>
  <c r="F29" i="50" s="1"/>
  <c r="D99" i="40"/>
  <c r="E29" i="50" s="1"/>
  <c r="K98" i="40"/>
  <c r="L164" i="50" s="1"/>
  <c r="J98" i="40"/>
  <c r="K164" i="50" s="1"/>
  <c r="H98" i="40"/>
  <c r="I164" i="50" s="1"/>
  <c r="G98" i="40"/>
  <c r="H164" i="50" s="1"/>
  <c r="E98" i="40"/>
  <c r="F164" i="50" s="1"/>
  <c r="D98" i="40"/>
  <c r="E164" i="50" s="1"/>
  <c r="K97" i="40"/>
  <c r="L28" i="50" s="1"/>
  <c r="J97" i="40"/>
  <c r="K28" i="50" s="1"/>
  <c r="H97" i="40"/>
  <c r="I28" i="50" s="1"/>
  <c r="G97" i="40"/>
  <c r="H28" i="50" s="1"/>
  <c r="E97" i="40"/>
  <c r="F28" i="50" s="1"/>
  <c r="D97" i="40"/>
  <c r="E28" i="50" s="1"/>
  <c r="K96" i="40"/>
  <c r="L27" i="50" s="1"/>
  <c r="J96" i="40"/>
  <c r="K27" i="50" s="1"/>
  <c r="H96" i="40"/>
  <c r="I27" i="50" s="1"/>
  <c r="G96" i="40"/>
  <c r="H27" i="50" s="1"/>
  <c r="E96" i="40"/>
  <c r="F27" i="50" s="1"/>
  <c r="D96" i="40"/>
  <c r="E27" i="50" s="1"/>
  <c r="K95" i="40"/>
  <c r="L83" i="50" s="1"/>
  <c r="J95" i="40"/>
  <c r="K83" i="50" s="1"/>
  <c r="H95" i="40"/>
  <c r="I83" i="50" s="1"/>
  <c r="G95" i="40"/>
  <c r="H83" i="50" s="1"/>
  <c r="E95" i="40"/>
  <c r="F83" i="50" s="1"/>
  <c r="D95" i="40"/>
  <c r="E83" i="50" s="1"/>
  <c r="K94" i="40"/>
  <c r="L104" i="50" s="1"/>
  <c r="J94" i="40"/>
  <c r="K104" i="50" s="1"/>
  <c r="H94" i="40"/>
  <c r="I104" i="50" s="1"/>
  <c r="G94" i="40"/>
  <c r="H104" i="50" s="1"/>
  <c r="E94" i="40"/>
  <c r="F104" i="50" s="1"/>
  <c r="D94" i="40"/>
  <c r="E104" i="50" s="1"/>
  <c r="K93" i="40"/>
  <c r="L168" i="50" s="1"/>
  <c r="J93" i="40"/>
  <c r="K168" i="50" s="1"/>
  <c r="H93" i="40"/>
  <c r="I168" i="50" s="1"/>
  <c r="G93" i="40"/>
  <c r="H168" i="50" s="1"/>
  <c r="E93" i="40"/>
  <c r="F168" i="50" s="1"/>
  <c r="D93" i="40"/>
  <c r="E168" i="50" s="1"/>
  <c r="K92" i="40"/>
  <c r="L107" i="50" s="1"/>
  <c r="J92" i="40"/>
  <c r="K107" i="50" s="1"/>
  <c r="H92" i="40"/>
  <c r="I107" i="50" s="1"/>
  <c r="G92" i="40"/>
  <c r="H107" i="50" s="1"/>
  <c r="E92" i="40"/>
  <c r="F107" i="50" s="1"/>
  <c r="D92" i="40"/>
  <c r="E107" i="50" s="1"/>
  <c r="K91" i="40"/>
  <c r="L173" i="50" s="1"/>
  <c r="J91" i="40"/>
  <c r="K173" i="50" s="1"/>
  <c r="H91" i="40"/>
  <c r="I173" i="50" s="1"/>
  <c r="G91" i="40"/>
  <c r="H173" i="50" s="1"/>
  <c r="E91" i="40"/>
  <c r="F173" i="50" s="1"/>
  <c r="D91" i="40"/>
  <c r="E173" i="50" s="1"/>
  <c r="K90" i="40"/>
  <c r="L16" i="50" s="1"/>
  <c r="J90" i="40"/>
  <c r="K16" i="50" s="1"/>
  <c r="H90" i="40"/>
  <c r="I16" i="50" s="1"/>
  <c r="G90" i="40"/>
  <c r="H16" i="50" s="1"/>
  <c r="E90" i="40"/>
  <c r="F16" i="50" s="1"/>
  <c r="D90" i="40"/>
  <c r="E16" i="50" s="1"/>
  <c r="K89" i="40"/>
  <c r="L114" i="50" s="1"/>
  <c r="J89" i="40"/>
  <c r="K114" i="50" s="1"/>
  <c r="H89" i="40"/>
  <c r="I114" i="50" s="1"/>
  <c r="G89" i="40"/>
  <c r="H114" i="50" s="1"/>
  <c r="E89" i="40"/>
  <c r="F114" i="50" s="1"/>
  <c r="D89" i="40"/>
  <c r="E114" i="50" s="1"/>
  <c r="K88" i="40"/>
  <c r="L38" i="50" s="1"/>
  <c r="J88" i="40"/>
  <c r="K38" i="50" s="1"/>
  <c r="H88" i="40"/>
  <c r="I38" i="50" s="1"/>
  <c r="G88" i="40"/>
  <c r="H38" i="50" s="1"/>
  <c r="E88" i="40"/>
  <c r="F38" i="50" s="1"/>
  <c r="D88" i="40"/>
  <c r="E38" i="50" s="1"/>
  <c r="K87" i="40"/>
  <c r="L63" i="50" s="1"/>
  <c r="J87" i="40"/>
  <c r="K63" i="50" s="1"/>
  <c r="H87" i="40"/>
  <c r="I63" i="50" s="1"/>
  <c r="G87" i="40"/>
  <c r="H63" i="50" s="1"/>
  <c r="E87" i="40"/>
  <c r="F63" i="50" s="1"/>
  <c r="D87" i="40"/>
  <c r="E63" i="50" s="1"/>
  <c r="K86" i="40"/>
  <c r="L162" i="50" s="1"/>
  <c r="J86" i="40"/>
  <c r="K162" i="50" s="1"/>
  <c r="H86" i="40"/>
  <c r="I162" i="50" s="1"/>
  <c r="G86" i="40"/>
  <c r="H162" i="50" s="1"/>
  <c r="E86" i="40"/>
  <c r="F162" i="50" s="1"/>
  <c r="D86" i="40"/>
  <c r="E162" i="50" s="1"/>
  <c r="K85" i="40"/>
  <c r="L22" i="50" s="1"/>
  <c r="J85" i="40"/>
  <c r="K22" i="50" s="1"/>
  <c r="H85" i="40"/>
  <c r="I22" i="50" s="1"/>
  <c r="G85" i="40"/>
  <c r="H22" i="50" s="1"/>
  <c r="E85" i="40"/>
  <c r="F22" i="50" s="1"/>
  <c r="D85" i="40"/>
  <c r="E22" i="50" s="1"/>
  <c r="K84" i="40"/>
  <c r="L166" i="50" s="1"/>
  <c r="J84" i="40"/>
  <c r="K166" i="50" s="1"/>
  <c r="H84" i="40"/>
  <c r="I166" i="50" s="1"/>
  <c r="G84" i="40"/>
  <c r="H166" i="50" s="1"/>
  <c r="E84" i="40"/>
  <c r="F166" i="50" s="1"/>
  <c r="D84" i="40"/>
  <c r="E166" i="50" s="1"/>
  <c r="K83" i="40"/>
  <c r="L133" i="50" s="1"/>
  <c r="J83" i="40"/>
  <c r="K133" i="50" s="1"/>
  <c r="H83" i="40"/>
  <c r="I133" i="50" s="1"/>
  <c r="G83" i="40"/>
  <c r="H133" i="50" s="1"/>
  <c r="E83" i="40"/>
  <c r="F133" i="50" s="1"/>
  <c r="D83" i="40"/>
  <c r="E133" i="50" s="1"/>
  <c r="K82" i="40"/>
  <c r="L40" i="50" s="1"/>
  <c r="J82" i="40"/>
  <c r="K40" i="50" s="1"/>
  <c r="H82" i="40"/>
  <c r="I40" i="50" s="1"/>
  <c r="G82" i="40"/>
  <c r="H40" i="50" s="1"/>
  <c r="E82" i="40"/>
  <c r="F40" i="50" s="1"/>
  <c r="D82" i="40"/>
  <c r="E40" i="50" s="1"/>
  <c r="K81" i="40"/>
  <c r="L90" i="50" s="1"/>
  <c r="J81" i="40"/>
  <c r="K90" i="50" s="1"/>
  <c r="H81" i="40"/>
  <c r="I90" i="50" s="1"/>
  <c r="G81" i="40"/>
  <c r="H90" i="50" s="1"/>
  <c r="E81" i="40"/>
  <c r="F90" i="50" s="1"/>
  <c r="D81" i="40"/>
  <c r="E90" i="50" s="1"/>
  <c r="K80" i="40"/>
  <c r="L77" i="50" s="1"/>
  <c r="J80" i="40"/>
  <c r="K77" i="50" s="1"/>
  <c r="H80" i="40"/>
  <c r="I77" i="50" s="1"/>
  <c r="G80" i="40"/>
  <c r="H77" i="50" s="1"/>
  <c r="E80" i="40"/>
  <c r="F77" i="50" s="1"/>
  <c r="D80" i="40"/>
  <c r="E77" i="50" s="1"/>
  <c r="K79" i="40"/>
  <c r="L42" i="50" s="1"/>
  <c r="J79" i="40"/>
  <c r="K42" i="50" s="1"/>
  <c r="H79" i="40"/>
  <c r="I42" i="50" s="1"/>
  <c r="G79" i="40"/>
  <c r="H42" i="50" s="1"/>
  <c r="E79" i="40"/>
  <c r="F42" i="50" s="1"/>
  <c r="D79" i="40"/>
  <c r="E42" i="50" s="1"/>
  <c r="K78" i="40"/>
  <c r="L160" i="50" s="1"/>
  <c r="J78" i="40"/>
  <c r="K160" i="50" s="1"/>
  <c r="H78" i="40"/>
  <c r="I160" i="50" s="1"/>
  <c r="G78" i="40"/>
  <c r="H160" i="50" s="1"/>
  <c r="E78" i="40"/>
  <c r="F160" i="50" s="1"/>
  <c r="D78" i="40"/>
  <c r="E160" i="50" s="1"/>
  <c r="K77" i="40"/>
  <c r="L37" i="50" s="1"/>
  <c r="J77" i="40"/>
  <c r="K37" i="50" s="1"/>
  <c r="H77" i="40"/>
  <c r="I37" i="50" s="1"/>
  <c r="G77" i="40"/>
  <c r="H37" i="50" s="1"/>
  <c r="E77" i="40"/>
  <c r="F37" i="50" s="1"/>
  <c r="D77" i="40"/>
  <c r="E37" i="50" s="1"/>
  <c r="K76" i="40"/>
  <c r="L13" i="50" s="1"/>
  <c r="J76" i="40"/>
  <c r="K13" i="50" s="1"/>
  <c r="H76" i="40"/>
  <c r="I13" i="50" s="1"/>
  <c r="G76" i="40"/>
  <c r="H13" i="50" s="1"/>
  <c r="E76" i="40"/>
  <c r="F13" i="50" s="1"/>
  <c r="D76" i="40"/>
  <c r="E13" i="50" s="1"/>
  <c r="K75" i="40"/>
  <c r="L26" i="50" s="1"/>
  <c r="J75" i="40"/>
  <c r="K26" i="50" s="1"/>
  <c r="H75" i="40"/>
  <c r="I26" i="50" s="1"/>
  <c r="G75" i="40"/>
  <c r="H26" i="50" s="1"/>
  <c r="E75" i="40"/>
  <c r="F26" i="50" s="1"/>
  <c r="D75" i="40"/>
  <c r="E26" i="50" s="1"/>
  <c r="K74" i="40"/>
  <c r="L30" i="50" s="1"/>
  <c r="J74" i="40"/>
  <c r="K30" i="50" s="1"/>
  <c r="H74" i="40"/>
  <c r="I30" i="50" s="1"/>
  <c r="G74" i="40"/>
  <c r="H30" i="50" s="1"/>
  <c r="E74" i="40"/>
  <c r="F30" i="50" s="1"/>
  <c r="D74" i="40"/>
  <c r="E30" i="50" s="1"/>
  <c r="K73" i="40"/>
  <c r="L59" i="50" s="1"/>
  <c r="J73" i="40"/>
  <c r="K59" i="50" s="1"/>
  <c r="H73" i="40"/>
  <c r="I59" i="50" s="1"/>
  <c r="G73" i="40"/>
  <c r="H59" i="50" s="1"/>
  <c r="E73" i="40"/>
  <c r="F59" i="50" s="1"/>
  <c r="D73" i="40"/>
  <c r="E59" i="50" s="1"/>
  <c r="K72" i="40"/>
  <c r="L161" i="50" s="1"/>
  <c r="J72" i="40"/>
  <c r="K161" i="50" s="1"/>
  <c r="H72" i="40"/>
  <c r="I161" i="50" s="1"/>
  <c r="G72" i="40"/>
  <c r="H161" i="50" s="1"/>
  <c r="E72" i="40"/>
  <c r="F161" i="50" s="1"/>
  <c r="D72" i="40"/>
  <c r="E161" i="50" s="1"/>
  <c r="K71" i="40"/>
  <c r="L159" i="50" s="1"/>
  <c r="J71" i="40"/>
  <c r="K159" i="50" s="1"/>
  <c r="H71" i="40"/>
  <c r="I159" i="50" s="1"/>
  <c r="G71" i="40"/>
  <c r="H159" i="50" s="1"/>
  <c r="E71" i="40"/>
  <c r="F159" i="50" s="1"/>
  <c r="D71" i="40"/>
  <c r="E159" i="50" s="1"/>
  <c r="K70" i="40"/>
  <c r="L140" i="50" s="1"/>
  <c r="J70" i="40"/>
  <c r="K140" i="50" s="1"/>
  <c r="H70" i="40"/>
  <c r="I140" i="50" s="1"/>
  <c r="G70" i="40"/>
  <c r="H140" i="50" s="1"/>
  <c r="E70" i="40"/>
  <c r="F140" i="50" s="1"/>
  <c r="D70" i="40"/>
  <c r="E140" i="50" s="1"/>
  <c r="K69" i="40"/>
  <c r="L74" i="50" s="1"/>
  <c r="J69" i="40"/>
  <c r="K74" i="50" s="1"/>
  <c r="H69" i="40"/>
  <c r="I74" i="50" s="1"/>
  <c r="G69" i="40"/>
  <c r="H74" i="50" s="1"/>
  <c r="E69" i="40"/>
  <c r="F74" i="50" s="1"/>
  <c r="D69" i="40"/>
  <c r="E74" i="50" s="1"/>
  <c r="K68" i="40"/>
  <c r="L79" i="50" s="1"/>
  <c r="J68" i="40"/>
  <c r="K79" i="50" s="1"/>
  <c r="H68" i="40"/>
  <c r="I79" i="50" s="1"/>
  <c r="G68" i="40"/>
  <c r="H79" i="50" s="1"/>
  <c r="E68" i="40"/>
  <c r="F79" i="50" s="1"/>
  <c r="D68" i="40"/>
  <c r="E79" i="50" s="1"/>
  <c r="K67" i="40"/>
  <c r="L92" i="50" s="1"/>
  <c r="J67" i="40"/>
  <c r="K92" i="50" s="1"/>
  <c r="H67" i="40"/>
  <c r="I92" i="50" s="1"/>
  <c r="G67" i="40"/>
  <c r="H92" i="50" s="1"/>
  <c r="E67" i="40"/>
  <c r="F92" i="50" s="1"/>
  <c r="D67" i="40"/>
  <c r="E92" i="50" s="1"/>
  <c r="K66" i="40"/>
  <c r="L55" i="50" s="1"/>
  <c r="J66" i="40"/>
  <c r="K55" i="50" s="1"/>
  <c r="H66" i="40"/>
  <c r="I55" i="50" s="1"/>
  <c r="G66" i="40"/>
  <c r="H55" i="50" s="1"/>
  <c r="E66" i="40"/>
  <c r="F55" i="50" s="1"/>
  <c r="D66" i="40"/>
  <c r="E55" i="50" s="1"/>
  <c r="K65" i="40"/>
  <c r="L105" i="50" s="1"/>
  <c r="J65" i="40"/>
  <c r="K105" i="50" s="1"/>
  <c r="H65" i="40"/>
  <c r="I105" i="50" s="1"/>
  <c r="G65" i="40"/>
  <c r="H105" i="50" s="1"/>
  <c r="E65" i="40"/>
  <c r="F105" i="50" s="1"/>
  <c r="D65" i="40"/>
  <c r="E105" i="50" s="1"/>
  <c r="K64" i="40"/>
  <c r="L78" i="50" s="1"/>
  <c r="J64" i="40"/>
  <c r="K78" i="50" s="1"/>
  <c r="H64" i="40"/>
  <c r="I78" i="50" s="1"/>
  <c r="G64" i="40"/>
  <c r="H78" i="50" s="1"/>
  <c r="E64" i="40"/>
  <c r="F78" i="50" s="1"/>
  <c r="D64" i="40"/>
  <c r="E78" i="50" s="1"/>
  <c r="K63" i="40"/>
  <c r="L120" i="50" s="1"/>
  <c r="J63" i="40"/>
  <c r="K120" i="50" s="1"/>
  <c r="H63" i="40"/>
  <c r="I120" i="50" s="1"/>
  <c r="G63" i="40"/>
  <c r="H120" i="50" s="1"/>
  <c r="E63" i="40"/>
  <c r="F120" i="50" s="1"/>
  <c r="D63" i="40"/>
  <c r="E120" i="50" s="1"/>
  <c r="K62" i="40"/>
  <c r="L124" i="50" s="1"/>
  <c r="J62" i="40"/>
  <c r="K124" i="50" s="1"/>
  <c r="H62" i="40"/>
  <c r="I124" i="50" s="1"/>
  <c r="G62" i="40"/>
  <c r="H124" i="50" s="1"/>
  <c r="E62" i="40"/>
  <c r="F124" i="50" s="1"/>
  <c r="D62" i="40"/>
  <c r="E124" i="50" s="1"/>
  <c r="K61" i="40"/>
  <c r="L44" i="50" s="1"/>
  <c r="J61" i="40"/>
  <c r="K44" i="50" s="1"/>
  <c r="H61" i="40"/>
  <c r="I44" i="50" s="1"/>
  <c r="G61" i="40"/>
  <c r="H44" i="50" s="1"/>
  <c r="E61" i="40"/>
  <c r="F44" i="50" s="1"/>
  <c r="D61" i="40"/>
  <c r="E44" i="50" s="1"/>
  <c r="K60" i="40"/>
  <c r="L23" i="50" s="1"/>
  <c r="J60" i="40"/>
  <c r="K23" i="50" s="1"/>
  <c r="H60" i="40"/>
  <c r="I23" i="50" s="1"/>
  <c r="G60" i="40"/>
  <c r="H23" i="50" s="1"/>
  <c r="E60" i="40"/>
  <c r="F23" i="50" s="1"/>
  <c r="D60" i="40"/>
  <c r="E23" i="50" s="1"/>
  <c r="K59" i="40"/>
  <c r="L87" i="50" s="1"/>
  <c r="J59" i="40"/>
  <c r="K87" i="50" s="1"/>
  <c r="H59" i="40"/>
  <c r="I87" i="50" s="1"/>
  <c r="G59" i="40"/>
  <c r="H87" i="50" s="1"/>
  <c r="E59" i="40"/>
  <c r="F87" i="50" s="1"/>
  <c r="D59" i="40"/>
  <c r="E87" i="50" s="1"/>
  <c r="K58" i="40"/>
  <c r="L128" i="50" s="1"/>
  <c r="J58" i="40"/>
  <c r="K128" i="50" s="1"/>
  <c r="H58" i="40"/>
  <c r="I128" i="50" s="1"/>
  <c r="G58" i="40"/>
  <c r="H128" i="50" s="1"/>
  <c r="E58" i="40"/>
  <c r="F128" i="50" s="1"/>
  <c r="D58" i="40"/>
  <c r="E128" i="50" s="1"/>
  <c r="K57" i="40"/>
  <c r="L139" i="50" s="1"/>
  <c r="J57" i="40"/>
  <c r="K139" i="50" s="1"/>
  <c r="H57" i="40"/>
  <c r="I139" i="50" s="1"/>
  <c r="G57" i="40"/>
  <c r="H139" i="50" s="1"/>
  <c r="E57" i="40"/>
  <c r="F139" i="50" s="1"/>
  <c r="D57" i="40"/>
  <c r="E139" i="50" s="1"/>
  <c r="K56" i="40"/>
  <c r="L142" i="50" s="1"/>
  <c r="J56" i="40"/>
  <c r="K142" i="50" s="1"/>
  <c r="H56" i="40"/>
  <c r="I142" i="50" s="1"/>
  <c r="G56" i="40"/>
  <c r="H142" i="50" s="1"/>
  <c r="E56" i="40"/>
  <c r="F142" i="50" s="1"/>
  <c r="D56" i="40"/>
  <c r="E142" i="50" s="1"/>
  <c r="K55" i="40"/>
  <c r="L65" i="50" s="1"/>
  <c r="J55" i="40"/>
  <c r="K65" i="50" s="1"/>
  <c r="H55" i="40"/>
  <c r="I65" i="50" s="1"/>
  <c r="G55" i="40"/>
  <c r="H65" i="50" s="1"/>
  <c r="E55" i="40"/>
  <c r="F65" i="50" s="1"/>
  <c r="D55" i="40"/>
  <c r="E65" i="50" s="1"/>
  <c r="K54" i="40"/>
  <c r="L113" i="50" s="1"/>
  <c r="J54" i="40"/>
  <c r="K113" i="50" s="1"/>
  <c r="H54" i="40"/>
  <c r="I113" i="50" s="1"/>
  <c r="G54" i="40"/>
  <c r="H113" i="50" s="1"/>
  <c r="E54" i="40"/>
  <c r="F113" i="50" s="1"/>
  <c r="D54" i="40"/>
  <c r="E113" i="50" s="1"/>
  <c r="K53" i="40"/>
  <c r="L19" i="50" s="1"/>
  <c r="J53" i="40"/>
  <c r="K19" i="50" s="1"/>
  <c r="H53" i="40"/>
  <c r="I19" i="50" s="1"/>
  <c r="G53" i="40"/>
  <c r="H19" i="50" s="1"/>
  <c r="E53" i="40"/>
  <c r="F19" i="50" s="1"/>
  <c r="D53" i="40"/>
  <c r="E19" i="50" s="1"/>
  <c r="K52" i="40"/>
  <c r="L52" i="50" s="1"/>
  <c r="J52" i="40"/>
  <c r="K52" i="50" s="1"/>
  <c r="H52" i="40"/>
  <c r="I52" i="50" s="1"/>
  <c r="G52" i="40"/>
  <c r="H52" i="50" s="1"/>
  <c r="E52" i="40"/>
  <c r="F52" i="50" s="1"/>
  <c r="D52" i="40"/>
  <c r="E52" i="50" s="1"/>
  <c r="K51" i="40"/>
  <c r="L21" i="50" s="1"/>
  <c r="J51" i="40"/>
  <c r="K21" i="50" s="1"/>
  <c r="H51" i="40"/>
  <c r="I21" i="50" s="1"/>
  <c r="G51" i="40"/>
  <c r="H21" i="50" s="1"/>
  <c r="E51" i="40"/>
  <c r="F21" i="50" s="1"/>
  <c r="D51" i="40"/>
  <c r="E21" i="50" s="1"/>
  <c r="K50" i="40"/>
  <c r="L149" i="50" s="1"/>
  <c r="J50" i="40"/>
  <c r="K149" i="50" s="1"/>
  <c r="H50" i="40"/>
  <c r="I149" i="50" s="1"/>
  <c r="G50" i="40"/>
  <c r="H149" i="50" s="1"/>
  <c r="E50" i="40"/>
  <c r="F149" i="50" s="1"/>
  <c r="D50" i="40"/>
  <c r="E149" i="50" s="1"/>
  <c r="K49" i="40"/>
  <c r="L62" i="50" s="1"/>
  <c r="J49" i="40"/>
  <c r="K62" i="50" s="1"/>
  <c r="H49" i="40"/>
  <c r="I62" i="50" s="1"/>
  <c r="G49" i="40"/>
  <c r="H62" i="50" s="1"/>
  <c r="E49" i="40"/>
  <c r="F62" i="50" s="1"/>
  <c r="D49" i="40"/>
  <c r="E62" i="50" s="1"/>
  <c r="K48" i="40"/>
  <c r="L56" i="50" s="1"/>
  <c r="J48" i="40"/>
  <c r="K56" i="50" s="1"/>
  <c r="H48" i="40"/>
  <c r="I56" i="50" s="1"/>
  <c r="G48" i="40"/>
  <c r="H56" i="50" s="1"/>
  <c r="E48" i="40"/>
  <c r="F56" i="50" s="1"/>
  <c r="D48" i="40"/>
  <c r="E56" i="50" s="1"/>
  <c r="K47" i="40"/>
  <c r="L122" i="50" s="1"/>
  <c r="J47" i="40"/>
  <c r="K122" i="50" s="1"/>
  <c r="H47" i="40"/>
  <c r="I122" i="50" s="1"/>
  <c r="G47" i="40"/>
  <c r="H122" i="50" s="1"/>
  <c r="E47" i="40"/>
  <c r="F122" i="50" s="1"/>
  <c r="D47" i="40"/>
  <c r="E122" i="50" s="1"/>
  <c r="K46" i="40"/>
  <c r="L36" i="50" s="1"/>
  <c r="J46" i="40"/>
  <c r="K36" i="50" s="1"/>
  <c r="H46" i="40"/>
  <c r="I36" i="50" s="1"/>
  <c r="G46" i="40"/>
  <c r="H36" i="50" s="1"/>
  <c r="E46" i="40"/>
  <c r="F36" i="50" s="1"/>
  <c r="D46" i="40"/>
  <c r="E36" i="50" s="1"/>
  <c r="K45" i="40"/>
  <c r="L95" i="50" s="1"/>
  <c r="J45" i="40"/>
  <c r="K95" i="50" s="1"/>
  <c r="H45" i="40"/>
  <c r="I95" i="50" s="1"/>
  <c r="G45" i="40"/>
  <c r="H95" i="50" s="1"/>
  <c r="E45" i="40"/>
  <c r="F95" i="50" s="1"/>
  <c r="D45" i="40"/>
  <c r="E95" i="50" s="1"/>
  <c r="K44" i="40"/>
  <c r="L43" i="50" s="1"/>
  <c r="J44" i="40"/>
  <c r="K43" i="50" s="1"/>
  <c r="H44" i="40"/>
  <c r="I43" i="50" s="1"/>
  <c r="G44" i="40"/>
  <c r="H43" i="50" s="1"/>
  <c r="E44" i="40"/>
  <c r="F43" i="50" s="1"/>
  <c r="D44" i="40"/>
  <c r="E43" i="50" s="1"/>
  <c r="K43" i="40"/>
  <c r="L141" i="50" s="1"/>
  <c r="J43" i="40"/>
  <c r="K141" i="50" s="1"/>
  <c r="H43" i="40"/>
  <c r="I141" i="50" s="1"/>
  <c r="G43" i="40"/>
  <c r="H141" i="50" s="1"/>
  <c r="E43" i="40"/>
  <c r="F141" i="50" s="1"/>
  <c r="D43" i="40"/>
  <c r="E141" i="50" s="1"/>
  <c r="K42" i="40"/>
  <c r="L118" i="50" s="1"/>
  <c r="J42" i="40"/>
  <c r="K118" i="50" s="1"/>
  <c r="H42" i="40"/>
  <c r="I118" i="50" s="1"/>
  <c r="G42" i="40"/>
  <c r="H118" i="50" s="1"/>
  <c r="E42" i="40"/>
  <c r="F118" i="50" s="1"/>
  <c r="D42" i="40"/>
  <c r="E118" i="50" s="1"/>
  <c r="K41" i="40"/>
  <c r="L24" i="50" s="1"/>
  <c r="J41" i="40"/>
  <c r="K24" i="50" s="1"/>
  <c r="H41" i="40"/>
  <c r="I24" i="50" s="1"/>
  <c r="G41" i="40"/>
  <c r="H24" i="50" s="1"/>
  <c r="E41" i="40"/>
  <c r="F24" i="50" s="1"/>
  <c r="D41" i="40"/>
  <c r="E24" i="50" s="1"/>
  <c r="K40" i="40"/>
  <c r="L108" i="50" s="1"/>
  <c r="J40" i="40"/>
  <c r="K108" i="50" s="1"/>
  <c r="H40" i="40"/>
  <c r="I108" i="50" s="1"/>
  <c r="G40" i="40"/>
  <c r="H108" i="50" s="1"/>
  <c r="E40" i="40"/>
  <c r="F108" i="50" s="1"/>
  <c r="D40" i="40"/>
  <c r="E108" i="50" s="1"/>
  <c r="K39" i="40"/>
  <c r="L163" i="50" s="1"/>
  <c r="J39" i="40"/>
  <c r="K163" i="50" s="1"/>
  <c r="H39" i="40"/>
  <c r="I163" i="50" s="1"/>
  <c r="G39" i="40"/>
  <c r="H163" i="50" s="1"/>
  <c r="E39" i="40"/>
  <c r="F163" i="50" s="1"/>
  <c r="D39" i="40"/>
  <c r="E163" i="50" s="1"/>
  <c r="K38" i="40"/>
  <c r="L57" i="50" s="1"/>
  <c r="J38" i="40"/>
  <c r="K57" i="50" s="1"/>
  <c r="H38" i="40"/>
  <c r="I57" i="50" s="1"/>
  <c r="G38" i="40"/>
  <c r="H57" i="50" s="1"/>
  <c r="E38" i="40"/>
  <c r="F57" i="50" s="1"/>
  <c r="D38" i="40"/>
  <c r="E57" i="50" s="1"/>
  <c r="K37" i="40"/>
  <c r="L172" i="50" s="1"/>
  <c r="J37" i="40"/>
  <c r="K172" i="50" s="1"/>
  <c r="H37" i="40"/>
  <c r="I172" i="50" s="1"/>
  <c r="G37" i="40"/>
  <c r="H172" i="50" s="1"/>
  <c r="E37" i="40"/>
  <c r="F172" i="50" s="1"/>
  <c r="D37" i="40"/>
  <c r="E172" i="50" s="1"/>
  <c r="K36" i="40"/>
  <c r="L157" i="50" s="1"/>
  <c r="J36" i="40"/>
  <c r="K157" i="50" s="1"/>
  <c r="H36" i="40"/>
  <c r="I157" i="50" s="1"/>
  <c r="G36" i="40"/>
  <c r="H157" i="50" s="1"/>
  <c r="E36" i="40"/>
  <c r="F157" i="50" s="1"/>
  <c r="D36" i="40"/>
  <c r="E157" i="50" s="1"/>
  <c r="K35" i="40"/>
  <c r="L158" i="50" s="1"/>
  <c r="J35" i="40"/>
  <c r="K158" i="50" s="1"/>
  <c r="H35" i="40"/>
  <c r="I158" i="50" s="1"/>
  <c r="G35" i="40"/>
  <c r="H158" i="50" s="1"/>
  <c r="E35" i="40"/>
  <c r="F158" i="50" s="1"/>
  <c r="D35" i="40"/>
  <c r="E158" i="50" s="1"/>
  <c r="K34" i="40"/>
  <c r="L68" i="50" s="1"/>
  <c r="J34" i="40"/>
  <c r="K68" i="50" s="1"/>
  <c r="H34" i="40"/>
  <c r="I68" i="50" s="1"/>
  <c r="G34" i="40"/>
  <c r="H68" i="50" s="1"/>
  <c r="E34" i="40"/>
  <c r="F68" i="50" s="1"/>
  <c r="D34" i="40"/>
  <c r="E68" i="50" s="1"/>
  <c r="K33" i="40"/>
  <c r="L125" i="50" s="1"/>
  <c r="J33" i="40"/>
  <c r="K125" i="50" s="1"/>
  <c r="H33" i="40"/>
  <c r="I125" i="50" s="1"/>
  <c r="G33" i="40"/>
  <c r="H125" i="50" s="1"/>
  <c r="E33" i="40"/>
  <c r="F125" i="50" s="1"/>
  <c r="D33" i="40"/>
  <c r="E125" i="50" s="1"/>
  <c r="K32" i="40"/>
  <c r="L167" i="50" s="1"/>
  <c r="J32" i="40"/>
  <c r="K167" i="50" s="1"/>
  <c r="H32" i="40"/>
  <c r="I167" i="50" s="1"/>
  <c r="G32" i="40"/>
  <c r="H167" i="50" s="1"/>
  <c r="E32" i="40"/>
  <c r="F167" i="50" s="1"/>
  <c r="D32" i="40"/>
  <c r="E167" i="50" s="1"/>
  <c r="K31" i="40"/>
  <c r="L106" i="50" s="1"/>
  <c r="J31" i="40"/>
  <c r="K106" i="50" s="1"/>
  <c r="H31" i="40"/>
  <c r="I106" i="50" s="1"/>
  <c r="G31" i="40"/>
  <c r="H106" i="50" s="1"/>
  <c r="E31" i="40"/>
  <c r="F106" i="50" s="1"/>
  <c r="D31" i="40"/>
  <c r="E106" i="50" s="1"/>
  <c r="K30" i="40"/>
  <c r="L130" i="50" s="1"/>
  <c r="J30" i="40"/>
  <c r="K130" i="50" s="1"/>
  <c r="H30" i="40"/>
  <c r="I130" i="50" s="1"/>
  <c r="G30" i="40"/>
  <c r="H130" i="50" s="1"/>
  <c r="E30" i="40"/>
  <c r="F130" i="50" s="1"/>
  <c r="D30" i="40"/>
  <c r="E130" i="50" s="1"/>
  <c r="K29" i="40"/>
  <c r="L70" i="50" s="1"/>
  <c r="J29" i="40"/>
  <c r="K70" i="50" s="1"/>
  <c r="H29" i="40"/>
  <c r="I70" i="50" s="1"/>
  <c r="G29" i="40"/>
  <c r="H70" i="50" s="1"/>
  <c r="E29" i="40"/>
  <c r="F70" i="50" s="1"/>
  <c r="D29" i="40"/>
  <c r="E70" i="50" s="1"/>
  <c r="K28" i="40"/>
  <c r="L171" i="50" s="1"/>
  <c r="J28" i="40"/>
  <c r="K171" i="50" s="1"/>
  <c r="H28" i="40"/>
  <c r="I171" i="50" s="1"/>
  <c r="G28" i="40"/>
  <c r="H171" i="50" s="1"/>
  <c r="E28" i="40"/>
  <c r="F171" i="50" s="1"/>
  <c r="D28" i="40"/>
  <c r="E171" i="50" s="1"/>
  <c r="K27" i="40"/>
  <c r="L73" i="50" s="1"/>
  <c r="J27" i="40"/>
  <c r="K73" i="50" s="1"/>
  <c r="H27" i="40"/>
  <c r="I73" i="50" s="1"/>
  <c r="G27" i="40"/>
  <c r="H73" i="50" s="1"/>
  <c r="E27" i="40"/>
  <c r="F73" i="50" s="1"/>
  <c r="D27" i="40"/>
  <c r="E73" i="50" s="1"/>
  <c r="K26" i="40"/>
  <c r="L119" i="50" s="1"/>
  <c r="J26" i="40"/>
  <c r="K119" i="50" s="1"/>
  <c r="H26" i="40"/>
  <c r="I119" i="50" s="1"/>
  <c r="G26" i="40"/>
  <c r="H119" i="50" s="1"/>
  <c r="E26" i="40"/>
  <c r="F119" i="50" s="1"/>
  <c r="D26" i="40"/>
  <c r="E119" i="50" s="1"/>
  <c r="K25" i="40"/>
  <c r="L67" i="50" s="1"/>
  <c r="J25" i="40"/>
  <c r="K67" i="50" s="1"/>
  <c r="H25" i="40"/>
  <c r="I67" i="50" s="1"/>
  <c r="G25" i="40"/>
  <c r="H67" i="50" s="1"/>
  <c r="E25" i="40"/>
  <c r="F67" i="50" s="1"/>
  <c r="D25" i="40"/>
  <c r="E67" i="50" s="1"/>
  <c r="K24" i="40"/>
  <c r="L99" i="50" s="1"/>
  <c r="J24" i="40"/>
  <c r="K99" i="50" s="1"/>
  <c r="H24" i="40"/>
  <c r="I99" i="50" s="1"/>
  <c r="G24" i="40"/>
  <c r="H99" i="50" s="1"/>
  <c r="E24" i="40"/>
  <c r="F99" i="50" s="1"/>
  <c r="D24" i="40"/>
  <c r="E99" i="50" s="1"/>
  <c r="K23" i="40"/>
  <c r="L111" i="50" s="1"/>
  <c r="J23" i="40"/>
  <c r="K111" i="50" s="1"/>
  <c r="H23" i="40"/>
  <c r="I111" i="50" s="1"/>
  <c r="G23" i="40"/>
  <c r="H111" i="50" s="1"/>
  <c r="E23" i="40"/>
  <c r="F111" i="50" s="1"/>
  <c r="D23" i="40"/>
  <c r="E111" i="50" s="1"/>
  <c r="K22" i="40"/>
  <c r="L134" i="50" s="1"/>
  <c r="J22" i="40"/>
  <c r="K134" i="50" s="1"/>
  <c r="H22" i="40"/>
  <c r="I134" i="50" s="1"/>
  <c r="G22" i="40"/>
  <c r="H134" i="50" s="1"/>
  <c r="E22" i="40"/>
  <c r="F134" i="50" s="1"/>
  <c r="D22" i="40"/>
  <c r="E134" i="50" s="1"/>
  <c r="K21" i="40"/>
  <c r="L110" i="50" s="1"/>
  <c r="J21" i="40"/>
  <c r="K110" i="50" s="1"/>
  <c r="H21" i="40"/>
  <c r="I110" i="50" s="1"/>
  <c r="G21" i="40"/>
  <c r="H110" i="50" s="1"/>
  <c r="E21" i="40"/>
  <c r="F110" i="50" s="1"/>
  <c r="D21" i="40"/>
  <c r="E110" i="50" s="1"/>
  <c r="K20" i="40"/>
  <c r="L39" i="50" s="1"/>
  <c r="J20" i="40"/>
  <c r="K39" i="50" s="1"/>
  <c r="H20" i="40"/>
  <c r="I39" i="50" s="1"/>
  <c r="G20" i="40"/>
  <c r="H39" i="50" s="1"/>
  <c r="E20" i="40"/>
  <c r="F39" i="50" s="1"/>
  <c r="D20" i="40"/>
  <c r="E39" i="50" s="1"/>
  <c r="K19" i="40"/>
  <c r="L137" i="50" s="1"/>
  <c r="J19" i="40"/>
  <c r="K137" i="50" s="1"/>
  <c r="H19" i="40"/>
  <c r="I137" i="50" s="1"/>
  <c r="G19" i="40"/>
  <c r="H137" i="50" s="1"/>
  <c r="E19" i="40"/>
  <c r="F137" i="50" s="1"/>
  <c r="D19" i="40"/>
  <c r="E137" i="50" s="1"/>
  <c r="K18" i="40"/>
  <c r="L25" i="50" s="1"/>
  <c r="J18" i="40"/>
  <c r="K25" i="50" s="1"/>
  <c r="H18" i="40"/>
  <c r="I25" i="50" s="1"/>
  <c r="G18" i="40"/>
  <c r="H25" i="50" s="1"/>
  <c r="E18" i="40"/>
  <c r="F25" i="50" s="1"/>
  <c r="D18" i="40"/>
  <c r="E25" i="50" s="1"/>
  <c r="K17" i="40"/>
  <c r="L51" i="50" s="1"/>
  <c r="J17" i="40"/>
  <c r="K51" i="50" s="1"/>
  <c r="H17" i="40"/>
  <c r="I51" i="50" s="1"/>
  <c r="G17" i="40"/>
  <c r="H51" i="50" s="1"/>
  <c r="E17" i="40"/>
  <c r="F51" i="50" s="1"/>
  <c r="D17" i="40"/>
  <c r="E51" i="50" s="1"/>
  <c r="K16" i="40"/>
  <c r="L115" i="50" s="1"/>
  <c r="J16" i="40"/>
  <c r="K115" i="50" s="1"/>
  <c r="H16" i="40"/>
  <c r="I115" i="50" s="1"/>
  <c r="G16" i="40"/>
  <c r="H115" i="50" s="1"/>
  <c r="E16" i="40"/>
  <c r="F115" i="50" s="1"/>
  <c r="D16" i="40"/>
  <c r="E115" i="50" s="1"/>
  <c r="K15" i="40"/>
  <c r="L50" i="50" s="1"/>
  <c r="J15" i="40"/>
  <c r="K50" i="50" s="1"/>
  <c r="H15" i="40"/>
  <c r="I50" i="50" s="1"/>
  <c r="G15" i="40"/>
  <c r="H50" i="50" s="1"/>
  <c r="E15" i="40"/>
  <c r="F50" i="50" s="1"/>
  <c r="D15" i="40"/>
  <c r="E50" i="50" s="1"/>
  <c r="K14" i="40"/>
  <c r="L54" i="50" s="1"/>
  <c r="J14" i="40"/>
  <c r="K54" i="50" s="1"/>
  <c r="H14" i="40"/>
  <c r="I54" i="50" s="1"/>
  <c r="G14" i="40"/>
  <c r="H54" i="50" s="1"/>
  <c r="E14" i="40"/>
  <c r="F54" i="50" s="1"/>
  <c r="D14" i="40"/>
  <c r="E54" i="50" s="1"/>
  <c r="K13" i="40"/>
  <c r="L66" i="50" s="1"/>
  <c r="J13" i="40"/>
  <c r="K66" i="50" s="1"/>
  <c r="H13" i="40"/>
  <c r="I66" i="50" s="1"/>
  <c r="G13" i="40"/>
  <c r="H66" i="50" s="1"/>
  <c r="E13" i="40"/>
  <c r="F66" i="50" s="1"/>
  <c r="D13" i="40"/>
  <c r="E66" i="50" s="1"/>
  <c r="K12" i="40"/>
  <c r="L72" i="50" s="1"/>
  <c r="J12" i="40"/>
  <c r="K72" i="50" s="1"/>
  <c r="H12" i="40"/>
  <c r="I72" i="50" s="1"/>
  <c r="G12" i="40"/>
  <c r="H72" i="50" s="1"/>
  <c r="E12" i="40"/>
  <c r="F72" i="50" s="1"/>
  <c r="D12" i="40"/>
  <c r="E72" i="50" s="1"/>
  <c r="K11" i="40"/>
  <c r="L88" i="50" s="1"/>
  <c r="J11" i="40"/>
  <c r="K88" i="50" s="1"/>
  <c r="H11" i="40"/>
  <c r="I88" i="50" s="1"/>
  <c r="G11" i="40"/>
  <c r="H88" i="50" s="1"/>
  <c r="E11" i="40"/>
  <c r="F88" i="50" s="1"/>
  <c r="D11" i="40"/>
  <c r="E88" i="50" s="1"/>
  <c r="K10" i="40"/>
  <c r="L127" i="50" s="1"/>
  <c r="J10" i="40"/>
  <c r="K127" i="50" s="1"/>
  <c r="H10" i="40"/>
  <c r="I127" i="50" s="1"/>
  <c r="G10" i="40"/>
  <c r="H127" i="50" s="1"/>
  <c r="E10" i="40"/>
  <c r="F127" i="50" s="1"/>
  <c r="D10" i="40"/>
  <c r="E127" i="50" s="1"/>
  <c r="K9" i="40"/>
  <c r="L60" i="50" s="1"/>
  <c r="J9" i="40"/>
  <c r="K60" i="50" s="1"/>
  <c r="H9" i="40"/>
  <c r="I60" i="50" s="1"/>
  <c r="G9" i="40"/>
  <c r="H60" i="50" s="1"/>
  <c r="E9" i="40"/>
  <c r="F60" i="50" s="1"/>
  <c r="D9" i="40"/>
  <c r="E60" i="50" s="1"/>
  <c r="K8" i="40"/>
  <c r="L18" i="50" s="1"/>
  <c r="J8" i="40"/>
  <c r="K18" i="50" s="1"/>
  <c r="H8" i="40"/>
  <c r="I18" i="50" s="1"/>
  <c r="G8" i="40"/>
  <c r="H18" i="50" s="1"/>
  <c r="E8" i="40"/>
  <c r="F18" i="50" s="1"/>
  <c r="D8" i="40"/>
  <c r="E18" i="50" s="1"/>
  <c r="H173" i="39"/>
  <c r="T146" i="50" s="1"/>
  <c r="G173" i="39"/>
  <c r="S146" i="50" s="1"/>
  <c r="E173" i="39"/>
  <c r="Q146" i="50" s="1"/>
  <c r="D173" i="39"/>
  <c r="P146" i="50" s="1"/>
  <c r="H172" i="39"/>
  <c r="T103" i="50" s="1"/>
  <c r="G172" i="39"/>
  <c r="S103" i="50" s="1"/>
  <c r="E172" i="39"/>
  <c r="Q103" i="50" s="1"/>
  <c r="D172" i="39"/>
  <c r="P103" i="50" s="1"/>
  <c r="H171" i="39"/>
  <c r="T135" i="50" s="1"/>
  <c r="G171" i="39"/>
  <c r="S135" i="50" s="1"/>
  <c r="E171" i="39"/>
  <c r="Q135" i="50" s="1"/>
  <c r="D171" i="39"/>
  <c r="P135" i="50" s="1"/>
  <c r="H170" i="39"/>
  <c r="T138" i="50" s="1"/>
  <c r="G170" i="39"/>
  <c r="S138" i="50" s="1"/>
  <c r="E170" i="39"/>
  <c r="Q138" i="50" s="1"/>
  <c r="D170" i="39"/>
  <c r="P138" i="50" s="1"/>
  <c r="H169" i="39"/>
  <c r="T48" i="50" s="1"/>
  <c r="G169" i="39"/>
  <c r="S48" i="50" s="1"/>
  <c r="E169" i="39"/>
  <c r="Q48" i="50" s="1"/>
  <c r="D169" i="39"/>
  <c r="P48" i="50" s="1"/>
  <c r="H168" i="39"/>
  <c r="T89" i="50" s="1"/>
  <c r="G168" i="39"/>
  <c r="S89" i="50" s="1"/>
  <c r="E168" i="39"/>
  <c r="Q89" i="50" s="1"/>
  <c r="D168" i="39"/>
  <c r="P89" i="50" s="1"/>
  <c r="H167" i="39"/>
  <c r="T170" i="50" s="1"/>
  <c r="G167" i="39"/>
  <c r="S170" i="50" s="1"/>
  <c r="E167" i="39"/>
  <c r="Q170" i="50" s="1"/>
  <c r="D167" i="39"/>
  <c r="P170" i="50" s="1"/>
  <c r="H166" i="39"/>
  <c r="T80" i="50" s="1"/>
  <c r="G166" i="39"/>
  <c r="S80" i="50" s="1"/>
  <c r="E166" i="39"/>
  <c r="Q80" i="50" s="1"/>
  <c r="D166" i="39"/>
  <c r="P80" i="50" s="1"/>
  <c r="H165" i="39"/>
  <c r="T9" i="50" s="1"/>
  <c r="G165" i="39"/>
  <c r="S9" i="50" s="1"/>
  <c r="E165" i="39"/>
  <c r="Q9" i="50" s="1"/>
  <c r="D165" i="39"/>
  <c r="P9" i="50" s="1"/>
  <c r="H164" i="39"/>
  <c r="T131" i="50" s="1"/>
  <c r="G164" i="39"/>
  <c r="S131" i="50" s="1"/>
  <c r="E164" i="39"/>
  <c r="Q131" i="50" s="1"/>
  <c r="D164" i="39"/>
  <c r="P131" i="50" s="1"/>
  <c r="H163" i="39"/>
  <c r="T174" i="50" s="1"/>
  <c r="G163" i="39"/>
  <c r="S174" i="50" s="1"/>
  <c r="E163" i="39"/>
  <c r="Q174" i="50" s="1"/>
  <c r="D163" i="39"/>
  <c r="P174" i="50" s="1"/>
  <c r="H162" i="39"/>
  <c r="T85" i="50" s="1"/>
  <c r="G162" i="39"/>
  <c r="S85" i="50" s="1"/>
  <c r="E162" i="39"/>
  <c r="Q85" i="50" s="1"/>
  <c r="D162" i="39"/>
  <c r="P85" i="50" s="1"/>
  <c r="H161" i="39"/>
  <c r="T41" i="50" s="1"/>
  <c r="G161" i="39"/>
  <c r="S41" i="50" s="1"/>
  <c r="E161" i="39"/>
  <c r="Q41" i="50" s="1"/>
  <c r="D161" i="39"/>
  <c r="P41" i="50" s="1"/>
  <c r="H160" i="39"/>
  <c r="T34" i="50" s="1"/>
  <c r="G160" i="39"/>
  <c r="S34" i="50" s="1"/>
  <c r="E160" i="39"/>
  <c r="Q34" i="50" s="1"/>
  <c r="D160" i="39"/>
  <c r="P34" i="50" s="1"/>
  <c r="H159" i="39"/>
  <c r="T82" i="50" s="1"/>
  <c r="G159" i="39"/>
  <c r="S82" i="50" s="1"/>
  <c r="E159" i="39"/>
  <c r="Q82" i="50" s="1"/>
  <c r="D159" i="39"/>
  <c r="P82" i="50" s="1"/>
  <c r="H158" i="39"/>
  <c r="T81" i="50" s="1"/>
  <c r="G158" i="39"/>
  <c r="S81" i="50" s="1"/>
  <c r="E158" i="39"/>
  <c r="Q81" i="50" s="1"/>
  <c r="D158" i="39"/>
  <c r="P81" i="50" s="1"/>
  <c r="H157" i="39"/>
  <c r="T155" i="50" s="1"/>
  <c r="G157" i="39"/>
  <c r="S155" i="50" s="1"/>
  <c r="E157" i="39"/>
  <c r="Q155" i="50" s="1"/>
  <c r="D157" i="39"/>
  <c r="P155" i="50" s="1"/>
  <c r="H156" i="39"/>
  <c r="T102" i="50" s="1"/>
  <c r="G156" i="39"/>
  <c r="S102" i="50" s="1"/>
  <c r="E156" i="39"/>
  <c r="Q102" i="50" s="1"/>
  <c r="D156" i="39"/>
  <c r="P102" i="50" s="1"/>
  <c r="H155" i="39"/>
  <c r="T58" i="50" s="1"/>
  <c r="G155" i="39"/>
  <c r="S58" i="50" s="1"/>
  <c r="E155" i="39"/>
  <c r="Q58" i="50" s="1"/>
  <c r="D155" i="39"/>
  <c r="P58" i="50" s="1"/>
  <c r="H154" i="39"/>
  <c r="T165" i="50" s="1"/>
  <c r="G154" i="39"/>
  <c r="S165" i="50" s="1"/>
  <c r="E154" i="39"/>
  <c r="Q165" i="50" s="1"/>
  <c r="D154" i="39"/>
  <c r="P165" i="50" s="1"/>
  <c r="H153" i="39"/>
  <c r="T53" i="50" s="1"/>
  <c r="G153" i="39"/>
  <c r="S53" i="50" s="1"/>
  <c r="E153" i="39"/>
  <c r="Q53" i="50" s="1"/>
  <c r="D153" i="39"/>
  <c r="P53" i="50" s="1"/>
  <c r="H152" i="39"/>
  <c r="T153" i="50" s="1"/>
  <c r="G152" i="39"/>
  <c r="S153" i="50" s="1"/>
  <c r="E152" i="39"/>
  <c r="Q153" i="50" s="1"/>
  <c r="D152" i="39"/>
  <c r="P153" i="50" s="1"/>
  <c r="H151" i="39"/>
  <c r="T17" i="50" s="1"/>
  <c r="G151" i="39"/>
  <c r="S17" i="50" s="1"/>
  <c r="E151" i="39"/>
  <c r="Q17" i="50" s="1"/>
  <c r="D151" i="39"/>
  <c r="P17" i="50" s="1"/>
  <c r="H150" i="39"/>
  <c r="T117" i="50" s="1"/>
  <c r="G150" i="39"/>
  <c r="S117" i="50" s="1"/>
  <c r="E150" i="39"/>
  <c r="Q117" i="50" s="1"/>
  <c r="D150" i="39"/>
  <c r="P117" i="50" s="1"/>
  <c r="H149" i="39"/>
  <c r="T35" i="50" s="1"/>
  <c r="G149" i="39"/>
  <c r="S35" i="50" s="1"/>
  <c r="E149" i="39"/>
  <c r="Q35" i="50" s="1"/>
  <c r="D149" i="39"/>
  <c r="P35" i="50" s="1"/>
  <c r="H148" i="39"/>
  <c r="T64" i="50" s="1"/>
  <c r="G148" i="39"/>
  <c r="S64" i="50" s="1"/>
  <c r="E148" i="39"/>
  <c r="Q64" i="50" s="1"/>
  <c r="D148" i="39"/>
  <c r="P64" i="50" s="1"/>
  <c r="H147" i="39"/>
  <c r="T86" i="50" s="1"/>
  <c r="G147" i="39"/>
  <c r="S86" i="50" s="1"/>
  <c r="E147" i="39"/>
  <c r="Q86" i="50" s="1"/>
  <c r="D147" i="39"/>
  <c r="P86" i="50" s="1"/>
  <c r="H146" i="39"/>
  <c r="T76" i="50" s="1"/>
  <c r="G146" i="39"/>
  <c r="S76" i="50" s="1"/>
  <c r="E146" i="39"/>
  <c r="Q76" i="50" s="1"/>
  <c r="D146" i="39"/>
  <c r="P76" i="50" s="1"/>
  <c r="H145" i="39"/>
  <c r="T129" i="50" s="1"/>
  <c r="G145" i="39"/>
  <c r="S129" i="50" s="1"/>
  <c r="E145" i="39"/>
  <c r="Q129" i="50" s="1"/>
  <c r="D145" i="39"/>
  <c r="P129" i="50" s="1"/>
  <c r="H144" i="39"/>
  <c r="T47" i="50" s="1"/>
  <c r="G144" i="39"/>
  <c r="S47" i="50" s="1"/>
  <c r="E144" i="39"/>
  <c r="Q47" i="50" s="1"/>
  <c r="D144" i="39"/>
  <c r="P47" i="50" s="1"/>
  <c r="H143" i="39"/>
  <c r="T151" i="50" s="1"/>
  <c r="G143" i="39"/>
  <c r="S151" i="50" s="1"/>
  <c r="E143" i="39"/>
  <c r="Q151" i="50" s="1"/>
  <c r="D143" i="39"/>
  <c r="P151" i="50" s="1"/>
  <c r="H142" i="39"/>
  <c r="T15" i="50" s="1"/>
  <c r="G142" i="39"/>
  <c r="S15" i="50" s="1"/>
  <c r="E142" i="39"/>
  <c r="Q15" i="50" s="1"/>
  <c r="D142" i="39"/>
  <c r="P15" i="50" s="1"/>
  <c r="H141" i="39"/>
  <c r="T121" i="50" s="1"/>
  <c r="G141" i="39"/>
  <c r="S121" i="50" s="1"/>
  <c r="E141" i="39"/>
  <c r="Q121" i="50" s="1"/>
  <c r="D141" i="39"/>
  <c r="P121" i="50" s="1"/>
  <c r="H140" i="39"/>
  <c r="T145" i="50" s="1"/>
  <c r="G140" i="39"/>
  <c r="S145" i="50" s="1"/>
  <c r="E140" i="39"/>
  <c r="Q145" i="50" s="1"/>
  <c r="D140" i="39"/>
  <c r="P145" i="50" s="1"/>
  <c r="H139" i="39"/>
  <c r="T150" i="50" s="1"/>
  <c r="G139" i="39"/>
  <c r="S150" i="50" s="1"/>
  <c r="E139" i="39"/>
  <c r="Q150" i="50" s="1"/>
  <c r="D139" i="39"/>
  <c r="P150" i="50" s="1"/>
  <c r="H138" i="39"/>
  <c r="T154" i="50" s="1"/>
  <c r="G138" i="39"/>
  <c r="S154" i="50" s="1"/>
  <c r="E138" i="39"/>
  <c r="Q154" i="50" s="1"/>
  <c r="D138" i="39"/>
  <c r="P154" i="50" s="1"/>
  <c r="H137" i="39"/>
  <c r="T98" i="50" s="1"/>
  <c r="G137" i="39"/>
  <c r="S98" i="50" s="1"/>
  <c r="E137" i="39"/>
  <c r="Q98" i="50" s="1"/>
  <c r="D137" i="39"/>
  <c r="P98" i="50" s="1"/>
  <c r="H136" i="39"/>
  <c r="T32" i="50" s="1"/>
  <c r="G136" i="39"/>
  <c r="S32" i="50" s="1"/>
  <c r="E136" i="39"/>
  <c r="Q32" i="50" s="1"/>
  <c r="D136" i="39"/>
  <c r="P32" i="50" s="1"/>
  <c r="H135" i="39"/>
  <c r="T46" i="50" s="1"/>
  <c r="G135" i="39"/>
  <c r="S46" i="50" s="1"/>
  <c r="E135" i="39"/>
  <c r="Q46" i="50" s="1"/>
  <c r="D135" i="39"/>
  <c r="P46" i="50" s="1"/>
  <c r="H134" i="39"/>
  <c r="T132" i="50" s="1"/>
  <c r="G134" i="39"/>
  <c r="S132" i="50" s="1"/>
  <c r="E134" i="39"/>
  <c r="Q132" i="50" s="1"/>
  <c r="D134" i="39"/>
  <c r="P132" i="50" s="1"/>
  <c r="H133" i="39"/>
  <c r="T123" i="50" s="1"/>
  <c r="G133" i="39"/>
  <c r="S123" i="50" s="1"/>
  <c r="E133" i="39"/>
  <c r="Q123" i="50" s="1"/>
  <c r="D133" i="39"/>
  <c r="P123" i="50" s="1"/>
  <c r="H132" i="39"/>
  <c r="T169" i="50" s="1"/>
  <c r="G132" i="39"/>
  <c r="S169" i="50" s="1"/>
  <c r="E132" i="39"/>
  <c r="Q169" i="50" s="1"/>
  <c r="D132" i="39"/>
  <c r="P169" i="50" s="1"/>
  <c r="H131" i="39"/>
  <c r="T96" i="50" s="1"/>
  <c r="G131" i="39"/>
  <c r="S96" i="50" s="1"/>
  <c r="E131" i="39"/>
  <c r="Q96" i="50" s="1"/>
  <c r="D131" i="39"/>
  <c r="P96" i="50" s="1"/>
  <c r="H130" i="39"/>
  <c r="T49" i="50" s="1"/>
  <c r="G130" i="39"/>
  <c r="S49" i="50" s="1"/>
  <c r="E130" i="39"/>
  <c r="Q49" i="50" s="1"/>
  <c r="D130" i="39"/>
  <c r="P49" i="50" s="1"/>
  <c r="H129" i="39"/>
  <c r="T69" i="50" s="1"/>
  <c r="G129" i="39"/>
  <c r="S69" i="50" s="1"/>
  <c r="E129" i="39"/>
  <c r="Q69" i="50" s="1"/>
  <c r="D129" i="39"/>
  <c r="P69" i="50" s="1"/>
  <c r="H128" i="39"/>
  <c r="T100" i="50" s="1"/>
  <c r="G128" i="39"/>
  <c r="S100" i="50" s="1"/>
  <c r="E128" i="39"/>
  <c r="Q100" i="50" s="1"/>
  <c r="D128" i="39"/>
  <c r="P100" i="50" s="1"/>
  <c r="H127" i="39"/>
  <c r="T148" i="50" s="1"/>
  <c r="G127" i="39"/>
  <c r="S148" i="50" s="1"/>
  <c r="E127" i="39"/>
  <c r="Q148" i="50" s="1"/>
  <c r="D127" i="39"/>
  <c r="P148" i="50" s="1"/>
  <c r="H126" i="39"/>
  <c r="T109" i="50" s="1"/>
  <c r="G126" i="39"/>
  <c r="S109" i="50" s="1"/>
  <c r="E126" i="39"/>
  <c r="Q109" i="50" s="1"/>
  <c r="D126" i="39"/>
  <c r="P109" i="50" s="1"/>
  <c r="H125" i="39"/>
  <c r="T75" i="50" s="1"/>
  <c r="G125" i="39"/>
  <c r="S75" i="50" s="1"/>
  <c r="E125" i="39"/>
  <c r="Q75" i="50" s="1"/>
  <c r="D125" i="39"/>
  <c r="P75" i="50" s="1"/>
  <c r="H124" i="39"/>
  <c r="T61" i="50" s="1"/>
  <c r="G124" i="39"/>
  <c r="S61" i="50" s="1"/>
  <c r="E124" i="39"/>
  <c r="Q61" i="50" s="1"/>
  <c r="D124" i="39"/>
  <c r="P61" i="50" s="1"/>
  <c r="H123" i="39"/>
  <c r="T97" i="50" s="1"/>
  <c r="G123" i="39"/>
  <c r="S97" i="50" s="1"/>
  <c r="E123" i="39"/>
  <c r="Q97" i="50" s="1"/>
  <c r="D123" i="39"/>
  <c r="P97" i="50" s="1"/>
  <c r="H122" i="39"/>
  <c r="T10" i="50" s="1"/>
  <c r="G122" i="39"/>
  <c r="S10" i="50" s="1"/>
  <c r="E122" i="39"/>
  <c r="Q10" i="50" s="1"/>
  <c r="D122" i="39"/>
  <c r="P10" i="50" s="1"/>
  <c r="H121" i="39"/>
  <c r="T20" i="50" s="1"/>
  <c r="G121" i="39"/>
  <c r="S20" i="50" s="1"/>
  <c r="E121" i="39"/>
  <c r="Q20" i="50" s="1"/>
  <c r="D121" i="39"/>
  <c r="P20" i="50" s="1"/>
  <c r="H120" i="39"/>
  <c r="T12" i="50" s="1"/>
  <c r="G120" i="39"/>
  <c r="S12" i="50" s="1"/>
  <c r="E120" i="39"/>
  <c r="Q12" i="50" s="1"/>
  <c r="D120" i="39"/>
  <c r="P12" i="50" s="1"/>
  <c r="H119" i="39"/>
  <c r="T156" i="50" s="1"/>
  <c r="G119" i="39"/>
  <c r="S156" i="50" s="1"/>
  <c r="E119" i="39"/>
  <c r="Q156" i="50" s="1"/>
  <c r="D119" i="39"/>
  <c r="P156" i="50" s="1"/>
  <c r="H118" i="39"/>
  <c r="T101" i="50" s="1"/>
  <c r="G118" i="39"/>
  <c r="S101" i="50" s="1"/>
  <c r="E118" i="39"/>
  <c r="Q101" i="50" s="1"/>
  <c r="D118" i="39"/>
  <c r="P101" i="50" s="1"/>
  <c r="H117" i="39"/>
  <c r="T94" i="50" s="1"/>
  <c r="G117" i="39"/>
  <c r="S94" i="50" s="1"/>
  <c r="E117" i="39"/>
  <c r="Q94" i="50" s="1"/>
  <c r="D117" i="39"/>
  <c r="P94" i="50" s="1"/>
  <c r="H116" i="39"/>
  <c r="T116" i="50" s="1"/>
  <c r="G116" i="39"/>
  <c r="S116" i="50" s="1"/>
  <c r="E116" i="39"/>
  <c r="Q116" i="50" s="1"/>
  <c r="D116" i="39"/>
  <c r="P116" i="50" s="1"/>
  <c r="H115" i="39"/>
  <c r="T11" i="50" s="1"/>
  <c r="G115" i="39"/>
  <c r="S11" i="50" s="1"/>
  <c r="E115" i="39"/>
  <c r="Q11" i="50" s="1"/>
  <c r="D115" i="39"/>
  <c r="P11" i="50" s="1"/>
  <c r="H114" i="39"/>
  <c r="T31" i="50" s="1"/>
  <c r="G114" i="39"/>
  <c r="S31" i="50" s="1"/>
  <c r="E114" i="39"/>
  <c r="Q31" i="50" s="1"/>
  <c r="D114" i="39"/>
  <c r="P31" i="50" s="1"/>
  <c r="H113" i="39"/>
  <c r="T147" i="50" s="1"/>
  <c r="G113" i="39"/>
  <c r="S147" i="50" s="1"/>
  <c r="E113" i="39"/>
  <c r="Q147" i="50" s="1"/>
  <c r="D113" i="39"/>
  <c r="P147" i="50" s="1"/>
  <c r="H112" i="39"/>
  <c r="T143" i="50" s="1"/>
  <c r="G112" i="39"/>
  <c r="S143" i="50" s="1"/>
  <c r="E112" i="39"/>
  <c r="Q143" i="50" s="1"/>
  <c r="D112" i="39"/>
  <c r="P143" i="50" s="1"/>
  <c r="H111" i="39"/>
  <c r="T112" i="50" s="1"/>
  <c r="G111" i="39"/>
  <c r="S112" i="50" s="1"/>
  <c r="E111" i="39"/>
  <c r="Q112" i="50" s="1"/>
  <c r="D111" i="39"/>
  <c r="P112" i="50" s="1"/>
  <c r="H110" i="39"/>
  <c r="T152" i="50" s="1"/>
  <c r="G110" i="39"/>
  <c r="S152" i="50" s="1"/>
  <c r="E110" i="39"/>
  <c r="Q152" i="50" s="1"/>
  <c r="D110" i="39"/>
  <c r="P152" i="50" s="1"/>
  <c r="H109" i="39"/>
  <c r="T126" i="50" s="1"/>
  <c r="G109" i="39"/>
  <c r="S126" i="50" s="1"/>
  <c r="E109" i="39"/>
  <c r="Q126" i="50" s="1"/>
  <c r="D109" i="39"/>
  <c r="P126" i="50" s="1"/>
  <c r="H108" i="39"/>
  <c r="T71" i="50" s="1"/>
  <c r="G108" i="39"/>
  <c r="S71" i="50" s="1"/>
  <c r="E108" i="39"/>
  <c r="Q71" i="50" s="1"/>
  <c r="D108" i="39"/>
  <c r="P71" i="50" s="1"/>
  <c r="H107" i="39"/>
  <c r="T33" i="50" s="1"/>
  <c r="G107" i="39"/>
  <c r="S33" i="50" s="1"/>
  <c r="E107" i="39"/>
  <c r="Q33" i="50" s="1"/>
  <c r="D107" i="39"/>
  <c r="P33" i="50" s="1"/>
  <c r="H106" i="39"/>
  <c r="T14" i="50" s="1"/>
  <c r="G106" i="39"/>
  <c r="S14" i="50" s="1"/>
  <c r="E106" i="39"/>
  <c r="Q14" i="50" s="1"/>
  <c r="D106" i="39"/>
  <c r="P14" i="50" s="1"/>
  <c r="H105" i="39"/>
  <c r="T45" i="50" s="1"/>
  <c r="G105" i="39"/>
  <c r="S45" i="50" s="1"/>
  <c r="E105" i="39"/>
  <c r="Q45" i="50" s="1"/>
  <c r="D105" i="39"/>
  <c r="P45" i="50" s="1"/>
  <c r="H104" i="39"/>
  <c r="T93" i="50" s="1"/>
  <c r="G104" i="39"/>
  <c r="S93" i="50" s="1"/>
  <c r="E104" i="39"/>
  <c r="Q93" i="50" s="1"/>
  <c r="D104" i="39"/>
  <c r="P93" i="50" s="1"/>
  <c r="H103" i="39"/>
  <c r="T136" i="50" s="1"/>
  <c r="G103" i="39"/>
  <c r="S136" i="50" s="1"/>
  <c r="E103" i="39"/>
  <c r="Q136" i="50" s="1"/>
  <c r="D103" i="39"/>
  <c r="P136" i="50" s="1"/>
  <c r="H102" i="39"/>
  <c r="T84" i="50" s="1"/>
  <c r="G102" i="39"/>
  <c r="S84" i="50" s="1"/>
  <c r="E102" i="39"/>
  <c r="Q84" i="50" s="1"/>
  <c r="D102" i="39"/>
  <c r="P84" i="50" s="1"/>
  <c r="H101" i="39"/>
  <c r="T91" i="50" s="1"/>
  <c r="G101" i="39"/>
  <c r="S91" i="50" s="1"/>
  <c r="E101" i="39"/>
  <c r="Q91" i="50" s="1"/>
  <c r="D101" i="39"/>
  <c r="P91" i="50" s="1"/>
  <c r="H100" i="39"/>
  <c r="T144" i="50" s="1"/>
  <c r="G100" i="39"/>
  <c r="S144" i="50" s="1"/>
  <c r="E100" i="39"/>
  <c r="Q144" i="50" s="1"/>
  <c r="D100" i="39"/>
  <c r="P144" i="50" s="1"/>
  <c r="H99" i="39"/>
  <c r="T29" i="50" s="1"/>
  <c r="G99" i="39"/>
  <c r="S29" i="50" s="1"/>
  <c r="E99" i="39"/>
  <c r="Q29" i="50" s="1"/>
  <c r="D99" i="39"/>
  <c r="P29" i="50" s="1"/>
  <c r="H98" i="39"/>
  <c r="T164" i="50" s="1"/>
  <c r="G98" i="39"/>
  <c r="S164" i="50" s="1"/>
  <c r="E98" i="39"/>
  <c r="Q164" i="50" s="1"/>
  <c r="D98" i="39"/>
  <c r="P164" i="50" s="1"/>
  <c r="H97" i="39"/>
  <c r="T28" i="50" s="1"/>
  <c r="G97" i="39"/>
  <c r="S28" i="50" s="1"/>
  <c r="E97" i="39"/>
  <c r="Q28" i="50" s="1"/>
  <c r="D97" i="39"/>
  <c r="P28" i="50" s="1"/>
  <c r="H96" i="39"/>
  <c r="T27" i="50" s="1"/>
  <c r="G96" i="39"/>
  <c r="S27" i="50" s="1"/>
  <c r="E96" i="39"/>
  <c r="Q27" i="50" s="1"/>
  <c r="D96" i="39"/>
  <c r="P27" i="50" s="1"/>
  <c r="H95" i="39"/>
  <c r="T83" i="50" s="1"/>
  <c r="G95" i="39"/>
  <c r="S83" i="50" s="1"/>
  <c r="E95" i="39"/>
  <c r="Q83" i="50" s="1"/>
  <c r="D95" i="39"/>
  <c r="P83" i="50" s="1"/>
  <c r="H94" i="39"/>
  <c r="T104" i="50" s="1"/>
  <c r="G94" i="39"/>
  <c r="S104" i="50" s="1"/>
  <c r="E94" i="39"/>
  <c r="Q104" i="50" s="1"/>
  <c r="D94" i="39"/>
  <c r="P104" i="50" s="1"/>
  <c r="H93" i="39"/>
  <c r="T168" i="50" s="1"/>
  <c r="G93" i="39"/>
  <c r="S168" i="50" s="1"/>
  <c r="E93" i="39"/>
  <c r="Q168" i="50" s="1"/>
  <c r="D93" i="39"/>
  <c r="P168" i="50" s="1"/>
  <c r="H92" i="39"/>
  <c r="T107" i="50" s="1"/>
  <c r="G92" i="39"/>
  <c r="S107" i="50" s="1"/>
  <c r="E92" i="39"/>
  <c r="Q107" i="50" s="1"/>
  <c r="D92" i="39"/>
  <c r="P107" i="50" s="1"/>
  <c r="H91" i="39"/>
  <c r="T173" i="50" s="1"/>
  <c r="G91" i="39"/>
  <c r="S173" i="50" s="1"/>
  <c r="E91" i="39"/>
  <c r="Q173" i="50" s="1"/>
  <c r="D91" i="39"/>
  <c r="P173" i="50" s="1"/>
  <c r="H90" i="39"/>
  <c r="T16" i="50" s="1"/>
  <c r="G90" i="39"/>
  <c r="S16" i="50" s="1"/>
  <c r="E90" i="39"/>
  <c r="Q16" i="50" s="1"/>
  <c r="D90" i="39"/>
  <c r="P16" i="50" s="1"/>
  <c r="H89" i="39"/>
  <c r="T114" i="50" s="1"/>
  <c r="G89" i="39"/>
  <c r="S114" i="50" s="1"/>
  <c r="E89" i="39"/>
  <c r="Q114" i="50" s="1"/>
  <c r="D89" i="39"/>
  <c r="P114" i="50" s="1"/>
  <c r="H88" i="39"/>
  <c r="T38" i="50" s="1"/>
  <c r="G88" i="39"/>
  <c r="S38" i="50" s="1"/>
  <c r="E88" i="39"/>
  <c r="Q38" i="50" s="1"/>
  <c r="D88" i="39"/>
  <c r="P38" i="50" s="1"/>
  <c r="H87" i="39"/>
  <c r="T63" i="50" s="1"/>
  <c r="G87" i="39"/>
  <c r="S63" i="50" s="1"/>
  <c r="E87" i="39"/>
  <c r="Q63" i="50" s="1"/>
  <c r="D87" i="39"/>
  <c r="P63" i="50" s="1"/>
  <c r="H86" i="39"/>
  <c r="T162" i="50" s="1"/>
  <c r="G86" i="39"/>
  <c r="S162" i="50" s="1"/>
  <c r="E86" i="39"/>
  <c r="Q162" i="50" s="1"/>
  <c r="D86" i="39"/>
  <c r="P162" i="50" s="1"/>
  <c r="H85" i="39"/>
  <c r="T22" i="50" s="1"/>
  <c r="G85" i="39"/>
  <c r="S22" i="50" s="1"/>
  <c r="E85" i="39"/>
  <c r="Q22" i="50" s="1"/>
  <c r="D85" i="39"/>
  <c r="P22" i="50" s="1"/>
  <c r="H84" i="39"/>
  <c r="T166" i="50" s="1"/>
  <c r="G84" i="39"/>
  <c r="S166" i="50" s="1"/>
  <c r="E84" i="39"/>
  <c r="Q166" i="50" s="1"/>
  <c r="D84" i="39"/>
  <c r="P166" i="50" s="1"/>
  <c r="H83" i="39"/>
  <c r="T133" i="50" s="1"/>
  <c r="G83" i="39"/>
  <c r="S133" i="50" s="1"/>
  <c r="E83" i="39"/>
  <c r="Q133" i="50" s="1"/>
  <c r="D83" i="39"/>
  <c r="P133" i="50" s="1"/>
  <c r="H82" i="39"/>
  <c r="T40" i="50" s="1"/>
  <c r="G82" i="39"/>
  <c r="S40" i="50" s="1"/>
  <c r="E82" i="39"/>
  <c r="Q40" i="50" s="1"/>
  <c r="D82" i="39"/>
  <c r="P40" i="50" s="1"/>
  <c r="H81" i="39"/>
  <c r="T90" i="50" s="1"/>
  <c r="G81" i="39"/>
  <c r="S90" i="50" s="1"/>
  <c r="E81" i="39"/>
  <c r="Q90" i="50" s="1"/>
  <c r="D81" i="39"/>
  <c r="P90" i="50" s="1"/>
  <c r="H80" i="39"/>
  <c r="T77" i="50" s="1"/>
  <c r="G80" i="39"/>
  <c r="S77" i="50" s="1"/>
  <c r="E80" i="39"/>
  <c r="Q77" i="50" s="1"/>
  <c r="D80" i="39"/>
  <c r="P77" i="50" s="1"/>
  <c r="H79" i="39"/>
  <c r="T42" i="50" s="1"/>
  <c r="G79" i="39"/>
  <c r="S42" i="50" s="1"/>
  <c r="E79" i="39"/>
  <c r="Q42" i="50" s="1"/>
  <c r="D79" i="39"/>
  <c r="P42" i="50" s="1"/>
  <c r="H78" i="39"/>
  <c r="T160" i="50" s="1"/>
  <c r="G78" i="39"/>
  <c r="S160" i="50" s="1"/>
  <c r="E78" i="39"/>
  <c r="Q160" i="50" s="1"/>
  <c r="D78" i="39"/>
  <c r="P160" i="50" s="1"/>
  <c r="H77" i="39"/>
  <c r="T37" i="50" s="1"/>
  <c r="G77" i="39"/>
  <c r="S37" i="50" s="1"/>
  <c r="E77" i="39"/>
  <c r="Q37" i="50" s="1"/>
  <c r="D77" i="39"/>
  <c r="P37" i="50" s="1"/>
  <c r="H76" i="39"/>
  <c r="T13" i="50" s="1"/>
  <c r="G76" i="39"/>
  <c r="S13" i="50" s="1"/>
  <c r="E76" i="39"/>
  <c r="Q13" i="50" s="1"/>
  <c r="D76" i="39"/>
  <c r="P13" i="50" s="1"/>
  <c r="H75" i="39"/>
  <c r="T26" i="50" s="1"/>
  <c r="G75" i="39"/>
  <c r="S26" i="50" s="1"/>
  <c r="E75" i="39"/>
  <c r="Q26" i="50" s="1"/>
  <c r="D75" i="39"/>
  <c r="P26" i="50" s="1"/>
  <c r="H74" i="39"/>
  <c r="T30" i="50" s="1"/>
  <c r="G74" i="39"/>
  <c r="S30" i="50" s="1"/>
  <c r="E74" i="39"/>
  <c r="Q30" i="50" s="1"/>
  <c r="D74" i="39"/>
  <c r="P30" i="50" s="1"/>
  <c r="H73" i="39"/>
  <c r="T59" i="50" s="1"/>
  <c r="G73" i="39"/>
  <c r="S59" i="50" s="1"/>
  <c r="E73" i="39"/>
  <c r="Q59" i="50" s="1"/>
  <c r="D73" i="39"/>
  <c r="P59" i="50" s="1"/>
  <c r="H72" i="39"/>
  <c r="T161" i="50" s="1"/>
  <c r="G72" i="39"/>
  <c r="S161" i="50" s="1"/>
  <c r="E72" i="39"/>
  <c r="Q161" i="50" s="1"/>
  <c r="D72" i="39"/>
  <c r="P161" i="50" s="1"/>
  <c r="H71" i="39"/>
  <c r="T159" i="50" s="1"/>
  <c r="G71" i="39"/>
  <c r="S159" i="50" s="1"/>
  <c r="E71" i="39"/>
  <c r="Q159" i="50" s="1"/>
  <c r="D71" i="39"/>
  <c r="P159" i="50" s="1"/>
  <c r="H70" i="39"/>
  <c r="T140" i="50" s="1"/>
  <c r="G70" i="39"/>
  <c r="S140" i="50" s="1"/>
  <c r="E70" i="39"/>
  <c r="Q140" i="50" s="1"/>
  <c r="D70" i="39"/>
  <c r="P140" i="50" s="1"/>
  <c r="H69" i="39"/>
  <c r="T74" i="50" s="1"/>
  <c r="G69" i="39"/>
  <c r="S74" i="50" s="1"/>
  <c r="E69" i="39"/>
  <c r="Q74" i="50" s="1"/>
  <c r="D69" i="39"/>
  <c r="P74" i="50" s="1"/>
  <c r="H68" i="39"/>
  <c r="T79" i="50" s="1"/>
  <c r="G68" i="39"/>
  <c r="S79" i="50" s="1"/>
  <c r="E68" i="39"/>
  <c r="Q79" i="50" s="1"/>
  <c r="D68" i="39"/>
  <c r="P79" i="50" s="1"/>
  <c r="H67" i="39"/>
  <c r="T92" i="50" s="1"/>
  <c r="G67" i="39"/>
  <c r="S92" i="50" s="1"/>
  <c r="E67" i="39"/>
  <c r="Q92" i="50" s="1"/>
  <c r="D67" i="39"/>
  <c r="P92" i="50" s="1"/>
  <c r="H66" i="39"/>
  <c r="T55" i="50" s="1"/>
  <c r="G66" i="39"/>
  <c r="S55" i="50" s="1"/>
  <c r="E66" i="39"/>
  <c r="Q55" i="50" s="1"/>
  <c r="D66" i="39"/>
  <c r="P55" i="50" s="1"/>
  <c r="H65" i="39"/>
  <c r="T105" i="50" s="1"/>
  <c r="G65" i="39"/>
  <c r="S105" i="50" s="1"/>
  <c r="E65" i="39"/>
  <c r="Q105" i="50" s="1"/>
  <c r="D65" i="39"/>
  <c r="P105" i="50" s="1"/>
  <c r="H64" i="39"/>
  <c r="T78" i="50" s="1"/>
  <c r="G64" i="39"/>
  <c r="S78" i="50" s="1"/>
  <c r="E64" i="39"/>
  <c r="Q78" i="50" s="1"/>
  <c r="D64" i="39"/>
  <c r="P78" i="50" s="1"/>
  <c r="H63" i="39"/>
  <c r="T120" i="50" s="1"/>
  <c r="G63" i="39"/>
  <c r="S120" i="50" s="1"/>
  <c r="E63" i="39"/>
  <c r="Q120" i="50" s="1"/>
  <c r="D63" i="39"/>
  <c r="P120" i="50" s="1"/>
  <c r="H62" i="39"/>
  <c r="T124" i="50" s="1"/>
  <c r="G62" i="39"/>
  <c r="S124" i="50" s="1"/>
  <c r="E62" i="39"/>
  <c r="Q124" i="50" s="1"/>
  <c r="D62" i="39"/>
  <c r="P124" i="50" s="1"/>
  <c r="H61" i="39"/>
  <c r="T44" i="50" s="1"/>
  <c r="G61" i="39"/>
  <c r="S44" i="50" s="1"/>
  <c r="E61" i="39"/>
  <c r="Q44" i="50" s="1"/>
  <c r="D61" i="39"/>
  <c r="P44" i="50" s="1"/>
  <c r="H60" i="39"/>
  <c r="T23" i="50" s="1"/>
  <c r="G60" i="39"/>
  <c r="S23" i="50" s="1"/>
  <c r="E60" i="39"/>
  <c r="Q23" i="50" s="1"/>
  <c r="D60" i="39"/>
  <c r="P23" i="50" s="1"/>
  <c r="H59" i="39"/>
  <c r="T87" i="50" s="1"/>
  <c r="G59" i="39"/>
  <c r="S87" i="50" s="1"/>
  <c r="E59" i="39"/>
  <c r="Q87" i="50" s="1"/>
  <c r="D59" i="39"/>
  <c r="P87" i="50" s="1"/>
  <c r="H58" i="39"/>
  <c r="T128" i="50" s="1"/>
  <c r="G58" i="39"/>
  <c r="S128" i="50" s="1"/>
  <c r="E58" i="39"/>
  <c r="Q128" i="50" s="1"/>
  <c r="D58" i="39"/>
  <c r="P128" i="50" s="1"/>
  <c r="H57" i="39"/>
  <c r="T139" i="50" s="1"/>
  <c r="G57" i="39"/>
  <c r="S139" i="50" s="1"/>
  <c r="E57" i="39"/>
  <c r="Q139" i="50" s="1"/>
  <c r="D57" i="39"/>
  <c r="P139" i="50" s="1"/>
  <c r="H56" i="39"/>
  <c r="T142" i="50" s="1"/>
  <c r="G56" i="39"/>
  <c r="S142" i="50" s="1"/>
  <c r="E56" i="39"/>
  <c r="Q142" i="50" s="1"/>
  <c r="D56" i="39"/>
  <c r="P142" i="50" s="1"/>
  <c r="H55" i="39"/>
  <c r="T65" i="50" s="1"/>
  <c r="G55" i="39"/>
  <c r="S65" i="50" s="1"/>
  <c r="E55" i="39"/>
  <c r="Q65" i="50" s="1"/>
  <c r="D55" i="39"/>
  <c r="P65" i="50" s="1"/>
  <c r="H54" i="39"/>
  <c r="T113" i="50" s="1"/>
  <c r="G54" i="39"/>
  <c r="S113" i="50" s="1"/>
  <c r="E54" i="39"/>
  <c r="Q113" i="50" s="1"/>
  <c r="D54" i="39"/>
  <c r="P113" i="50" s="1"/>
  <c r="H53" i="39"/>
  <c r="T19" i="50" s="1"/>
  <c r="G53" i="39"/>
  <c r="S19" i="50" s="1"/>
  <c r="E53" i="39"/>
  <c r="Q19" i="50" s="1"/>
  <c r="D53" i="39"/>
  <c r="P19" i="50" s="1"/>
  <c r="H52" i="39"/>
  <c r="T52" i="50" s="1"/>
  <c r="G52" i="39"/>
  <c r="S52" i="50" s="1"/>
  <c r="E52" i="39"/>
  <c r="Q52" i="50" s="1"/>
  <c r="D52" i="39"/>
  <c r="P52" i="50" s="1"/>
  <c r="H51" i="39"/>
  <c r="T21" i="50" s="1"/>
  <c r="G51" i="39"/>
  <c r="S21" i="50" s="1"/>
  <c r="E51" i="39"/>
  <c r="Q21" i="50" s="1"/>
  <c r="D51" i="39"/>
  <c r="P21" i="50" s="1"/>
  <c r="H50" i="39"/>
  <c r="T149" i="50" s="1"/>
  <c r="G50" i="39"/>
  <c r="S149" i="50" s="1"/>
  <c r="E50" i="39"/>
  <c r="Q149" i="50" s="1"/>
  <c r="D50" i="39"/>
  <c r="P149" i="50" s="1"/>
  <c r="H49" i="39"/>
  <c r="T62" i="50" s="1"/>
  <c r="G49" i="39"/>
  <c r="S62" i="50" s="1"/>
  <c r="E49" i="39"/>
  <c r="Q62" i="50" s="1"/>
  <c r="D49" i="39"/>
  <c r="P62" i="50" s="1"/>
  <c r="H48" i="39"/>
  <c r="T56" i="50" s="1"/>
  <c r="G48" i="39"/>
  <c r="S56" i="50" s="1"/>
  <c r="E48" i="39"/>
  <c r="Q56" i="50" s="1"/>
  <c r="D48" i="39"/>
  <c r="P56" i="50" s="1"/>
  <c r="H47" i="39"/>
  <c r="T122" i="50" s="1"/>
  <c r="G47" i="39"/>
  <c r="S122" i="50" s="1"/>
  <c r="E47" i="39"/>
  <c r="Q122" i="50" s="1"/>
  <c r="D47" i="39"/>
  <c r="P122" i="50" s="1"/>
  <c r="H46" i="39"/>
  <c r="T36" i="50" s="1"/>
  <c r="G46" i="39"/>
  <c r="S36" i="50" s="1"/>
  <c r="E46" i="39"/>
  <c r="Q36" i="50" s="1"/>
  <c r="D46" i="39"/>
  <c r="P36" i="50" s="1"/>
  <c r="H45" i="39"/>
  <c r="T95" i="50" s="1"/>
  <c r="G45" i="39"/>
  <c r="S95" i="50" s="1"/>
  <c r="E45" i="39"/>
  <c r="Q95" i="50" s="1"/>
  <c r="D45" i="39"/>
  <c r="P95" i="50" s="1"/>
  <c r="H44" i="39"/>
  <c r="T43" i="50" s="1"/>
  <c r="G44" i="39"/>
  <c r="S43" i="50" s="1"/>
  <c r="E44" i="39"/>
  <c r="Q43" i="50" s="1"/>
  <c r="D44" i="39"/>
  <c r="P43" i="50" s="1"/>
  <c r="H43" i="39"/>
  <c r="T141" i="50" s="1"/>
  <c r="G43" i="39"/>
  <c r="S141" i="50" s="1"/>
  <c r="E43" i="39"/>
  <c r="Q141" i="50" s="1"/>
  <c r="D43" i="39"/>
  <c r="P141" i="50" s="1"/>
  <c r="H42" i="39"/>
  <c r="T118" i="50" s="1"/>
  <c r="G42" i="39"/>
  <c r="S118" i="50" s="1"/>
  <c r="E42" i="39"/>
  <c r="Q118" i="50" s="1"/>
  <c r="D42" i="39"/>
  <c r="P118" i="50" s="1"/>
  <c r="H41" i="39"/>
  <c r="T24" i="50" s="1"/>
  <c r="G41" i="39"/>
  <c r="S24" i="50" s="1"/>
  <c r="E41" i="39"/>
  <c r="Q24" i="50" s="1"/>
  <c r="D41" i="39"/>
  <c r="P24" i="50" s="1"/>
  <c r="H40" i="39"/>
  <c r="T108" i="50" s="1"/>
  <c r="G40" i="39"/>
  <c r="S108" i="50" s="1"/>
  <c r="E40" i="39"/>
  <c r="Q108" i="50" s="1"/>
  <c r="D40" i="39"/>
  <c r="P108" i="50" s="1"/>
  <c r="H39" i="39"/>
  <c r="T163" i="50" s="1"/>
  <c r="G39" i="39"/>
  <c r="S163" i="50" s="1"/>
  <c r="E39" i="39"/>
  <c r="Q163" i="50" s="1"/>
  <c r="D39" i="39"/>
  <c r="P163" i="50" s="1"/>
  <c r="H38" i="39"/>
  <c r="T57" i="50" s="1"/>
  <c r="G38" i="39"/>
  <c r="S57" i="50" s="1"/>
  <c r="E38" i="39"/>
  <c r="Q57" i="50" s="1"/>
  <c r="D38" i="39"/>
  <c r="P57" i="50" s="1"/>
  <c r="H37" i="39"/>
  <c r="T172" i="50" s="1"/>
  <c r="G37" i="39"/>
  <c r="S172" i="50" s="1"/>
  <c r="E37" i="39"/>
  <c r="Q172" i="50" s="1"/>
  <c r="D37" i="39"/>
  <c r="P172" i="50" s="1"/>
  <c r="H36" i="39"/>
  <c r="T157" i="50" s="1"/>
  <c r="G36" i="39"/>
  <c r="S157" i="50" s="1"/>
  <c r="E36" i="39"/>
  <c r="Q157" i="50" s="1"/>
  <c r="D36" i="39"/>
  <c r="P157" i="50" s="1"/>
  <c r="H35" i="39"/>
  <c r="T158" i="50" s="1"/>
  <c r="G35" i="39"/>
  <c r="S158" i="50" s="1"/>
  <c r="E35" i="39"/>
  <c r="Q158" i="50" s="1"/>
  <c r="D35" i="39"/>
  <c r="P158" i="50" s="1"/>
  <c r="H34" i="39"/>
  <c r="T68" i="50" s="1"/>
  <c r="G34" i="39"/>
  <c r="S68" i="50" s="1"/>
  <c r="E34" i="39"/>
  <c r="Q68" i="50" s="1"/>
  <c r="D34" i="39"/>
  <c r="P68" i="50" s="1"/>
  <c r="H33" i="39"/>
  <c r="T125" i="50" s="1"/>
  <c r="G33" i="39"/>
  <c r="S125" i="50" s="1"/>
  <c r="E33" i="39"/>
  <c r="Q125" i="50" s="1"/>
  <c r="D33" i="39"/>
  <c r="P125" i="50" s="1"/>
  <c r="H32" i="39"/>
  <c r="T167" i="50" s="1"/>
  <c r="G32" i="39"/>
  <c r="S167" i="50" s="1"/>
  <c r="E32" i="39"/>
  <c r="Q167" i="50" s="1"/>
  <c r="D32" i="39"/>
  <c r="P167" i="50" s="1"/>
  <c r="H31" i="39"/>
  <c r="T106" i="50" s="1"/>
  <c r="G31" i="39"/>
  <c r="S106" i="50" s="1"/>
  <c r="E31" i="39"/>
  <c r="Q106" i="50" s="1"/>
  <c r="D31" i="39"/>
  <c r="P106" i="50" s="1"/>
  <c r="H30" i="39"/>
  <c r="T130" i="50" s="1"/>
  <c r="G30" i="39"/>
  <c r="S130" i="50" s="1"/>
  <c r="E30" i="39"/>
  <c r="Q130" i="50" s="1"/>
  <c r="D30" i="39"/>
  <c r="P130" i="50" s="1"/>
  <c r="H29" i="39"/>
  <c r="T70" i="50" s="1"/>
  <c r="G29" i="39"/>
  <c r="S70" i="50" s="1"/>
  <c r="E29" i="39"/>
  <c r="Q70" i="50" s="1"/>
  <c r="D29" i="39"/>
  <c r="P70" i="50" s="1"/>
  <c r="H28" i="39"/>
  <c r="T171" i="50" s="1"/>
  <c r="G28" i="39"/>
  <c r="S171" i="50" s="1"/>
  <c r="E28" i="39"/>
  <c r="Q171" i="50" s="1"/>
  <c r="D28" i="39"/>
  <c r="P171" i="50" s="1"/>
  <c r="H27" i="39"/>
  <c r="T73" i="50" s="1"/>
  <c r="G27" i="39"/>
  <c r="S73" i="50" s="1"/>
  <c r="E27" i="39"/>
  <c r="Q73" i="50" s="1"/>
  <c r="D27" i="39"/>
  <c r="P73" i="50" s="1"/>
  <c r="H26" i="39"/>
  <c r="T119" i="50" s="1"/>
  <c r="G26" i="39"/>
  <c r="S119" i="50" s="1"/>
  <c r="E26" i="39"/>
  <c r="Q119" i="50" s="1"/>
  <c r="D26" i="39"/>
  <c r="P119" i="50" s="1"/>
  <c r="H25" i="39"/>
  <c r="T67" i="50" s="1"/>
  <c r="G25" i="39"/>
  <c r="S67" i="50" s="1"/>
  <c r="E25" i="39"/>
  <c r="Q67" i="50" s="1"/>
  <c r="D25" i="39"/>
  <c r="P67" i="50" s="1"/>
  <c r="H24" i="39"/>
  <c r="T99" i="50" s="1"/>
  <c r="G24" i="39"/>
  <c r="S99" i="50" s="1"/>
  <c r="E24" i="39"/>
  <c r="Q99" i="50" s="1"/>
  <c r="D24" i="39"/>
  <c r="P99" i="50" s="1"/>
  <c r="H23" i="39"/>
  <c r="T111" i="50" s="1"/>
  <c r="G23" i="39"/>
  <c r="S111" i="50" s="1"/>
  <c r="E23" i="39"/>
  <c r="Q111" i="50" s="1"/>
  <c r="D23" i="39"/>
  <c r="P111" i="50" s="1"/>
  <c r="H22" i="39"/>
  <c r="T134" i="50" s="1"/>
  <c r="G22" i="39"/>
  <c r="S134" i="50" s="1"/>
  <c r="E22" i="39"/>
  <c r="Q134" i="50" s="1"/>
  <c r="D22" i="39"/>
  <c r="P134" i="50" s="1"/>
  <c r="H21" i="39"/>
  <c r="T110" i="50" s="1"/>
  <c r="G21" i="39"/>
  <c r="S110" i="50" s="1"/>
  <c r="E21" i="39"/>
  <c r="Q110" i="50" s="1"/>
  <c r="D21" i="39"/>
  <c r="P110" i="50" s="1"/>
  <c r="H20" i="39"/>
  <c r="T39" i="50" s="1"/>
  <c r="G20" i="39"/>
  <c r="S39" i="50" s="1"/>
  <c r="E20" i="39"/>
  <c r="Q39" i="50" s="1"/>
  <c r="D20" i="39"/>
  <c r="P39" i="50" s="1"/>
  <c r="H19" i="39"/>
  <c r="T137" i="50" s="1"/>
  <c r="G19" i="39"/>
  <c r="S137" i="50" s="1"/>
  <c r="E19" i="39"/>
  <c r="Q137" i="50" s="1"/>
  <c r="D19" i="39"/>
  <c r="P137" i="50" s="1"/>
  <c r="H18" i="39"/>
  <c r="T25" i="50" s="1"/>
  <c r="G18" i="39"/>
  <c r="S25" i="50" s="1"/>
  <c r="E18" i="39"/>
  <c r="Q25" i="50" s="1"/>
  <c r="D18" i="39"/>
  <c r="P25" i="50" s="1"/>
  <c r="H17" i="39"/>
  <c r="T51" i="50" s="1"/>
  <c r="G17" i="39"/>
  <c r="S51" i="50" s="1"/>
  <c r="E17" i="39"/>
  <c r="Q51" i="50" s="1"/>
  <c r="D17" i="39"/>
  <c r="P51" i="50" s="1"/>
  <c r="H16" i="39"/>
  <c r="T115" i="50" s="1"/>
  <c r="G16" i="39"/>
  <c r="S115" i="50" s="1"/>
  <c r="E16" i="39"/>
  <c r="Q115" i="50" s="1"/>
  <c r="D16" i="39"/>
  <c r="P115" i="50" s="1"/>
  <c r="H15" i="39"/>
  <c r="T50" i="50" s="1"/>
  <c r="G15" i="39"/>
  <c r="S50" i="50" s="1"/>
  <c r="E15" i="39"/>
  <c r="Q50" i="50" s="1"/>
  <c r="D15" i="39"/>
  <c r="P50" i="50" s="1"/>
  <c r="H14" i="39"/>
  <c r="T54" i="50" s="1"/>
  <c r="G14" i="39"/>
  <c r="S54" i="50" s="1"/>
  <c r="E14" i="39"/>
  <c r="Q54" i="50" s="1"/>
  <c r="D14" i="39"/>
  <c r="P54" i="50" s="1"/>
  <c r="H13" i="39"/>
  <c r="T66" i="50" s="1"/>
  <c r="G13" i="39"/>
  <c r="S66" i="50" s="1"/>
  <c r="E13" i="39"/>
  <c r="Q66" i="50" s="1"/>
  <c r="D13" i="39"/>
  <c r="P66" i="50" s="1"/>
  <c r="H12" i="39"/>
  <c r="T72" i="50" s="1"/>
  <c r="G12" i="39"/>
  <c r="S72" i="50" s="1"/>
  <c r="E12" i="39"/>
  <c r="Q72" i="50" s="1"/>
  <c r="D12" i="39"/>
  <c r="P72" i="50" s="1"/>
  <c r="H11" i="39"/>
  <c r="T88" i="50" s="1"/>
  <c r="G11" i="39"/>
  <c r="S88" i="50" s="1"/>
  <c r="E11" i="39"/>
  <c r="Q88" i="50" s="1"/>
  <c r="D11" i="39"/>
  <c r="P88" i="50" s="1"/>
  <c r="H10" i="39"/>
  <c r="T127" i="50" s="1"/>
  <c r="G10" i="39"/>
  <c r="S127" i="50" s="1"/>
  <c r="E10" i="39"/>
  <c r="Q127" i="50" s="1"/>
  <c r="D10" i="39"/>
  <c r="P127" i="50" s="1"/>
  <c r="H9" i="39"/>
  <c r="T60" i="50" s="1"/>
  <c r="G9" i="39"/>
  <c r="S60" i="50" s="1"/>
  <c r="E9" i="39"/>
  <c r="Q60" i="50" s="1"/>
  <c r="D9" i="39"/>
  <c r="P60" i="50" s="1"/>
  <c r="H8" i="39"/>
  <c r="T18" i="50" s="1"/>
  <c r="G8" i="39"/>
  <c r="S18" i="50" s="1"/>
  <c r="E8" i="39"/>
  <c r="Q18" i="50" s="1"/>
  <c r="D8" i="39"/>
  <c r="P18" i="50" s="1"/>
  <c r="D8" i="38"/>
  <c r="AY18" i="50" s="1"/>
  <c r="E8" i="38"/>
  <c r="AZ18" i="50" s="1"/>
  <c r="G8" i="38"/>
  <c r="BB18" i="50" s="1"/>
  <c r="H8" i="38"/>
  <c r="BC18" i="50" s="1"/>
  <c r="J8" i="38"/>
  <c r="BE18" i="50" s="1"/>
  <c r="K8" i="38"/>
  <c r="BF18" i="50" s="1"/>
  <c r="D9" i="38"/>
  <c r="AY60" i="50" s="1"/>
  <c r="E9" i="38"/>
  <c r="AZ60" i="50" s="1"/>
  <c r="G9" i="38"/>
  <c r="BB60" i="50" s="1"/>
  <c r="H9" i="38"/>
  <c r="BC60" i="50" s="1"/>
  <c r="J9" i="38"/>
  <c r="BE60" i="50" s="1"/>
  <c r="K9" i="38"/>
  <c r="BF60" i="50" s="1"/>
  <c r="D10" i="38"/>
  <c r="AY127" i="50" s="1"/>
  <c r="E10" i="38"/>
  <c r="AZ127" i="50" s="1"/>
  <c r="G10" i="38"/>
  <c r="BB127" i="50" s="1"/>
  <c r="H10" i="38"/>
  <c r="BC127" i="50" s="1"/>
  <c r="J10" i="38"/>
  <c r="BE127" i="50" s="1"/>
  <c r="K10" i="38"/>
  <c r="BF127" i="50" s="1"/>
  <c r="D11" i="38"/>
  <c r="AY88" i="50" s="1"/>
  <c r="E11" i="38"/>
  <c r="AZ88" i="50" s="1"/>
  <c r="G11" i="38"/>
  <c r="BB88" i="50" s="1"/>
  <c r="H11" i="38"/>
  <c r="BC88" i="50" s="1"/>
  <c r="J11" i="38"/>
  <c r="BE88" i="50" s="1"/>
  <c r="K11" i="38"/>
  <c r="BF88" i="50" s="1"/>
  <c r="D12" i="38"/>
  <c r="AY72" i="50" s="1"/>
  <c r="E12" i="38"/>
  <c r="AZ72" i="50" s="1"/>
  <c r="G12" i="38"/>
  <c r="BB72" i="50" s="1"/>
  <c r="H12" i="38"/>
  <c r="BC72" i="50" s="1"/>
  <c r="J12" i="38"/>
  <c r="BE72" i="50" s="1"/>
  <c r="K12" i="38"/>
  <c r="BF72" i="50" s="1"/>
  <c r="D13" i="38"/>
  <c r="AY66" i="50" s="1"/>
  <c r="E13" i="38"/>
  <c r="AZ66" i="50" s="1"/>
  <c r="G13" i="38"/>
  <c r="BB66" i="50" s="1"/>
  <c r="H13" i="38"/>
  <c r="BC66" i="50" s="1"/>
  <c r="J13" i="38"/>
  <c r="BE66" i="50" s="1"/>
  <c r="K13" i="38"/>
  <c r="BF66" i="50" s="1"/>
  <c r="D14" i="38"/>
  <c r="AY54" i="50" s="1"/>
  <c r="E14" i="38"/>
  <c r="AZ54" i="50" s="1"/>
  <c r="G14" i="38"/>
  <c r="BB54" i="50" s="1"/>
  <c r="H14" i="38"/>
  <c r="BC54" i="50" s="1"/>
  <c r="J14" i="38"/>
  <c r="BE54" i="50" s="1"/>
  <c r="K14" i="38"/>
  <c r="BF54" i="50" s="1"/>
  <c r="D15" i="38"/>
  <c r="AY50" i="50" s="1"/>
  <c r="E15" i="38"/>
  <c r="AZ50" i="50" s="1"/>
  <c r="G15" i="38"/>
  <c r="BB50" i="50" s="1"/>
  <c r="H15" i="38"/>
  <c r="BC50" i="50" s="1"/>
  <c r="J15" i="38"/>
  <c r="BE50" i="50" s="1"/>
  <c r="K15" i="38"/>
  <c r="BF50" i="50" s="1"/>
  <c r="D16" i="38"/>
  <c r="AY115" i="50" s="1"/>
  <c r="E16" i="38"/>
  <c r="AZ115" i="50" s="1"/>
  <c r="G16" i="38"/>
  <c r="BB115" i="50" s="1"/>
  <c r="H16" i="38"/>
  <c r="BC115" i="50" s="1"/>
  <c r="J16" i="38"/>
  <c r="BE115" i="50" s="1"/>
  <c r="K16" i="38"/>
  <c r="BF115" i="50" s="1"/>
  <c r="D17" i="38"/>
  <c r="AY51" i="50" s="1"/>
  <c r="E17" i="38"/>
  <c r="AZ51" i="50" s="1"/>
  <c r="G17" i="38"/>
  <c r="BB51" i="50" s="1"/>
  <c r="H17" i="38"/>
  <c r="BC51" i="50" s="1"/>
  <c r="J17" i="38"/>
  <c r="BE51" i="50" s="1"/>
  <c r="K17" i="38"/>
  <c r="BF51" i="50" s="1"/>
  <c r="D18" i="38"/>
  <c r="AY25" i="50" s="1"/>
  <c r="E18" i="38"/>
  <c r="AZ25" i="50" s="1"/>
  <c r="G18" i="38"/>
  <c r="BB25" i="50" s="1"/>
  <c r="H18" i="38"/>
  <c r="BC25" i="50" s="1"/>
  <c r="J18" i="38"/>
  <c r="BE25" i="50" s="1"/>
  <c r="K18" i="38"/>
  <c r="BF25" i="50" s="1"/>
  <c r="D19" i="38"/>
  <c r="AY137" i="50" s="1"/>
  <c r="E19" i="38"/>
  <c r="AZ137" i="50" s="1"/>
  <c r="G19" i="38"/>
  <c r="BB137" i="50" s="1"/>
  <c r="H19" i="38"/>
  <c r="BC137" i="50" s="1"/>
  <c r="J19" i="38"/>
  <c r="BE137" i="50" s="1"/>
  <c r="K19" i="38"/>
  <c r="BF137" i="50" s="1"/>
  <c r="D20" i="38"/>
  <c r="AY39" i="50" s="1"/>
  <c r="E20" i="38"/>
  <c r="AZ39" i="50" s="1"/>
  <c r="G20" i="38"/>
  <c r="BB39" i="50" s="1"/>
  <c r="H20" i="38"/>
  <c r="BC39" i="50" s="1"/>
  <c r="J20" i="38"/>
  <c r="BE39" i="50" s="1"/>
  <c r="K20" i="38"/>
  <c r="BF39" i="50" s="1"/>
  <c r="D21" i="38"/>
  <c r="AY110" i="50" s="1"/>
  <c r="E21" i="38"/>
  <c r="AZ110" i="50" s="1"/>
  <c r="G21" i="38"/>
  <c r="BB110" i="50" s="1"/>
  <c r="H21" i="38"/>
  <c r="BC110" i="50" s="1"/>
  <c r="J21" i="38"/>
  <c r="BE110" i="50" s="1"/>
  <c r="K21" i="38"/>
  <c r="BF110" i="50" s="1"/>
  <c r="D22" i="38"/>
  <c r="AY134" i="50" s="1"/>
  <c r="E22" i="38"/>
  <c r="AZ134" i="50" s="1"/>
  <c r="G22" i="38"/>
  <c r="BB134" i="50" s="1"/>
  <c r="H22" i="38"/>
  <c r="BC134" i="50" s="1"/>
  <c r="J22" i="38"/>
  <c r="BE134" i="50" s="1"/>
  <c r="K22" i="38"/>
  <c r="BF134" i="50" s="1"/>
  <c r="D23" i="38"/>
  <c r="AY111" i="50" s="1"/>
  <c r="E23" i="38"/>
  <c r="AZ111" i="50" s="1"/>
  <c r="G23" i="38"/>
  <c r="BB111" i="50" s="1"/>
  <c r="H23" i="38"/>
  <c r="BC111" i="50" s="1"/>
  <c r="J23" i="38"/>
  <c r="BE111" i="50" s="1"/>
  <c r="K23" i="38"/>
  <c r="BF111" i="50" s="1"/>
  <c r="D24" i="38"/>
  <c r="AY99" i="50" s="1"/>
  <c r="E24" i="38"/>
  <c r="AZ99" i="50" s="1"/>
  <c r="G24" i="38"/>
  <c r="BB99" i="50" s="1"/>
  <c r="H24" i="38"/>
  <c r="BC99" i="50" s="1"/>
  <c r="J24" i="38"/>
  <c r="BE99" i="50" s="1"/>
  <c r="K24" i="38"/>
  <c r="BF99" i="50" s="1"/>
  <c r="D25" i="38"/>
  <c r="AY67" i="50" s="1"/>
  <c r="E25" i="38"/>
  <c r="AZ67" i="50" s="1"/>
  <c r="G25" i="38"/>
  <c r="BB67" i="50" s="1"/>
  <c r="H25" i="38"/>
  <c r="BC67" i="50" s="1"/>
  <c r="J25" i="38"/>
  <c r="BE67" i="50" s="1"/>
  <c r="K25" i="38"/>
  <c r="BF67" i="50" s="1"/>
  <c r="D26" i="38"/>
  <c r="AY119" i="50" s="1"/>
  <c r="E26" i="38"/>
  <c r="AZ119" i="50" s="1"/>
  <c r="G26" i="38"/>
  <c r="BB119" i="50" s="1"/>
  <c r="H26" i="38"/>
  <c r="BC119" i="50" s="1"/>
  <c r="J26" i="38"/>
  <c r="BE119" i="50" s="1"/>
  <c r="K26" i="38"/>
  <c r="BF119" i="50" s="1"/>
  <c r="D27" i="38"/>
  <c r="AY73" i="50" s="1"/>
  <c r="E27" i="38"/>
  <c r="AZ73" i="50" s="1"/>
  <c r="G27" i="38"/>
  <c r="BB73" i="50" s="1"/>
  <c r="H27" i="38"/>
  <c r="BC73" i="50" s="1"/>
  <c r="J27" i="38"/>
  <c r="BE73" i="50" s="1"/>
  <c r="K27" i="38"/>
  <c r="BF73" i="50" s="1"/>
  <c r="D28" i="38"/>
  <c r="AY171" i="50" s="1"/>
  <c r="E28" i="38"/>
  <c r="AZ171" i="50" s="1"/>
  <c r="G28" i="38"/>
  <c r="BB171" i="50" s="1"/>
  <c r="H28" i="38"/>
  <c r="BC171" i="50" s="1"/>
  <c r="J28" i="38"/>
  <c r="BE171" i="50" s="1"/>
  <c r="K28" i="38"/>
  <c r="BF171" i="50" s="1"/>
  <c r="D29" i="38"/>
  <c r="AY70" i="50" s="1"/>
  <c r="E29" i="38"/>
  <c r="AZ70" i="50" s="1"/>
  <c r="G29" i="38"/>
  <c r="BB70" i="50" s="1"/>
  <c r="H29" i="38"/>
  <c r="BC70" i="50" s="1"/>
  <c r="J29" i="38"/>
  <c r="BE70" i="50" s="1"/>
  <c r="K29" i="38"/>
  <c r="BF70" i="50" s="1"/>
  <c r="D30" i="38"/>
  <c r="AY130" i="50" s="1"/>
  <c r="E30" i="38"/>
  <c r="AZ130" i="50" s="1"/>
  <c r="G30" i="38"/>
  <c r="BB130" i="50" s="1"/>
  <c r="H30" i="38"/>
  <c r="BC130" i="50" s="1"/>
  <c r="J30" i="38"/>
  <c r="BE130" i="50" s="1"/>
  <c r="K30" i="38"/>
  <c r="BF130" i="50" s="1"/>
  <c r="D31" i="38"/>
  <c r="AY106" i="50" s="1"/>
  <c r="E31" i="38"/>
  <c r="AZ106" i="50" s="1"/>
  <c r="G31" i="38"/>
  <c r="BB106" i="50" s="1"/>
  <c r="H31" i="38"/>
  <c r="BC106" i="50" s="1"/>
  <c r="J31" i="38"/>
  <c r="BE106" i="50" s="1"/>
  <c r="K31" i="38"/>
  <c r="BF106" i="50" s="1"/>
  <c r="D32" i="38"/>
  <c r="AY167" i="50" s="1"/>
  <c r="E32" i="38"/>
  <c r="AZ167" i="50" s="1"/>
  <c r="G32" i="38"/>
  <c r="BB167" i="50" s="1"/>
  <c r="H32" i="38"/>
  <c r="BC167" i="50" s="1"/>
  <c r="J32" i="38"/>
  <c r="BE167" i="50" s="1"/>
  <c r="K32" i="38"/>
  <c r="BF167" i="50" s="1"/>
  <c r="D33" i="38"/>
  <c r="AY125" i="50" s="1"/>
  <c r="E33" i="38"/>
  <c r="AZ125" i="50" s="1"/>
  <c r="G33" i="38"/>
  <c r="BB125" i="50" s="1"/>
  <c r="H33" i="38"/>
  <c r="BC125" i="50" s="1"/>
  <c r="J33" i="38"/>
  <c r="BE125" i="50" s="1"/>
  <c r="K33" i="38"/>
  <c r="BF125" i="50" s="1"/>
  <c r="D34" i="38"/>
  <c r="AY68" i="50" s="1"/>
  <c r="E34" i="38"/>
  <c r="AZ68" i="50" s="1"/>
  <c r="G34" i="38"/>
  <c r="BB68" i="50" s="1"/>
  <c r="H34" i="38"/>
  <c r="BC68" i="50" s="1"/>
  <c r="J34" i="38"/>
  <c r="BE68" i="50" s="1"/>
  <c r="K34" i="38"/>
  <c r="BF68" i="50" s="1"/>
  <c r="D35" i="38"/>
  <c r="AY158" i="50" s="1"/>
  <c r="E35" i="38"/>
  <c r="AZ158" i="50" s="1"/>
  <c r="G35" i="38"/>
  <c r="BB158" i="50" s="1"/>
  <c r="H35" i="38"/>
  <c r="BC158" i="50" s="1"/>
  <c r="J35" i="38"/>
  <c r="BE158" i="50" s="1"/>
  <c r="K35" i="38"/>
  <c r="BF158" i="50" s="1"/>
  <c r="D36" i="38"/>
  <c r="AY157" i="50" s="1"/>
  <c r="E36" i="38"/>
  <c r="AZ157" i="50" s="1"/>
  <c r="G36" i="38"/>
  <c r="BB157" i="50" s="1"/>
  <c r="H36" i="38"/>
  <c r="BC157" i="50" s="1"/>
  <c r="J36" i="38"/>
  <c r="BE157" i="50" s="1"/>
  <c r="K36" i="38"/>
  <c r="BF157" i="50" s="1"/>
  <c r="D37" i="38"/>
  <c r="AY172" i="50" s="1"/>
  <c r="E37" i="38"/>
  <c r="AZ172" i="50" s="1"/>
  <c r="G37" i="38"/>
  <c r="BB172" i="50" s="1"/>
  <c r="H37" i="38"/>
  <c r="BC172" i="50" s="1"/>
  <c r="J37" i="38"/>
  <c r="BE172" i="50" s="1"/>
  <c r="K37" i="38"/>
  <c r="BF172" i="50" s="1"/>
  <c r="D38" i="38"/>
  <c r="AY57" i="50" s="1"/>
  <c r="E38" i="38"/>
  <c r="AZ57" i="50" s="1"/>
  <c r="G38" i="38"/>
  <c r="BB57" i="50" s="1"/>
  <c r="H38" i="38"/>
  <c r="BC57" i="50" s="1"/>
  <c r="J38" i="38"/>
  <c r="BE57" i="50" s="1"/>
  <c r="K38" i="38"/>
  <c r="BF57" i="50" s="1"/>
  <c r="D39" i="38"/>
  <c r="AY163" i="50" s="1"/>
  <c r="E39" i="38"/>
  <c r="AZ163" i="50" s="1"/>
  <c r="G39" i="38"/>
  <c r="BB163" i="50" s="1"/>
  <c r="H39" i="38"/>
  <c r="BC163" i="50" s="1"/>
  <c r="J39" i="38"/>
  <c r="BE163" i="50" s="1"/>
  <c r="K39" i="38"/>
  <c r="BF163" i="50" s="1"/>
  <c r="D40" i="38"/>
  <c r="AY108" i="50" s="1"/>
  <c r="E40" i="38"/>
  <c r="AZ108" i="50" s="1"/>
  <c r="G40" i="38"/>
  <c r="BB108" i="50" s="1"/>
  <c r="H40" i="38"/>
  <c r="BC108" i="50" s="1"/>
  <c r="J40" i="38"/>
  <c r="BE108" i="50" s="1"/>
  <c r="K40" i="38"/>
  <c r="BF108" i="50" s="1"/>
  <c r="D41" i="38"/>
  <c r="AY24" i="50" s="1"/>
  <c r="E41" i="38"/>
  <c r="AZ24" i="50" s="1"/>
  <c r="G41" i="38"/>
  <c r="BB24" i="50" s="1"/>
  <c r="H41" i="38"/>
  <c r="BC24" i="50" s="1"/>
  <c r="J41" i="38"/>
  <c r="BE24" i="50" s="1"/>
  <c r="K41" i="38"/>
  <c r="BF24" i="50" s="1"/>
  <c r="D42" i="38"/>
  <c r="AY118" i="50" s="1"/>
  <c r="E42" i="38"/>
  <c r="AZ118" i="50" s="1"/>
  <c r="G42" i="38"/>
  <c r="BB118" i="50" s="1"/>
  <c r="H42" i="38"/>
  <c r="BC118" i="50" s="1"/>
  <c r="J42" i="38"/>
  <c r="BE118" i="50" s="1"/>
  <c r="K42" i="38"/>
  <c r="BF118" i="50" s="1"/>
  <c r="D43" i="38"/>
  <c r="AY141" i="50" s="1"/>
  <c r="E43" i="38"/>
  <c r="AZ141" i="50" s="1"/>
  <c r="G43" i="38"/>
  <c r="BB141" i="50" s="1"/>
  <c r="H43" i="38"/>
  <c r="BC141" i="50" s="1"/>
  <c r="J43" i="38"/>
  <c r="BE141" i="50" s="1"/>
  <c r="K43" i="38"/>
  <c r="BF141" i="50" s="1"/>
  <c r="D44" i="38"/>
  <c r="AY43" i="50" s="1"/>
  <c r="E44" i="38"/>
  <c r="AZ43" i="50" s="1"/>
  <c r="G44" i="38"/>
  <c r="BB43" i="50" s="1"/>
  <c r="H44" i="38"/>
  <c r="BC43" i="50" s="1"/>
  <c r="J44" i="38"/>
  <c r="BE43" i="50" s="1"/>
  <c r="K44" i="38"/>
  <c r="BF43" i="50" s="1"/>
  <c r="D45" i="38"/>
  <c r="AY95" i="50" s="1"/>
  <c r="E45" i="38"/>
  <c r="AZ95" i="50" s="1"/>
  <c r="G45" i="38"/>
  <c r="BB95" i="50" s="1"/>
  <c r="H45" i="38"/>
  <c r="BC95" i="50" s="1"/>
  <c r="J45" i="38"/>
  <c r="BE95" i="50" s="1"/>
  <c r="K45" i="38"/>
  <c r="BF95" i="50" s="1"/>
  <c r="D46" i="38"/>
  <c r="AY36" i="50" s="1"/>
  <c r="E46" i="38"/>
  <c r="AZ36" i="50" s="1"/>
  <c r="G46" i="38"/>
  <c r="BB36" i="50" s="1"/>
  <c r="H46" i="38"/>
  <c r="BC36" i="50" s="1"/>
  <c r="J46" i="38"/>
  <c r="BE36" i="50" s="1"/>
  <c r="K46" i="38"/>
  <c r="BF36" i="50" s="1"/>
  <c r="D47" i="38"/>
  <c r="AY122" i="50" s="1"/>
  <c r="E47" i="38"/>
  <c r="AZ122" i="50" s="1"/>
  <c r="G47" i="38"/>
  <c r="BB122" i="50" s="1"/>
  <c r="H47" i="38"/>
  <c r="BC122" i="50" s="1"/>
  <c r="J47" i="38"/>
  <c r="BE122" i="50" s="1"/>
  <c r="K47" i="38"/>
  <c r="BF122" i="50" s="1"/>
  <c r="D48" i="38"/>
  <c r="AY56" i="50" s="1"/>
  <c r="E48" i="38"/>
  <c r="AZ56" i="50" s="1"/>
  <c r="G48" i="38"/>
  <c r="BB56" i="50" s="1"/>
  <c r="H48" i="38"/>
  <c r="BC56" i="50" s="1"/>
  <c r="J48" i="38"/>
  <c r="BE56" i="50" s="1"/>
  <c r="K48" i="38"/>
  <c r="BF56" i="50" s="1"/>
  <c r="D49" i="38"/>
  <c r="AY62" i="50" s="1"/>
  <c r="E49" i="38"/>
  <c r="AZ62" i="50" s="1"/>
  <c r="G49" i="38"/>
  <c r="BB62" i="50" s="1"/>
  <c r="H49" i="38"/>
  <c r="BC62" i="50" s="1"/>
  <c r="J49" i="38"/>
  <c r="BE62" i="50" s="1"/>
  <c r="K49" i="38"/>
  <c r="BF62" i="50" s="1"/>
  <c r="D50" i="38"/>
  <c r="AY149" i="50" s="1"/>
  <c r="E50" i="38"/>
  <c r="AZ149" i="50" s="1"/>
  <c r="G50" i="38"/>
  <c r="BB149" i="50" s="1"/>
  <c r="H50" i="38"/>
  <c r="BC149" i="50" s="1"/>
  <c r="J50" i="38"/>
  <c r="BE149" i="50" s="1"/>
  <c r="K50" i="38"/>
  <c r="BF149" i="50" s="1"/>
  <c r="D51" i="38"/>
  <c r="AY21" i="50" s="1"/>
  <c r="E51" i="38"/>
  <c r="AZ21" i="50" s="1"/>
  <c r="G51" i="38"/>
  <c r="BB21" i="50" s="1"/>
  <c r="H51" i="38"/>
  <c r="BC21" i="50" s="1"/>
  <c r="J51" i="38"/>
  <c r="BE21" i="50" s="1"/>
  <c r="K51" i="38"/>
  <c r="BF21" i="50" s="1"/>
  <c r="D52" i="38"/>
  <c r="AY52" i="50" s="1"/>
  <c r="E52" i="38"/>
  <c r="AZ52" i="50" s="1"/>
  <c r="G52" i="38"/>
  <c r="BB52" i="50" s="1"/>
  <c r="H52" i="38"/>
  <c r="BC52" i="50" s="1"/>
  <c r="J52" i="38"/>
  <c r="BE52" i="50" s="1"/>
  <c r="K52" i="38"/>
  <c r="BF52" i="50" s="1"/>
  <c r="D53" i="38"/>
  <c r="AY19" i="50" s="1"/>
  <c r="E53" i="38"/>
  <c r="AZ19" i="50" s="1"/>
  <c r="G53" i="38"/>
  <c r="BB19" i="50" s="1"/>
  <c r="H53" i="38"/>
  <c r="BC19" i="50" s="1"/>
  <c r="J53" i="38"/>
  <c r="BE19" i="50" s="1"/>
  <c r="K53" i="38"/>
  <c r="BF19" i="50" s="1"/>
  <c r="D54" i="38"/>
  <c r="AY113" i="50" s="1"/>
  <c r="E54" i="38"/>
  <c r="AZ113" i="50" s="1"/>
  <c r="G54" i="38"/>
  <c r="BB113" i="50" s="1"/>
  <c r="H54" i="38"/>
  <c r="BC113" i="50" s="1"/>
  <c r="J54" i="38"/>
  <c r="BE113" i="50" s="1"/>
  <c r="K54" i="38"/>
  <c r="BF113" i="50" s="1"/>
  <c r="D55" i="38"/>
  <c r="AY65" i="50" s="1"/>
  <c r="E55" i="38"/>
  <c r="AZ65" i="50" s="1"/>
  <c r="G55" i="38"/>
  <c r="BB65" i="50" s="1"/>
  <c r="H55" i="38"/>
  <c r="BC65" i="50" s="1"/>
  <c r="J55" i="38"/>
  <c r="BE65" i="50" s="1"/>
  <c r="K55" i="38"/>
  <c r="BF65" i="50" s="1"/>
  <c r="D56" i="38"/>
  <c r="AY142" i="50" s="1"/>
  <c r="E56" i="38"/>
  <c r="AZ142" i="50" s="1"/>
  <c r="G56" i="38"/>
  <c r="BB142" i="50" s="1"/>
  <c r="H56" i="38"/>
  <c r="BC142" i="50" s="1"/>
  <c r="J56" i="38"/>
  <c r="BE142" i="50" s="1"/>
  <c r="K56" i="38"/>
  <c r="BF142" i="50" s="1"/>
  <c r="D57" i="38"/>
  <c r="AY139" i="50" s="1"/>
  <c r="E57" i="38"/>
  <c r="AZ139" i="50" s="1"/>
  <c r="G57" i="38"/>
  <c r="BB139" i="50" s="1"/>
  <c r="H57" i="38"/>
  <c r="BC139" i="50" s="1"/>
  <c r="J57" i="38"/>
  <c r="BE139" i="50" s="1"/>
  <c r="K57" i="38"/>
  <c r="BF139" i="50" s="1"/>
  <c r="D58" i="38"/>
  <c r="AY128" i="50" s="1"/>
  <c r="E58" i="38"/>
  <c r="AZ128" i="50" s="1"/>
  <c r="G58" i="38"/>
  <c r="BB128" i="50" s="1"/>
  <c r="H58" i="38"/>
  <c r="BC128" i="50" s="1"/>
  <c r="J58" i="38"/>
  <c r="BE128" i="50" s="1"/>
  <c r="K58" i="38"/>
  <c r="BF128" i="50" s="1"/>
  <c r="D59" i="38"/>
  <c r="AY87" i="50" s="1"/>
  <c r="E59" i="38"/>
  <c r="AZ87" i="50" s="1"/>
  <c r="G59" i="38"/>
  <c r="BB87" i="50" s="1"/>
  <c r="H59" i="38"/>
  <c r="BC87" i="50" s="1"/>
  <c r="J59" i="38"/>
  <c r="BE87" i="50" s="1"/>
  <c r="K59" i="38"/>
  <c r="BF87" i="50" s="1"/>
  <c r="D60" i="38"/>
  <c r="AY23" i="50" s="1"/>
  <c r="E60" i="38"/>
  <c r="AZ23" i="50" s="1"/>
  <c r="G60" i="38"/>
  <c r="BB23" i="50" s="1"/>
  <c r="H60" i="38"/>
  <c r="BC23" i="50" s="1"/>
  <c r="J60" i="38"/>
  <c r="BE23" i="50" s="1"/>
  <c r="K60" i="38"/>
  <c r="BF23" i="50" s="1"/>
  <c r="D61" i="38"/>
  <c r="AY44" i="50" s="1"/>
  <c r="E61" i="38"/>
  <c r="AZ44" i="50" s="1"/>
  <c r="G61" i="38"/>
  <c r="BB44" i="50" s="1"/>
  <c r="H61" i="38"/>
  <c r="BC44" i="50" s="1"/>
  <c r="J61" i="38"/>
  <c r="BE44" i="50" s="1"/>
  <c r="K61" i="38"/>
  <c r="BF44" i="50" s="1"/>
  <c r="D62" i="38"/>
  <c r="AY124" i="50" s="1"/>
  <c r="E62" i="38"/>
  <c r="AZ124" i="50" s="1"/>
  <c r="G62" i="38"/>
  <c r="BB124" i="50" s="1"/>
  <c r="H62" i="38"/>
  <c r="BC124" i="50" s="1"/>
  <c r="J62" i="38"/>
  <c r="BE124" i="50" s="1"/>
  <c r="K62" i="38"/>
  <c r="BF124" i="50" s="1"/>
  <c r="D63" i="38"/>
  <c r="AY120" i="50" s="1"/>
  <c r="E63" i="38"/>
  <c r="AZ120" i="50" s="1"/>
  <c r="G63" i="38"/>
  <c r="BB120" i="50" s="1"/>
  <c r="H63" i="38"/>
  <c r="BC120" i="50" s="1"/>
  <c r="J63" i="38"/>
  <c r="BE120" i="50" s="1"/>
  <c r="K63" i="38"/>
  <c r="BF120" i="50" s="1"/>
  <c r="D64" i="38"/>
  <c r="AY78" i="50" s="1"/>
  <c r="E64" i="38"/>
  <c r="AZ78" i="50" s="1"/>
  <c r="G64" i="38"/>
  <c r="BB78" i="50" s="1"/>
  <c r="H64" i="38"/>
  <c r="BC78" i="50" s="1"/>
  <c r="J64" i="38"/>
  <c r="BE78" i="50" s="1"/>
  <c r="K64" i="38"/>
  <c r="BF78" i="50" s="1"/>
  <c r="D65" i="38"/>
  <c r="AY105" i="50" s="1"/>
  <c r="E65" i="38"/>
  <c r="AZ105" i="50" s="1"/>
  <c r="G65" i="38"/>
  <c r="BB105" i="50" s="1"/>
  <c r="H65" i="38"/>
  <c r="BC105" i="50" s="1"/>
  <c r="J65" i="38"/>
  <c r="BE105" i="50" s="1"/>
  <c r="K65" i="38"/>
  <c r="BF105" i="50" s="1"/>
  <c r="D66" i="38"/>
  <c r="AY55" i="50" s="1"/>
  <c r="E66" i="38"/>
  <c r="AZ55" i="50" s="1"/>
  <c r="G66" i="38"/>
  <c r="BB55" i="50" s="1"/>
  <c r="H66" i="38"/>
  <c r="BC55" i="50" s="1"/>
  <c r="J66" i="38"/>
  <c r="BE55" i="50" s="1"/>
  <c r="K66" i="38"/>
  <c r="BF55" i="50" s="1"/>
  <c r="D67" i="38"/>
  <c r="AY92" i="50" s="1"/>
  <c r="E67" i="38"/>
  <c r="AZ92" i="50" s="1"/>
  <c r="G67" i="38"/>
  <c r="BB92" i="50" s="1"/>
  <c r="H67" i="38"/>
  <c r="BC92" i="50" s="1"/>
  <c r="J67" i="38"/>
  <c r="BE92" i="50" s="1"/>
  <c r="K67" i="38"/>
  <c r="BF92" i="50" s="1"/>
  <c r="D68" i="38"/>
  <c r="AY79" i="50" s="1"/>
  <c r="E68" i="38"/>
  <c r="AZ79" i="50" s="1"/>
  <c r="G68" i="38"/>
  <c r="BB79" i="50" s="1"/>
  <c r="H68" i="38"/>
  <c r="BC79" i="50" s="1"/>
  <c r="J68" i="38"/>
  <c r="BE79" i="50" s="1"/>
  <c r="K68" i="38"/>
  <c r="BF79" i="50" s="1"/>
  <c r="D69" i="38"/>
  <c r="AY74" i="50" s="1"/>
  <c r="E69" i="38"/>
  <c r="AZ74" i="50" s="1"/>
  <c r="G69" i="38"/>
  <c r="BB74" i="50" s="1"/>
  <c r="H69" i="38"/>
  <c r="BC74" i="50" s="1"/>
  <c r="J69" i="38"/>
  <c r="BE74" i="50" s="1"/>
  <c r="K69" i="38"/>
  <c r="BF74" i="50" s="1"/>
  <c r="D70" i="38"/>
  <c r="AY140" i="50" s="1"/>
  <c r="E70" i="38"/>
  <c r="AZ140" i="50" s="1"/>
  <c r="G70" i="38"/>
  <c r="BB140" i="50" s="1"/>
  <c r="H70" i="38"/>
  <c r="BC140" i="50" s="1"/>
  <c r="J70" i="38"/>
  <c r="BE140" i="50" s="1"/>
  <c r="K70" i="38"/>
  <c r="BF140" i="50" s="1"/>
  <c r="D71" i="38"/>
  <c r="AY159" i="50" s="1"/>
  <c r="E71" i="38"/>
  <c r="AZ159" i="50" s="1"/>
  <c r="G71" i="38"/>
  <c r="BB159" i="50" s="1"/>
  <c r="H71" i="38"/>
  <c r="BC159" i="50" s="1"/>
  <c r="J71" i="38"/>
  <c r="BE159" i="50" s="1"/>
  <c r="K71" i="38"/>
  <c r="BF159" i="50" s="1"/>
  <c r="D72" i="38"/>
  <c r="AY161" i="50" s="1"/>
  <c r="E72" i="38"/>
  <c r="AZ161" i="50" s="1"/>
  <c r="G72" i="38"/>
  <c r="BB161" i="50" s="1"/>
  <c r="H72" i="38"/>
  <c r="BC161" i="50" s="1"/>
  <c r="J72" i="38"/>
  <c r="BE161" i="50" s="1"/>
  <c r="K72" i="38"/>
  <c r="BF161" i="50" s="1"/>
  <c r="D73" i="38"/>
  <c r="AY59" i="50" s="1"/>
  <c r="E73" i="38"/>
  <c r="AZ59" i="50" s="1"/>
  <c r="G73" i="38"/>
  <c r="BB59" i="50" s="1"/>
  <c r="H73" i="38"/>
  <c r="BC59" i="50" s="1"/>
  <c r="J73" i="38"/>
  <c r="BE59" i="50" s="1"/>
  <c r="K73" i="38"/>
  <c r="BF59" i="50" s="1"/>
  <c r="D74" i="38"/>
  <c r="AY30" i="50" s="1"/>
  <c r="E74" i="38"/>
  <c r="AZ30" i="50" s="1"/>
  <c r="G74" i="38"/>
  <c r="BB30" i="50" s="1"/>
  <c r="H74" i="38"/>
  <c r="BC30" i="50" s="1"/>
  <c r="J74" i="38"/>
  <c r="BE30" i="50" s="1"/>
  <c r="K74" i="38"/>
  <c r="BF30" i="50" s="1"/>
  <c r="D75" i="38"/>
  <c r="AY26" i="50" s="1"/>
  <c r="E75" i="38"/>
  <c r="AZ26" i="50" s="1"/>
  <c r="G75" i="38"/>
  <c r="BB26" i="50" s="1"/>
  <c r="H75" i="38"/>
  <c r="BC26" i="50" s="1"/>
  <c r="J75" i="38"/>
  <c r="BE26" i="50" s="1"/>
  <c r="K75" i="38"/>
  <c r="BF26" i="50" s="1"/>
  <c r="D76" i="38"/>
  <c r="AY13" i="50" s="1"/>
  <c r="E76" i="38"/>
  <c r="AZ13" i="50" s="1"/>
  <c r="G76" i="38"/>
  <c r="BB13" i="50" s="1"/>
  <c r="H76" i="38"/>
  <c r="BC13" i="50" s="1"/>
  <c r="J76" i="38"/>
  <c r="BE13" i="50" s="1"/>
  <c r="K76" i="38"/>
  <c r="BF13" i="50" s="1"/>
  <c r="D77" i="38"/>
  <c r="AY37" i="50" s="1"/>
  <c r="E77" i="38"/>
  <c r="AZ37" i="50" s="1"/>
  <c r="G77" i="38"/>
  <c r="BB37" i="50" s="1"/>
  <c r="H77" i="38"/>
  <c r="BC37" i="50" s="1"/>
  <c r="J77" i="38"/>
  <c r="BE37" i="50" s="1"/>
  <c r="K77" i="38"/>
  <c r="BF37" i="50" s="1"/>
  <c r="D78" i="38"/>
  <c r="AY160" i="50" s="1"/>
  <c r="E78" i="38"/>
  <c r="AZ160" i="50" s="1"/>
  <c r="G78" i="38"/>
  <c r="BB160" i="50" s="1"/>
  <c r="H78" i="38"/>
  <c r="BC160" i="50" s="1"/>
  <c r="J78" i="38"/>
  <c r="BE160" i="50" s="1"/>
  <c r="K78" i="38"/>
  <c r="BF160" i="50" s="1"/>
  <c r="D79" i="38"/>
  <c r="AY42" i="50" s="1"/>
  <c r="E79" i="38"/>
  <c r="AZ42" i="50" s="1"/>
  <c r="G79" i="38"/>
  <c r="BB42" i="50" s="1"/>
  <c r="H79" i="38"/>
  <c r="BC42" i="50" s="1"/>
  <c r="J79" i="38"/>
  <c r="BE42" i="50" s="1"/>
  <c r="K79" i="38"/>
  <c r="BF42" i="50" s="1"/>
  <c r="D80" i="38"/>
  <c r="AY77" i="50" s="1"/>
  <c r="E80" i="38"/>
  <c r="AZ77" i="50" s="1"/>
  <c r="G80" i="38"/>
  <c r="BB77" i="50" s="1"/>
  <c r="H80" i="38"/>
  <c r="BC77" i="50" s="1"/>
  <c r="J80" i="38"/>
  <c r="BE77" i="50" s="1"/>
  <c r="K80" i="38"/>
  <c r="BF77" i="50" s="1"/>
  <c r="D81" i="38"/>
  <c r="AY90" i="50" s="1"/>
  <c r="E81" i="38"/>
  <c r="AZ90" i="50" s="1"/>
  <c r="G81" i="38"/>
  <c r="BB90" i="50" s="1"/>
  <c r="H81" i="38"/>
  <c r="BC90" i="50" s="1"/>
  <c r="J81" i="38"/>
  <c r="BE90" i="50" s="1"/>
  <c r="K81" i="38"/>
  <c r="BF90" i="50" s="1"/>
  <c r="D82" i="38"/>
  <c r="AY40" i="50" s="1"/>
  <c r="E82" i="38"/>
  <c r="AZ40" i="50" s="1"/>
  <c r="G82" i="38"/>
  <c r="BB40" i="50" s="1"/>
  <c r="H82" i="38"/>
  <c r="BC40" i="50" s="1"/>
  <c r="J82" i="38"/>
  <c r="BE40" i="50" s="1"/>
  <c r="K82" i="38"/>
  <c r="BF40" i="50" s="1"/>
  <c r="D83" i="38"/>
  <c r="AY133" i="50" s="1"/>
  <c r="E83" i="38"/>
  <c r="AZ133" i="50" s="1"/>
  <c r="G83" i="38"/>
  <c r="BB133" i="50" s="1"/>
  <c r="H83" i="38"/>
  <c r="BC133" i="50" s="1"/>
  <c r="J83" i="38"/>
  <c r="BE133" i="50" s="1"/>
  <c r="K83" i="38"/>
  <c r="BF133" i="50" s="1"/>
  <c r="D84" i="38"/>
  <c r="AY166" i="50" s="1"/>
  <c r="E84" i="38"/>
  <c r="AZ166" i="50" s="1"/>
  <c r="G84" i="38"/>
  <c r="BB166" i="50" s="1"/>
  <c r="H84" i="38"/>
  <c r="BC166" i="50" s="1"/>
  <c r="J84" i="38"/>
  <c r="BE166" i="50" s="1"/>
  <c r="K84" i="38"/>
  <c r="BF166" i="50" s="1"/>
  <c r="D85" i="38"/>
  <c r="AY22" i="50" s="1"/>
  <c r="E85" i="38"/>
  <c r="AZ22" i="50" s="1"/>
  <c r="G85" i="38"/>
  <c r="BB22" i="50" s="1"/>
  <c r="H85" i="38"/>
  <c r="BC22" i="50" s="1"/>
  <c r="J85" i="38"/>
  <c r="BE22" i="50" s="1"/>
  <c r="K85" i="38"/>
  <c r="BF22" i="50" s="1"/>
  <c r="D86" i="38"/>
  <c r="AY162" i="50" s="1"/>
  <c r="E86" i="38"/>
  <c r="AZ162" i="50" s="1"/>
  <c r="G86" i="38"/>
  <c r="BB162" i="50" s="1"/>
  <c r="H86" i="38"/>
  <c r="BC162" i="50" s="1"/>
  <c r="J86" i="38"/>
  <c r="BE162" i="50" s="1"/>
  <c r="K86" i="38"/>
  <c r="BF162" i="50" s="1"/>
  <c r="D87" i="38"/>
  <c r="AY63" i="50" s="1"/>
  <c r="E87" i="38"/>
  <c r="AZ63" i="50" s="1"/>
  <c r="G87" i="38"/>
  <c r="BB63" i="50" s="1"/>
  <c r="H87" i="38"/>
  <c r="BC63" i="50" s="1"/>
  <c r="J87" i="38"/>
  <c r="BE63" i="50" s="1"/>
  <c r="K87" i="38"/>
  <c r="BF63" i="50" s="1"/>
  <c r="D88" i="38"/>
  <c r="AY38" i="50" s="1"/>
  <c r="E88" i="38"/>
  <c r="AZ38" i="50" s="1"/>
  <c r="G88" i="38"/>
  <c r="BB38" i="50" s="1"/>
  <c r="H88" i="38"/>
  <c r="BC38" i="50" s="1"/>
  <c r="J88" i="38"/>
  <c r="BE38" i="50" s="1"/>
  <c r="K88" i="38"/>
  <c r="BF38" i="50" s="1"/>
  <c r="D89" i="38"/>
  <c r="AY114" i="50" s="1"/>
  <c r="E89" i="38"/>
  <c r="AZ114" i="50" s="1"/>
  <c r="G89" i="38"/>
  <c r="BB114" i="50" s="1"/>
  <c r="H89" i="38"/>
  <c r="BC114" i="50" s="1"/>
  <c r="J89" i="38"/>
  <c r="BE114" i="50" s="1"/>
  <c r="K89" i="38"/>
  <c r="BF114" i="50" s="1"/>
  <c r="D90" i="38"/>
  <c r="AY16" i="50" s="1"/>
  <c r="E90" i="38"/>
  <c r="AZ16" i="50" s="1"/>
  <c r="G90" i="38"/>
  <c r="BB16" i="50" s="1"/>
  <c r="H90" i="38"/>
  <c r="BC16" i="50" s="1"/>
  <c r="J90" i="38"/>
  <c r="BE16" i="50" s="1"/>
  <c r="K90" i="38"/>
  <c r="BF16" i="50" s="1"/>
  <c r="D91" i="38"/>
  <c r="AY173" i="50" s="1"/>
  <c r="E91" i="38"/>
  <c r="AZ173" i="50" s="1"/>
  <c r="G91" i="38"/>
  <c r="BB173" i="50" s="1"/>
  <c r="H91" i="38"/>
  <c r="BC173" i="50" s="1"/>
  <c r="J91" i="38"/>
  <c r="BE173" i="50" s="1"/>
  <c r="K91" i="38"/>
  <c r="BF173" i="50" s="1"/>
  <c r="D92" i="38"/>
  <c r="AY107" i="50" s="1"/>
  <c r="E92" i="38"/>
  <c r="AZ107" i="50" s="1"/>
  <c r="G92" i="38"/>
  <c r="BB107" i="50" s="1"/>
  <c r="H92" i="38"/>
  <c r="BC107" i="50" s="1"/>
  <c r="J92" i="38"/>
  <c r="BE107" i="50" s="1"/>
  <c r="K92" i="38"/>
  <c r="BF107" i="50" s="1"/>
  <c r="D93" i="38"/>
  <c r="AY168" i="50" s="1"/>
  <c r="E93" i="38"/>
  <c r="AZ168" i="50" s="1"/>
  <c r="G93" i="38"/>
  <c r="BB168" i="50" s="1"/>
  <c r="H93" i="38"/>
  <c r="BC168" i="50" s="1"/>
  <c r="J93" i="38"/>
  <c r="BE168" i="50" s="1"/>
  <c r="K93" i="38"/>
  <c r="BF168" i="50" s="1"/>
  <c r="D94" i="38"/>
  <c r="AY104" i="50" s="1"/>
  <c r="E94" i="38"/>
  <c r="AZ104" i="50" s="1"/>
  <c r="G94" i="38"/>
  <c r="BB104" i="50" s="1"/>
  <c r="H94" i="38"/>
  <c r="BC104" i="50" s="1"/>
  <c r="J94" i="38"/>
  <c r="BE104" i="50" s="1"/>
  <c r="K94" i="38"/>
  <c r="BF104" i="50" s="1"/>
  <c r="D95" i="38"/>
  <c r="AY83" i="50" s="1"/>
  <c r="E95" i="38"/>
  <c r="AZ83" i="50" s="1"/>
  <c r="G95" i="38"/>
  <c r="BB83" i="50" s="1"/>
  <c r="H95" i="38"/>
  <c r="BC83" i="50" s="1"/>
  <c r="J95" i="38"/>
  <c r="BE83" i="50" s="1"/>
  <c r="K95" i="38"/>
  <c r="BF83" i="50" s="1"/>
  <c r="D96" i="38"/>
  <c r="AY27" i="50" s="1"/>
  <c r="E96" i="38"/>
  <c r="AZ27" i="50" s="1"/>
  <c r="G96" i="38"/>
  <c r="BB27" i="50" s="1"/>
  <c r="H96" i="38"/>
  <c r="BC27" i="50" s="1"/>
  <c r="J96" i="38"/>
  <c r="BE27" i="50" s="1"/>
  <c r="K96" i="38"/>
  <c r="BF27" i="50" s="1"/>
  <c r="D97" i="38"/>
  <c r="AY28" i="50" s="1"/>
  <c r="E97" i="38"/>
  <c r="AZ28" i="50" s="1"/>
  <c r="G97" i="38"/>
  <c r="BB28" i="50" s="1"/>
  <c r="H97" i="38"/>
  <c r="BC28" i="50" s="1"/>
  <c r="J97" i="38"/>
  <c r="BE28" i="50" s="1"/>
  <c r="K97" i="38"/>
  <c r="BF28" i="50" s="1"/>
  <c r="D98" i="38"/>
  <c r="AY164" i="50" s="1"/>
  <c r="E98" i="38"/>
  <c r="AZ164" i="50" s="1"/>
  <c r="G98" i="38"/>
  <c r="BB164" i="50" s="1"/>
  <c r="H98" i="38"/>
  <c r="BC164" i="50" s="1"/>
  <c r="J98" i="38"/>
  <c r="BE164" i="50" s="1"/>
  <c r="K98" i="38"/>
  <c r="BF164" i="50" s="1"/>
  <c r="D99" i="38"/>
  <c r="AY29" i="50" s="1"/>
  <c r="E99" i="38"/>
  <c r="AZ29" i="50" s="1"/>
  <c r="G99" i="38"/>
  <c r="BB29" i="50" s="1"/>
  <c r="H99" i="38"/>
  <c r="BC29" i="50" s="1"/>
  <c r="J99" i="38"/>
  <c r="BE29" i="50" s="1"/>
  <c r="K99" i="38"/>
  <c r="BF29" i="50" s="1"/>
  <c r="D100" i="38"/>
  <c r="AY144" i="50" s="1"/>
  <c r="E100" i="38"/>
  <c r="AZ144" i="50" s="1"/>
  <c r="G100" i="38"/>
  <c r="BB144" i="50" s="1"/>
  <c r="H100" i="38"/>
  <c r="BC144" i="50" s="1"/>
  <c r="J100" i="38"/>
  <c r="BE144" i="50" s="1"/>
  <c r="K100" i="38"/>
  <c r="BF144" i="50" s="1"/>
  <c r="D101" i="38"/>
  <c r="AY91" i="50" s="1"/>
  <c r="E101" i="38"/>
  <c r="AZ91" i="50" s="1"/>
  <c r="G101" i="38"/>
  <c r="BB91" i="50" s="1"/>
  <c r="H101" i="38"/>
  <c r="BC91" i="50" s="1"/>
  <c r="J101" i="38"/>
  <c r="BE91" i="50" s="1"/>
  <c r="K101" i="38"/>
  <c r="BF91" i="50" s="1"/>
  <c r="D102" i="38"/>
  <c r="AY84" i="50" s="1"/>
  <c r="E102" i="38"/>
  <c r="AZ84" i="50" s="1"/>
  <c r="G102" i="38"/>
  <c r="BB84" i="50" s="1"/>
  <c r="H102" i="38"/>
  <c r="BC84" i="50" s="1"/>
  <c r="J102" i="38"/>
  <c r="BE84" i="50" s="1"/>
  <c r="K102" i="38"/>
  <c r="BF84" i="50" s="1"/>
  <c r="D103" i="38"/>
  <c r="AY136" i="50" s="1"/>
  <c r="E103" i="38"/>
  <c r="AZ136" i="50" s="1"/>
  <c r="G103" i="38"/>
  <c r="BB136" i="50" s="1"/>
  <c r="H103" i="38"/>
  <c r="BC136" i="50" s="1"/>
  <c r="J103" i="38"/>
  <c r="BE136" i="50" s="1"/>
  <c r="K103" i="38"/>
  <c r="BF136" i="50" s="1"/>
  <c r="D104" i="38"/>
  <c r="AY93" i="50" s="1"/>
  <c r="E104" i="38"/>
  <c r="AZ93" i="50" s="1"/>
  <c r="G104" i="38"/>
  <c r="BB93" i="50" s="1"/>
  <c r="H104" i="38"/>
  <c r="BC93" i="50" s="1"/>
  <c r="J104" i="38"/>
  <c r="BE93" i="50" s="1"/>
  <c r="K104" i="38"/>
  <c r="BF93" i="50" s="1"/>
  <c r="D105" i="38"/>
  <c r="AY45" i="50" s="1"/>
  <c r="E105" i="38"/>
  <c r="AZ45" i="50" s="1"/>
  <c r="G105" i="38"/>
  <c r="BB45" i="50" s="1"/>
  <c r="H105" i="38"/>
  <c r="BC45" i="50" s="1"/>
  <c r="J105" i="38"/>
  <c r="BE45" i="50" s="1"/>
  <c r="K105" i="38"/>
  <c r="BF45" i="50" s="1"/>
  <c r="D106" i="38"/>
  <c r="AY14" i="50" s="1"/>
  <c r="E106" i="38"/>
  <c r="AZ14" i="50" s="1"/>
  <c r="G106" i="38"/>
  <c r="BB14" i="50" s="1"/>
  <c r="H106" i="38"/>
  <c r="BC14" i="50" s="1"/>
  <c r="J106" i="38"/>
  <c r="BE14" i="50" s="1"/>
  <c r="K106" i="38"/>
  <c r="BF14" i="50" s="1"/>
  <c r="D107" i="38"/>
  <c r="AY33" i="50" s="1"/>
  <c r="E107" i="38"/>
  <c r="AZ33" i="50" s="1"/>
  <c r="G107" i="38"/>
  <c r="BB33" i="50" s="1"/>
  <c r="H107" i="38"/>
  <c r="BC33" i="50" s="1"/>
  <c r="J107" i="38"/>
  <c r="BE33" i="50" s="1"/>
  <c r="K107" i="38"/>
  <c r="BF33" i="50" s="1"/>
  <c r="D108" i="38"/>
  <c r="AY71" i="50" s="1"/>
  <c r="E108" i="38"/>
  <c r="AZ71" i="50" s="1"/>
  <c r="G108" i="38"/>
  <c r="BB71" i="50" s="1"/>
  <c r="H108" i="38"/>
  <c r="BC71" i="50" s="1"/>
  <c r="J108" i="38"/>
  <c r="BE71" i="50" s="1"/>
  <c r="K108" i="38"/>
  <c r="BF71" i="50" s="1"/>
  <c r="D109" i="38"/>
  <c r="AY126" i="50" s="1"/>
  <c r="E109" i="38"/>
  <c r="AZ126" i="50" s="1"/>
  <c r="G109" i="38"/>
  <c r="BB126" i="50" s="1"/>
  <c r="H109" i="38"/>
  <c r="BC126" i="50" s="1"/>
  <c r="J109" i="38"/>
  <c r="BE126" i="50" s="1"/>
  <c r="K109" i="38"/>
  <c r="BF126" i="50" s="1"/>
  <c r="D110" i="38"/>
  <c r="AY152" i="50" s="1"/>
  <c r="E110" i="38"/>
  <c r="AZ152" i="50" s="1"/>
  <c r="G110" i="38"/>
  <c r="BB152" i="50" s="1"/>
  <c r="H110" i="38"/>
  <c r="BC152" i="50" s="1"/>
  <c r="J110" i="38"/>
  <c r="BE152" i="50" s="1"/>
  <c r="K110" i="38"/>
  <c r="BF152" i="50" s="1"/>
  <c r="D111" i="38"/>
  <c r="AY112" i="50" s="1"/>
  <c r="E111" i="38"/>
  <c r="AZ112" i="50" s="1"/>
  <c r="G111" i="38"/>
  <c r="BB112" i="50" s="1"/>
  <c r="H111" i="38"/>
  <c r="BC112" i="50" s="1"/>
  <c r="J111" i="38"/>
  <c r="BE112" i="50" s="1"/>
  <c r="K111" i="38"/>
  <c r="BF112" i="50" s="1"/>
  <c r="D112" i="38"/>
  <c r="AY143" i="50" s="1"/>
  <c r="E112" i="38"/>
  <c r="AZ143" i="50" s="1"/>
  <c r="G112" i="38"/>
  <c r="BB143" i="50" s="1"/>
  <c r="H112" i="38"/>
  <c r="BC143" i="50" s="1"/>
  <c r="J112" i="38"/>
  <c r="BE143" i="50" s="1"/>
  <c r="K112" i="38"/>
  <c r="BF143" i="50" s="1"/>
  <c r="D113" i="38"/>
  <c r="AY147" i="50" s="1"/>
  <c r="E113" i="38"/>
  <c r="AZ147" i="50" s="1"/>
  <c r="G113" i="38"/>
  <c r="BB147" i="50" s="1"/>
  <c r="H113" i="38"/>
  <c r="BC147" i="50" s="1"/>
  <c r="J113" i="38"/>
  <c r="BE147" i="50" s="1"/>
  <c r="K113" i="38"/>
  <c r="BF147" i="50" s="1"/>
  <c r="D114" i="38"/>
  <c r="AY31" i="50" s="1"/>
  <c r="E114" i="38"/>
  <c r="AZ31" i="50" s="1"/>
  <c r="G114" i="38"/>
  <c r="BB31" i="50" s="1"/>
  <c r="H114" i="38"/>
  <c r="BC31" i="50" s="1"/>
  <c r="J114" i="38"/>
  <c r="BE31" i="50" s="1"/>
  <c r="K114" i="38"/>
  <c r="BF31" i="50" s="1"/>
  <c r="D115" i="38"/>
  <c r="AY11" i="50" s="1"/>
  <c r="E115" i="38"/>
  <c r="AZ11" i="50" s="1"/>
  <c r="G115" i="38"/>
  <c r="BB11" i="50" s="1"/>
  <c r="H115" i="38"/>
  <c r="BC11" i="50" s="1"/>
  <c r="J115" i="38"/>
  <c r="BE11" i="50" s="1"/>
  <c r="K115" i="38"/>
  <c r="BF11" i="50" s="1"/>
  <c r="D116" i="38"/>
  <c r="AY116" i="50" s="1"/>
  <c r="E116" i="38"/>
  <c r="AZ116" i="50" s="1"/>
  <c r="G116" i="38"/>
  <c r="BB116" i="50" s="1"/>
  <c r="H116" i="38"/>
  <c r="BC116" i="50" s="1"/>
  <c r="J116" i="38"/>
  <c r="BE116" i="50" s="1"/>
  <c r="K116" i="38"/>
  <c r="BF116" i="50" s="1"/>
  <c r="D117" i="38"/>
  <c r="AY94" i="50" s="1"/>
  <c r="E117" i="38"/>
  <c r="AZ94" i="50" s="1"/>
  <c r="G117" i="38"/>
  <c r="BB94" i="50" s="1"/>
  <c r="H117" i="38"/>
  <c r="BC94" i="50" s="1"/>
  <c r="J117" i="38"/>
  <c r="BE94" i="50" s="1"/>
  <c r="K117" i="38"/>
  <c r="BF94" i="50" s="1"/>
  <c r="D118" i="38"/>
  <c r="AY101" i="50" s="1"/>
  <c r="E118" i="38"/>
  <c r="AZ101" i="50" s="1"/>
  <c r="G118" i="38"/>
  <c r="BB101" i="50" s="1"/>
  <c r="H118" i="38"/>
  <c r="BC101" i="50" s="1"/>
  <c r="J118" i="38"/>
  <c r="BE101" i="50" s="1"/>
  <c r="K118" i="38"/>
  <c r="BF101" i="50" s="1"/>
  <c r="D119" i="38"/>
  <c r="AY156" i="50" s="1"/>
  <c r="E119" i="38"/>
  <c r="AZ156" i="50" s="1"/>
  <c r="G119" i="38"/>
  <c r="BB156" i="50" s="1"/>
  <c r="H119" i="38"/>
  <c r="BC156" i="50" s="1"/>
  <c r="J119" i="38"/>
  <c r="BE156" i="50" s="1"/>
  <c r="K119" i="38"/>
  <c r="BF156" i="50" s="1"/>
  <c r="D120" i="38"/>
  <c r="AY12" i="50" s="1"/>
  <c r="E120" i="38"/>
  <c r="AZ12" i="50" s="1"/>
  <c r="G120" i="38"/>
  <c r="BB12" i="50" s="1"/>
  <c r="H120" i="38"/>
  <c r="BC12" i="50" s="1"/>
  <c r="J120" i="38"/>
  <c r="BE12" i="50" s="1"/>
  <c r="K120" i="38"/>
  <c r="BF12" i="50" s="1"/>
  <c r="D121" i="38"/>
  <c r="AY20" i="50" s="1"/>
  <c r="E121" i="38"/>
  <c r="AZ20" i="50" s="1"/>
  <c r="G121" i="38"/>
  <c r="BB20" i="50" s="1"/>
  <c r="H121" i="38"/>
  <c r="BC20" i="50" s="1"/>
  <c r="J121" i="38"/>
  <c r="BE20" i="50" s="1"/>
  <c r="K121" i="38"/>
  <c r="BF20" i="50" s="1"/>
  <c r="D122" i="38"/>
  <c r="AY10" i="50" s="1"/>
  <c r="E122" i="38"/>
  <c r="AZ10" i="50" s="1"/>
  <c r="G122" i="38"/>
  <c r="BB10" i="50" s="1"/>
  <c r="H122" i="38"/>
  <c r="BC10" i="50" s="1"/>
  <c r="J122" i="38"/>
  <c r="BE10" i="50" s="1"/>
  <c r="K122" i="38"/>
  <c r="BF10" i="50" s="1"/>
  <c r="D123" i="38"/>
  <c r="AY97" i="50" s="1"/>
  <c r="E123" i="38"/>
  <c r="AZ97" i="50" s="1"/>
  <c r="G123" i="38"/>
  <c r="BB97" i="50" s="1"/>
  <c r="H123" i="38"/>
  <c r="BC97" i="50" s="1"/>
  <c r="J123" i="38"/>
  <c r="BE97" i="50" s="1"/>
  <c r="K123" i="38"/>
  <c r="BF97" i="50" s="1"/>
  <c r="D124" i="38"/>
  <c r="AY61" i="50" s="1"/>
  <c r="E124" i="38"/>
  <c r="AZ61" i="50" s="1"/>
  <c r="G124" i="38"/>
  <c r="BB61" i="50" s="1"/>
  <c r="H124" i="38"/>
  <c r="BC61" i="50" s="1"/>
  <c r="J124" i="38"/>
  <c r="BE61" i="50" s="1"/>
  <c r="K124" i="38"/>
  <c r="BF61" i="50" s="1"/>
  <c r="D125" i="38"/>
  <c r="AY75" i="50" s="1"/>
  <c r="E125" i="38"/>
  <c r="AZ75" i="50" s="1"/>
  <c r="G125" i="38"/>
  <c r="BB75" i="50" s="1"/>
  <c r="H125" i="38"/>
  <c r="BC75" i="50" s="1"/>
  <c r="J125" i="38"/>
  <c r="BE75" i="50" s="1"/>
  <c r="K125" i="38"/>
  <c r="BF75" i="50" s="1"/>
  <c r="D126" i="38"/>
  <c r="AY109" i="50" s="1"/>
  <c r="E126" i="38"/>
  <c r="AZ109" i="50" s="1"/>
  <c r="G126" i="38"/>
  <c r="BB109" i="50" s="1"/>
  <c r="H126" i="38"/>
  <c r="BC109" i="50" s="1"/>
  <c r="J126" i="38"/>
  <c r="BE109" i="50" s="1"/>
  <c r="K126" i="38"/>
  <c r="BF109" i="50" s="1"/>
  <c r="D127" i="38"/>
  <c r="AY148" i="50" s="1"/>
  <c r="E127" i="38"/>
  <c r="AZ148" i="50" s="1"/>
  <c r="G127" i="38"/>
  <c r="BB148" i="50" s="1"/>
  <c r="H127" i="38"/>
  <c r="BC148" i="50" s="1"/>
  <c r="J127" i="38"/>
  <c r="BE148" i="50" s="1"/>
  <c r="K127" i="38"/>
  <c r="BF148" i="50" s="1"/>
  <c r="D128" i="38"/>
  <c r="AY100" i="50" s="1"/>
  <c r="E128" i="38"/>
  <c r="AZ100" i="50" s="1"/>
  <c r="G128" i="38"/>
  <c r="BB100" i="50" s="1"/>
  <c r="H128" i="38"/>
  <c r="BC100" i="50" s="1"/>
  <c r="J128" i="38"/>
  <c r="BE100" i="50" s="1"/>
  <c r="K128" i="38"/>
  <c r="BF100" i="50" s="1"/>
  <c r="D129" i="38"/>
  <c r="AY69" i="50" s="1"/>
  <c r="E129" i="38"/>
  <c r="AZ69" i="50" s="1"/>
  <c r="G129" i="38"/>
  <c r="BB69" i="50" s="1"/>
  <c r="H129" i="38"/>
  <c r="BC69" i="50" s="1"/>
  <c r="J129" i="38"/>
  <c r="BE69" i="50" s="1"/>
  <c r="K129" i="38"/>
  <c r="BF69" i="50" s="1"/>
  <c r="D130" i="38"/>
  <c r="AY49" i="50" s="1"/>
  <c r="E130" i="38"/>
  <c r="AZ49" i="50" s="1"/>
  <c r="G130" i="38"/>
  <c r="BB49" i="50" s="1"/>
  <c r="H130" i="38"/>
  <c r="BC49" i="50" s="1"/>
  <c r="J130" i="38"/>
  <c r="BE49" i="50" s="1"/>
  <c r="K130" i="38"/>
  <c r="BF49" i="50" s="1"/>
  <c r="D131" i="38"/>
  <c r="AY96" i="50" s="1"/>
  <c r="E131" i="38"/>
  <c r="AZ96" i="50" s="1"/>
  <c r="G131" i="38"/>
  <c r="BB96" i="50" s="1"/>
  <c r="H131" i="38"/>
  <c r="BC96" i="50" s="1"/>
  <c r="J131" i="38"/>
  <c r="BE96" i="50" s="1"/>
  <c r="K131" i="38"/>
  <c r="BF96" i="50" s="1"/>
  <c r="D132" i="38"/>
  <c r="AY169" i="50" s="1"/>
  <c r="E132" i="38"/>
  <c r="AZ169" i="50" s="1"/>
  <c r="G132" i="38"/>
  <c r="BB169" i="50" s="1"/>
  <c r="H132" i="38"/>
  <c r="BC169" i="50" s="1"/>
  <c r="J132" i="38"/>
  <c r="BE169" i="50" s="1"/>
  <c r="K132" i="38"/>
  <c r="BF169" i="50" s="1"/>
  <c r="D133" i="38"/>
  <c r="AY123" i="50" s="1"/>
  <c r="E133" i="38"/>
  <c r="AZ123" i="50" s="1"/>
  <c r="G133" i="38"/>
  <c r="BB123" i="50" s="1"/>
  <c r="H133" i="38"/>
  <c r="BC123" i="50" s="1"/>
  <c r="J133" i="38"/>
  <c r="BE123" i="50" s="1"/>
  <c r="K133" i="38"/>
  <c r="BF123" i="50" s="1"/>
  <c r="D134" i="38"/>
  <c r="AY132" i="50" s="1"/>
  <c r="E134" i="38"/>
  <c r="AZ132" i="50" s="1"/>
  <c r="G134" i="38"/>
  <c r="BB132" i="50" s="1"/>
  <c r="H134" i="38"/>
  <c r="BC132" i="50" s="1"/>
  <c r="J134" i="38"/>
  <c r="BE132" i="50" s="1"/>
  <c r="K134" i="38"/>
  <c r="BF132" i="50" s="1"/>
  <c r="D135" i="38"/>
  <c r="AY46" i="50" s="1"/>
  <c r="E135" i="38"/>
  <c r="AZ46" i="50" s="1"/>
  <c r="G135" i="38"/>
  <c r="BB46" i="50" s="1"/>
  <c r="H135" i="38"/>
  <c r="BC46" i="50" s="1"/>
  <c r="J135" i="38"/>
  <c r="BE46" i="50" s="1"/>
  <c r="K135" i="38"/>
  <c r="BF46" i="50" s="1"/>
  <c r="D136" i="38"/>
  <c r="AY32" i="50" s="1"/>
  <c r="E136" i="38"/>
  <c r="AZ32" i="50" s="1"/>
  <c r="G136" i="38"/>
  <c r="BB32" i="50" s="1"/>
  <c r="H136" i="38"/>
  <c r="BC32" i="50" s="1"/>
  <c r="J136" i="38"/>
  <c r="BE32" i="50" s="1"/>
  <c r="K136" i="38"/>
  <c r="BF32" i="50" s="1"/>
  <c r="D137" i="38"/>
  <c r="AY98" i="50" s="1"/>
  <c r="E137" i="38"/>
  <c r="AZ98" i="50" s="1"/>
  <c r="G137" i="38"/>
  <c r="BB98" i="50" s="1"/>
  <c r="H137" i="38"/>
  <c r="BC98" i="50" s="1"/>
  <c r="J137" i="38"/>
  <c r="BE98" i="50" s="1"/>
  <c r="K137" i="38"/>
  <c r="BF98" i="50" s="1"/>
  <c r="D138" i="38"/>
  <c r="AY154" i="50" s="1"/>
  <c r="E138" i="38"/>
  <c r="AZ154" i="50" s="1"/>
  <c r="G138" i="38"/>
  <c r="BB154" i="50" s="1"/>
  <c r="H138" i="38"/>
  <c r="BC154" i="50" s="1"/>
  <c r="J138" i="38"/>
  <c r="BE154" i="50" s="1"/>
  <c r="K138" i="38"/>
  <c r="BF154" i="50" s="1"/>
  <c r="D139" i="38"/>
  <c r="AY150" i="50" s="1"/>
  <c r="E139" i="38"/>
  <c r="AZ150" i="50" s="1"/>
  <c r="G139" i="38"/>
  <c r="BB150" i="50" s="1"/>
  <c r="H139" i="38"/>
  <c r="BC150" i="50" s="1"/>
  <c r="J139" i="38"/>
  <c r="BE150" i="50" s="1"/>
  <c r="K139" i="38"/>
  <c r="BF150" i="50" s="1"/>
  <c r="D140" i="38"/>
  <c r="AY145" i="50" s="1"/>
  <c r="E140" i="38"/>
  <c r="AZ145" i="50" s="1"/>
  <c r="G140" i="38"/>
  <c r="BB145" i="50" s="1"/>
  <c r="H140" i="38"/>
  <c r="BC145" i="50" s="1"/>
  <c r="J140" i="38"/>
  <c r="BE145" i="50" s="1"/>
  <c r="K140" i="38"/>
  <c r="BF145" i="50" s="1"/>
  <c r="D141" i="38"/>
  <c r="AY121" i="50" s="1"/>
  <c r="E141" i="38"/>
  <c r="AZ121" i="50" s="1"/>
  <c r="G141" i="38"/>
  <c r="BB121" i="50" s="1"/>
  <c r="H141" i="38"/>
  <c r="BC121" i="50" s="1"/>
  <c r="J141" i="38"/>
  <c r="BE121" i="50" s="1"/>
  <c r="K141" i="38"/>
  <c r="BF121" i="50" s="1"/>
  <c r="D142" i="38"/>
  <c r="AY15" i="50" s="1"/>
  <c r="E142" i="38"/>
  <c r="AZ15" i="50" s="1"/>
  <c r="G142" i="38"/>
  <c r="BB15" i="50" s="1"/>
  <c r="H142" i="38"/>
  <c r="BC15" i="50" s="1"/>
  <c r="J142" i="38"/>
  <c r="BE15" i="50" s="1"/>
  <c r="K142" i="38"/>
  <c r="BF15" i="50" s="1"/>
  <c r="D143" i="38"/>
  <c r="AY151" i="50" s="1"/>
  <c r="E143" i="38"/>
  <c r="AZ151" i="50" s="1"/>
  <c r="G143" i="38"/>
  <c r="BB151" i="50" s="1"/>
  <c r="H143" i="38"/>
  <c r="BC151" i="50" s="1"/>
  <c r="J143" i="38"/>
  <c r="BE151" i="50" s="1"/>
  <c r="K143" i="38"/>
  <c r="BF151" i="50" s="1"/>
  <c r="D144" i="38"/>
  <c r="AY47" i="50" s="1"/>
  <c r="E144" i="38"/>
  <c r="AZ47" i="50" s="1"/>
  <c r="G144" i="38"/>
  <c r="BB47" i="50" s="1"/>
  <c r="H144" i="38"/>
  <c r="BC47" i="50" s="1"/>
  <c r="J144" i="38"/>
  <c r="BE47" i="50" s="1"/>
  <c r="K144" i="38"/>
  <c r="BF47" i="50" s="1"/>
  <c r="D145" i="38"/>
  <c r="AY129" i="50" s="1"/>
  <c r="E145" i="38"/>
  <c r="AZ129" i="50" s="1"/>
  <c r="G145" i="38"/>
  <c r="BB129" i="50" s="1"/>
  <c r="H145" i="38"/>
  <c r="BC129" i="50" s="1"/>
  <c r="J145" i="38"/>
  <c r="BE129" i="50" s="1"/>
  <c r="K145" i="38"/>
  <c r="BF129" i="50" s="1"/>
  <c r="D146" i="38"/>
  <c r="AY76" i="50" s="1"/>
  <c r="E146" i="38"/>
  <c r="AZ76" i="50" s="1"/>
  <c r="G146" i="38"/>
  <c r="BB76" i="50" s="1"/>
  <c r="H146" i="38"/>
  <c r="BC76" i="50" s="1"/>
  <c r="J146" i="38"/>
  <c r="BE76" i="50" s="1"/>
  <c r="K146" i="38"/>
  <c r="BF76" i="50" s="1"/>
  <c r="D147" i="38"/>
  <c r="AY86" i="50" s="1"/>
  <c r="E147" i="38"/>
  <c r="AZ86" i="50" s="1"/>
  <c r="G147" i="38"/>
  <c r="BB86" i="50" s="1"/>
  <c r="H147" i="38"/>
  <c r="BC86" i="50" s="1"/>
  <c r="J147" i="38"/>
  <c r="BE86" i="50" s="1"/>
  <c r="K147" i="38"/>
  <c r="BF86" i="50" s="1"/>
  <c r="D148" i="38"/>
  <c r="AY64" i="50" s="1"/>
  <c r="E148" i="38"/>
  <c r="AZ64" i="50" s="1"/>
  <c r="G148" i="38"/>
  <c r="BB64" i="50" s="1"/>
  <c r="H148" i="38"/>
  <c r="BC64" i="50" s="1"/>
  <c r="J148" i="38"/>
  <c r="BE64" i="50" s="1"/>
  <c r="K148" i="38"/>
  <c r="BF64" i="50" s="1"/>
  <c r="D149" i="38"/>
  <c r="AY35" i="50" s="1"/>
  <c r="E149" i="38"/>
  <c r="AZ35" i="50" s="1"/>
  <c r="G149" i="38"/>
  <c r="BB35" i="50" s="1"/>
  <c r="H149" i="38"/>
  <c r="BC35" i="50" s="1"/>
  <c r="J149" i="38"/>
  <c r="BE35" i="50" s="1"/>
  <c r="K149" i="38"/>
  <c r="BF35" i="50" s="1"/>
  <c r="D150" i="38"/>
  <c r="AY117" i="50" s="1"/>
  <c r="E150" i="38"/>
  <c r="AZ117" i="50" s="1"/>
  <c r="G150" i="38"/>
  <c r="BB117" i="50" s="1"/>
  <c r="H150" i="38"/>
  <c r="BC117" i="50" s="1"/>
  <c r="J150" i="38"/>
  <c r="BE117" i="50" s="1"/>
  <c r="K150" i="38"/>
  <c r="BF117" i="50" s="1"/>
  <c r="D151" i="38"/>
  <c r="AY17" i="50" s="1"/>
  <c r="E151" i="38"/>
  <c r="AZ17" i="50" s="1"/>
  <c r="G151" i="38"/>
  <c r="BB17" i="50" s="1"/>
  <c r="H151" i="38"/>
  <c r="BC17" i="50" s="1"/>
  <c r="J151" i="38"/>
  <c r="BE17" i="50" s="1"/>
  <c r="K151" i="38"/>
  <c r="BF17" i="50" s="1"/>
  <c r="D152" i="38"/>
  <c r="AY153" i="50" s="1"/>
  <c r="E152" i="38"/>
  <c r="AZ153" i="50" s="1"/>
  <c r="G152" i="38"/>
  <c r="BB153" i="50" s="1"/>
  <c r="H152" i="38"/>
  <c r="BC153" i="50" s="1"/>
  <c r="J152" i="38"/>
  <c r="BE153" i="50" s="1"/>
  <c r="K152" i="38"/>
  <c r="BF153" i="50" s="1"/>
  <c r="D153" i="38"/>
  <c r="AY53" i="50" s="1"/>
  <c r="E153" i="38"/>
  <c r="AZ53" i="50" s="1"/>
  <c r="G153" i="38"/>
  <c r="BB53" i="50" s="1"/>
  <c r="H153" i="38"/>
  <c r="BC53" i="50" s="1"/>
  <c r="J153" i="38"/>
  <c r="BE53" i="50" s="1"/>
  <c r="K153" i="38"/>
  <c r="BF53" i="50" s="1"/>
  <c r="D154" i="38"/>
  <c r="AY165" i="50" s="1"/>
  <c r="E154" i="38"/>
  <c r="AZ165" i="50" s="1"/>
  <c r="G154" i="38"/>
  <c r="BB165" i="50" s="1"/>
  <c r="H154" i="38"/>
  <c r="BC165" i="50" s="1"/>
  <c r="J154" i="38"/>
  <c r="BE165" i="50" s="1"/>
  <c r="K154" i="38"/>
  <c r="BF165" i="50" s="1"/>
  <c r="D155" i="38"/>
  <c r="AY58" i="50" s="1"/>
  <c r="E155" i="38"/>
  <c r="AZ58" i="50" s="1"/>
  <c r="G155" i="38"/>
  <c r="BB58" i="50" s="1"/>
  <c r="H155" i="38"/>
  <c r="BC58" i="50" s="1"/>
  <c r="J155" i="38"/>
  <c r="BE58" i="50" s="1"/>
  <c r="K155" i="38"/>
  <c r="BF58" i="50" s="1"/>
  <c r="D156" i="38"/>
  <c r="AY102" i="50" s="1"/>
  <c r="E156" i="38"/>
  <c r="AZ102" i="50" s="1"/>
  <c r="G156" i="38"/>
  <c r="BB102" i="50" s="1"/>
  <c r="H156" i="38"/>
  <c r="BC102" i="50" s="1"/>
  <c r="J156" i="38"/>
  <c r="BE102" i="50" s="1"/>
  <c r="K156" i="38"/>
  <c r="BF102" i="50" s="1"/>
  <c r="D157" i="38"/>
  <c r="AY155" i="50" s="1"/>
  <c r="E157" i="38"/>
  <c r="AZ155" i="50" s="1"/>
  <c r="G157" i="38"/>
  <c r="BB155" i="50" s="1"/>
  <c r="H157" i="38"/>
  <c r="BC155" i="50" s="1"/>
  <c r="J157" i="38"/>
  <c r="BE155" i="50" s="1"/>
  <c r="K157" i="38"/>
  <c r="BF155" i="50" s="1"/>
  <c r="D158" i="38"/>
  <c r="AY81" i="50" s="1"/>
  <c r="E158" i="38"/>
  <c r="AZ81" i="50" s="1"/>
  <c r="G158" i="38"/>
  <c r="BB81" i="50" s="1"/>
  <c r="H158" i="38"/>
  <c r="BC81" i="50" s="1"/>
  <c r="J158" i="38"/>
  <c r="BE81" i="50" s="1"/>
  <c r="K158" i="38"/>
  <c r="BF81" i="50" s="1"/>
  <c r="D159" i="38"/>
  <c r="AY82" i="50" s="1"/>
  <c r="E159" i="38"/>
  <c r="AZ82" i="50" s="1"/>
  <c r="G159" i="38"/>
  <c r="BB82" i="50" s="1"/>
  <c r="H159" i="38"/>
  <c r="BC82" i="50" s="1"/>
  <c r="J159" i="38"/>
  <c r="BE82" i="50" s="1"/>
  <c r="K159" i="38"/>
  <c r="BF82" i="50" s="1"/>
  <c r="D160" i="38"/>
  <c r="AY34" i="50" s="1"/>
  <c r="E160" i="38"/>
  <c r="AZ34" i="50" s="1"/>
  <c r="G160" i="38"/>
  <c r="BB34" i="50" s="1"/>
  <c r="H160" i="38"/>
  <c r="BC34" i="50" s="1"/>
  <c r="J160" i="38"/>
  <c r="BE34" i="50" s="1"/>
  <c r="K160" i="38"/>
  <c r="BF34" i="50" s="1"/>
  <c r="D161" i="38"/>
  <c r="AY41" i="50" s="1"/>
  <c r="E161" i="38"/>
  <c r="AZ41" i="50" s="1"/>
  <c r="G161" i="38"/>
  <c r="BB41" i="50" s="1"/>
  <c r="H161" i="38"/>
  <c r="BC41" i="50" s="1"/>
  <c r="J161" i="38"/>
  <c r="BE41" i="50" s="1"/>
  <c r="K161" i="38"/>
  <c r="BF41" i="50" s="1"/>
  <c r="D162" i="38"/>
  <c r="AY85" i="50" s="1"/>
  <c r="E162" i="38"/>
  <c r="AZ85" i="50" s="1"/>
  <c r="G162" i="38"/>
  <c r="BB85" i="50" s="1"/>
  <c r="H162" i="38"/>
  <c r="BC85" i="50" s="1"/>
  <c r="J162" i="38"/>
  <c r="BE85" i="50" s="1"/>
  <c r="K162" i="38"/>
  <c r="BF85" i="50" s="1"/>
  <c r="D163" i="38"/>
  <c r="AY174" i="50" s="1"/>
  <c r="E163" i="38"/>
  <c r="AZ174" i="50" s="1"/>
  <c r="G163" i="38"/>
  <c r="BB174" i="50" s="1"/>
  <c r="H163" i="38"/>
  <c r="BC174" i="50" s="1"/>
  <c r="J163" i="38"/>
  <c r="BE174" i="50" s="1"/>
  <c r="K163" i="38"/>
  <c r="BF174" i="50" s="1"/>
  <c r="D164" i="38"/>
  <c r="AY131" i="50" s="1"/>
  <c r="E164" i="38"/>
  <c r="AZ131" i="50" s="1"/>
  <c r="G164" i="38"/>
  <c r="BB131" i="50" s="1"/>
  <c r="H164" i="38"/>
  <c r="BC131" i="50" s="1"/>
  <c r="J164" i="38"/>
  <c r="BE131" i="50" s="1"/>
  <c r="K164" i="38"/>
  <c r="BF131" i="50" s="1"/>
  <c r="D165" i="38"/>
  <c r="AY9" i="50" s="1"/>
  <c r="E165" i="38"/>
  <c r="AZ9" i="50" s="1"/>
  <c r="G165" i="38"/>
  <c r="BB9" i="50" s="1"/>
  <c r="H165" i="38"/>
  <c r="BC9" i="50" s="1"/>
  <c r="J165" i="38"/>
  <c r="BE9" i="50" s="1"/>
  <c r="K165" i="38"/>
  <c r="BF9" i="50" s="1"/>
  <c r="D166" i="38"/>
  <c r="AY80" i="50" s="1"/>
  <c r="E166" i="38"/>
  <c r="AZ80" i="50" s="1"/>
  <c r="G166" i="38"/>
  <c r="BB80" i="50" s="1"/>
  <c r="H166" i="38"/>
  <c r="BC80" i="50" s="1"/>
  <c r="J166" i="38"/>
  <c r="BE80" i="50" s="1"/>
  <c r="K166" i="38"/>
  <c r="BF80" i="50" s="1"/>
  <c r="D167" i="38"/>
  <c r="AY170" i="50" s="1"/>
  <c r="E167" i="38"/>
  <c r="AZ170" i="50" s="1"/>
  <c r="G167" i="38"/>
  <c r="BB170" i="50" s="1"/>
  <c r="H167" i="38"/>
  <c r="BC170" i="50" s="1"/>
  <c r="J167" i="38"/>
  <c r="BE170" i="50" s="1"/>
  <c r="K167" i="38"/>
  <c r="BF170" i="50" s="1"/>
  <c r="D168" i="38"/>
  <c r="AY89" i="50" s="1"/>
  <c r="E168" i="38"/>
  <c r="AZ89" i="50" s="1"/>
  <c r="G168" i="38"/>
  <c r="BB89" i="50" s="1"/>
  <c r="H168" i="38"/>
  <c r="BC89" i="50" s="1"/>
  <c r="J168" i="38"/>
  <c r="BE89" i="50" s="1"/>
  <c r="K168" i="38"/>
  <c r="BF89" i="50" s="1"/>
  <c r="D169" i="38"/>
  <c r="AY48" i="50" s="1"/>
  <c r="E169" i="38"/>
  <c r="AZ48" i="50" s="1"/>
  <c r="G169" i="38"/>
  <c r="BB48" i="50" s="1"/>
  <c r="H169" i="38"/>
  <c r="BC48" i="50" s="1"/>
  <c r="J169" i="38"/>
  <c r="BE48" i="50" s="1"/>
  <c r="K169" i="38"/>
  <c r="BF48" i="50" s="1"/>
  <c r="D170" i="38"/>
  <c r="AY138" i="50" s="1"/>
  <c r="E170" i="38"/>
  <c r="AZ138" i="50" s="1"/>
  <c r="G170" i="38"/>
  <c r="BB138" i="50" s="1"/>
  <c r="H170" i="38"/>
  <c r="BC138" i="50" s="1"/>
  <c r="J170" i="38"/>
  <c r="BE138" i="50" s="1"/>
  <c r="K170" i="38"/>
  <c r="BF138" i="50" s="1"/>
  <c r="D171" i="38"/>
  <c r="AY135" i="50" s="1"/>
  <c r="E171" i="38"/>
  <c r="AZ135" i="50" s="1"/>
  <c r="G171" i="38"/>
  <c r="BB135" i="50" s="1"/>
  <c r="H171" i="38"/>
  <c r="BC135" i="50" s="1"/>
  <c r="J171" i="38"/>
  <c r="BE135" i="50" s="1"/>
  <c r="K171" i="38"/>
  <c r="BF135" i="50" s="1"/>
  <c r="D172" i="38"/>
  <c r="AY103" i="50" s="1"/>
  <c r="E172" i="38"/>
  <c r="AZ103" i="50" s="1"/>
  <c r="G172" i="38"/>
  <c r="BB103" i="50" s="1"/>
  <c r="H172" i="38"/>
  <c r="BC103" i="50" s="1"/>
  <c r="J172" i="38"/>
  <c r="BE103" i="50" s="1"/>
  <c r="K172" i="38"/>
  <c r="BF103" i="50" s="1"/>
  <c r="D173" i="38"/>
  <c r="AY146" i="50" s="1"/>
  <c r="E173" i="38"/>
  <c r="AZ146" i="50" s="1"/>
  <c r="G173" i="38"/>
  <c r="BB146" i="50" s="1"/>
  <c r="H173" i="38"/>
  <c r="BC146" i="50" s="1"/>
  <c r="J173" i="38"/>
  <c r="BE146" i="50" s="1"/>
  <c r="K173" i="38"/>
  <c r="BF146" i="50" s="1"/>
  <c r="AU24" i="3"/>
  <c r="K173" i="36"/>
  <c r="AU146" i="50" s="1"/>
  <c r="J173" i="36"/>
  <c r="AT146" i="50" s="1"/>
  <c r="H173" i="36"/>
  <c r="AR146" i="50" s="1"/>
  <c r="G173" i="36"/>
  <c r="AQ146" i="50" s="1"/>
  <c r="E173" i="36"/>
  <c r="AO146" i="50" s="1"/>
  <c r="D173" i="36"/>
  <c r="AN146" i="50" s="1"/>
  <c r="K172" i="36"/>
  <c r="AU103" i="50" s="1"/>
  <c r="J172" i="36"/>
  <c r="AT103" i="50" s="1"/>
  <c r="H172" i="36"/>
  <c r="AR103" i="50" s="1"/>
  <c r="G172" i="36"/>
  <c r="AQ103" i="50" s="1"/>
  <c r="E172" i="36"/>
  <c r="AO103" i="50" s="1"/>
  <c r="D172" i="36"/>
  <c r="AN103" i="50" s="1"/>
  <c r="K171" i="36"/>
  <c r="AU135" i="50" s="1"/>
  <c r="J171" i="36"/>
  <c r="AT135" i="50" s="1"/>
  <c r="H171" i="36"/>
  <c r="AR135" i="50" s="1"/>
  <c r="G171" i="36"/>
  <c r="AQ135" i="50" s="1"/>
  <c r="E171" i="36"/>
  <c r="AO135" i="50" s="1"/>
  <c r="D171" i="36"/>
  <c r="AN135" i="50" s="1"/>
  <c r="K170" i="36"/>
  <c r="AU138" i="50" s="1"/>
  <c r="J170" i="36"/>
  <c r="AT138" i="50" s="1"/>
  <c r="H170" i="36"/>
  <c r="AR138" i="50" s="1"/>
  <c r="G170" i="36"/>
  <c r="AQ138" i="50" s="1"/>
  <c r="E170" i="36"/>
  <c r="AO138" i="50" s="1"/>
  <c r="D170" i="36"/>
  <c r="AN138" i="50" s="1"/>
  <c r="K169" i="36"/>
  <c r="AU48" i="50" s="1"/>
  <c r="J169" i="36"/>
  <c r="AT48" i="50" s="1"/>
  <c r="H169" i="36"/>
  <c r="AR48" i="50" s="1"/>
  <c r="G169" i="36"/>
  <c r="AQ48" i="50" s="1"/>
  <c r="E169" i="36"/>
  <c r="AO48" i="50" s="1"/>
  <c r="D169" i="36"/>
  <c r="AN48" i="50" s="1"/>
  <c r="K168" i="36"/>
  <c r="AU89" i="50" s="1"/>
  <c r="J168" i="36"/>
  <c r="AT89" i="50" s="1"/>
  <c r="H168" i="36"/>
  <c r="AR89" i="50" s="1"/>
  <c r="G168" i="36"/>
  <c r="AQ89" i="50" s="1"/>
  <c r="E168" i="36"/>
  <c r="AO89" i="50" s="1"/>
  <c r="D168" i="36"/>
  <c r="AN89" i="50" s="1"/>
  <c r="K167" i="36"/>
  <c r="AU170" i="50" s="1"/>
  <c r="J167" i="36"/>
  <c r="AT170" i="50" s="1"/>
  <c r="H167" i="36"/>
  <c r="AR170" i="50" s="1"/>
  <c r="G167" i="36"/>
  <c r="AQ170" i="50" s="1"/>
  <c r="E167" i="36"/>
  <c r="AO170" i="50" s="1"/>
  <c r="D167" i="36"/>
  <c r="AN170" i="50" s="1"/>
  <c r="K166" i="36"/>
  <c r="AU80" i="50" s="1"/>
  <c r="J166" i="36"/>
  <c r="AT80" i="50" s="1"/>
  <c r="H166" i="36"/>
  <c r="AR80" i="50" s="1"/>
  <c r="G166" i="36"/>
  <c r="AQ80" i="50" s="1"/>
  <c r="E166" i="36"/>
  <c r="AO80" i="50" s="1"/>
  <c r="D166" i="36"/>
  <c r="AN80" i="50" s="1"/>
  <c r="K165" i="36"/>
  <c r="AU9" i="50" s="1"/>
  <c r="J165" i="36"/>
  <c r="AT9" i="50" s="1"/>
  <c r="H165" i="36"/>
  <c r="AR9" i="50" s="1"/>
  <c r="G165" i="36"/>
  <c r="AQ9" i="50" s="1"/>
  <c r="E165" i="36"/>
  <c r="AO9" i="50" s="1"/>
  <c r="D165" i="36"/>
  <c r="AN9" i="50" s="1"/>
  <c r="K164" i="36"/>
  <c r="AU131" i="50" s="1"/>
  <c r="J164" i="36"/>
  <c r="AT131" i="50" s="1"/>
  <c r="H164" i="36"/>
  <c r="AR131" i="50" s="1"/>
  <c r="G164" i="36"/>
  <c r="AQ131" i="50" s="1"/>
  <c r="E164" i="36"/>
  <c r="AO131" i="50" s="1"/>
  <c r="D164" i="36"/>
  <c r="AN131" i="50" s="1"/>
  <c r="K163" i="36"/>
  <c r="AU174" i="50" s="1"/>
  <c r="J163" i="36"/>
  <c r="AT174" i="50" s="1"/>
  <c r="H163" i="36"/>
  <c r="AR174" i="50" s="1"/>
  <c r="G163" i="36"/>
  <c r="AQ174" i="50" s="1"/>
  <c r="E163" i="36"/>
  <c r="AO174" i="50" s="1"/>
  <c r="D163" i="36"/>
  <c r="AN174" i="50" s="1"/>
  <c r="K162" i="36"/>
  <c r="AU85" i="50" s="1"/>
  <c r="J162" i="36"/>
  <c r="AT85" i="50" s="1"/>
  <c r="H162" i="36"/>
  <c r="AR85" i="50" s="1"/>
  <c r="G162" i="36"/>
  <c r="AQ85" i="50" s="1"/>
  <c r="E162" i="36"/>
  <c r="AO85" i="50" s="1"/>
  <c r="D162" i="36"/>
  <c r="AN85" i="50" s="1"/>
  <c r="K161" i="36"/>
  <c r="AU41" i="50" s="1"/>
  <c r="J161" i="36"/>
  <c r="AT41" i="50" s="1"/>
  <c r="H161" i="36"/>
  <c r="AR41" i="50" s="1"/>
  <c r="G161" i="36"/>
  <c r="AQ41" i="50" s="1"/>
  <c r="E161" i="36"/>
  <c r="AO41" i="50" s="1"/>
  <c r="D161" i="36"/>
  <c r="AN41" i="50" s="1"/>
  <c r="K160" i="36"/>
  <c r="AU34" i="50" s="1"/>
  <c r="J160" i="36"/>
  <c r="AT34" i="50" s="1"/>
  <c r="H160" i="36"/>
  <c r="AR34" i="50" s="1"/>
  <c r="G160" i="36"/>
  <c r="AQ34" i="50" s="1"/>
  <c r="E160" i="36"/>
  <c r="AO34" i="50" s="1"/>
  <c r="D160" i="36"/>
  <c r="AN34" i="50" s="1"/>
  <c r="K159" i="36"/>
  <c r="AU82" i="50" s="1"/>
  <c r="J159" i="36"/>
  <c r="AT82" i="50" s="1"/>
  <c r="H159" i="36"/>
  <c r="AR82" i="50" s="1"/>
  <c r="G159" i="36"/>
  <c r="AQ82" i="50" s="1"/>
  <c r="E159" i="36"/>
  <c r="AO82" i="50" s="1"/>
  <c r="D159" i="36"/>
  <c r="AN82" i="50" s="1"/>
  <c r="K158" i="36"/>
  <c r="AU81" i="50" s="1"/>
  <c r="J158" i="36"/>
  <c r="AT81" i="50" s="1"/>
  <c r="H158" i="36"/>
  <c r="AR81" i="50" s="1"/>
  <c r="G158" i="36"/>
  <c r="AQ81" i="50" s="1"/>
  <c r="E158" i="36"/>
  <c r="AO81" i="50" s="1"/>
  <c r="D158" i="36"/>
  <c r="AN81" i="50" s="1"/>
  <c r="K157" i="36"/>
  <c r="AU155" i="50" s="1"/>
  <c r="J157" i="36"/>
  <c r="AT155" i="50" s="1"/>
  <c r="H157" i="36"/>
  <c r="AR155" i="50" s="1"/>
  <c r="G157" i="36"/>
  <c r="AQ155" i="50" s="1"/>
  <c r="E157" i="36"/>
  <c r="AO155" i="50" s="1"/>
  <c r="D157" i="36"/>
  <c r="AN155" i="50" s="1"/>
  <c r="K156" i="36"/>
  <c r="AU102" i="50" s="1"/>
  <c r="J156" i="36"/>
  <c r="AT102" i="50" s="1"/>
  <c r="H156" i="36"/>
  <c r="AR102" i="50" s="1"/>
  <c r="G156" i="36"/>
  <c r="AQ102" i="50" s="1"/>
  <c r="E156" i="36"/>
  <c r="AO102" i="50" s="1"/>
  <c r="D156" i="36"/>
  <c r="AN102" i="50" s="1"/>
  <c r="K155" i="36"/>
  <c r="AU58" i="50" s="1"/>
  <c r="J155" i="36"/>
  <c r="AT58" i="50" s="1"/>
  <c r="H155" i="36"/>
  <c r="AR58" i="50" s="1"/>
  <c r="G155" i="36"/>
  <c r="AQ58" i="50" s="1"/>
  <c r="E155" i="36"/>
  <c r="AO58" i="50" s="1"/>
  <c r="D155" i="36"/>
  <c r="AN58" i="50" s="1"/>
  <c r="K154" i="36"/>
  <c r="AU165" i="50" s="1"/>
  <c r="J154" i="36"/>
  <c r="AT165" i="50" s="1"/>
  <c r="H154" i="36"/>
  <c r="AR165" i="50" s="1"/>
  <c r="G154" i="36"/>
  <c r="AQ165" i="50" s="1"/>
  <c r="E154" i="36"/>
  <c r="AO165" i="50" s="1"/>
  <c r="D154" i="36"/>
  <c r="AN165" i="50" s="1"/>
  <c r="K153" i="36"/>
  <c r="AU53" i="50" s="1"/>
  <c r="J153" i="36"/>
  <c r="AT53" i="50" s="1"/>
  <c r="H153" i="36"/>
  <c r="AR53" i="50" s="1"/>
  <c r="G153" i="36"/>
  <c r="AQ53" i="50" s="1"/>
  <c r="E153" i="36"/>
  <c r="AO53" i="50" s="1"/>
  <c r="D153" i="36"/>
  <c r="AN53" i="50" s="1"/>
  <c r="K152" i="36"/>
  <c r="AU153" i="50" s="1"/>
  <c r="J152" i="36"/>
  <c r="AT153" i="50" s="1"/>
  <c r="H152" i="36"/>
  <c r="AR153" i="50" s="1"/>
  <c r="G152" i="36"/>
  <c r="AQ153" i="50" s="1"/>
  <c r="E152" i="36"/>
  <c r="AO153" i="50" s="1"/>
  <c r="D152" i="36"/>
  <c r="AN153" i="50" s="1"/>
  <c r="K151" i="36"/>
  <c r="AU17" i="50" s="1"/>
  <c r="J151" i="36"/>
  <c r="AT17" i="50" s="1"/>
  <c r="H151" i="36"/>
  <c r="AR17" i="50" s="1"/>
  <c r="G151" i="36"/>
  <c r="AQ17" i="50" s="1"/>
  <c r="E151" i="36"/>
  <c r="AO17" i="50" s="1"/>
  <c r="D151" i="36"/>
  <c r="AN17" i="50" s="1"/>
  <c r="K150" i="36"/>
  <c r="AU117" i="50" s="1"/>
  <c r="J150" i="36"/>
  <c r="AT117" i="50" s="1"/>
  <c r="H150" i="36"/>
  <c r="AR117" i="50" s="1"/>
  <c r="G150" i="36"/>
  <c r="AQ117" i="50" s="1"/>
  <c r="E150" i="36"/>
  <c r="AO117" i="50" s="1"/>
  <c r="D150" i="36"/>
  <c r="AN117" i="50" s="1"/>
  <c r="K149" i="36"/>
  <c r="AU35" i="50" s="1"/>
  <c r="J149" i="36"/>
  <c r="AT35" i="50" s="1"/>
  <c r="H149" i="36"/>
  <c r="AR35" i="50" s="1"/>
  <c r="G149" i="36"/>
  <c r="AQ35" i="50" s="1"/>
  <c r="E149" i="36"/>
  <c r="AO35" i="50" s="1"/>
  <c r="D149" i="36"/>
  <c r="AN35" i="50" s="1"/>
  <c r="K148" i="36"/>
  <c r="AU64" i="50" s="1"/>
  <c r="J148" i="36"/>
  <c r="AT64" i="50" s="1"/>
  <c r="H148" i="36"/>
  <c r="AR64" i="50" s="1"/>
  <c r="G148" i="36"/>
  <c r="AQ64" i="50" s="1"/>
  <c r="E148" i="36"/>
  <c r="AO64" i="50" s="1"/>
  <c r="D148" i="36"/>
  <c r="AN64" i="50" s="1"/>
  <c r="K147" i="36"/>
  <c r="AU86" i="50" s="1"/>
  <c r="J147" i="36"/>
  <c r="AT86" i="50" s="1"/>
  <c r="H147" i="36"/>
  <c r="AR86" i="50" s="1"/>
  <c r="G147" i="36"/>
  <c r="AQ86" i="50" s="1"/>
  <c r="E147" i="36"/>
  <c r="AO86" i="50" s="1"/>
  <c r="D147" i="36"/>
  <c r="AN86" i="50" s="1"/>
  <c r="K146" i="36"/>
  <c r="AU76" i="50" s="1"/>
  <c r="J146" i="36"/>
  <c r="AT76" i="50" s="1"/>
  <c r="H146" i="36"/>
  <c r="AR76" i="50" s="1"/>
  <c r="G146" i="36"/>
  <c r="AQ76" i="50" s="1"/>
  <c r="E146" i="36"/>
  <c r="AO76" i="50" s="1"/>
  <c r="D146" i="36"/>
  <c r="AN76" i="50" s="1"/>
  <c r="K145" i="36"/>
  <c r="AU129" i="50" s="1"/>
  <c r="J145" i="36"/>
  <c r="AT129" i="50" s="1"/>
  <c r="H145" i="36"/>
  <c r="AR129" i="50" s="1"/>
  <c r="G145" i="36"/>
  <c r="AQ129" i="50" s="1"/>
  <c r="E145" i="36"/>
  <c r="AO129" i="50" s="1"/>
  <c r="D145" i="36"/>
  <c r="AN129" i="50" s="1"/>
  <c r="K144" i="36"/>
  <c r="AU47" i="50" s="1"/>
  <c r="J144" i="36"/>
  <c r="AT47" i="50" s="1"/>
  <c r="H144" i="36"/>
  <c r="AR47" i="50" s="1"/>
  <c r="G144" i="36"/>
  <c r="AQ47" i="50" s="1"/>
  <c r="E144" i="36"/>
  <c r="AO47" i="50" s="1"/>
  <c r="D144" i="36"/>
  <c r="AN47" i="50" s="1"/>
  <c r="K143" i="36"/>
  <c r="AU151" i="50" s="1"/>
  <c r="J143" i="36"/>
  <c r="AT151" i="50" s="1"/>
  <c r="H143" i="36"/>
  <c r="AR151" i="50" s="1"/>
  <c r="G143" i="36"/>
  <c r="AQ151" i="50" s="1"/>
  <c r="E143" i="36"/>
  <c r="AO151" i="50" s="1"/>
  <c r="D143" i="36"/>
  <c r="AN151" i="50" s="1"/>
  <c r="K142" i="36"/>
  <c r="AU15" i="50" s="1"/>
  <c r="J142" i="36"/>
  <c r="AT15" i="50" s="1"/>
  <c r="H142" i="36"/>
  <c r="AR15" i="50" s="1"/>
  <c r="G142" i="36"/>
  <c r="AQ15" i="50" s="1"/>
  <c r="E142" i="36"/>
  <c r="AO15" i="50" s="1"/>
  <c r="D142" i="36"/>
  <c r="AN15" i="50" s="1"/>
  <c r="K141" i="36"/>
  <c r="AU121" i="50" s="1"/>
  <c r="J141" i="36"/>
  <c r="AT121" i="50" s="1"/>
  <c r="H141" i="36"/>
  <c r="AR121" i="50" s="1"/>
  <c r="G141" i="36"/>
  <c r="AQ121" i="50" s="1"/>
  <c r="E141" i="36"/>
  <c r="AO121" i="50" s="1"/>
  <c r="D141" i="36"/>
  <c r="AN121" i="50" s="1"/>
  <c r="K140" i="36"/>
  <c r="AU145" i="50" s="1"/>
  <c r="J140" i="36"/>
  <c r="AT145" i="50" s="1"/>
  <c r="H140" i="36"/>
  <c r="AR145" i="50" s="1"/>
  <c r="G140" i="36"/>
  <c r="AQ145" i="50" s="1"/>
  <c r="E140" i="36"/>
  <c r="AO145" i="50" s="1"/>
  <c r="D140" i="36"/>
  <c r="AN145" i="50" s="1"/>
  <c r="K139" i="36"/>
  <c r="AU150" i="50" s="1"/>
  <c r="J139" i="36"/>
  <c r="AT150" i="50" s="1"/>
  <c r="H139" i="36"/>
  <c r="AR150" i="50" s="1"/>
  <c r="G139" i="36"/>
  <c r="AQ150" i="50" s="1"/>
  <c r="E139" i="36"/>
  <c r="AO150" i="50" s="1"/>
  <c r="D139" i="36"/>
  <c r="AN150" i="50" s="1"/>
  <c r="K138" i="36"/>
  <c r="AU154" i="50" s="1"/>
  <c r="J138" i="36"/>
  <c r="AT154" i="50" s="1"/>
  <c r="H138" i="36"/>
  <c r="AR154" i="50" s="1"/>
  <c r="G138" i="36"/>
  <c r="AQ154" i="50" s="1"/>
  <c r="E138" i="36"/>
  <c r="AO154" i="50" s="1"/>
  <c r="D138" i="36"/>
  <c r="AN154" i="50" s="1"/>
  <c r="K137" i="36"/>
  <c r="AU98" i="50" s="1"/>
  <c r="J137" i="36"/>
  <c r="AT98" i="50" s="1"/>
  <c r="H137" i="36"/>
  <c r="AR98" i="50" s="1"/>
  <c r="G137" i="36"/>
  <c r="AQ98" i="50" s="1"/>
  <c r="E137" i="36"/>
  <c r="AO98" i="50" s="1"/>
  <c r="D137" i="36"/>
  <c r="AN98" i="50" s="1"/>
  <c r="K136" i="36"/>
  <c r="AU32" i="50" s="1"/>
  <c r="J136" i="36"/>
  <c r="AT32" i="50" s="1"/>
  <c r="H136" i="36"/>
  <c r="AR32" i="50" s="1"/>
  <c r="G136" i="36"/>
  <c r="AQ32" i="50" s="1"/>
  <c r="E136" i="36"/>
  <c r="AO32" i="50" s="1"/>
  <c r="D136" i="36"/>
  <c r="AN32" i="50" s="1"/>
  <c r="K135" i="36"/>
  <c r="AU46" i="50" s="1"/>
  <c r="J135" i="36"/>
  <c r="AT46" i="50" s="1"/>
  <c r="H135" i="36"/>
  <c r="AR46" i="50" s="1"/>
  <c r="G135" i="36"/>
  <c r="AQ46" i="50" s="1"/>
  <c r="E135" i="36"/>
  <c r="AO46" i="50" s="1"/>
  <c r="D135" i="36"/>
  <c r="AN46" i="50" s="1"/>
  <c r="K134" i="36"/>
  <c r="AU132" i="50" s="1"/>
  <c r="J134" i="36"/>
  <c r="AT132" i="50" s="1"/>
  <c r="H134" i="36"/>
  <c r="AR132" i="50" s="1"/>
  <c r="G134" i="36"/>
  <c r="AQ132" i="50" s="1"/>
  <c r="E134" i="36"/>
  <c r="AO132" i="50" s="1"/>
  <c r="D134" i="36"/>
  <c r="AN132" i="50" s="1"/>
  <c r="K133" i="36"/>
  <c r="AU123" i="50" s="1"/>
  <c r="J133" i="36"/>
  <c r="AT123" i="50" s="1"/>
  <c r="H133" i="36"/>
  <c r="AR123" i="50" s="1"/>
  <c r="G133" i="36"/>
  <c r="AQ123" i="50" s="1"/>
  <c r="E133" i="36"/>
  <c r="AO123" i="50" s="1"/>
  <c r="D133" i="36"/>
  <c r="AN123" i="50" s="1"/>
  <c r="K132" i="36"/>
  <c r="AU169" i="50" s="1"/>
  <c r="J132" i="36"/>
  <c r="AT169" i="50" s="1"/>
  <c r="H132" i="36"/>
  <c r="AR169" i="50" s="1"/>
  <c r="G132" i="36"/>
  <c r="AQ169" i="50" s="1"/>
  <c r="E132" i="36"/>
  <c r="AO169" i="50" s="1"/>
  <c r="D132" i="36"/>
  <c r="AN169" i="50" s="1"/>
  <c r="K131" i="36"/>
  <c r="AU96" i="50" s="1"/>
  <c r="J131" i="36"/>
  <c r="AT96" i="50" s="1"/>
  <c r="H131" i="36"/>
  <c r="AR96" i="50" s="1"/>
  <c r="G131" i="36"/>
  <c r="AQ96" i="50" s="1"/>
  <c r="E131" i="36"/>
  <c r="AO96" i="50" s="1"/>
  <c r="D131" i="36"/>
  <c r="AN96" i="50" s="1"/>
  <c r="K130" i="36"/>
  <c r="AU49" i="50" s="1"/>
  <c r="J130" i="36"/>
  <c r="AT49" i="50" s="1"/>
  <c r="H130" i="36"/>
  <c r="AR49" i="50" s="1"/>
  <c r="G130" i="36"/>
  <c r="AQ49" i="50" s="1"/>
  <c r="E130" i="36"/>
  <c r="AO49" i="50" s="1"/>
  <c r="D130" i="36"/>
  <c r="AN49" i="50" s="1"/>
  <c r="K129" i="36"/>
  <c r="AU69" i="50" s="1"/>
  <c r="J129" i="36"/>
  <c r="AT69" i="50" s="1"/>
  <c r="H129" i="36"/>
  <c r="AR69" i="50" s="1"/>
  <c r="G129" i="36"/>
  <c r="AQ69" i="50" s="1"/>
  <c r="E129" i="36"/>
  <c r="AO69" i="50" s="1"/>
  <c r="D129" i="36"/>
  <c r="AN69" i="50" s="1"/>
  <c r="K128" i="36"/>
  <c r="AU100" i="50" s="1"/>
  <c r="J128" i="36"/>
  <c r="AT100" i="50" s="1"/>
  <c r="H128" i="36"/>
  <c r="AR100" i="50" s="1"/>
  <c r="G128" i="36"/>
  <c r="AQ100" i="50" s="1"/>
  <c r="E128" i="36"/>
  <c r="AO100" i="50" s="1"/>
  <c r="D128" i="36"/>
  <c r="AN100" i="50" s="1"/>
  <c r="K127" i="36"/>
  <c r="AU148" i="50" s="1"/>
  <c r="J127" i="36"/>
  <c r="AT148" i="50" s="1"/>
  <c r="H127" i="36"/>
  <c r="AR148" i="50" s="1"/>
  <c r="G127" i="36"/>
  <c r="AQ148" i="50" s="1"/>
  <c r="E127" i="36"/>
  <c r="AO148" i="50" s="1"/>
  <c r="D127" i="36"/>
  <c r="AN148" i="50" s="1"/>
  <c r="K126" i="36"/>
  <c r="AU109" i="50" s="1"/>
  <c r="J126" i="36"/>
  <c r="AT109" i="50" s="1"/>
  <c r="H126" i="36"/>
  <c r="AR109" i="50" s="1"/>
  <c r="G126" i="36"/>
  <c r="AQ109" i="50" s="1"/>
  <c r="E126" i="36"/>
  <c r="AO109" i="50" s="1"/>
  <c r="D126" i="36"/>
  <c r="AN109" i="50" s="1"/>
  <c r="K125" i="36"/>
  <c r="AU75" i="50" s="1"/>
  <c r="J125" i="36"/>
  <c r="AT75" i="50" s="1"/>
  <c r="H125" i="36"/>
  <c r="AR75" i="50" s="1"/>
  <c r="G125" i="36"/>
  <c r="AQ75" i="50" s="1"/>
  <c r="E125" i="36"/>
  <c r="AO75" i="50" s="1"/>
  <c r="D125" i="36"/>
  <c r="AN75" i="50" s="1"/>
  <c r="K124" i="36"/>
  <c r="AU61" i="50" s="1"/>
  <c r="J124" i="36"/>
  <c r="AT61" i="50" s="1"/>
  <c r="H124" i="36"/>
  <c r="AR61" i="50" s="1"/>
  <c r="G124" i="36"/>
  <c r="AQ61" i="50" s="1"/>
  <c r="E124" i="36"/>
  <c r="AO61" i="50" s="1"/>
  <c r="D124" i="36"/>
  <c r="AN61" i="50" s="1"/>
  <c r="K123" i="36"/>
  <c r="AU97" i="50" s="1"/>
  <c r="J123" i="36"/>
  <c r="AT97" i="50" s="1"/>
  <c r="H123" i="36"/>
  <c r="AR97" i="50" s="1"/>
  <c r="G123" i="36"/>
  <c r="AQ97" i="50" s="1"/>
  <c r="E123" i="36"/>
  <c r="AO97" i="50" s="1"/>
  <c r="D123" i="36"/>
  <c r="AN97" i="50" s="1"/>
  <c r="K122" i="36"/>
  <c r="AU10" i="50" s="1"/>
  <c r="J122" i="36"/>
  <c r="AT10" i="50" s="1"/>
  <c r="H122" i="36"/>
  <c r="AR10" i="50" s="1"/>
  <c r="G122" i="36"/>
  <c r="AQ10" i="50" s="1"/>
  <c r="E122" i="36"/>
  <c r="AO10" i="50" s="1"/>
  <c r="D122" i="36"/>
  <c r="AN10" i="50" s="1"/>
  <c r="K121" i="36"/>
  <c r="AU20" i="50" s="1"/>
  <c r="J121" i="36"/>
  <c r="AT20" i="50" s="1"/>
  <c r="H121" i="36"/>
  <c r="AR20" i="50" s="1"/>
  <c r="G121" i="36"/>
  <c r="AQ20" i="50" s="1"/>
  <c r="E121" i="36"/>
  <c r="AO20" i="50" s="1"/>
  <c r="D121" i="36"/>
  <c r="AN20" i="50" s="1"/>
  <c r="K120" i="36"/>
  <c r="AU12" i="50" s="1"/>
  <c r="J120" i="36"/>
  <c r="AT12" i="50" s="1"/>
  <c r="H120" i="36"/>
  <c r="AR12" i="50" s="1"/>
  <c r="G120" i="36"/>
  <c r="AQ12" i="50" s="1"/>
  <c r="E120" i="36"/>
  <c r="AO12" i="50" s="1"/>
  <c r="D120" i="36"/>
  <c r="AN12" i="50" s="1"/>
  <c r="K119" i="36"/>
  <c r="AU156" i="50" s="1"/>
  <c r="J119" i="36"/>
  <c r="AT156" i="50" s="1"/>
  <c r="H119" i="36"/>
  <c r="AR156" i="50" s="1"/>
  <c r="G119" i="36"/>
  <c r="AQ156" i="50" s="1"/>
  <c r="E119" i="36"/>
  <c r="AO156" i="50" s="1"/>
  <c r="D119" i="36"/>
  <c r="AN156" i="50" s="1"/>
  <c r="K118" i="36"/>
  <c r="AU101" i="50" s="1"/>
  <c r="J118" i="36"/>
  <c r="AT101" i="50" s="1"/>
  <c r="H118" i="36"/>
  <c r="AR101" i="50" s="1"/>
  <c r="G118" i="36"/>
  <c r="AQ101" i="50" s="1"/>
  <c r="E118" i="36"/>
  <c r="AO101" i="50" s="1"/>
  <c r="D118" i="36"/>
  <c r="AN101" i="50" s="1"/>
  <c r="K117" i="36"/>
  <c r="AU94" i="50" s="1"/>
  <c r="J117" i="36"/>
  <c r="AT94" i="50" s="1"/>
  <c r="H117" i="36"/>
  <c r="AR94" i="50" s="1"/>
  <c r="G117" i="36"/>
  <c r="AQ94" i="50" s="1"/>
  <c r="E117" i="36"/>
  <c r="AO94" i="50" s="1"/>
  <c r="D117" i="36"/>
  <c r="AN94" i="50" s="1"/>
  <c r="K116" i="36"/>
  <c r="AU116" i="50" s="1"/>
  <c r="J116" i="36"/>
  <c r="AT116" i="50" s="1"/>
  <c r="H116" i="36"/>
  <c r="AR116" i="50" s="1"/>
  <c r="G116" i="36"/>
  <c r="AQ116" i="50" s="1"/>
  <c r="E116" i="36"/>
  <c r="AO116" i="50" s="1"/>
  <c r="D116" i="36"/>
  <c r="AN116" i="50" s="1"/>
  <c r="K115" i="36"/>
  <c r="AU11" i="50" s="1"/>
  <c r="J115" i="36"/>
  <c r="AT11" i="50" s="1"/>
  <c r="H115" i="36"/>
  <c r="AR11" i="50" s="1"/>
  <c r="G115" i="36"/>
  <c r="AQ11" i="50" s="1"/>
  <c r="E115" i="36"/>
  <c r="AO11" i="50" s="1"/>
  <c r="D115" i="36"/>
  <c r="AN11" i="50" s="1"/>
  <c r="K114" i="36"/>
  <c r="AU31" i="50" s="1"/>
  <c r="J114" i="36"/>
  <c r="AT31" i="50" s="1"/>
  <c r="H114" i="36"/>
  <c r="AR31" i="50" s="1"/>
  <c r="G114" i="36"/>
  <c r="AQ31" i="50" s="1"/>
  <c r="E114" i="36"/>
  <c r="AO31" i="50" s="1"/>
  <c r="D114" i="36"/>
  <c r="AN31" i="50" s="1"/>
  <c r="K113" i="36"/>
  <c r="AU147" i="50" s="1"/>
  <c r="J113" i="36"/>
  <c r="AT147" i="50" s="1"/>
  <c r="H113" i="36"/>
  <c r="AR147" i="50" s="1"/>
  <c r="G113" i="36"/>
  <c r="AQ147" i="50" s="1"/>
  <c r="E113" i="36"/>
  <c r="AO147" i="50" s="1"/>
  <c r="D113" i="36"/>
  <c r="AN147" i="50" s="1"/>
  <c r="K112" i="36"/>
  <c r="AU143" i="50" s="1"/>
  <c r="J112" i="36"/>
  <c r="AT143" i="50" s="1"/>
  <c r="H112" i="36"/>
  <c r="AR143" i="50" s="1"/>
  <c r="G112" i="36"/>
  <c r="AQ143" i="50" s="1"/>
  <c r="E112" i="36"/>
  <c r="AO143" i="50" s="1"/>
  <c r="D112" i="36"/>
  <c r="AN143" i="50" s="1"/>
  <c r="K111" i="36"/>
  <c r="AU112" i="50" s="1"/>
  <c r="J111" i="36"/>
  <c r="AT112" i="50" s="1"/>
  <c r="H111" i="36"/>
  <c r="AR112" i="50" s="1"/>
  <c r="G111" i="36"/>
  <c r="AQ112" i="50" s="1"/>
  <c r="E111" i="36"/>
  <c r="AO112" i="50" s="1"/>
  <c r="D111" i="36"/>
  <c r="AN112" i="50" s="1"/>
  <c r="K110" i="36"/>
  <c r="AU152" i="50" s="1"/>
  <c r="J110" i="36"/>
  <c r="AT152" i="50" s="1"/>
  <c r="H110" i="36"/>
  <c r="AR152" i="50" s="1"/>
  <c r="G110" i="36"/>
  <c r="AQ152" i="50" s="1"/>
  <c r="E110" i="36"/>
  <c r="AO152" i="50" s="1"/>
  <c r="D110" i="36"/>
  <c r="AN152" i="50" s="1"/>
  <c r="K109" i="36"/>
  <c r="AU126" i="50" s="1"/>
  <c r="J109" i="36"/>
  <c r="AT126" i="50" s="1"/>
  <c r="H109" i="36"/>
  <c r="AR126" i="50" s="1"/>
  <c r="G109" i="36"/>
  <c r="AQ126" i="50" s="1"/>
  <c r="E109" i="36"/>
  <c r="AO126" i="50" s="1"/>
  <c r="D109" i="36"/>
  <c r="AN126" i="50" s="1"/>
  <c r="K108" i="36"/>
  <c r="AU71" i="50" s="1"/>
  <c r="J108" i="36"/>
  <c r="AT71" i="50" s="1"/>
  <c r="H108" i="36"/>
  <c r="AR71" i="50" s="1"/>
  <c r="G108" i="36"/>
  <c r="AQ71" i="50" s="1"/>
  <c r="E108" i="36"/>
  <c r="AO71" i="50" s="1"/>
  <c r="D108" i="36"/>
  <c r="AN71" i="50" s="1"/>
  <c r="K107" i="36"/>
  <c r="AU33" i="50" s="1"/>
  <c r="J107" i="36"/>
  <c r="AT33" i="50" s="1"/>
  <c r="H107" i="36"/>
  <c r="AR33" i="50" s="1"/>
  <c r="G107" i="36"/>
  <c r="AQ33" i="50" s="1"/>
  <c r="E107" i="36"/>
  <c r="AO33" i="50" s="1"/>
  <c r="D107" i="36"/>
  <c r="AN33" i="50" s="1"/>
  <c r="K106" i="36"/>
  <c r="AU14" i="50" s="1"/>
  <c r="J106" i="36"/>
  <c r="AT14" i="50" s="1"/>
  <c r="H106" i="36"/>
  <c r="AR14" i="50" s="1"/>
  <c r="G106" i="36"/>
  <c r="AQ14" i="50" s="1"/>
  <c r="E106" i="36"/>
  <c r="AO14" i="50" s="1"/>
  <c r="D106" i="36"/>
  <c r="AN14" i="50" s="1"/>
  <c r="K105" i="36"/>
  <c r="AU45" i="50" s="1"/>
  <c r="J105" i="36"/>
  <c r="AT45" i="50" s="1"/>
  <c r="H105" i="36"/>
  <c r="AR45" i="50" s="1"/>
  <c r="G105" i="36"/>
  <c r="AQ45" i="50" s="1"/>
  <c r="E105" i="36"/>
  <c r="AO45" i="50" s="1"/>
  <c r="D105" i="36"/>
  <c r="AN45" i="50" s="1"/>
  <c r="K104" i="36"/>
  <c r="AU93" i="50" s="1"/>
  <c r="J104" i="36"/>
  <c r="AT93" i="50" s="1"/>
  <c r="H104" i="36"/>
  <c r="AR93" i="50" s="1"/>
  <c r="G104" i="36"/>
  <c r="AQ93" i="50" s="1"/>
  <c r="E104" i="36"/>
  <c r="AO93" i="50" s="1"/>
  <c r="D104" i="36"/>
  <c r="AN93" i="50" s="1"/>
  <c r="K103" i="36"/>
  <c r="AU136" i="50" s="1"/>
  <c r="J103" i="36"/>
  <c r="AT136" i="50" s="1"/>
  <c r="H103" i="36"/>
  <c r="AR136" i="50" s="1"/>
  <c r="G103" i="36"/>
  <c r="AQ136" i="50" s="1"/>
  <c r="E103" i="36"/>
  <c r="AO136" i="50" s="1"/>
  <c r="D103" i="36"/>
  <c r="AN136" i="50" s="1"/>
  <c r="K102" i="36"/>
  <c r="AU84" i="50" s="1"/>
  <c r="J102" i="36"/>
  <c r="AT84" i="50" s="1"/>
  <c r="H102" i="36"/>
  <c r="AR84" i="50" s="1"/>
  <c r="G102" i="36"/>
  <c r="AQ84" i="50" s="1"/>
  <c r="E102" i="36"/>
  <c r="AO84" i="50" s="1"/>
  <c r="D102" i="36"/>
  <c r="AN84" i="50" s="1"/>
  <c r="K101" i="36"/>
  <c r="AU91" i="50" s="1"/>
  <c r="J101" i="36"/>
  <c r="AT91" i="50" s="1"/>
  <c r="H101" i="36"/>
  <c r="AR91" i="50" s="1"/>
  <c r="G101" i="36"/>
  <c r="AQ91" i="50" s="1"/>
  <c r="E101" i="36"/>
  <c r="AO91" i="50" s="1"/>
  <c r="D101" i="36"/>
  <c r="AN91" i="50" s="1"/>
  <c r="K100" i="36"/>
  <c r="AU144" i="50" s="1"/>
  <c r="J100" i="36"/>
  <c r="AT144" i="50" s="1"/>
  <c r="H100" i="36"/>
  <c r="AR144" i="50" s="1"/>
  <c r="G100" i="36"/>
  <c r="AQ144" i="50" s="1"/>
  <c r="E100" i="36"/>
  <c r="AO144" i="50" s="1"/>
  <c r="D100" i="36"/>
  <c r="AN144" i="50" s="1"/>
  <c r="K99" i="36"/>
  <c r="AU29" i="50" s="1"/>
  <c r="J99" i="36"/>
  <c r="AT29" i="50" s="1"/>
  <c r="H99" i="36"/>
  <c r="AR29" i="50" s="1"/>
  <c r="G99" i="36"/>
  <c r="AQ29" i="50" s="1"/>
  <c r="E99" i="36"/>
  <c r="AO29" i="50" s="1"/>
  <c r="D99" i="36"/>
  <c r="AN29" i="50" s="1"/>
  <c r="K98" i="36"/>
  <c r="AU164" i="50" s="1"/>
  <c r="J98" i="36"/>
  <c r="AT164" i="50" s="1"/>
  <c r="H98" i="36"/>
  <c r="AR164" i="50" s="1"/>
  <c r="G98" i="36"/>
  <c r="AQ164" i="50" s="1"/>
  <c r="E98" i="36"/>
  <c r="AO164" i="50" s="1"/>
  <c r="D98" i="36"/>
  <c r="AN164" i="50" s="1"/>
  <c r="K97" i="36"/>
  <c r="AU28" i="50" s="1"/>
  <c r="J97" i="36"/>
  <c r="AT28" i="50" s="1"/>
  <c r="H97" i="36"/>
  <c r="AR28" i="50" s="1"/>
  <c r="G97" i="36"/>
  <c r="AQ28" i="50" s="1"/>
  <c r="E97" i="36"/>
  <c r="AO28" i="50" s="1"/>
  <c r="D97" i="36"/>
  <c r="AN28" i="50" s="1"/>
  <c r="K96" i="36"/>
  <c r="AU27" i="50" s="1"/>
  <c r="J96" i="36"/>
  <c r="AT27" i="50" s="1"/>
  <c r="H96" i="36"/>
  <c r="AR27" i="50" s="1"/>
  <c r="G96" i="36"/>
  <c r="AQ27" i="50" s="1"/>
  <c r="E96" i="36"/>
  <c r="AO27" i="50" s="1"/>
  <c r="D96" i="36"/>
  <c r="AN27" i="50" s="1"/>
  <c r="K95" i="36"/>
  <c r="AU83" i="50" s="1"/>
  <c r="J95" i="36"/>
  <c r="AT83" i="50" s="1"/>
  <c r="H95" i="36"/>
  <c r="AR83" i="50" s="1"/>
  <c r="G95" i="36"/>
  <c r="AQ83" i="50" s="1"/>
  <c r="E95" i="36"/>
  <c r="AO83" i="50" s="1"/>
  <c r="D95" i="36"/>
  <c r="AN83" i="50" s="1"/>
  <c r="K94" i="36"/>
  <c r="AU104" i="50" s="1"/>
  <c r="J94" i="36"/>
  <c r="AT104" i="50" s="1"/>
  <c r="H94" i="36"/>
  <c r="AR104" i="50" s="1"/>
  <c r="G94" i="36"/>
  <c r="AQ104" i="50" s="1"/>
  <c r="E94" i="36"/>
  <c r="AO104" i="50" s="1"/>
  <c r="D94" i="36"/>
  <c r="AN104" i="50" s="1"/>
  <c r="K93" i="36"/>
  <c r="AU168" i="50" s="1"/>
  <c r="J93" i="36"/>
  <c r="AT168" i="50" s="1"/>
  <c r="H93" i="36"/>
  <c r="AR168" i="50" s="1"/>
  <c r="G93" i="36"/>
  <c r="AQ168" i="50" s="1"/>
  <c r="E93" i="36"/>
  <c r="AO168" i="50" s="1"/>
  <c r="D93" i="36"/>
  <c r="AN168" i="50" s="1"/>
  <c r="K92" i="36"/>
  <c r="AU107" i="50" s="1"/>
  <c r="J92" i="36"/>
  <c r="AT107" i="50" s="1"/>
  <c r="H92" i="36"/>
  <c r="AR107" i="50" s="1"/>
  <c r="G92" i="36"/>
  <c r="AQ107" i="50" s="1"/>
  <c r="E92" i="36"/>
  <c r="AO107" i="50" s="1"/>
  <c r="D92" i="36"/>
  <c r="AN107" i="50" s="1"/>
  <c r="K91" i="36"/>
  <c r="AU173" i="50" s="1"/>
  <c r="J91" i="36"/>
  <c r="AT173" i="50" s="1"/>
  <c r="H91" i="36"/>
  <c r="AR173" i="50" s="1"/>
  <c r="G91" i="36"/>
  <c r="AQ173" i="50" s="1"/>
  <c r="E91" i="36"/>
  <c r="AO173" i="50" s="1"/>
  <c r="D91" i="36"/>
  <c r="AN173" i="50" s="1"/>
  <c r="K90" i="36"/>
  <c r="AU16" i="50" s="1"/>
  <c r="J90" i="36"/>
  <c r="AT16" i="50" s="1"/>
  <c r="H90" i="36"/>
  <c r="AR16" i="50" s="1"/>
  <c r="G90" i="36"/>
  <c r="AQ16" i="50" s="1"/>
  <c r="E90" i="36"/>
  <c r="AO16" i="50" s="1"/>
  <c r="D90" i="36"/>
  <c r="AN16" i="50" s="1"/>
  <c r="K89" i="36"/>
  <c r="AU114" i="50" s="1"/>
  <c r="J89" i="36"/>
  <c r="AT114" i="50" s="1"/>
  <c r="H89" i="36"/>
  <c r="AR114" i="50" s="1"/>
  <c r="G89" i="36"/>
  <c r="AQ114" i="50" s="1"/>
  <c r="E89" i="36"/>
  <c r="AO114" i="50" s="1"/>
  <c r="D89" i="36"/>
  <c r="AN114" i="50" s="1"/>
  <c r="K88" i="36"/>
  <c r="AU38" i="50" s="1"/>
  <c r="J88" i="36"/>
  <c r="AT38" i="50" s="1"/>
  <c r="H88" i="36"/>
  <c r="AR38" i="50" s="1"/>
  <c r="G88" i="36"/>
  <c r="AQ38" i="50" s="1"/>
  <c r="E88" i="36"/>
  <c r="AO38" i="50" s="1"/>
  <c r="D88" i="36"/>
  <c r="AN38" i="50" s="1"/>
  <c r="K87" i="36"/>
  <c r="AU63" i="50" s="1"/>
  <c r="J87" i="36"/>
  <c r="AT63" i="50" s="1"/>
  <c r="H87" i="36"/>
  <c r="AR63" i="50" s="1"/>
  <c r="G87" i="36"/>
  <c r="AQ63" i="50" s="1"/>
  <c r="E87" i="36"/>
  <c r="AO63" i="50" s="1"/>
  <c r="D87" i="36"/>
  <c r="AN63" i="50" s="1"/>
  <c r="K86" i="36"/>
  <c r="AU162" i="50" s="1"/>
  <c r="J86" i="36"/>
  <c r="AT162" i="50" s="1"/>
  <c r="H86" i="36"/>
  <c r="AR162" i="50" s="1"/>
  <c r="G86" i="36"/>
  <c r="AQ162" i="50" s="1"/>
  <c r="E86" i="36"/>
  <c r="AO162" i="50" s="1"/>
  <c r="D86" i="36"/>
  <c r="AN162" i="50" s="1"/>
  <c r="K85" i="36"/>
  <c r="AU22" i="50" s="1"/>
  <c r="J85" i="36"/>
  <c r="AT22" i="50" s="1"/>
  <c r="H85" i="36"/>
  <c r="AR22" i="50" s="1"/>
  <c r="G85" i="36"/>
  <c r="AQ22" i="50" s="1"/>
  <c r="E85" i="36"/>
  <c r="AO22" i="50" s="1"/>
  <c r="D85" i="36"/>
  <c r="AN22" i="50" s="1"/>
  <c r="K84" i="36"/>
  <c r="AU166" i="50" s="1"/>
  <c r="J84" i="36"/>
  <c r="AT166" i="50" s="1"/>
  <c r="H84" i="36"/>
  <c r="AR166" i="50" s="1"/>
  <c r="G84" i="36"/>
  <c r="AQ166" i="50" s="1"/>
  <c r="E84" i="36"/>
  <c r="AO166" i="50" s="1"/>
  <c r="D84" i="36"/>
  <c r="AN166" i="50" s="1"/>
  <c r="K83" i="36"/>
  <c r="AU133" i="50" s="1"/>
  <c r="J83" i="36"/>
  <c r="AT133" i="50" s="1"/>
  <c r="H83" i="36"/>
  <c r="AR133" i="50" s="1"/>
  <c r="G83" i="36"/>
  <c r="AQ133" i="50" s="1"/>
  <c r="E83" i="36"/>
  <c r="AO133" i="50" s="1"/>
  <c r="D83" i="36"/>
  <c r="AN133" i="50" s="1"/>
  <c r="K82" i="36"/>
  <c r="AU40" i="50" s="1"/>
  <c r="J82" i="36"/>
  <c r="AT40" i="50" s="1"/>
  <c r="H82" i="36"/>
  <c r="AR40" i="50" s="1"/>
  <c r="G82" i="36"/>
  <c r="AQ40" i="50" s="1"/>
  <c r="E82" i="36"/>
  <c r="AO40" i="50" s="1"/>
  <c r="D82" i="36"/>
  <c r="AN40" i="50" s="1"/>
  <c r="K81" i="36"/>
  <c r="AU90" i="50" s="1"/>
  <c r="J81" i="36"/>
  <c r="AT90" i="50" s="1"/>
  <c r="H81" i="36"/>
  <c r="AR90" i="50" s="1"/>
  <c r="G81" i="36"/>
  <c r="AQ90" i="50" s="1"/>
  <c r="E81" i="36"/>
  <c r="AO90" i="50" s="1"/>
  <c r="D81" i="36"/>
  <c r="AN90" i="50" s="1"/>
  <c r="K80" i="36"/>
  <c r="AU77" i="50" s="1"/>
  <c r="J80" i="36"/>
  <c r="AT77" i="50" s="1"/>
  <c r="H80" i="36"/>
  <c r="AR77" i="50" s="1"/>
  <c r="G80" i="36"/>
  <c r="AQ77" i="50" s="1"/>
  <c r="E80" i="36"/>
  <c r="AO77" i="50" s="1"/>
  <c r="D80" i="36"/>
  <c r="AN77" i="50" s="1"/>
  <c r="K79" i="36"/>
  <c r="AU42" i="50" s="1"/>
  <c r="J79" i="36"/>
  <c r="AT42" i="50" s="1"/>
  <c r="H79" i="36"/>
  <c r="AR42" i="50" s="1"/>
  <c r="G79" i="36"/>
  <c r="AQ42" i="50" s="1"/>
  <c r="E79" i="36"/>
  <c r="AO42" i="50" s="1"/>
  <c r="D79" i="36"/>
  <c r="AN42" i="50" s="1"/>
  <c r="K78" i="36"/>
  <c r="AU160" i="50" s="1"/>
  <c r="J78" i="36"/>
  <c r="AT160" i="50" s="1"/>
  <c r="H78" i="36"/>
  <c r="AR160" i="50" s="1"/>
  <c r="G78" i="36"/>
  <c r="AQ160" i="50" s="1"/>
  <c r="E78" i="36"/>
  <c r="AO160" i="50" s="1"/>
  <c r="D78" i="36"/>
  <c r="AN160" i="50" s="1"/>
  <c r="K77" i="36"/>
  <c r="AU37" i="50" s="1"/>
  <c r="J77" i="36"/>
  <c r="AT37" i="50" s="1"/>
  <c r="H77" i="36"/>
  <c r="AR37" i="50" s="1"/>
  <c r="G77" i="36"/>
  <c r="AQ37" i="50" s="1"/>
  <c r="E77" i="36"/>
  <c r="AO37" i="50" s="1"/>
  <c r="D77" i="36"/>
  <c r="AN37" i="50" s="1"/>
  <c r="K76" i="36"/>
  <c r="AU13" i="50" s="1"/>
  <c r="J76" i="36"/>
  <c r="AT13" i="50" s="1"/>
  <c r="H76" i="36"/>
  <c r="AR13" i="50" s="1"/>
  <c r="G76" i="36"/>
  <c r="AQ13" i="50" s="1"/>
  <c r="E76" i="36"/>
  <c r="AO13" i="50" s="1"/>
  <c r="D76" i="36"/>
  <c r="AN13" i="50" s="1"/>
  <c r="K75" i="36"/>
  <c r="AU26" i="50" s="1"/>
  <c r="J75" i="36"/>
  <c r="AT26" i="50" s="1"/>
  <c r="H75" i="36"/>
  <c r="AR26" i="50" s="1"/>
  <c r="G75" i="36"/>
  <c r="AQ26" i="50" s="1"/>
  <c r="E75" i="36"/>
  <c r="AO26" i="50" s="1"/>
  <c r="D75" i="36"/>
  <c r="AN26" i="50" s="1"/>
  <c r="K74" i="36"/>
  <c r="AU30" i="50" s="1"/>
  <c r="J74" i="36"/>
  <c r="AT30" i="50" s="1"/>
  <c r="H74" i="36"/>
  <c r="AR30" i="50" s="1"/>
  <c r="G74" i="36"/>
  <c r="AQ30" i="50" s="1"/>
  <c r="E74" i="36"/>
  <c r="AO30" i="50" s="1"/>
  <c r="D74" i="36"/>
  <c r="AN30" i="50" s="1"/>
  <c r="K73" i="36"/>
  <c r="AU59" i="50" s="1"/>
  <c r="J73" i="36"/>
  <c r="AT59" i="50" s="1"/>
  <c r="H73" i="36"/>
  <c r="AR59" i="50" s="1"/>
  <c r="G73" i="36"/>
  <c r="AQ59" i="50" s="1"/>
  <c r="E73" i="36"/>
  <c r="AO59" i="50" s="1"/>
  <c r="D73" i="36"/>
  <c r="AN59" i="50" s="1"/>
  <c r="K72" i="36"/>
  <c r="AU161" i="50" s="1"/>
  <c r="J72" i="36"/>
  <c r="AT161" i="50" s="1"/>
  <c r="H72" i="36"/>
  <c r="AR161" i="50" s="1"/>
  <c r="G72" i="36"/>
  <c r="AQ161" i="50" s="1"/>
  <c r="E72" i="36"/>
  <c r="AO161" i="50" s="1"/>
  <c r="D72" i="36"/>
  <c r="AN161" i="50" s="1"/>
  <c r="K71" i="36"/>
  <c r="AU159" i="50" s="1"/>
  <c r="J71" i="36"/>
  <c r="AT159" i="50" s="1"/>
  <c r="H71" i="36"/>
  <c r="AR159" i="50" s="1"/>
  <c r="G71" i="36"/>
  <c r="AQ159" i="50" s="1"/>
  <c r="E71" i="36"/>
  <c r="AO159" i="50" s="1"/>
  <c r="D71" i="36"/>
  <c r="AN159" i="50" s="1"/>
  <c r="K70" i="36"/>
  <c r="AU140" i="50" s="1"/>
  <c r="J70" i="36"/>
  <c r="AT140" i="50" s="1"/>
  <c r="H70" i="36"/>
  <c r="AR140" i="50" s="1"/>
  <c r="G70" i="36"/>
  <c r="AQ140" i="50" s="1"/>
  <c r="E70" i="36"/>
  <c r="AO140" i="50" s="1"/>
  <c r="D70" i="36"/>
  <c r="AN140" i="50" s="1"/>
  <c r="K69" i="36"/>
  <c r="AU74" i="50" s="1"/>
  <c r="J69" i="36"/>
  <c r="AT74" i="50" s="1"/>
  <c r="H69" i="36"/>
  <c r="AR74" i="50" s="1"/>
  <c r="G69" i="36"/>
  <c r="AQ74" i="50" s="1"/>
  <c r="E69" i="36"/>
  <c r="AO74" i="50" s="1"/>
  <c r="D69" i="36"/>
  <c r="AN74" i="50" s="1"/>
  <c r="K68" i="36"/>
  <c r="AU79" i="50" s="1"/>
  <c r="J68" i="36"/>
  <c r="AT79" i="50" s="1"/>
  <c r="H68" i="36"/>
  <c r="AR79" i="50" s="1"/>
  <c r="G68" i="36"/>
  <c r="AQ79" i="50" s="1"/>
  <c r="E68" i="36"/>
  <c r="AO79" i="50" s="1"/>
  <c r="D68" i="36"/>
  <c r="AN79" i="50" s="1"/>
  <c r="K67" i="36"/>
  <c r="AU92" i="50" s="1"/>
  <c r="J67" i="36"/>
  <c r="AT92" i="50" s="1"/>
  <c r="H67" i="36"/>
  <c r="AR92" i="50" s="1"/>
  <c r="G67" i="36"/>
  <c r="AQ92" i="50" s="1"/>
  <c r="E67" i="36"/>
  <c r="AO92" i="50" s="1"/>
  <c r="D67" i="36"/>
  <c r="AN92" i="50" s="1"/>
  <c r="K66" i="36"/>
  <c r="AU55" i="50" s="1"/>
  <c r="J66" i="36"/>
  <c r="AT55" i="50" s="1"/>
  <c r="H66" i="36"/>
  <c r="AR55" i="50" s="1"/>
  <c r="G66" i="36"/>
  <c r="AQ55" i="50" s="1"/>
  <c r="E66" i="36"/>
  <c r="AO55" i="50" s="1"/>
  <c r="D66" i="36"/>
  <c r="AN55" i="50" s="1"/>
  <c r="K65" i="36"/>
  <c r="AU105" i="50" s="1"/>
  <c r="J65" i="36"/>
  <c r="AT105" i="50" s="1"/>
  <c r="H65" i="36"/>
  <c r="AR105" i="50" s="1"/>
  <c r="G65" i="36"/>
  <c r="AQ105" i="50" s="1"/>
  <c r="E65" i="36"/>
  <c r="AO105" i="50" s="1"/>
  <c r="D65" i="36"/>
  <c r="AN105" i="50" s="1"/>
  <c r="K64" i="36"/>
  <c r="AU78" i="50" s="1"/>
  <c r="J64" i="36"/>
  <c r="AT78" i="50" s="1"/>
  <c r="H64" i="36"/>
  <c r="AR78" i="50" s="1"/>
  <c r="G64" i="36"/>
  <c r="AQ78" i="50" s="1"/>
  <c r="E64" i="36"/>
  <c r="AO78" i="50" s="1"/>
  <c r="D64" i="36"/>
  <c r="AN78" i="50" s="1"/>
  <c r="K63" i="36"/>
  <c r="AU120" i="50" s="1"/>
  <c r="J63" i="36"/>
  <c r="AT120" i="50" s="1"/>
  <c r="H63" i="36"/>
  <c r="AR120" i="50" s="1"/>
  <c r="G63" i="36"/>
  <c r="AQ120" i="50" s="1"/>
  <c r="E63" i="36"/>
  <c r="AO120" i="50" s="1"/>
  <c r="D63" i="36"/>
  <c r="AN120" i="50" s="1"/>
  <c r="K62" i="36"/>
  <c r="AU124" i="50" s="1"/>
  <c r="J62" i="36"/>
  <c r="AT124" i="50" s="1"/>
  <c r="H62" i="36"/>
  <c r="AR124" i="50" s="1"/>
  <c r="G62" i="36"/>
  <c r="AQ124" i="50" s="1"/>
  <c r="E62" i="36"/>
  <c r="AO124" i="50" s="1"/>
  <c r="D62" i="36"/>
  <c r="AN124" i="50" s="1"/>
  <c r="K61" i="36"/>
  <c r="AU44" i="50" s="1"/>
  <c r="J61" i="36"/>
  <c r="AT44" i="50" s="1"/>
  <c r="H61" i="36"/>
  <c r="AR44" i="50" s="1"/>
  <c r="G61" i="36"/>
  <c r="AQ44" i="50" s="1"/>
  <c r="E61" i="36"/>
  <c r="AO44" i="50" s="1"/>
  <c r="D61" i="36"/>
  <c r="AN44" i="50" s="1"/>
  <c r="K60" i="36"/>
  <c r="AU23" i="50" s="1"/>
  <c r="J60" i="36"/>
  <c r="AT23" i="50" s="1"/>
  <c r="H60" i="36"/>
  <c r="AR23" i="50" s="1"/>
  <c r="G60" i="36"/>
  <c r="AQ23" i="50" s="1"/>
  <c r="E60" i="36"/>
  <c r="AO23" i="50" s="1"/>
  <c r="D60" i="36"/>
  <c r="AN23" i="50" s="1"/>
  <c r="K59" i="36"/>
  <c r="AU87" i="50" s="1"/>
  <c r="J59" i="36"/>
  <c r="AT87" i="50" s="1"/>
  <c r="H59" i="36"/>
  <c r="AR87" i="50" s="1"/>
  <c r="G59" i="36"/>
  <c r="AQ87" i="50" s="1"/>
  <c r="E59" i="36"/>
  <c r="AO87" i="50" s="1"/>
  <c r="D59" i="36"/>
  <c r="AN87" i="50" s="1"/>
  <c r="K58" i="36"/>
  <c r="AU128" i="50" s="1"/>
  <c r="J58" i="36"/>
  <c r="AT128" i="50" s="1"/>
  <c r="H58" i="36"/>
  <c r="AR128" i="50" s="1"/>
  <c r="G58" i="36"/>
  <c r="AQ128" i="50" s="1"/>
  <c r="E58" i="36"/>
  <c r="AO128" i="50" s="1"/>
  <c r="D58" i="36"/>
  <c r="AN128" i="50" s="1"/>
  <c r="K57" i="36"/>
  <c r="AU139" i="50" s="1"/>
  <c r="J57" i="36"/>
  <c r="AT139" i="50" s="1"/>
  <c r="H57" i="36"/>
  <c r="AR139" i="50" s="1"/>
  <c r="G57" i="36"/>
  <c r="AQ139" i="50" s="1"/>
  <c r="E57" i="36"/>
  <c r="AO139" i="50" s="1"/>
  <c r="D57" i="36"/>
  <c r="AN139" i="50" s="1"/>
  <c r="K56" i="36"/>
  <c r="AU142" i="50" s="1"/>
  <c r="J56" i="36"/>
  <c r="AT142" i="50" s="1"/>
  <c r="H56" i="36"/>
  <c r="AR142" i="50" s="1"/>
  <c r="G56" i="36"/>
  <c r="AQ142" i="50" s="1"/>
  <c r="E56" i="36"/>
  <c r="AO142" i="50" s="1"/>
  <c r="D56" i="36"/>
  <c r="AN142" i="50" s="1"/>
  <c r="K55" i="36"/>
  <c r="AU65" i="50" s="1"/>
  <c r="J55" i="36"/>
  <c r="AT65" i="50" s="1"/>
  <c r="H55" i="36"/>
  <c r="AR65" i="50" s="1"/>
  <c r="G55" i="36"/>
  <c r="AQ65" i="50" s="1"/>
  <c r="E55" i="36"/>
  <c r="AO65" i="50" s="1"/>
  <c r="D55" i="36"/>
  <c r="AN65" i="50" s="1"/>
  <c r="K54" i="36"/>
  <c r="AU113" i="50" s="1"/>
  <c r="J54" i="36"/>
  <c r="AT113" i="50" s="1"/>
  <c r="H54" i="36"/>
  <c r="AR113" i="50" s="1"/>
  <c r="G54" i="36"/>
  <c r="AQ113" i="50" s="1"/>
  <c r="E54" i="36"/>
  <c r="AO113" i="50" s="1"/>
  <c r="D54" i="36"/>
  <c r="AN113" i="50" s="1"/>
  <c r="K53" i="36"/>
  <c r="AU19" i="50" s="1"/>
  <c r="J53" i="36"/>
  <c r="AT19" i="50" s="1"/>
  <c r="H53" i="36"/>
  <c r="AR19" i="50" s="1"/>
  <c r="G53" i="36"/>
  <c r="AQ19" i="50" s="1"/>
  <c r="E53" i="36"/>
  <c r="AO19" i="50" s="1"/>
  <c r="D53" i="36"/>
  <c r="AN19" i="50" s="1"/>
  <c r="K52" i="36"/>
  <c r="AU52" i="50" s="1"/>
  <c r="J52" i="36"/>
  <c r="AT52" i="50" s="1"/>
  <c r="H52" i="36"/>
  <c r="AR52" i="50" s="1"/>
  <c r="G52" i="36"/>
  <c r="AQ52" i="50" s="1"/>
  <c r="E52" i="36"/>
  <c r="AO52" i="50" s="1"/>
  <c r="D52" i="36"/>
  <c r="AN52" i="50" s="1"/>
  <c r="K51" i="36"/>
  <c r="AU21" i="50" s="1"/>
  <c r="J51" i="36"/>
  <c r="AT21" i="50" s="1"/>
  <c r="H51" i="36"/>
  <c r="AR21" i="50" s="1"/>
  <c r="G51" i="36"/>
  <c r="AQ21" i="50" s="1"/>
  <c r="E51" i="36"/>
  <c r="AO21" i="50" s="1"/>
  <c r="D51" i="36"/>
  <c r="AN21" i="50" s="1"/>
  <c r="K50" i="36"/>
  <c r="AU149" i="50" s="1"/>
  <c r="J50" i="36"/>
  <c r="AT149" i="50" s="1"/>
  <c r="H50" i="36"/>
  <c r="AR149" i="50" s="1"/>
  <c r="G50" i="36"/>
  <c r="AQ149" i="50" s="1"/>
  <c r="E50" i="36"/>
  <c r="AO149" i="50" s="1"/>
  <c r="D50" i="36"/>
  <c r="AN149" i="50" s="1"/>
  <c r="K49" i="36"/>
  <c r="AU62" i="50" s="1"/>
  <c r="J49" i="36"/>
  <c r="AT62" i="50" s="1"/>
  <c r="H49" i="36"/>
  <c r="AR62" i="50" s="1"/>
  <c r="G49" i="36"/>
  <c r="AQ62" i="50" s="1"/>
  <c r="E49" i="36"/>
  <c r="AO62" i="50" s="1"/>
  <c r="D49" i="36"/>
  <c r="AN62" i="50" s="1"/>
  <c r="K48" i="36"/>
  <c r="AU56" i="50" s="1"/>
  <c r="J48" i="36"/>
  <c r="AT56" i="50" s="1"/>
  <c r="H48" i="36"/>
  <c r="AR56" i="50" s="1"/>
  <c r="G48" i="36"/>
  <c r="AQ56" i="50" s="1"/>
  <c r="E48" i="36"/>
  <c r="AO56" i="50" s="1"/>
  <c r="D48" i="36"/>
  <c r="AN56" i="50" s="1"/>
  <c r="K47" i="36"/>
  <c r="AU122" i="50" s="1"/>
  <c r="J47" i="36"/>
  <c r="AT122" i="50" s="1"/>
  <c r="H47" i="36"/>
  <c r="AR122" i="50" s="1"/>
  <c r="G47" i="36"/>
  <c r="AQ122" i="50" s="1"/>
  <c r="E47" i="36"/>
  <c r="AO122" i="50" s="1"/>
  <c r="D47" i="36"/>
  <c r="AN122" i="50" s="1"/>
  <c r="K46" i="36"/>
  <c r="AU36" i="50" s="1"/>
  <c r="J46" i="36"/>
  <c r="AT36" i="50" s="1"/>
  <c r="H46" i="36"/>
  <c r="AR36" i="50" s="1"/>
  <c r="G46" i="36"/>
  <c r="AQ36" i="50" s="1"/>
  <c r="E46" i="36"/>
  <c r="AO36" i="50" s="1"/>
  <c r="D46" i="36"/>
  <c r="AN36" i="50" s="1"/>
  <c r="K45" i="36"/>
  <c r="AU95" i="50" s="1"/>
  <c r="J45" i="36"/>
  <c r="AT95" i="50" s="1"/>
  <c r="H45" i="36"/>
  <c r="AR95" i="50" s="1"/>
  <c r="G45" i="36"/>
  <c r="AQ95" i="50" s="1"/>
  <c r="E45" i="36"/>
  <c r="AO95" i="50" s="1"/>
  <c r="D45" i="36"/>
  <c r="AN95" i="50" s="1"/>
  <c r="K44" i="36"/>
  <c r="AU43" i="50" s="1"/>
  <c r="J44" i="36"/>
  <c r="AT43" i="50" s="1"/>
  <c r="H44" i="36"/>
  <c r="AR43" i="50" s="1"/>
  <c r="G44" i="36"/>
  <c r="AQ43" i="50" s="1"/>
  <c r="E44" i="36"/>
  <c r="AO43" i="50" s="1"/>
  <c r="D44" i="36"/>
  <c r="AN43" i="50" s="1"/>
  <c r="K43" i="36"/>
  <c r="AU141" i="50" s="1"/>
  <c r="J43" i="36"/>
  <c r="AT141" i="50" s="1"/>
  <c r="H43" i="36"/>
  <c r="AR141" i="50" s="1"/>
  <c r="G43" i="36"/>
  <c r="AQ141" i="50" s="1"/>
  <c r="E43" i="36"/>
  <c r="AO141" i="50" s="1"/>
  <c r="D43" i="36"/>
  <c r="AN141" i="50" s="1"/>
  <c r="K42" i="36"/>
  <c r="AU118" i="50" s="1"/>
  <c r="J42" i="36"/>
  <c r="AT118" i="50" s="1"/>
  <c r="H42" i="36"/>
  <c r="AR118" i="50" s="1"/>
  <c r="G42" i="36"/>
  <c r="AQ118" i="50" s="1"/>
  <c r="E42" i="36"/>
  <c r="AO118" i="50" s="1"/>
  <c r="D42" i="36"/>
  <c r="AN118" i="50" s="1"/>
  <c r="K41" i="36"/>
  <c r="AU24" i="50" s="1"/>
  <c r="J41" i="36"/>
  <c r="AT24" i="50" s="1"/>
  <c r="H41" i="36"/>
  <c r="AR24" i="50" s="1"/>
  <c r="G41" i="36"/>
  <c r="AQ24" i="50" s="1"/>
  <c r="E41" i="36"/>
  <c r="AO24" i="50" s="1"/>
  <c r="D41" i="36"/>
  <c r="AN24" i="50" s="1"/>
  <c r="K40" i="36"/>
  <c r="AU108" i="50" s="1"/>
  <c r="J40" i="36"/>
  <c r="AT108" i="50" s="1"/>
  <c r="H40" i="36"/>
  <c r="AR108" i="50" s="1"/>
  <c r="G40" i="36"/>
  <c r="AQ108" i="50" s="1"/>
  <c r="E40" i="36"/>
  <c r="AO108" i="50" s="1"/>
  <c r="D40" i="36"/>
  <c r="AN108" i="50" s="1"/>
  <c r="K39" i="36"/>
  <c r="AU163" i="50" s="1"/>
  <c r="J39" i="36"/>
  <c r="AT163" i="50" s="1"/>
  <c r="H39" i="36"/>
  <c r="AR163" i="50" s="1"/>
  <c r="G39" i="36"/>
  <c r="AQ163" i="50" s="1"/>
  <c r="E39" i="36"/>
  <c r="AO163" i="50" s="1"/>
  <c r="D39" i="36"/>
  <c r="AN163" i="50" s="1"/>
  <c r="K38" i="36"/>
  <c r="AU57" i="50" s="1"/>
  <c r="J38" i="36"/>
  <c r="AT57" i="50" s="1"/>
  <c r="H38" i="36"/>
  <c r="AR57" i="50" s="1"/>
  <c r="G38" i="36"/>
  <c r="AQ57" i="50" s="1"/>
  <c r="E38" i="36"/>
  <c r="AO57" i="50" s="1"/>
  <c r="D38" i="36"/>
  <c r="AN57" i="50" s="1"/>
  <c r="K37" i="36"/>
  <c r="AU172" i="50" s="1"/>
  <c r="J37" i="36"/>
  <c r="AT172" i="50" s="1"/>
  <c r="H37" i="36"/>
  <c r="AR172" i="50" s="1"/>
  <c r="G37" i="36"/>
  <c r="AQ172" i="50" s="1"/>
  <c r="E37" i="36"/>
  <c r="AO172" i="50" s="1"/>
  <c r="D37" i="36"/>
  <c r="AN172" i="50" s="1"/>
  <c r="K36" i="36"/>
  <c r="AU157" i="50" s="1"/>
  <c r="J36" i="36"/>
  <c r="AT157" i="50" s="1"/>
  <c r="H36" i="36"/>
  <c r="AR157" i="50" s="1"/>
  <c r="G36" i="36"/>
  <c r="AQ157" i="50" s="1"/>
  <c r="E36" i="36"/>
  <c r="AO157" i="50" s="1"/>
  <c r="D36" i="36"/>
  <c r="AN157" i="50" s="1"/>
  <c r="K35" i="36"/>
  <c r="AU158" i="50" s="1"/>
  <c r="J35" i="36"/>
  <c r="AT158" i="50" s="1"/>
  <c r="H35" i="36"/>
  <c r="AR158" i="50" s="1"/>
  <c r="G35" i="36"/>
  <c r="AQ158" i="50" s="1"/>
  <c r="E35" i="36"/>
  <c r="AO158" i="50" s="1"/>
  <c r="D35" i="36"/>
  <c r="AN158" i="50" s="1"/>
  <c r="K34" i="36"/>
  <c r="AU68" i="50" s="1"/>
  <c r="J34" i="36"/>
  <c r="AT68" i="50" s="1"/>
  <c r="H34" i="36"/>
  <c r="AR68" i="50" s="1"/>
  <c r="G34" i="36"/>
  <c r="AQ68" i="50" s="1"/>
  <c r="E34" i="36"/>
  <c r="AO68" i="50" s="1"/>
  <c r="D34" i="36"/>
  <c r="AN68" i="50" s="1"/>
  <c r="K33" i="36"/>
  <c r="AU125" i="50" s="1"/>
  <c r="J33" i="36"/>
  <c r="AT125" i="50" s="1"/>
  <c r="H33" i="36"/>
  <c r="AR125" i="50" s="1"/>
  <c r="G33" i="36"/>
  <c r="AQ125" i="50" s="1"/>
  <c r="E33" i="36"/>
  <c r="AO125" i="50" s="1"/>
  <c r="D33" i="36"/>
  <c r="AN125" i="50" s="1"/>
  <c r="K32" i="36"/>
  <c r="AU167" i="50" s="1"/>
  <c r="J32" i="36"/>
  <c r="AT167" i="50" s="1"/>
  <c r="H32" i="36"/>
  <c r="AR167" i="50" s="1"/>
  <c r="G32" i="36"/>
  <c r="AQ167" i="50" s="1"/>
  <c r="E32" i="36"/>
  <c r="AO167" i="50" s="1"/>
  <c r="D32" i="36"/>
  <c r="AN167" i="50" s="1"/>
  <c r="K31" i="36"/>
  <c r="AU106" i="50" s="1"/>
  <c r="J31" i="36"/>
  <c r="AT106" i="50" s="1"/>
  <c r="H31" i="36"/>
  <c r="AR106" i="50" s="1"/>
  <c r="G31" i="36"/>
  <c r="AQ106" i="50" s="1"/>
  <c r="E31" i="36"/>
  <c r="AO106" i="50" s="1"/>
  <c r="D31" i="36"/>
  <c r="AN106" i="50" s="1"/>
  <c r="K30" i="36"/>
  <c r="AU130" i="50" s="1"/>
  <c r="J30" i="36"/>
  <c r="AT130" i="50" s="1"/>
  <c r="H30" i="36"/>
  <c r="AR130" i="50" s="1"/>
  <c r="G30" i="36"/>
  <c r="AQ130" i="50" s="1"/>
  <c r="E30" i="36"/>
  <c r="AO130" i="50" s="1"/>
  <c r="D30" i="36"/>
  <c r="AN130" i="50" s="1"/>
  <c r="K29" i="36"/>
  <c r="AU70" i="50" s="1"/>
  <c r="J29" i="36"/>
  <c r="AT70" i="50" s="1"/>
  <c r="H29" i="36"/>
  <c r="AR70" i="50" s="1"/>
  <c r="G29" i="36"/>
  <c r="AQ70" i="50" s="1"/>
  <c r="E29" i="36"/>
  <c r="AO70" i="50" s="1"/>
  <c r="D29" i="36"/>
  <c r="AN70" i="50" s="1"/>
  <c r="K28" i="36"/>
  <c r="AU171" i="50" s="1"/>
  <c r="J28" i="36"/>
  <c r="AT171" i="50" s="1"/>
  <c r="H28" i="36"/>
  <c r="AR171" i="50" s="1"/>
  <c r="G28" i="36"/>
  <c r="AQ171" i="50" s="1"/>
  <c r="E28" i="36"/>
  <c r="AO171" i="50" s="1"/>
  <c r="D28" i="36"/>
  <c r="AN171" i="50" s="1"/>
  <c r="K27" i="36"/>
  <c r="AU73" i="50" s="1"/>
  <c r="J27" i="36"/>
  <c r="AT73" i="50" s="1"/>
  <c r="H27" i="36"/>
  <c r="AR73" i="50" s="1"/>
  <c r="G27" i="36"/>
  <c r="AQ73" i="50" s="1"/>
  <c r="E27" i="36"/>
  <c r="AO73" i="50" s="1"/>
  <c r="D27" i="36"/>
  <c r="AN73" i="50" s="1"/>
  <c r="K26" i="36"/>
  <c r="AU119" i="50" s="1"/>
  <c r="J26" i="36"/>
  <c r="AT119" i="50" s="1"/>
  <c r="H26" i="36"/>
  <c r="AR119" i="50" s="1"/>
  <c r="G26" i="36"/>
  <c r="AQ119" i="50" s="1"/>
  <c r="E26" i="36"/>
  <c r="AO119" i="50" s="1"/>
  <c r="D26" i="36"/>
  <c r="AN119" i="50" s="1"/>
  <c r="K25" i="36"/>
  <c r="AU67" i="50" s="1"/>
  <c r="J25" i="36"/>
  <c r="AT67" i="50" s="1"/>
  <c r="H25" i="36"/>
  <c r="AR67" i="50" s="1"/>
  <c r="G25" i="36"/>
  <c r="AQ67" i="50" s="1"/>
  <c r="E25" i="36"/>
  <c r="AO67" i="50" s="1"/>
  <c r="D25" i="36"/>
  <c r="AN67" i="50" s="1"/>
  <c r="K24" i="36"/>
  <c r="AU99" i="50" s="1"/>
  <c r="J24" i="36"/>
  <c r="AT99" i="50" s="1"/>
  <c r="H24" i="36"/>
  <c r="AR99" i="50" s="1"/>
  <c r="G24" i="36"/>
  <c r="AQ99" i="50" s="1"/>
  <c r="E24" i="36"/>
  <c r="AO99" i="50" s="1"/>
  <c r="D24" i="36"/>
  <c r="AN99" i="50" s="1"/>
  <c r="K23" i="36"/>
  <c r="AU111" i="50" s="1"/>
  <c r="J23" i="36"/>
  <c r="AT111" i="50" s="1"/>
  <c r="H23" i="36"/>
  <c r="AR111" i="50" s="1"/>
  <c r="G23" i="36"/>
  <c r="AQ111" i="50" s="1"/>
  <c r="E23" i="36"/>
  <c r="AO111" i="50" s="1"/>
  <c r="D23" i="36"/>
  <c r="AN111" i="50" s="1"/>
  <c r="K22" i="36"/>
  <c r="AU134" i="50" s="1"/>
  <c r="J22" i="36"/>
  <c r="AT134" i="50" s="1"/>
  <c r="H22" i="36"/>
  <c r="AR134" i="50" s="1"/>
  <c r="G22" i="36"/>
  <c r="AQ134" i="50" s="1"/>
  <c r="E22" i="36"/>
  <c r="AO134" i="50" s="1"/>
  <c r="D22" i="36"/>
  <c r="AN134" i="50" s="1"/>
  <c r="K21" i="36"/>
  <c r="AU110" i="50" s="1"/>
  <c r="J21" i="36"/>
  <c r="AT110" i="50" s="1"/>
  <c r="H21" i="36"/>
  <c r="AR110" i="50" s="1"/>
  <c r="G21" i="36"/>
  <c r="AQ110" i="50" s="1"/>
  <c r="E21" i="36"/>
  <c r="AO110" i="50" s="1"/>
  <c r="D21" i="36"/>
  <c r="AN110" i="50" s="1"/>
  <c r="K20" i="36"/>
  <c r="AU39" i="50" s="1"/>
  <c r="J20" i="36"/>
  <c r="AT39" i="50" s="1"/>
  <c r="H20" i="36"/>
  <c r="AR39" i="50" s="1"/>
  <c r="G20" i="36"/>
  <c r="AQ39" i="50" s="1"/>
  <c r="E20" i="36"/>
  <c r="AO39" i="50" s="1"/>
  <c r="D20" i="36"/>
  <c r="AN39" i="50" s="1"/>
  <c r="K19" i="36"/>
  <c r="AU137" i="50" s="1"/>
  <c r="J19" i="36"/>
  <c r="AT137" i="50" s="1"/>
  <c r="H19" i="36"/>
  <c r="AR137" i="50" s="1"/>
  <c r="G19" i="36"/>
  <c r="AQ137" i="50" s="1"/>
  <c r="E19" i="36"/>
  <c r="AO137" i="50" s="1"/>
  <c r="D19" i="36"/>
  <c r="AN137" i="50" s="1"/>
  <c r="K18" i="36"/>
  <c r="AU25" i="50" s="1"/>
  <c r="J18" i="36"/>
  <c r="AT25" i="50" s="1"/>
  <c r="H18" i="36"/>
  <c r="AR25" i="50" s="1"/>
  <c r="G18" i="36"/>
  <c r="AQ25" i="50" s="1"/>
  <c r="E18" i="36"/>
  <c r="AO25" i="50" s="1"/>
  <c r="D18" i="36"/>
  <c r="AN25" i="50" s="1"/>
  <c r="K17" i="36"/>
  <c r="AU51" i="50" s="1"/>
  <c r="J17" i="36"/>
  <c r="AT51" i="50" s="1"/>
  <c r="H17" i="36"/>
  <c r="AR51" i="50" s="1"/>
  <c r="G17" i="36"/>
  <c r="AQ51" i="50" s="1"/>
  <c r="E17" i="36"/>
  <c r="AO51" i="50" s="1"/>
  <c r="D17" i="36"/>
  <c r="AN51" i="50" s="1"/>
  <c r="K16" i="36"/>
  <c r="AU115" i="50" s="1"/>
  <c r="J16" i="36"/>
  <c r="AT115" i="50" s="1"/>
  <c r="H16" i="36"/>
  <c r="AR115" i="50" s="1"/>
  <c r="G16" i="36"/>
  <c r="AQ115" i="50" s="1"/>
  <c r="E16" i="36"/>
  <c r="AO115" i="50" s="1"/>
  <c r="D16" i="36"/>
  <c r="AN115" i="50" s="1"/>
  <c r="K15" i="36"/>
  <c r="AU50" i="50" s="1"/>
  <c r="J15" i="36"/>
  <c r="AT50" i="50" s="1"/>
  <c r="H15" i="36"/>
  <c r="AR50" i="50" s="1"/>
  <c r="G15" i="36"/>
  <c r="AQ50" i="50" s="1"/>
  <c r="E15" i="36"/>
  <c r="AO50" i="50" s="1"/>
  <c r="D15" i="36"/>
  <c r="AN50" i="50" s="1"/>
  <c r="K14" i="36"/>
  <c r="AU54" i="50" s="1"/>
  <c r="J14" i="36"/>
  <c r="AT54" i="50" s="1"/>
  <c r="H14" i="36"/>
  <c r="AR54" i="50" s="1"/>
  <c r="G14" i="36"/>
  <c r="AQ54" i="50" s="1"/>
  <c r="E14" i="36"/>
  <c r="AO54" i="50" s="1"/>
  <c r="D14" i="36"/>
  <c r="AN54" i="50" s="1"/>
  <c r="K13" i="36"/>
  <c r="AU66" i="50" s="1"/>
  <c r="J13" i="36"/>
  <c r="AT66" i="50" s="1"/>
  <c r="H13" i="36"/>
  <c r="AR66" i="50" s="1"/>
  <c r="G13" i="36"/>
  <c r="AQ66" i="50" s="1"/>
  <c r="E13" i="36"/>
  <c r="AO66" i="50" s="1"/>
  <c r="D13" i="36"/>
  <c r="AN66" i="50" s="1"/>
  <c r="K12" i="36"/>
  <c r="AU72" i="50" s="1"/>
  <c r="J12" i="36"/>
  <c r="AT72" i="50" s="1"/>
  <c r="H12" i="36"/>
  <c r="AR72" i="50" s="1"/>
  <c r="G12" i="36"/>
  <c r="AQ72" i="50" s="1"/>
  <c r="E12" i="36"/>
  <c r="AO72" i="50" s="1"/>
  <c r="D12" i="36"/>
  <c r="AN72" i="50" s="1"/>
  <c r="K11" i="36"/>
  <c r="AU88" i="50" s="1"/>
  <c r="J11" i="36"/>
  <c r="AT88" i="50" s="1"/>
  <c r="H11" i="36"/>
  <c r="AR88" i="50" s="1"/>
  <c r="G11" i="36"/>
  <c r="AQ88" i="50" s="1"/>
  <c r="E11" i="36"/>
  <c r="AO88" i="50" s="1"/>
  <c r="D11" i="36"/>
  <c r="AN88" i="50" s="1"/>
  <c r="K10" i="36"/>
  <c r="AU127" i="50" s="1"/>
  <c r="J10" i="36"/>
  <c r="AT127" i="50" s="1"/>
  <c r="H10" i="36"/>
  <c r="AR127" i="50" s="1"/>
  <c r="G10" i="36"/>
  <c r="AQ127" i="50" s="1"/>
  <c r="E10" i="36"/>
  <c r="AO127" i="50" s="1"/>
  <c r="D10" i="36"/>
  <c r="AN127" i="50" s="1"/>
  <c r="K9" i="36"/>
  <c r="AU60" i="50" s="1"/>
  <c r="J9" i="36"/>
  <c r="AT60" i="50" s="1"/>
  <c r="H9" i="36"/>
  <c r="AR60" i="50" s="1"/>
  <c r="G9" i="36"/>
  <c r="AQ60" i="50" s="1"/>
  <c r="E9" i="36"/>
  <c r="AO60" i="50" s="1"/>
  <c r="D9" i="36"/>
  <c r="AN60" i="50" s="1"/>
  <c r="K8" i="36"/>
  <c r="AU18" i="50" s="1"/>
  <c r="J8" i="36"/>
  <c r="AT18" i="50" s="1"/>
  <c r="H8" i="36"/>
  <c r="AR18" i="50" s="1"/>
  <c r="G8" i="36"/>
  <c r="AQ18" i="50" s="1"/>
  <c r="E8" i="36"/>
  <c r="AO18" i="50" s="1"/>
  <c r="D8" i="36"/>
  <c r="AN18" i="50" s="1"/>
  <c r="BP113" i="3" l="1"/>
  <c r="BQ113" s="1"/>
  <c r="Z154"/>
  <c r="L50" i="42"/>
  <c r="BP57" i="3"/>
  <c r="BQ57" s="1"/>
  <c r="BP49"/>
  <c r="BQ49" s="1"/>
  <c r="BP169"/>
  <c r="BQ169" s="1"/>
  <c r="L138" i="42"/>
  <c r="BP53" i="3"/>
  <c r="BQ53" s="1"/>
  <c r="BP137"/>
  <c r="BQ137" s="1"/>
  <c r="L54" i="42"/>
  <c r="L45"/>
  <c r="L146"/>
  <c r="BQ141" i="3"/>
  <c r="BB125"/>
  <c r="BQ46"/>
  <c r="F90" i="38"/>
  <c r="BA16" i="50" s="1"/>
  <c r="L66" i="42"/>
  <c r="BP109" i="3"/>
  <c r="BQ109" s="1"/>
  <c r="L122" i="42"/>
  <c r="BP54" i="3"/>
  <c r="BQ54" s="1"/>
  <c r="BQ65"/>
  <c r="BQ157"/>
  <c r="I38" i="39"/>
  <c r="U57" i="50" s="1"/>
  <c r="L56" i="38"/>
  <c r="BG142" i="50" s="1"/>
  <c r="Z99" i="3"/>
  <c r="L47" i="42"/>
  <c r="BP69" i="3"/>
  <c r="BQ69" s="1"/>
  <c r="BP149"/>
  <c r="BQ149" s="1"/>
  <c r="BP40"/>
  <c r="BQ40" s="1"/>
  <c r="BF63"/>
  <c r="L96" i="38"/>
  <c r="BG27" i="50" s="1"/>
  <c r="F49" i="38"/>
  <c r="BA62" i="50" s="1"/>
  <c r="Z159" i="3"/>
  <c r="L70" i="42"/>
  <c r="BP145" i="3"/>
  <c r="BQ145" s="1"/>
  <c r="L150" i="42"/>
  <c r="AR167" i="3"/>
  <c r="AT26"/>
  <c r="L142" i="42"/>
  <c r="BP60" i="3"/>
  <c r="BQ60" s="1"/>
  <c r="BP44"/>
  <c r="BQ44" s="1"/>
  <c r="AY102"/>
  <c r="F26" i="38"/>
  <c r="BA119" i="50" s="1"/>
  <c r="BF71" i="3"/>
  <c r="Z174"/>
  <c r="BP73"/>
  <c r="BQ73" s="1"/>
  <c r="AQ128"/>
  <c r="BF152"/>
  <c r="AZ100"/>
  <c r="H148"/>
  <c r="K29" i="41"/>
  <c r="AD73" i="50" s="1"/>
  <c r="AE73" s="1"/>
  <c r="Z138" i="3"/>
  <c r="L61" i="42"/>
  <c r="BP153" i="3"/>
  <c r="BQ153" s="1"/>
  <c r="BP41"/>
  <c r="BQ41" s="1"/>
  <c r="L74" i="42"/>
  <c r="AN165" i="3"/>
  <c r="F164" i="38"/>
  <c r="BA131" i="50" s="1"/>
  <c r="AO54" i="3"/>
  <c r="BE125"/>
  <c r="Z135"/>
  <c r="Z112"/>
  <c r="L154" i="42"/>
  <c r="BP121" i="3"/>
  <c r="BQ121" s="1"/>
  <c r="L71" i="42"/>
  <c r="L42"/>
  <c r="AT9" i="3"/>
  <c r="AN11"/>
  <c r="AT11"/>
  <c r="AN13"/>
  <c r="AQ14"/>
  <c r="AT15"/>
  <c r="AN17"/>
  <c r="AQ18"/>
  <c r="AT19"/>
  <c r="AN21"/>
  <c r="AQ22"/>
  <c r="AT23"/>
  <c r="AN25"/>
  <c r="AQ26"/>
  <c r="AT27"/>
  <c r="AN29"/>
  <c r="AT29"/>
  <c r="AN31"/>
  <c r="AT31"/>
  <c r="AN33"/>
  <c r="AQ34"/>
  <c r="AT35"/>
  <c r="AN37"/>
  <c r="AQ38"/>
  <c r="AN41"/>
  <c r="AN43"/>
  <c r="AQ46"/>
  <c r="AT47"/>
  <c r="AN49"/>
  <c r="AT51"/>
  <c r="AN53"/>
  <c r="AQ54"/>
  <c r="AN55"/>
  <c r="AT55"/>
  <c r="AU56"/>
  <c r="AO58"/>
  <c r="AR59"/>
  <c r="AO64"/>
  <c r="AR65"/>
  <c r="AU66"/>
  <c r="AR69"/>
  <c r="AO70"/>
  <c r="AU72"/>
  <c r="AR73"/>
  <c r="AR75"/>
  <c r="AU76"/>
  <c r="F77" i="36"/>
  <c r="AP37" i="50" s="1"/>
  <c r="AR81" i="3"/>
  <c r="AO82"/>
  <c r="AR83"/>
  <c r="AO84"/>
  <c r="I84" i="36"/>
  <c r="AS166" i="50" s="1"/>
  <c r="AO86" i="3"/>
  <c r="I86" i="36"/>
  <c r="AS162" i="50" s="1"/>
  <c r="AU88" i="3"/>
  <c r="AO90"/>
  <c r="AR93"/>
  <c r="AU94"/>
  <c r="AR95"/>
  <c r="AU96"/>
  <c r="AO98"/>
  <c r="AR99"/>
  <c r="AU100"/>
  <c r="AO102"/>
  <c r="AR103"/>
  <c r="AU104"/>
  <c r="AR107"/>
  <c r="AU108"/>
  <c r="AO110"/>
  <c r="AR113"/>
  <c r="AU114"/>
  <c r="AR115"/>
  <c r="AU116"/>
  <c r="AO118"/>
  <c r="F119" i="36"/>
  <c r="AP156" i="50" s="1"/>
  <c r="AR121" i="3"/>
  <c r="AU122"/>
  <c r="AR123"/>
  <c r="AU124"/>
  <c r="AO126"/>
  <c r="AU126"/>
  <c r="AO130"/>
  <c r="AR133"/>
  <c r="AU134"/>
  <c r="AO136"/>
  <c r="AR137"/>
  <c r="AU138"/>
  <c r="AR141"/>
  <c r="AU142"/>
  <c r="I142" i="36"/>
  <c r="AS15" i="50" s="1"/>
  <c r="AO146" i="3"/>
  <c r="I146" i="36"/>
  <c r="AS76" i="50" s="1"/>
  <c r="AU148" i="3"/>
  <c r="AU152"/>
  <c r="AO154"/>
  <c r="AT156"/>
  <c r="AN158"/>
  <c r="AT158"/>
  <c r="AN160"/>
  <c r="AQ161"/>
  <c r="AT162"/>
  <c r="AN164"/>
  <c r="AQ165"/>
  <c r="AT166"/>
  <c r="AN168"/>
  <c r="AQ169"/>
  <c r="AT170"/>
  <c r="AQ171"/>
  <c r="AQ173"/>
  <c r="AO80"/>
  <c r="BB154"/>
  <c r="AZ147"/>
  <c r="BF143"/>
  <c r="BC142"/>
  <c r="AZ141"/>
  <c r="BC140"/>
  <c r="AZ135"/>
  <c r="BC132"/>
  <c r="BF131"/>
  <c r="BC128"/>
  <c r="AZ125"/>
  <c r="BF123"/>
  <c r="AZ121"/>
  <c r="BF115"/>
  <c r="BC114"/>
  <c r="BF113"/>
  <c r="BC110"/>
  <c r="AZ109"/>
  <c r="BC108"/>
  <c r="AZ107"/>
  <c r="BF105"/>
  <c r="AZ103"/>
  <c r="BF101"/>
  <c r="AZ101"/>
  <c r="BF99"/>
  <c r="BC98"/>
  <c r="BB97"/>
  <c r="AY96"/>
  <c r="BE94"/>
  <c r="AY94"/>
  <c r="BE92"/>
  <c r="AY92"/>
  <c r="BB91"/>
  <c r="BF76"/>
  <c r="BC75"/>
  <c r="BC71"/>
  <c r="BF68"/>
  <c r="BF66"/>
  <c r="AZ66"/>
  <c r="AZ64"/>
  <c r="BC61"/>
  <c r="AZ60"/>
  <c r="BC59"/>
  <c r="BF58"/>
  <c r="AY57"/>
  <c r="BE55"/>
  <c r="BB54"/>
  <c r="BB52"/>
  <c r="AY51"/>
  <c r="BC48"/>
  <c r="BC44"/>
  <c r="AZ43"/>
  <c r="BF41"/>
  <c r="BC40"/>
  <c r="BC36"/>
  <c r="BC32"/>
  <c r="BC30"/>
  <c r="BF29"/>
  <c r="BB25"/>
  <c r="BE24"/>
  <c r="BB21"/>
  <c r="BB17"/>
  <c r="BE16"/>
  <c r="BB13"/>
  <c r="BE12"/>
  <c r="P10"/>
  <c r="P12"/>
  <c r="P14"/>
  <c r="P16"/>
  <c r="P18"/>
  <c r="P21"/>
  <c r="P23"/>
  <c r="P25"/>
  <c r="P26"/>
  <c r="P28"/>
  <c r="P30"/>
  <c r="P32"/>
  <c r="P36"/>
  <c r="U39"/>
  <c r="T41"/>
  <c r="T43"/>
  <c r="T47"/>
  <c r="T48"/>
  <c r="T50"/>
  <c r="T51"/>
  <c r="T54"/>
  <c r="T59"/>
  <c r="T60"/>
  <c r="T62"/>
  <c r="T67"/>
  <c r="T69"/>
  <c r="T71"/>
  <c r="T72"/>
  <c r="T75"/>
  <c r="I81" i="39"/>
  <c r="U90" i="50" s="1"/>
  <c r="T84" i="3"/>
  <c r="T85"/>
  <c r="T92"/>
  <c r="T94"/>
  <c r="T96"/>
  <c r="T98"/>
  <c r="T100"/>
  <c r="T104"/>
  <c r="T106"/>
  <c r="T108"/>
  <c r="T112"/>
  <c r="T113"/>
  <c r="T114"/>
  <c r="T116"/>
  <c r="T118"/>
  <c r="T120"/>
  <c r="T121"/>
  <c r="T122"/>
  <c r="T124"/>
  <c r="T126"/>
  <c r="T128"/>
  <c r="T133"/>
  <c r="T134"/>
  <c r="T136"/>
  <c r="T141"/>
  <c r="T144"/>
  <c r="T149"/>
  <c r="T153"/>
  <c r="T154"/>
  <c r="T156"/>
  <c r="T161"/>
  <c r="T165"/>
  <c r="T169"/>
  <c r="T170"/>
  <c r="T172"/>
  <c r="T174"/>
  <c r="F32"/>
  <c r="I33"/>
  <c r="L34"/>
  <c r="F36"/>
  <c r="I37"/>
  <c r="L38"/>
  <c r="F40"/>
  <c r="L42"/>
  <c r="F44"/>
  <c r="I45"/>
  <c r="L46"/>
  <c r="F48"/>
  <c r="L48"/>
  <c r="F50"/>
  <c r="I51"/>
  <c r="L52"/>
  <c r="F54"/>
  <c r="I55"/>
  <c r="F58"/>
  <c r="I59"/>
  <c r="F60"/>
  <c r="I61"/>
  <c r="L66"/>
  <c r="F68"/>
  <c r="I73"/>
  <c r="L74"/>
  <c r="I75"/>
  <c r="F78"/>
  <c r="I79"/>
  <c r="H81"/>
  <c r="K82"/>
  <c r="E84"/>
  <c r="H85"/>
  <c r="H87"/>
  <c r="H89"/>
  <c r="K90"/>
  <c r="E92"/>
  <c r="H93"/>
  <c r="K94"/>
  <c r="E96"/>
  <c r="K96"/>
  <c r="H99"/>
  <c r="K100"/>
  <c r="H103"/>
  <c r="K108"/>
  <c r="E110"/>
  <c r="K110"/>
  <c r="E112"/>
  <c r="H113"/>
  <c r="K114"/>
  <c r="E116"/>
  <c r="H117"/>
  <c r="K118"/>
  <c r="E120"/>
  <c r="H121"/>
  <c r="K122"/>
  <c r="E124"/>
  <c r="H125"/>
  <c r="H127"/>
  <c r="K128"/>
  <c r="K132"/>
  <c r="E134"/>
  <c r="H135"/>
  <c r="K136"/>
  <c r="E138"/>
  <c r="K140"/>
  <c r="E142"/>
  <c r="K142"/>
  <c r="E144"/>
  <c r="H145"/>
  <c r="E146"/>
  <c r="H147"/>
  <c r="K148"/>
  <c r="E150"/>
  <c r="H151"/>
  <c r="K152"/>
  <c r="E154"/>
  <c r="K154"/>
  <c r="E156"/>
  <c r="H157"/>
  <c r="K158"/>
  <c r="E160"/>
  <c r="H161"/>
  <c r="K164"/>
  <c r="E166"/>
  <c r="H167"/>
  <c r="H169"/>
  <c r="E172"/>
  <c r="K172"/>
  <c r="H173"/>
  <c r="K174"/>
  <c r="AC174"/>
  <c r="AC88"/>
  <c r="AC72"/>
  <c r="AC47"/>
  <c r="AC31"/>
  <c r="AC15"/>
  <c r="AC157"/>
  <c r="AC148"/>
  <c r="AC139"/>
  <c r="AC133"/>
  <c r="AC30"/>
  <c r="AC20"/>
  <c r="AC24"/>
  <c r="AC160"/>
  <c r="AC129"/>
  <c r="AC77"/>
  <c r="AC38"/>
  <c r="AC11"/>
  <c r="AC91"/>
  <c r="Z94"/>
  <c r="Z24"/>
  <c r="Z85"/>
  <c r="Z89"/>
  <c r="Z121"/>
  <c r="AU11"/>
  <c r="AO13"/>
  <c r="AR14"/>
  <c r="AO15"/>
  <c r="AR16"/>
  <c r="AO19"/>
  <c r="AR20"/>
  <c r="AU21"/>
  <c r="AO23"/>
  <c r="AU25"/>
  <c r="AO27"/>
  <c r="AU27"/>
  <c r="AO29"/>
  <c r="AR30"/>
  <c r="AU31"/>
  <c r="AR32"/>
  <c r="AR36"/>
  <c r="AU37"/>
  <c r="AO39"/>
  <c r="AR40"/>
  <c r="AU41"/>
  <c r="AO45"/>
  <c r="AU45"/>
  <c r="AO47"/>
  <c r="AR48"/>
  <c r="AU49"/>
  <c r="AO53"/>
  <c r="AR54"/>
  <c r="AU55"/>
  <c r="AN57"/>
  <c r="AQ58"/>
  <c r="AN59"/>
  <c r="AQ62"/>
  <c r="AT63"/>
  <c r="AN65"/>
  <c r="AQ66"/>
  <c r="AT67"/>
  <c r="AQ70"/>
  <c r="AN73"/>
  <c r="AQ74"/>
  <c r="AT75"/>
  <c r="AT77"/>
  <c r="AN79"/>
  <c r="AT79"/>
  <c r="AN81"/>
  <c r="AQ82"/>
  <c r="AQ84"/>
  <c r="AT85"/>
  <c r="AT87"/>
  <c r="AN89"/>
  <c r="AN91"/>
  <c r="AQ92"/>
  <c r="AT93"/>
  <c r="AN95"/>
  <c r="AT97"/>
  <c r="AN99"/>
  <c r="AQ100"/>
  <c r="AT101"/>
  <c r="AN103"/>
  <c r="AQ104"/>
  <c r="AT105"/>
  <c r="AN109"/>
  <c r="AQ110"/>
  <c r="AT111"/>
  <c r="AN113"/>
  <c r="AQ114"/>
  <c r="AT115"/>
  <c r="AN117"/>
  <c r="AQ118"/>
  <c r="AT119"/>
  <c r="AQ120"/>
  <c r="AT121"/>
  <c r="AN123"/>
  <c r="AQ124"/>
  <c r="AT125"/>
  <c r="AN127"/>
  <c r="AT127"/>
  <c r="AN129"/>
  <c r="AQ130"/>
  <c r="AN131"/>
  <c r="AQ132"/>
  <c r="AT133"/>
  <c r="AN135"/>
  <c r="AQ136"/>
  <c r="AT137"/>
  <c r="AN139"/>
  <c r="AN141"/>
  <c r="AQ142"/>
  <c r="AQ144"/>
  <c r="AT145"/>
  <c r="AN147"/>
  <c r="AQ148"/>
  <c r="AN151"/>
  <c r="AT155"/>
  <c r="AR157"/>
  <c r="L157" i="36"/>
  <c r="AV155" i="50" s="1"/>
  <c r="AO160" i="3"/>
  <c r="AR161"/>
  <c r="AO162"/>
  <c r="AU164"/>
  <c r="AU168"/>
  <c r="AO170"/>
  <c r="AU172"/>
  <c r="AU144"/>
  <c r="AO72"/>
  <c r="BE174"/>
  <c r="BB173"/>
  <c r="AY172"/>
  <c r="BE170"/>
  <c r="AY170"/>
  <c r="BE168"/>
  <c r="BB167"/>
  <c r="AY166"/>
  <c r="BF164"/>
  <c r="AZ162"/>
  <c r="BF160"/>
  <c r="AZ158"/>
  <c r="BC153"/>
  <c r="AZ150"/>
  <c r="BE147"/>
  <c r="AY147"/>
  <c r="BB144"/>
  <c r="AY143"/>
  <c r="BE141"/>
  <c r="AY141"/>
  <c r="BB138"/>
  <c r="BB136"/>
  <c r="BE133"/>
  <c r="AY131"/>
  <c r="BB126"/>
  <c r="BB122"/>
  <c r="BE121"/>
  <c r="BB120"/>
  <c r="AY119"/>
  <c r="BE117"/>
  <c r="BB116"/>
  <c r="AY113"/>
  <c r="BB112"/>
  <c r="BE109"/>
  <c r="AY109"/>
  <c r="BE107"/>
  <c r="BB106"/>
  <c r="AY105"/>
  <c r="BE103"/>
  <c r="BB102"/>
  <c r="BE101"/>
  <c r="BB100"/>
  <c r="BF97"/>
  <c r="BC96"/>
  <c r="AZ95"/>
  <c r="BC94"/>
  <c r="AZ93"/>
  <c r="BF91"/>
  <c r="BE90"/>
  <c r="BB89"/>
  <c r="BB87"/>
  <c r="AY86"/>
  <c r="AY84"/>
  <c r="BB83"/>
  <c r="AY82"/>
  <c r="BE80"/>
  <c r="BB79"/>
  <c r="AY78"/>
  <c r="BB77"/>
  <c r="AY76"/>
  <c r="BB73"/>
  <c r="AY70"/>
  <c r="BB69"/>
  <c r="BB67"/>
  <c r="AY66"/>
  <c r="BB65"/>
  <c r="BE62"/>
  <c r="AY62"/>
  <c r="BE60"/>
  <c r="BE58"/>
  <c r="AZ56"/>
  <c r="BF54"/>
  <c r="AZ52"/>
  <c r="AY49"/>
  <c r="BE47"/>
  <c r="BE45"/>
  <c r="BE43"/>
  <c r="AY43"/>
  <c r="BE41"/>
  <c r="BB40"/>
  <c r="BE39"/>
  <c r="BB38"/>
  <c r="AY37"/>
  <c r="BE35"/>
  <c r="BB34"/>
  <c r="AY33"/>
  <c r="BE31"/>
  <c r="BB30"/>
  <c r="AY29"/>
  <c r="BE27"/>
  <c r="BC26"/>
  <c r="BC24"/>
  <c r="I17" i="38"/>
  <c r="BD51" i="50" s="1"/>
  <c r="L16" i="38"/>
  <c r="BG115" i="50" s="1"/>
  <c r="BC16" i="3"/>
  <c r="BF13"/>
  <c r="Q12"/>
  <c r="P40"/>
  <c r="P41"/>
  <c r="P43"/>
  <c r="P45"/>
  <c r="P47"/>
  <c r="P49"/>
  <c r="P50"/>
  <c r="P52"/>
  <c r="P54"/>
  <c r="P56"/>
  <c r="P58"/>
  <c r="P60"/>
  <c r="P62"/>
  <c r="P63"/>
  <c r="P65"/>
  <c r="P67"/>
  <c r="P69"/>
  <c r="P72"/>
  <c r="P74"/>
  <c r="P76"/>
  <c r="P78"/>
  <c r="P80"/>
  <c r="P82"/>
  <c r="P84"/>
  <c r="P86"/>
  <c r="P88"/>
  <c r="P90"/>
  <c r="P92"/>
  <c r="P95"/>
  <c r="P97"/>
  <c r="P101"/>
  <c r="P105"/>
  <c r="P109"/>
  <c r="P113"/>
  <c r="P114"/>
  <c r="P116"/>
  <c r="P117"/>
  <c r="P119"/>
  <c r="P121"/>
  <c r="P123"/>
  <c r="P124"/>
  <c r="P126"/>
  <c r="P128"/>
  <c r="P130"/>
  <c r="P132"/>
  <c r="P135"/>
  <c r="P137"/>
  <c r="P139"/>
  <c r="P141"/>
  <c r="P143"/>
  <c r="P145"/>
  <c r="P147"/>
  <c r="P148"/>
  <c r="P150"/>
  <c r="P153"/>
  <c r="P155"/>
  <c r="P157"/>
  <c r="P159"/>
  <c r="P161"/>
  <c r="P163"/>
  <c r="P165"/>
  <c r="P168"/>
  <c r="P170"/>
  <c r="P173"/>
  <c r="K9"/>
  <c r="H10"/>
  <c r="E11"/>
  <c r="K13"/>
  <c r="H18"/>
  <c r="E19"/>
  <c r="K21"/>
  <c r="E23"/>
  <c r="K25"/>
  <c r="K29"/>
  <c r="E31"/>
  <c r="H32"/>
  <c r="K33"/>
  <c r="E35"/>
  <c r="K35"/>
  <c r="E37"/>
  <c r="E39"/>
  <c r="H40"/>
  <c r="K41"/>
  <c r="H42"/>
  <c r="K43"/>
  <c r="E45"/>
  <c r="H46"/>
  <c r="K47"/>
  <c r="E49"/>
  <c r="H50"/>
  <c r="K51"/>
  <c r="K53"/>
  <c r="E55"/>
  <c r="H56"/>
  <c r="K57"/>
  <c r="E59"/>
  <c r="H60"/>
  <c r="K61"/>
  <c r="E63"/>
  <c r="H64"/>
  <c r="H66"/>
  <c r="K67"/>
  <c r="E69"/>
  <c r="H70"/>
  <c r="K71"/>
  <c r="E73"/>
  <c r="H74"/>
  <c r="H76"/>
  <c r="H78"/>
  <c r="F80"/>
  <c r="L80"/>
  <c r="F82"/>
  <c r="L86"/>
  <c r="L98"/>
  <c r="F100"/>
  <c r="L102"/>
  <c r="F106"/>
  <c r="I107"/>
  <c r="L108"/>
  <c r="L112"/>
  <c r="F124"/>
  <c r="L126"/>
  <c r="F128"/>
  <c r="L130"/>
  <c r="I135"/>
  <c r="I137"/>
  <c r="L138"/>
  <c r="F140"/>
  <c r="L144"/>
  <c r="F146"/>
  <c r="I149"/>
  <c r="L152"/>
  <c r="I155"/>
  <c r="L157" i="40"/>
  <c r="M155" i="50" s="1"/>
  <c r="I161" i="3"/>
  <c r="I165"/>
  <c r="F168"/>
  <c r="I169"/>
  <c r="L170"/>
  <c r="I173"/>
  <c r="AC142"/>
  <c r="AC126"/>
  <c r="AC116"/>
  <c r="AC96"/>
  <c r="AC53"/>
  <c r="Z50"/>
  <c r="AC37"/>
  <c r="Z34"/>
  <c r="AC21"/>
  <c r="AC172"/>
  <c r="AC163"/>
  <c r="Z127"/>
  <c r="AC114"/>
  <c r="AC100"/>
  <c r="AC86"/>
  <c r="AC70"/>
  <c r="AC62"/>
  <c r="AC39"/>
  <c r="AC168"/>
  <c r="AC151"/>
  <c r="AC135"/>
  <c r="AC44"/>
  <c r="AC27"/>
  <c r="Z162"/>
  <c r="L58" i="42"/>
  <c r="AC71" i="3"/>
  <c r="Z54"/>
  <c r="L175" i="42"/>
  <c r="BP174" i="3"/>
  <c r="BQ174" s="1"/>
  <c r="AN10"/>
  <c r="AQ11"/>
  <c r="AT12"/>
  <c r="AT14"/>
  <c r="AT16"/>
  <c r="AN18"/>
  <c r="AQ19"/>
  <c r="AT20"/>
  <c r="AN22"/>
  <c r="AN24"/>
  <c r="AQ25"/>
  <c r="AQ27"/>
  <c r="AT28"/>
  <c r="AQ29"/>
  <c r="AQ31"/>
  <c r="AQ33"/>
  <c r="AQ35"/>
  <c r="AT36"/>
  <c r="AN38"/>
  <c r="AN40"/>
  <c r="AQ41"/>
  <c r="AN42"/>
  <c r="AN44"/>
  <c r="AT44"/>
  <c r="AN46"/>
  <c r="AN48"/>
  <c r="AQ49"/>
  <c r="AN50"/>
  <c r="I50" i="36"/>
  <c r="AS149" i="50" s="1"/>
  <c r="AQ53" i="3"/>
  <c r="AQ55"/>
  <c r="L54" i="36"/>
  <c r="AV113" i="50" s="1"/>
  <c r="AO57" i="3"/>
  <c r="AU57"/>
  <c r="AU61"/>
  <c r="AO67"/>
  <c r="AR68"/>
  <c r="AO69"/>
  <c r="AO77"/>
  <c r="AO79"/>
  <c r="AR80"/>
  <c r="AO81"/>
  <c r="AR82"/>
  <c r="AR84"/>
  <c r="AO89"/>
  <c r="AR90"/>
  <c r="AU91"/>
  <c r="AR92"/>
  <c r="AU93"/>
  <c r="AO95"/>
  <c r="AU95"/>
  <c r="AO97"/>
  <c r="AR98"/>
  <c r="AU99"/>
  <c r="AR102"/>
  <c r="AO105"/>
  <c r="AR106"/>
  <c r="AU107"/>
  <c r="AO109"/>
  <c r="AO111"/>
  <c r="AU111"/>
  <c r="AR112"/>
  <c r="AO113"/>
  <c r="AU113"/>
  <c r="AO117"/>
  <c r="AU117"/>
  <c r="AR118"/>
  <c r="AU119"/>
  <c r="AR120"/>
  <c r="AO121"/>
  <c r="AR122"/>
  <c r="AU123"/>
  <c r="AO125"/>
  <c r="AU125"/>
  <c r="AR126"/>
  <c r="AU127"/>
  <c r="AR128"/>
  <c r="AO129"/>
  <c r="AR130"/>
  <c r="AU131"/>
  <c r="AO133"/>
  <c r="AU133"/>
  <c r="AR134"/>
  <c r="AU135"/>
  <c r="AR136"/>
  <c r="AO137"/>
  <c r="AR138"/>
  <c r="AU139"/>
  <c r="AU141"/>
  <c r="AR142"/>
  <c r="AU143"/>
  <c r="AR144"/>
  <c r="AO145"/>
  <c r="AR146"/>
  <c r="AO149"/>
  <c r="AU151"/>
  <c r="AR152"/>
  <c r="AO153"/>
  <c r="AU153"/>
  <c r="AU155"/>
  <c r="AN157"/>
  <c r="AT157"/>
  <c r="AQ158"/>
  <c r="AN159"/>
  <c r="AT159"/>
  <c r="AQ160"/>
  <c r="AN161"/>
  <c r="AT161"/>
  <c r="AN163"/>
  <c r="AT163"/>
  <c r="AQ164"/>
  <c r="AT165"/>
  <c r="AQ166"/>
  <c r="AN167"/>
  <c r="AQ168"/>
  <c r="AN169"/>
  <c r="AT169"/>
  <c r="AQ170"/>
  <c r="AN171"/>
  <c r="AT171"/>
  <c r="AQ172"/>
  <c r="AT173"/>
  <c r="AQ174"/>
  <c r="AN173"/>
  <c r="AQ162"/>
  <c r="AR139"/>
  <c r="AQ96"/>
  <c r="AR71"/>
  <c r="AQ50"/>
  <c r="AQ20"/>
  <c r="BC174"/>
  <c r="AZ173"/>
  <c r="BC172"/>
  <c r="AZ171"/>
  <c r="BF169"/>
  <c r="AZ169"/>
  <c r="BF167"/>
  <c r="BC166"/>
  <c r="BE164"/>
  <c r="AY164"/>
  <c r="BB163"/>
  <c r="BE162"/>
  <c r="AY162"/>
  <c r="BB161"/>
  <c r="BE160"/>
  <c r="AY160"/>
  <c r="BB159"/>
  <c r="BE158"/>
  <c r="AY158"/>
  <c r="BB157"/>
  <c r="BE156"/>
  <c r="AY156"/>
  <c r="BB155"/>
  <c r="BE154"/>
  <c r="AY154"/>
  <c r="BB153"/>
  <c r="BE152"/>
  <c r="AY152"/>
  <c r="BB151"/>
  <c r="BE150"/>
  <c r="AY150"/>
  <c r="BB149"/>
  <c r="BE148"/>
  <c r="AY148"/>
  <c r="BC147"/>
  <c r="BF146"/>
  <c r="BF142"/>
  <c r="AZ140"/>
  <c r="AZ132"/>
  <c r="BC131"/>
  <c r="AZ124"/>
  <c r="BF122"/>
  <c r="BF118"/>
  <c r="AZ118"/>
  <c r="AZ116"/>
  <c r="BC115"/>
  <c r="BF114"/>
  <c r="BF112"/>
  <c r="AZ112"/>
  <c r="BF110"/>
  <c r="BC109"/>
  <c r="AZ108"/>
  <c r="BC107"/>
  <c r="BC99"/>
  <c r="BE97"/>
  <c r="AY97"/>
  <c r="BE95"/>
  <c r="BB94"/>
  <c r="BB92"/>
  <c r="AZ91"/>
  <c r="BC90"/>
  <c r="BC88"/>
  <c r="AZ87"/>
  <c r="BF85"/>
  <c r="AZ85"/>
  <c r="BF83"/>
  <c r="BC82"/>
  <c r="BF81"/>
  <c r="BC80"/>
  <c r="BF79"/>
  <c r="AZ79"/>
  <c r="BC78"/>
  <c r="BF77"/>
  <c r="AZ77"/>
  <c r="BC76"/>
  <c r="BF73"/>
  <c r="AZ73"/>
  <c r="BC70"/>
  <c r="AZ69"/>
  <c r="BC68"/>
  <c r="BF67"/>
  <c r="BF65"/>
  <c r="AZ65"/>
  <c r="BC64"/>
  <c r="AZ63"/>
  <c r="AZ61"/>
  <c r="BC60"/>
  <c r="AZ59"/>
  <c r="BB57"/>
  <c r="BE56"/>
  <c r="AY56"/>
  <c r="BB55"/>
  <c r="AY54"/>
  <c r="BB53"/>
  <c r="BE52"/>
  <c r="AZ50"/>
  <c r="BF48"/>
  <c r="AZ48"/>
  <c r="BC47"/>
  <c r="BF46"/>
  <c r="AZ44"/>
  <c r="BC43"/>
  <c r="BF42"/>
  <c r="AZ40"/>
  <c r="BC39"/>
  <c r="BF38"/>
  <c r="AZ38"/>
  <c r="BF36"/>
  <c r="AZ36"/>
  <c r="BC35"/>
  <c r="BF34"/>
  <c r="AZ34"/>
  <c r="BF32"/>
  <c r="AZ32"/>
  <c r="BC31"/>
  <c r="BF30"/>
  <c r="AZ28"/>
  <c r="BC27"/>
  <c r="AY27"/>
  <c r="BB26"/>
  <c r="BE25"/>
  <c r="AY25"/>
  <c r="BB24"/>
  <c r="BE23"/>
  <c r="AY23"/>
  <c r="BB22"/>
  <c r="BE21"/>
  <c r="AY21"/>
  <c r="BB20"/>
  <c r="BE19"/>
  <c r="AY19"/>
  <c r="BB18"/>
  <c r="BE17"/>
  <c r="AY17"/>
  <c r="BB16"/>
  <c r="BE15"/>
  <c r="AY15"/>
  <c r="BB14"/>
  <c r="BE13"/>
  <c r="AY13"/>
  <c r="BB12"/>
  <c r="BE11"/>
  <c r="AY11"/>
  <c r="BB10"/>
  <c r="BE9"/>
  <c r="AY9"/>
  <c r="BF145"/>
  <c r="BB119"/>
  <c r="AZ89"/>
  <c r="AY60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Q63"/>
  <c r="Q74"/>
  <c r="Q75"/>
  <c r="Q77"/>
  <c r="Q78"/>
  <c r="Q79"/>
  <c r="Q82"/>
  <c r="Q83"/>
  <c r="Q85"/>
  <c r="Q86"/>
  <c r="Q87"/>
  <c r="Q89"/>
  <c r="Q90"/>
  <c r="Q91"/>
  <c r="Q93"/>
  <c r="Q94"/>
  <c r="Q96"/>
  <c r="Q97"/>
  <c r="Q98"/>
  <c r="Q99"/>
  <c r="Q100"/>
  <c r="Q102"/>
  <c r="Q103"/>
  <c r="Q104"/>
  <c r="Q105"/>
  <c r="Q106"/>
  <c r="Q107"/>
  <c r="Q108"/>
  <c r="Q110"/>
  <c r="Q111"/>
  <c r="Q112"/>
  <c r="Q113"/>
  <c r="Q114"/>
  <c r="Q116"/>
  <c r="Q117"/>
  <c r="Q118"/>
  <c r="Q120"/>
  <c r="Q121"/>
  <c r="Q122"/>
  <c r="Q124"/>
  <c r="Q125"/>
  <c r="Q126"/>
  <c r="Q128"/>
  <c r="Q129"/>
  <c r="Q130"/>
  <c r="Q132"/>
  <c r="Q133"/>
  <c r="Q134"/>
  <c r="Q136"/>
  <c r="Q138"/>
  <c r="Q140"/>
  <c r="Q141"/>
  <c r="Q142"/>
  <c r="Q144"/>
  <c r="Q145"/>
  <c r="Q146"/>
  <c r="Q148"/>
  <c r="Q149"/>
  <c r="Q150"/>
  <c r="Q152"/>
  <c r="Q153"/>
  <c r="Q154"/>
  <c r="Q156"/>
  <c r="Q157"/>
  <c r="Q158"/>
  <c r="Q160"/>
  <c r="Q162"/>
  <c r="Q164"/>
  <c r="Q165"/>
  <c r="Q166"/>
  <c r="Q168"/>
  <c r="Q169"/>
  <c r="Q170"/>
  <c r="Q172"/>
  <c r="Q173"/>
  <c r="Q174"/>
  <c r="F9"/>
  <c r="L9"/>
  <c r="I10"/>
  <c r="L11"/>
  <c r="I12"/>
  <c r="F13"/>
  <c r="L13"/>
  <c r="F15"/>
  <c r="L15"/>
  <c r="I16"/>
  <c r="F17"/>
  <c r="I18"/>
  <c r="F19"/>
  <c r="L19"/>
  <c r="I20"/>
  <c r="F21"/>
  <c r="L21"/>
  <c r="I22"/>
  <c r="F23"/>
  <c r="L23"/>
  <c r="I24"/>
  <c r="F25"/>
  <c r="L25"/>
  <c r="I26"/>
  <c r="L27"/>
  <c r="I28"/>
  <c r="F29"/>
  <c r="L29"/>
  <c r="I30"/>
  <c r="F31"/>
  <c r="L31"/>
  <c r="F71"/>
  <c r="K79"/>
  <c r="H80"/>
  <c r="E81"/>
  <c r="K81"/>
  <c r="H82"/>
  <c r="E83"/>
  <c r="K83"/>
  <c r="H84"/>
  <c r="E85"/>
  <c r="K85"/>
  <c r="H86"/>
  <c r="E87"/>
  <c r="E89"/>
  <c r="E91"/>
  <c r="H92"/>
  <c r="K93"/>
  <c r="H94"/>
  <c r="E95"/>
  <c r="K95"/>
  <c r="H96"/>
  <c r="E97"/>
  <c r="K97"/>
  <c r="H98"/>
  <c r="E99"/>
  <c r="K99"/>
  <c r="H100"/>
  <c r="E101"/>
  <c r="K101"/>
  <c r="H102"/>
  <c r="E103"/>
  <c r="K103"/>
  <c r="H104"/>
  <c r="E105"/>
  <c r="K105"/>
  <c r="H106"/>
  <c r="E107"/>
  <c r="K107"/>
  <c r="H108"/>
  <c r="E109"/>
  <c r="K109"/>
  <c r="E111"/>
  <c r="K113"/>
  <c r="H114"/>
  <c r="E115"/>
  <c r="K115"/>
  <c r="E117"/>
  <c r="H118"/>
  <c r="E119"/>
  <c r="H120"/>
  <c r="H122"/>
  <c r="E123"/>
  <c r="K125"/>
  <c r="H126"/>
  <c r="E127"/>
  <c r="K129"/>
  <c r="H130"/>
  <c r="E131"/>
  <c r="H134"/>
  <c r="E135"/>
  <c r="K137"/>
  <c r="H138"/>
  <c r="K141"/>
  <c r="H142"/>
  <c r="E143"/>
  <c r="H144"/>
  <c r="E145"/>
  <c r="K145"/>
  <c r="H146"/>
  <c r="E147"/>
  <c r="K147"/>
  <c r="E149"/>
  <c r="K149"/>
  <c r="H150"/>
  <c r="E151"/>
  <c r="K151"/>
  <c r="H152"/>
  <c r="K153"/>
  <c r="H154"/>
  <c r="E155"/>
  <c r="K155"/>
  <c r="H156"/>
  <c r="E157"/>
  <c r="K157"/>
  <c r="H158"/>
  <c r="E159"/>
  <c r="K159"/>
  <c r="H160"/>
  <c r="E161"/>
  <c r="K161"/>
  <c r="H162"/>
  <c r="E163"/>
  <c r="K163"/>
  <c r="H164"/>
  <c r="E165"/>
  <c r="H166"/>
  <c r="E167"/>
  <c r="K167"/>
  <c r="H168"/>
  <c r="E169"/>
  <c r="K169"/>
  <c r="H170"/>
  <c r="E171"/>
  <c r="K171"/>
  <c r="H172"/>
  <c r="E173"/>
  <c r="K173"/>
  <c r="H174"/>
  <c r="F170"/>
  <c r="Z173"/>
  <c r="AC115"/>
  <c r="AC84"/>
  <c r="AC76"/>
  <c r="AC68"/>
  <c r="AC60"/>
  <c r="AC42"/>
  <c r="AC26"/>
  <c r="AC10"/>
  <c r="AC156"/>
  <c r="AC149"/>
  <c r="AC147"/>
  <c r="AC140"/>
  <c r="K136" i="41"/>
  <c r="AD132" i="50" s="1"/>
  <c r="AC132" i="3"/>
  <c r="Z103"/>
  <c r="Z40"/>
  <c r="AC36"/>
  <c r="AC14"/>
  <c r="AC170"/>
  <c r="AC138"/>
  <c r="AC118"/>
  <c r="AC99"/>
  <c r="AC56"/>
  <c r="AC45"/>
  <c r="AC29"/>
  <c r="AC13"/>
  <c r="AC161"/>
  <c r="AC159"/>
  <c r="AC144"/>
  <c r="AC128"/>
  <c r="AC120"/>
  <c r="AC108"/>
  <c r="AC43"/>
  <c r="AC17"/>
  <c r="Z130"/>
  <c r="BP126"/>
  <c r="BQ126" s="1"/>
  <c r="AC63"/>
  <c r="Z120"/>
  <c r="Z65"/>
  <c r="BP70"/>
  <c r="BQ70" s="1"/>
  <c r="AC123"/>
  <c r="AC95"/>
  <c r="AC69"/>
  <c r="L170" i="42"/>
  <c r="AC46" i="3"/>
  <c r="L41" i="42"/>
  <c r="Z167" i="3"/>
  <c r="BP72"/>
  <c r="BQ72" s="1"/>
  <c r="AC55"/>
  <c r="Z109"/>
  <c r="Z105"/>
  <c r="AN9"/>
  <c r="AQ10"/>
  <c r="AT13"/>
  <c r="AN15"/>
  <c r="AQ16"/>
  <c r="AT17"/>
  <c r="AN19"/>
  <c r="AT21"/>
  <c r="AN23"/>
  <c r="AQ24"/>
  <c r="AT25"/>
  <c r="AN27"/>
  <c r="AQ28"/>
  <c r="AQ30"/>
  <c r="AT33"/>
  <c r="AN35"/>
  <c r="AQ36"/>
  <c r="AT37"/>
  <c r="AN39"/>
  <c r="AQ40"/>
  <c r="AT41"/>
  <c r="AQ42"/>
  <c r="AT43"/>
  <c r="AQ44"/>
  <c r="AT45"/>
  <c r="AN47"/>
  <c r="AQ48"/>
  <c r="AT49"/>
  <c r="AN51"/>
  <c r="AT53"/>
  <c r="AR57"/>
  <c r="AU58"/>
  <c r="AR61"/>
  <c r="AR63"/>
  <c r="AU64"/>
  <c r="AO66"/>
  <c r="AR67"/>
  <c r="AO74"/>
  <c r="AU74"/>
  <c r="F75" i="36"/>
  <c r="AP26" i="50" s="1"/>
  <c r="AR77" i="3"/>
  <c r="L77" i="36"/>
  <c r="AV37" i="50" s="1"/>
  <c r="I78" i="36"/>
  <c r="AS160" i="50" s="1"/>
  <c r="AU80" i="3"/>
  <c r="AU84"/>
  <c r="F87" i="36"/>
  <c r="AP63" i="50" s="1"/>
  <c r="AR89" i="3"/>
  <c r="L89" i="36"/>
  <c r="AV114" i="50" s="1"/>
  <c r="AR91" i="3"/>
  <c r="AU92"/>
  <c r="AO94"/>
  <c r="AR97"/>
  <c r="AU98"/>
  <c r="AR101"/>
  <c r="AU102"/>
  <c r="F103" i="36"/>
  <c r="AP136" i="50" s="1"/>
  <c r="AR105" i="3"/>
  <c r="AO106"/>
  <c r="F107" i="36"/>
  <c r="AP33" i="50" s="1"/>
  <c r="AR109" i="3"/>
  <c r="I110" i="36"/>
  <c r="AS152" i="50" s="1"/>
  <c r="AU112" i="3"/>
  <c r="AO114"/>
  <c r="AR117"/>
  <c r="AU118"/>
  <c r="AO122"/>
  <c r="AR125"/>
  <c r="AO128"/>
  <c r="AR129"/>
  <c r="AU130"/>
  <c r="AR131"/>
  <c r="AU132"/>
  <c r="AO134"/>
  <c r="AO138"/>
  <c r="AU140"/>
  <c r="AO142"/>
  <c r="L145" i="36"/>
  <c r="AV129" i="50" s="1"/>
  <c r="AO148" i="3"/>
  <c r="AR149"/>
  <c r="AR153"/>
  <c r="L153" i="36"/>
  <c r="AV53" i="50" s="1"/>
  <c r="AO156" i="3"/>
  <c r="AQ157"/>
  <c r="AQ159"/>
  <c r="AT160"/>
  <c r="AN162"/>
  <c r="AQ163"/>
  <c r="AT164"/>
  <c r="AN166"/>
  <c r="AQ167"/>
  <c r="AT168"/>
  <c r="AN170"/>
  <c r="AN172"/>
  <c r="AT172"/>
  <c r="AN174"/>
  <c r="AT174"/>
  <c r="AU154"/>
  <c r="AU62"/>
  <c r="BF174"/>
  <c r="BF172"/>
  <c r="I170" i="38"/>
  <c r="BD138" i="50" s="1"/>
  <c r="L169" i="38"/>
  <c r="BG48" i="50" s="1"/>
  <c r="AZ170" i="3"/>
  <c r="BC169"/>
  <c r="BF168"/>
  <c r="AY165"/>
  <c r="BE163"/>
  <c r="AY163"/>
  <c r="BB162"/>
  <c r="BB160"/>
  <c r="AY159"/>
  <c r="BB158"/>
  <c r="BE157"/>
  <c r="BE155"/>
  <c r="BE151"/>
  <c r="AY151"/>
  <c r="BE149"/>
  <c r="AY149"/>
  <c r="BF147"/>
  <c r="AZ145"/>
  <c r="BF139"/>
  <c r="AZ139"/>
  <c r="BF137"/>
  <c r="AZ137"/>
  <c r="BF135"/>
  <c r="BC134"/>
  <c r="AZ133"/>
  <c r="BC130"/>
  <c r="AZ129"/>
  <c r="BF127"/>
  <c r="BC124"/>
  <c r="BF121"/>
  <c r="AZ119"/>
  <c r="AZ117"/>
  <c r="AZ115"/>
  <c r="AZ111"/>
  <c r="BF109"/>
  <c r="BC106"/>
  <c r="AZ105"/>
  <c r="BC104"/>
  <c r="BG97"/>
  <c r="BE96"/>
  <c r="BB95"/>
  <c r="BB93"/>
  <c r="BF74"/>
  <c r="AZ72"/>
  <c r="BF70"/>
  <c r="AZ68"/>
  <c r="BE57"/>
  <c r="BB56"/>
  <c r="AY55"/>
  <c r="BE53"/>
  <c r="AY53"/>
  <c r="BE51"/>
  <c r="BB50"/>
  <c r="BF45"/>
  <c r="BC42"/>
  <c r="BC28"/>
  <c r="AY26"/>
  <c r="AY22"/>
  <c r="BE20"/>
  <c r="AY18"/>
  <c r="AY14"/>
  <c r="AY10"/>
  <c r="BB9"/>
  <c r="P9"/>
  <c r="P11"/>
  <c r="P13"/>
  <c r="P15"/>
  <c r="P17"/>
  <c r="P19"/>
  <c r="P20"/>
  <c r="P22"/>
  <c r="P24"/>
  <c r="P27"/>
  <c r="P29"/>
  <c r="P31"/>
  <c r="P33"/>
  <c r="P34"/>
  <c r="P35"/>
  <c r="P37"/>
  <c r="P38"/>
  <c r="P39"/>
  <c r="T40"/>
  <c r="T42"/>
  <c r="T44"/>
  <c r="T46"/>
  <c r="T56"/>
  <c r="T58"/>
  <c r="T63"/>
  <c r="T64"/>
  <c r="T66"/>
  <c r="T68"/>
  <c r="T70"/>
  <c r="T79"/>
  <c r="T81"/>
  <c r="I82" i="39"/>
  <c r="U40" i="50" s="1"/>
  <c r="T91" i="3"/>
  <c r="T93"/>
  <c r="T95"/>
  <c r="T97"/>
  <c r="T99"/>
  <c r="T101"/>
  <c r="T105"/>
  <c r="T107"/>
  <c r="T109"/>
  <c r="T117"/>
  <c r="T125"/>
  <c r="T129"/>
  <c r="T130"/>
  <c r="T132"/>
  <c r="T137"/>
  <c r="T138"/>
  <c r="T140"/>
  <c r="T142"/>
  <c r="T143"/>
  <c r="T145"/>
  <c r="T146"/>
  <c r="T148"/>
  <c r="T150"/>
  <c r="T152"/>
  <c r="T157"/>
  <c r="T158"/>
  <c r="T160"/>
  <c r="T162"/>
  <c r="T164"/>
  <c r="T166"/>
  <c r="T168"/>
  <c r="T173"/>
  <c r="L32"/>
  <c r="F34"/>
  <c r="I35"/>
  <c r="F38"/>
  <c r="I39"/>
  <c r="L40"/>
  <c r="F42"/>
  <c r="I43"/>
  <c r="L44"/>
  <c r="F46"/>
  <c r="I47"/>
  <c r="I49"/>
  <c r="L50"/>
  <c r="I53"/>
  <c r="L54"/>
  <c r="F56"/>
  <c r="I57"/>
  <c r="L58"/>
  <c r="F62"/>
  <c r="L62"/>
  <c r="F64"/>
  <c r="L64"/>
  <c r="F66"/>
  <c r="I67"/>
  <c r="L68"/>
  <c r="I69"/>
  <c r="L70"/>
  <c r="F72"/>
  <c r="L72"/>
  <c r="F74"/>
  <c r="I77"/>
  <c r="L78"/>
  <c r="K84"/>
  <c r="E86"/>
  <c r="K86"/>
  <c r="E88"/>
  <c r="K88"/>
  <c r="E90"/>
  <c r="H91"/>
  <c r="K92"/>
  <c r="E94"/>
  <c r="H95"/>
  <c r="E100"/>
  <c r="H101"/>
  <c r="K102"/>
  <c r="K104"/>
  <c r="H107"/>
  <c r="E108"/>
  <c r="H109"/>
  <c r="H111"/>
  <c r="K112"/>
  <c r="E114"/>
  <c r="H115"/>
  <c r="K116"/>
  <c r="E118"/>
  <c r="H119"/>
  <c r="K120"/>
  <c r="E122"/>
  <c r="H123"/>
  <c r="K124"/>
  <c r="E126"/>
  <c r="H129"/>
  <c r="E130"/>
  <c r="K130"/>
  <c r="E132"/>
  <c r="H133"/>
  <c r="K134"/>
  <c r="E136"/>
  <c r="H137"/>
  <c r="K138"/>
  <c r="H139"/>
  <c r="H141"/>
  <c r="K144"/>
  <c r="K146"/>
  <c r="E148"/>
  <c r="H149"/>
  <c r="K150"/>
  <c r="E152"/>
  <c r="H153"/>
  <c r="H155"/>
  <c r="K156"/>
  <c r="E158"/>
  <c r="H159"/>
  <c r="K160"/>
  <c r="E162"/>
  <c r="K162"/>
  <c r="E164"/>
  <c r="H165"/>
  <c r="K166"/>
  <c r="E168"/>
  <c r="K168"/>
  <c r="E170"/>
  <c r="H171"/>
  <c r="E174"/>
  <c r="AC80"/>
  <c r="AC64"/>
  <c r="AC155"/>
  <c r="AC141"/>
  <c r="AC131"/>
  <c r="AC154"/>
  <c r="AC57"/>
  <c r="AC40"/>
  <c r="AC145"/>
  <c r="AC127"/>
  <c r="AC98"/>
  <c r="AC49"/>
  <c r="AC28"/>
  <c r="Z126"/>
  <c r="AC19"/>
  <c r="Z22"/>
  <c r="AC51"/>
  <c r="AC59"/>
  <c r="AC67"/>
  <c r="AO9"/>
  <c r="AU9"/>
  <c r="AO11"/>
  <c r="AR12"/>
  <c r="AU13"/>
  <c r="AO17"/>
  <c r="AU17"/>
  <c r="AO21"/>
  <c r="AR22"/>
  <c r="AR24"/>
  <c r="AU29"/>
  <c r="AO31"/>
  <c r="AU33"/>
  <c r="AO35"/>
  <c r="AR38"/>
  <c r="AU39"/>
  <c r="AO41"/>
  <c r="AO43"/>
  <c r="AR44"/>
  <c r="AR46"/>
  <c r="AO49"/>
  <c r="AO51"/>
  <c r="AR52"/>
  <c r="AU53"/>
  <c r="AO55"/>
  <c r="AQ56"/>
  <c r="AT57"/>
  <c r="AQ60"/>
  <c r="AT61"/>
  <c r="AN63"/>
  <c r="AQ64"/>
  <c r="AT65"/>
  <c r="AN67"/>
  <c r="AT69"/>
  <c r="AN71"/>
  <c r="AT73"/>
  <c r="AN75"/>
  <c r="AQ76"/>
  <c r="F76" i="36"/>
  <c r="AP13" i="50" s="1"/>
  <c r="AQ78" i="3"/>
  <c r="AQ80"/>
  <c r="AT81"/>
  <c r="AN83"/>
  <c r="AT83"/>
  <c r="AN85"/>
  <c r="AQ86"/>
  <c r="AN87"/>
  <c r="AQ88"/>
  <c r="AT89"/>
  <c r="AQ90"/>
  <c r="AT91"/>
  <c r="AN93"/>
  <c r="AQ94"/>
  <c r="AT95"/>
  <c r="AN97"/>
  <c r="AQ98"/>
  <c r="AT99"/>
  <c r="AN101"/>
  <c r="AQ102"/>
  <c r="AT103"/>
  <c r="AN105"/>
  <c r="AQ106"/>
  <c r="AN107"/>
  <c r="AQ108"/>
  <c r="AN111"/>
  <c r="AQ112"/>
  <c r="AT113"/>
  <c r="AN115"/>
  <c r="AQ116"/>
  <c r="AT117"/>
  <c r="AN119"/>
  <c r="AN121"/>
  <c r="AQ122"/>
  <c r="AT123"/>
  <c r="AN125"/>
  <c r="AQ126"/>
  <c r="AT129"/>
  <c r="AN133"/>
  <c r="AQ134"/>
  <c r="AT135"/>
  <c r="AN137"/>
  <c r="AQ138"/>
  <c r="AT139"/>
  <c r="AQ140"/>
  <c r="AT141"/>
  <c r="AN143"/>
  <c r="AT143"/>
  <c r="AN145"/>
  <c r="AQ146"/>
  <c r="AT147"/>
  <c r="AN149"/>
  <c r="AT149"/>
  <c r="AQ150"/>
  <c r="AT151"/>
  <c r="AQ152"/>
  <c r="AN153"/>
  <c r="AT153"/>
  <c r="AQ154"/>
  <c r="AN155"/>
  <c r="F155" i="36"/>
  <c r="AP58" i="50" s="1"/>
  <c r="AU156" i="3"/>
  <c r="F157" i="36"/>
  <c r="AP155" i="50" s="1"/>
  <c r="AU160" i="3"/>
  <c r="AO164"/>
  <c r="AR165"/>
  <c r="AR169"/>
  <c r="AO172"/>
  <c r="AR173"/>
  <c r="AT109"/>
  <c r="AY174"/>
  <c r="BE172"/>
  <c r="BB171"/>
  <c r="BB169"/>
  <c r="AY168"/>
  <c r="BE166"/>
  <c r="BB165"/>
  <c r="AZ164"/>
  <c r="BC161"/>
  <c r="BF158"/>
  <c r="BC157"/>
  <c r="AZ154"/>
  <c r="AZ148"/>
  <c r="BB146"/>
  <c r="BE139"/>
  <c r="AY133"/>
  <c r="BB130"/>
  <c r="BE129"/>
  <c r="AY127"/>
  <c r="AY123"/>
  <c r="BE119"/>
  <c r="BB118"/>
  <c r="AY117"/>
  <c r="AY115"/>
  <c r="BE111"/>
  <c r="BE105"/>
  <c r="AY103"/>
  <c r="AY99"/>
  <c r="BF95"/>
  <c r="BF93"/>
  <c r="I91" i="38"/>
  <c r="BD173" i="50" s="1"/>
  <c r="BA91" i="3"/>
  <c r="AY90"/>
  <c r="BE88"/>
  <c r="AY88"/>
  <c r="BE86"/>
  <c r="BB85"/>
  <c r="BE84"/>
  <c r="BE82"/>
  <c r="BB81"/>
  <c r="AY80"/>
  <c r="BE78"/>
  <c r="AY74"/>
  <c r="BE72"/>
  <c r="BE70"/>
  <c r="AY68"/>
  <c r="BE66"/>
  <c r="BE64"/>
  <c r="BB63"/>
  <c r="BB59"/>
  <c r="AY58"/>
  <c r="BC55"/>
  <c r="BF52"/>
  <c r="BC51"/>
  <c r="BF50"/>
  <c r="BE49"/>
  <c r="BB48"/>
  <c r="AY47"/>
  <c r="BB46"/>
  <c r="AY45"/>
  <c r="BB44"/>
  <c r="BB42"/>
  <c r="AY41"/>
  <c r="AY39"/>
  <c r="BE37"/>
  <c r="BB36"/>
  <c r="AY35"/>
  <c r="BE33"/>
  <c r="BB32"/>
  <c r="AY31"/>
  <c r="BE29"/>
  <c r="BB28"/>
  <c r="AZ27"/>
  <c r="BF25"/>
  <c r="BC20"/>
  <c r="F18" i="38"/>
  <c r="BA25" i="50" s="1"/>
  <c r="BC14" i="3"/>
  <c r="BC12"/>
  <c r="BB152"/>
  <c r="Q16"/>
  <c r="P42"/>
  <c r="P44"/>
  <c r="P46"/>
  <c r="P48"/>
  <c r="P51"/>
  <c r="P53"/>
  <c r="P55"/>
  <c r="P57"/>
  <c r="P59"/>
  <c r="P61"/>
  <c r="P64"/>
  <c r="P66"/>
  <c r="P68"/>
  <c r="P70"/>
  <c r="P71"/>
  <c r="P73"/>
  <c r="P75"/>
  <c r="P77"/>
  <c r="P79"/>
  <c r="P81"/>
  <c r="P83"/>
  <c r="P85"/>
  <c r="P87"/>
  <c r="P89"/>
  <c r="P91"/>
  <c r="P93"/>
  <c r="P96"/>
  <c r="P100"/>
  <c r="P104"/>
  <c r="P108"/>
  <c r="P112"/>
  <c r="P115"/>
  <c r="P118"/>
  <c r="P120"/>
  <c r="P122"/>
  <c r="P125"/>
  <c r="P127"/>
  <c r="P129"/>
  <c r="P131"/>
  <c r="P133"/>
  <c r="P134"/>
  <c r="P136"/>
  <c r="P138"/>
  <c r="P140"/>
  <c r="P142"/>
  <c r="P144"/>
  <c r="P146"/>
  <c r="P149"/>
  <c r="P151"/>
  <c r="P152"/>
  <c r="P154"/>
  <c r="P156"/>
  <c r="P158"/>
  <c r="P160"/>
  <c r="P162"/>
  <c r="P164"/>
  <c r="P166"/>
  <c r="P167"/>
  <c r="P169"/>
  <c r="P171"/>
  <c r="P172"/>
  <c r="P174"/>
  <c r="H14"/>
  <c r="E15"/>
  <c r="K17"/>
  <c r="H22"/>
  <c r="H26"/>
  <c r="E27"/>
  <c r="H30"/>
  <c r="E33"/>
  <c r="H34"/>
  <c r="H36"/>
  <c r="K37"/>
  <c r="H38"/>
  <c r="K39"/>
  <c r="E41"/>
  <c r="E43"/>
  <c r="H44"/>
  <c r="K45"/>
  <c r="E47"/>
  <c r="H48"/>
  <c r="K49"/>
  <c r="E51"/>
  <c r="H52"/>
  <c r="E53"/>
  <c r="H54"/>
  <c r="K55"/>
  <c r="E57"/>
  <c r="H58"/>
  <c r="K59"/>
  <c r="E61"/>
  <c r="H62"/>
  <c r="K63"/>
  <c r="E65"/>
  <c r="K65"/>
  <c r="E67"/>
  <c r="H68"/>
  <c r="K69"/>
  <c r="E71"/>
  <c r="H72"/>
  <c r="K73"/>
  <c r="E75"/>
  <c r="K75"/>
  <c r="E77"/>
  <c r="K77"/>
  <c r="E79"/>
  <c r="I78" i="40"/>
  <c r="J160" i="50" s="1"/>
  <c r="L82" i="3"/>
  <c r="I83"/>
  <c r="L84"/>
  <c r="I89"/>
  <c r="I95"/>
  <c r="F96"/>
  <c r="I97"/>
  <c r="F98"/>
  <c r="I99"/>
  <c r="L100"/>
  <c r="F102"/>
  <c r="I103"/>
  <c r="F104"/>
  <c r="I105"/>
  <c r="L106"/>
  <c r="F108"/>
  <c r="F110"/>
  <c r="F112"/>
  <c r="I117"/>
  <c r="F118"/>
  <c r="I121"/>
  <c r="I125"/>
  <c r="I131"/>
  <c r="F132"/>
  <c r="I133"/>
  <c r="I143"/>
  <c r="F144"/>
  <c r="I145"/>
  <c r="I147"/>
  <c r="L148"/>
  <c r="F150"/>
  <c r="F154"/>
  <c r="L156"/>
  <c r="F158"/>
  <c r="I159"/>
  <c r="L160"/>
  <c r="F162"/>
  <c r="L162"/>
  <c r="I163"/>
  <c r="L164"/>
  <c r="F166"/>
  <c r="L167" i="40"/>
  <c r="M170" i="50" s="1"/>
  <c r="L172" i="3"/>
  <c r="F174"/>
  <c r="AC158"/>
  <c r="Z113"/>
  <c r="Z18"/>
  <c r="AC165"/>
  <c r="AC124"/>
  <c r="AC104"/>
  <c r="AC162"/>
  <c r="AC130"/>
  <c r="AC112"/>
  <c r="Z97"/>
  <c r="AC78"/>
  <c r="AC23"/>
  <c r="AC153"/>
  <c r="AC137"/>
  <c r="AC97"/>
  <c r="L158" i="42"/>
  <c r="AC113" i="3"/>
  <c r="Z16"/>
  <c r="AC9"/>
  <c r="Z115"/>
  <c r="Z48"/>
  <c r="BP61"/>
  <c r="BQ61" s="1"/>
  <c r="Z32"/>
  <c r="AC65"/>
  <c r="AQ9"/>
  <c r="AT10"/>
  <c r="AN12"/>
  <c r="AQ13"/>
  <c r="AN14"/>
  <c r="AQ15"/>
  <c r="AN16"/>
  <c r="AQ17"/>
  <c r="AT18"/>
  <c r="AN20"/>
  <c r="AQ21"/>
  <c r="AT22"/>
  <c r="AQ23"/>
  <c r="AT24"/>
  <c r="AN26"/>
  <c r="AN28"/>
  <c r="AN30"/>
  <c r="AT30"/>
  <c r="AN32"/>
  <c r="AT32"/>
  <c r="AN34"/>
  <c r="AT34"/>
  <c r="AN36"/>
  <c r="AQ37"/>
  <c r="AT38"/>
  <c r="AQ39"/>
  <c r="AT40"/>
  <c r="AQ43"/>
  <c r="AQ45"/>
  <c r="AT46"/>
  <c r="AQ47"/>
  <c r="AT48"/>
  <c r="AT50"/>
  <c r="AN52"/>
  <c r="AT52"/>
  <c r="AN54"/>
  <c r="AT54"/>
  <c r="AO59"/>
  <c r="AU59"/>
  <c r="AO61"/>
  <c r="AR62"/>
  <c r="AO63"/>
  <c r="AR64"/>
  <c r="AO65"/>
  <c r="AR66"/>
  <c r="AU67"/>
  <c r="AU71"/>
  <c r="AR72"/>
  <c r="AU73"/>
  <c r="AO83"/>
  <c r="AU83"/>
  <c r="AO85"/>
  <c r="AO87"/>
  <c r="AU87"/>
  <c r="AO91"/>
  <c r="AR94"/>
  <c r="AO99"/>
  <c r="AU101"/>
  <c r="AO103"/>
  <c r="AU103"/>
  <c r="AO107"/>
  <c r="AR108"/>
  <c r="AR9"/>
  <c r="AO10"/>
  <c r="AU12"/>
  <c r="AR13"/>
  <c r="AU16"/>
  <c r="AR17"/>
  <c r="AO18"/>
  <c r="AR19"/>
  <c r="AR21"/>
  <c r="AU22"/>
  <c r="AR23"/>
  <c r="AO24"/>
  <c r="AR25"/>
  <c r="AO26"/>
  <c r="AR29"/>
  <c r="L29" i="36"/>
  <c r="AV70" i="50" s="1"/>
  <c r="I30" i="36"/>
  <c r="AS130" i="50" s="1"/>
  <c r="AO32" i="3"/>
  <c r="AU32"/>
  <c r="AR33"/>
  <c r="AO34"/>
  <c r="AR35"/>
  <c r="AR37"/>
  <c r="AU38"/>
  <c r="AU40"/>
  <c r="AR41"/>
  <c r="AO42"/>
  <c r="AR43"/>
  <c r="AU44"/>
  <c r="AR45"/>
  <c r="AU48"/>
  <c r="AR49"/>
  <c r="AO50"/>
  <c r="AR51"/>
  <c r="AO52"/>
  <c r="AR53"/>
  <c r="AU54"/>
  <c r="AR55"/>
  <c r="AN56"/>
  <c r="AT56"/>
  <c r="AQ57"/>
  <c r="AN58"/>
  <c r="AT58"/>
  <c r="AQ59"/>
  <c r="AN60"/>
  <c r="AT60"/>
  <c r="AQ61"/>
  <c r="AN62"/>
  <c r="AT62"/>
  <c r="AQ63"/>
  <c r="AN64"/>
  <c r="AT64"/>
  <c r="AQ65"/>
  <c r="AN66"/>
  <c r="AT66"/>
  <c r="AQ67"/>
  <c r="AN68"/>
  <c r="AT68"/>
  <c r="AQ69"/>
  <c r="AN70"/>
  <c r="AT70"/>
  <c r="AQ71"/>
  <c r="AN72"/>
  <c r="AT72"/>
  <c r="AQ73"/>
  <c r="AN74"/>
  <c r="AT74"/>
  <c r="AQ75"/>
  <c r="AN76"/>
  <c r="AT76"/>
  <c r="AQ77"/>
  <c r="AN78"/>
  <c r="AT78"/>
  <c r="AQ79"/>
  <c r="AN80"/>
  <c r="AT80"/>
  <c r="AQ81"/>
  <c r="AN82"/>
  <c r="AT82"/>
  <c r="AQ83"/>
  <c r="AN84"/>
  <c r="AT84"/>
  <c r="AQ85"/>
  <c r="AN86"/>
  <c r="AT86"/>
  <c r="AQ87"/>
  <c r="AN88"/>
  <c r="AT88"/>
  <c r="AQ89"/>
  <c r="AN90"/>
  <c r="AT90"/>
  <c r="AQ91"/>
  <c r="AN92"/>
  <c r="AT92"/>
  <c r="AQ93"/>
  <c r="AN94"/>
  <c r="AT94"/>
  <c r="AQ95"/>
  <c r="AN96"/>
  <c r="AT96"/>
  <c r="AQ97"/>
  <c r="AN98"/>
  <c r="AT98"/>
  <c r="AQ99"/>
  <c r="AN100"/>
  <c r="AT100"/>
  <c r="AQ101"/>
  <c r="AN102"/>
  <c r="AT102"/>
  <c r="AQ103"/>
  <c r="AN104"/>
  <c r="AT104"/>
  <c r="AQ105"/>
  <c r="AN106"/>
  <c r="AT106"/>
  <c r="AQ107"/>
  <c r="AN108"/>
  <c r="AT108"/>
  <c r="AQ109"/>
  <c r="AN110"/>
  <c r="AT110"/>
  <c r="AQ111"/>
  <c r="AN112"/>
  <c r="AT112"/>
  <c r="AQ113"/>
  <c r="AN114"/>
  <c r="AT114"/>
  <c r="AQ115"/>
  <c r="AN116"/>
  <c r="AT116"/>
  <c r="AQ117"/>
  <c r="AN118"/>
  <c r="AT118"/>
  <c r="AQ119"/>
  <c r="AN120"/>
  <c r="AT120"/>
  <c r="AQ121"/>
  <c r="AN122"/>
  <c r="AT122"/>
  <c r="AQ123"/>
  <c r="AN124"/>
  <c r="AT124"/>
  <c r="AQ125"/>
  <c r="AN126"/>
  <c r="AT126"/>
  <c r="AQ127"/>
  <c r="AN128"/>
  <c r="AT128"/>
  <c r="AQ129"/>
  <c r="AN130"/>
  <c r="AT130"/>
  <c r="AQ131"/>
  <c r="AN132"/>
  <c r="AT132"/>
  <c r="AQ133"/>
  <c r="AN134"/>
  <c r="AQ135"/>
  <c r="AN136"/>
  <c r="AT136"/>
  <c r="AQ137"/>
  <c r="AN138"/>
  <c r="AT138"/>
  <c r="AQ139"/>
  <c r="AN140"/>
  <c r="AT140"/>
  <c r="AQ141"/>
  <c r="AN142"/>
  <c r="AT142"/>
  <c r="AQ143"/>
  <c r="AN144"/>
  <c r="AT144"/>
  <c r="AQ145"/>
  <c r="AN146"/>
  <c r="AT146"/>
  <c r="AQ147"/>
  <c r="AN148"/>
  <c r="AT148"/>
  <c r="AQ149"/>
  <c r="AN150"/>
  <c r="AT150"/>
  <c r="AQ151"/>
  <c r="AN152"/>
  <c r="AT152"/>
  <c r="AQ153"/>
  <c r="AN154"/>
  <c r="AT154"/>
  <c r="AQ155"/>
  <c r="AN156"/>
  <c r="AO157"/>
  <c r="AU159"/>
  <c r="AR160"/>
  <c r="AO161"/>
  <c r="AU161"/>
  <c r="AU163"/>
  <c r="AO165"/>
  <c r="AU167"/>
  <c r="AR168"/>
  <c r="AO169"/>
  <c r="AU169"/>
  <c r="AU171"/>
  <c r="AT167"/>
  <c r="AQ156"/>
  <c r="AT131"/>
  <c r="AU82"/>
  <c r="AU68"/>
  <c r="AT42"/>
  <c r="BE173"/>
  <c r="I171" i="38"/>
  <c r="BD135" i="50" s="1"/>
  <c r="BE171" i="3"/>
  <c r="BB170"/>
  <c r="AY169"/>
  <c r="BB168"/>
  <c r="BE167"/>
  <c r="AY167"/>
  <c r="BE165"/>
  <c r="AZ165"/>
  <c r="BC164"/>
  <c r="AZ163"/>
  <c r="BC162"/>
  <c r="BF161"/>
  <c r="AZ161"/>
  <c r="BF159"/>
  <c r="BC158"/>
  <c r="BF157"/>
  <c r="AZ157"/>
  <c r="BC156"/>
  <c r="AZ155"/>
  <c r="BF153"/>
  <c r="AZ153"/>
  <c r="BF151"/>
  <c r="BC150"/>
  <c r="BC148"/>
  <c r="L146" i="38"/>
  <c r="BG76" i="50" s="1"/>
  <c r="BB147" i="3"/>
  <c r="BE146"/>
  <c r="AY146"/>
  <c r="BB145"/>
  <c r="BE144"/>
  <c r="AY144"/>
  <c r="BB143"/>
  <c r="BE142"/>
  <c r="AY142"/>
  <c r="BB141"/>
  <c r="BE140"/>
  <c r="AY140"/>
  <c r="BB139"/>
  <c r="BE138"/>
  <c r="AY138"/>
  <c r="BB137"/>
  <c r="BE136"/>
  <c r="AY136"/>
  <c r="BB135"/>
  <c r="BE134"/>
  <c r="AY134"/>
  <c r="BB133"/>
  <c r="BE132"/>
  <c r="AY132"/>
  <c r="BB131"/>
  <c r="BE130"/>
  <c r="AY130"/>
  <c r="BB129"/>
  <c r="BE128"/>
  <c r="AY128"/>
  <c r="BB127"/>
  <c r="BE126"/>
  <c r="AY126"/>
  <c r="BE124"/>
  <c r="AY124"/>
  <c r="BB123"/>
  <c r="BE122"/>
  <c r="AY122"/>
  <c r="BB121"/>
  <c r="BE120"/>
  <c r="AY120"/>
  <c r="BE118"/>
  <c r="AY118"/>
  <c r="BB117"/>
  <c r="BE116"/>
  <c r="AY116"/>
  <c r="BB115"/>
  <c r="BE114"/>
  <c r="AY114"/>
  <c r="BB113"/>
  <c r="BE112"/>
  <c r="AY112"/>
  <c r="BB111"/>
  <c r="BE110"/>
  <c r="AY110"/>
  <c r="BB109"/>
  <c r="AY108"/>
  <c r="BB107"/>
  <c r="BE106"/>
  <c r="AY106"/>
  <c r="BB105"/>
  <c r="BE104"/>
  <c r="AY104"/>
  <c r="BB103"/>
  <c r="BE102"/>
  <c r="BB101"/>
  <c r="BE100"/>
  <c r="AY100"/>
  <c r="BB99"/>
  <c r="BE98"/>
  <c r="AY98"/>
  <c r="AZ92"/>
  <c r="AY91"/>
  <c r="BE89"/>
  <c r="AY89"/>
  <c r="BE87"/>
  <c r="BB86"/>
  <c r="BB84"/>
  <c r="AY83"/>
  <c r="BE81"/>
  <c r="AY81"/>
  <c r="BE79"/>
  <c r="BB78"/>
  <c r="BB76"/>
  <c r="BE75"/>
  <c r="AY75"/>
  <c r="BB74"/>
  <c r="BE73"/>
  <c r="AY73"/>
  <c r="BB72"/>
  <c r="BE71"/>
  <c r="AY71"/>
  <c r="BB70"/>
  <c r="BE69"/>
  <c r="AY69"/>
  <c r="BB68"/>
  <c r="BE67"/>
  <c r="AY67"/>
  <c r="BB66"/>
  <c r="BE65"/>
  <c r="AY65"/>
  <c r="BB64"/>
  <c r="BE63"/>
  <c r="AY63"/>
  <c r="BB62"/>
  <c r="BE61"/>
  <c r="AY61"/>
  <c r="BB60"/>
  <c r="BE59"/>
  <c r="AY59"/>
  <c r="BB58"/>
  <c r="BF57"/>
  <c r="AZ57"/>
  <c r="BC56"/>
  <c r="AZ55"/>
  <c r="AY50"/>
  <c r="BB49"/>
  <c r="BE48"/>
  <c r="AY46"/>
  <c r="BB45"/>
  <c r="BE44"/>
  <c r="AY42"/>
  <c r="BB41"/>
  <c r="BE40"/>
  <c r="AY38"/>
  <c r="BB37"/>
  <c r="BE36"/>
  <c r="AY34"/>
  <c r="BB33"/>
  <c r="BE32"/>
  <c r="AY30"/>
  <c r="BB29"/>
  <c r="BE28"/>
  <c r="BF26"/>
  <c r="AZ24"/>
  <c r="BC23"/>
  <c r="BF22"/>
  <c r="AZ22"/>
  <c r="BF20"/>
  <c r="AZ20"/>
  <c r="BC19"/>
  <c r="BF18"/>
  <c r="BF16"/>
  <c r="AZ16"/>
  <c r="BC15"/>
  <c r="BF14"/>
  <c r="AZ12"/>
  <c r="BC11"/>
  <c r="BF10"/>
  <c r="AZ10"/>
  <c r="AZ174"/>
  <c r="BF138"/>
  <c r="BE108"/>
  <c r="BC72"/>
  <c r="BC52"/>
  <c r="T9"/>
  <c r="T10"/>
  <c r="T11"/>
  <c r="T12"/>
  <c r="T13"/>
  <c r="T14"/>
  <c r="T15"/>
  <c r="T16"/>
  <c r="T17"/>
  <c r="T18"/>
  <c r="T19"/>
  <c r="T20"/>
  <c r="T21"/>
  <c r="T22"/>
  <c r="T24"/>
  <c r="T25"/>
  <c r="T26"/>
  <c r="T27"/>
  <c r="T28"/>
  <c r="T29"/>
  <c r="T30"/>
  <c r="T31"/>
  <c r="T32"/>
  <c r="T33"/>
  <c r="T34"/>
  <c r="T35"/>
  <c r="T36"/>
  <c r="T37"/>
  <c r="T38"/>
  <c r="T39"/>
  <c r="S40"/>
  <c r="S41"/>
  <c r="S42"/>
  <c r="S43"/>
  <c r="S44"/>
  <c r="S45"/>
  <c r="S47"/>
  <c r="S48"/>
  <c r="S49"/>
  <c r="S51"/>
  <c r="S52"/>
  <c r="S53"/>
  <c r="S55"/>
  <c r="S56"/>
  <c r="S57"/>
  <c r="S59"/>
  <c r="S60"/>
  <c r="S61"/>
  <c r="S63"/>
  <c r="S64"/>
  <c r="S65"/>
  <c r="S67"/>
  <c r="S68"/>
  <c r="S69"/>
  <c r="S71"/>
  <c r="S72"/>
  <c r="S73"/>
  <c r="S74"/>
  <c r="S75"/>
  <c r="S76"/>
  <c r="S77"/>
  <c r="S78"/>
  <c r="S79"/>
  <c r="S80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H9"/>
  <c r="E10"/>
  <c r="K10"/>
  <c r="H11"/>
  <c r="E12"/>
  <c r="K12"/>
  <c r="H13"/>
  <c r="E14"/>
  <c r="K14"/>
  <c r="H15"/>
  <c r="E16"/>
  <c r="K16"/>
  <c r="H17"/>
  <c r="E18"/>
  <c r="K18"/>
  <c r="H19"/>
  <c r="E20"/>
  <c r="K20"/>
  <c r="H21"/>
  <c r="E22"/>
  <c r="K22"/>
  <c r="H23"/>
  <c r="E24"/>
  <c r="K24"/>
  <c r="H25"/>
  <c r="E26"/>
  <c r="K26"/>
  <c r="H27"/>
  <c r="E28"/>
  <c r="K28"/>
  <c r="H29"/>
  <c r="E30"/>
  <c r="K30"/>
  <c r="H31"/>
  <c r="K32"/>
  <c r="H33"/>
  <c r="K34"/>
  <c r="H35"/>
  <c r="E36"/>
  <c r="K36"/>
  <c r="H37"/>
  <c r="E38"/>
  <c r="H39"/>
  <c r="H41"/>
  <c r="K42"/>
  <c r="E44"/>
  <c r="K44"/>
  <c r="E46"/>
  <c r="H47"/>
  <c r="H49"/>
  <c r="K50"/>
  <c r="E52"/>
  <c r="K52"/>
  <c r="E54"/>
  <c r="H55"/>
  <c r="K56"/>
  <c r="H57"/>
  <c r="K58"/>
  <c r="E60"/>
  <c r="K60"/>
  <c r="E62"/>
  <c r="H63"/>
  <c r="K64"/>
  <c r="H65"/>
  <c r="K66"/>
  <c r="E68"/>
  <c r="K68"/>
  <c r="E70"/>
  <c r="H71"/>
  <c r="H73"/>
  <c r="K74"/>
  <c r="E76"/>
  <c r="K76"/>
  <c r="E78"/>
  <c r="H79"/>
  <c r="L87"/>
  <c r="I88"/>
  <c r="L89"/>
  <c r="I90"/>
  <c r="F91"/>
  <c r="L91"/>
  <c r="F93"/>
  <c r="L93"/>
  <c r="L95"/>
  <c r="F97"/>
  <c r="L97"/>
  <c r="L105"/>
  <c r="L109"/>
  <c r="I110"/>
  <c r="L111"/>
  <c r="I112"/>
  <c r="F113"/>
  <c r="L112" i="40"/>
  <c r="M143" i="50" s="1"/>
  <c r="F115" i="3"/>
  <c r="I116"/>
  <c r="F117"/>
  <c r="L117"/>
  <c r="I118"/>
  <c r="L119"/>
  <c r="I120"/>
  <c r="F121"/>
  <c r="L121"/>
  <c r="F123"/>
  <c r="L123"/>
  <c r="I124"/>
  <c r="F125"/>
  <c r="L125"/>
  <c r="I125" i="40"/>
  <c r="J75" i="50" s="1"/>
  <c r="L127" i="3"/>
  <c r="I128"/>
  <c r="F129"/>
  <c r="L131"/>
  <c r="I132"/>
  <c r="F133"/>
  <c r="L133"/>
  <c r="F135"/>
  <c r="L135"/>
  <c r="I136"/>
  <c r="F137"/>
  <c r="F139"/>
  <c r="L139"/>
  <c r="I140"/>
  <c r="F141"/>
  <c r="L140" i="40"/>
  <c r="M145" i="50" s="1"/>
  <c r="I142" i="3"/>
  <c r="F143"/>
  <c r="L143"/>
  <c r="I143" i="40"/>
  <c r="J151" i="50" s="1"/>
  <c r="F145" i="3"/>
  <c r="L145"/>
  <c r="L147"/>
  <c r="I148"/>
  <c r="F149"/>
  <c r="L149"/>
  <c r="L151"/>
  <c r="I152"/>
  <c r="F153"/>
  <c r="L153"/>
  <c r="L155"/>
  <c r="I156"/>
  <c r="F157"/>
  <c r="L157"/>
  <c r="L159"/>
  <c r="F161"/>
  <c r="L163"/>
  <c r="F165"/>
  <c r="L165"/>
  <c r="L167"/>
  <c r="F169"/>
  <c r="L169"/>
  <c r="L171"/>
  <c r="I171" i="40"/>
  <c r="J135" i="50" s="1"/>
  <c r="F173" i="3"/>
  <c r="L173"/>
  <c r="AC166"/>
  <c r="AC150"/>
  <c r="AC134"/>
  <c r="AC119"/>
  <c r="AC106"/>
  <c r="Z101"/>
  <c r="AC93"/>
  <c r="AC48"/>
  <c r="AC32"/>
  <c r="AC16"/>
  <c r="AC173"/>
  <c r="AC171"/>
  <c r="AC164"/>
  <c r="AC125"/>
  <c r="AC110"/>
  <c r="AC92"/>
  <c r="AC87"/>
  <c r="AC83"/>
  <c r="AC79"/>
  <c r="AC75"/>
  <c r="AC52"/>
  <c r="AC146"/>
  <c r="AC122"/>
  <c r="Z117"/>
  <c r="AC109"/>
  <c r="AC103"/>
  <c r="AC90"/>
  <c r="AC82"/>
  <c r="AC74"/>
  <c r="AC66"/>
  <c r="AC58"/>
  <c r="AC50"/>
  <c r="Z44"/>
  <c r="AC34"/>
  <c r="Z28"/>
  <c r="AC18"/>
  <c r="Z12"/>
  <c r="AC169"/>
  <c r="AC167"/>
  <c r="AC152"/>
  <c r="AC136"/>
  <c r="AC111"/>
  <c r="AC107"/>
  <c r="AC94"/>
  <c r="AC81"/>
  <c r="AC33"/>
  <c r="AC12"/>
  <c r="L127" i="42"/>
  <c r="Z146" i="3"/>
  <c r="Z96"/>
  <c r="AC35"/>
  <c r="BP45"/>
  <c r="BQ45" s="1"/>
  <c r="Z93"/>
  <c r="Z61"/>
  <c r="AC25"/>
  <c r="AC41"/>
  <c r="AC73"/>
  <c r="AT39"/>
  <c r="L38" i="36"/>
  <c r="AV57" i="50" s="1"/>
  <c r="L15" i="42"/>
  <c r="BP14" i="3"/>
  <c r="BQ14" s="1"/>
  <c r="L162" i="42"/>
  <c r="BP161" i="3"/>
  <c r="BQ161" s="1"/>
  <c r="I19" i="36"/>
  <c r="AS137" i="50" s="1"/>
  <c r="F32" i="36"/>
  <c r="AP167" i="50" s="1"/>
  <c r="AU35" i="3"/>
  <c r="L34" i="36"/>
  <c r="AV68" i="50" s="1"/>
  <c r="BC136" i="3"/>
  <c r="I135" i="38"/>
  <c r="BD46" i="50" s="1"/>
  <c r="BC46" i="3"/>
  <c r="I45" i="38"/>
  <c r="BD95" i="50" s="1"/>
  <c r="AR11" i="3"/>
  <c r="I10" i="36"/>
  <c r="AS127" i="50" s="1"/>
  <c r="AO73" i="3"/>
  <c r="F72" i="36"/>
  <c r="AP161" i="50" s="1"/>
  <c r="AZ54" i="3"/>
  <c r="F53" i="38"/>
  <c r="BA19" i="50" s="1"/>
  <c r="K66" i="41"/>
  <c r="AD78" i="50" s="1"/>
  <c r="L45" i="36"/>
  <c r="AV95" i="50" s="1"/>
  <c r="I46" i="36"/>
  <c r="AS36" i="50" s="1"/>
  <c r="AO120" i="3"/>
  <c r="AZ167"/>
  <c r="F166" i="38"/>
  <c r="BA80" i="50" s="1"/>
  <c r="BC58" i="3"/>
  <c r="I57" i="38"/>
  <c r="BD139" i="50" s="1"/>
  <c r="I151" i="3"/>
  <c r="I150" i="40"/>
  <c r="J117" i="50" s="1"/>
  <c r="F47" i="36"/>
  <c r="AP122" i="50" s="1"/>
  <c r="I134" i="36"/>
  <c r="AS132" i="50" s="1"/>
  <c r="L161" i="36"/>
  <c r="AV41" i="50" s="1"/>
  <c r="I170" i="36"/>
  <c r="AS138" i="50" s="1"/>
  <c r="F134" i="38"/>
  <c r="BA132" i="50" s="1"/>
  <c r="I74" i="38"/>
  <c r="BD30" i="50" s="1"/>
  <c r="I105" i="40"/>
  <c r="J45" i="50" s="1"/>
  <c r="I165" i="40"/>
  <c r="J9" i="50" s="1"/>
  <c r="F44" i="36"/>
  <c r="AP43" i="50" s="1"/>
  <c r="I51" i="36"/>
  <c r="AS21" i="50" s="1"/>
  <c r="I91" i="36"/>
  <c r="AS173" i="50" s="1"/>
  <c r="F135" i="36"/>
  <c r="AP46" i="50" s="1"/>
  <c r="L135" i="36"/>
  <c r="AV46" i="50" s="1"/>
  <c r="F171" i="36"/>
  <c r="AP135" i="50" s="1"/>
  <c r="F173" i="36"/>
  <c r="AP146" i="50" s="1"/>
  <c r="L173" i="36"/>
  <c r="AV146" i="50" s="1"/>
  <c r="I163" i="38"/>
  <c r="BD174" i="50" s="1"/>
  <c r="I145" i="38"/>
  <c r="BD129" i="50" s="1"/>
  <c r="F140" i="38"/>
  <c r="BA145" i="50" s="1"/>
  <c r="F80" i="38"/>
  <c r="BA77" i="50" s="1"/>
  <c r="L72" i="38"/>
  <c r="BG161" i="50" s="1"/>
  <c r="F71" i="38"/>
  <c r="BA159" i="50" s="1"/>
  <c r="I70" i="38"/>
  <c r="BD140" i="50" s="1"/>
  <c r="AZ81" i="3"/>
  <c r="I72" i="40"/>
  <c r="J161" i="50" s="1"/>
  <c r="I117" i="40"/>
  <c r="J94" i="50" s="1"/>
  <c r="I121" i="40"/>
  <c r="J20" i="50" s="1"/>
  <c r="I134" i="40"/>
  <c r="J132" i="50" s="1"/>
  <c r="F142" i="40"/>
  <c r="G15" i="50" s="1"/>
  <c r="I154" i="40"/>
  <c r="J165" i="50" s="1"/>
  <c r="L172" i="40"/>
  <c r="M103" i="50" s="1"/>
  <c r="K168" i="41"/>
  <c r="AD80" i="50" s="1"/>
  <c r="AE80" s="1"/>
  <c r="L119" i="36"/>
  <c r="AV156" i="50" s="1"/>
  <c r="I162" i="36"/>
  <c r="AS85" i="50" s="1"/>
  <c r="I133" i="38"/>
  <c r="BD123" i="50" s="1"/>
  <c r="F110" i="38"/>
  <c r="BA152" i="50" s="1"/>
  <c r="F162" i="40"/>
  <c r="G85" i="50" s="1"/>
  <c r="I169" i="40"/>
  <c r="J48" i="50" s="1"/>
  <c r="L113" i="3"/>
  <c r="L10" i="36"/>
  <c r="AV127" i="50" s="1"/>
  <c r="L58" i="36"/>
  <c r="AV128" i="50" s="1"/>
  <c r="F60" i="36"/>
  <c r="AP23" i="50" s="1"/>
  <c r="I67" i="36"/>
  <c r="AS92" i="50" s="1"/>
  <c r="F68" i="36"/>
  <c r="AP79" i="50" s="1"/>
  <c r="L141" i="36"/>
  <c r="AV121" i="50" s="1"/>
  <c r="L160" i="36"/>
  <c r="AV34" i="50" s="1"/>
  <c r="F159" i="38"/>
  <c r="BA82" i="50" s="1"/>
  <c r="I158" i="38"/>
  <c r="BD81" i="50" s="1"/>
  <c r="L58" i="38"/>
  <c r="BG128" i="50" s="1"/>
  <c r="L48" i="38"/>
  <c r="BG56" i="50" s="1"/>
  <c r="BB164" i="3"/>
  <c r="BC146"/>
  <c r="F116" i="39"/>
  <c r="R116" i="50" s="1"/>
  <c r="L124" i="40"/>
  <c r="M61" i="50" s="1"/>
  <c r="L137" i="40"/>
  <c r="M98" i="50" s="1"/>
  <c r="L161" i="40"/>
  <c r="M41" i="50" s="1"/>
  <c r="L105" i="36"/>
  <c r="AV45" i="50" s="1"/>
  <c r="AU106" i="3"/>
  <c r="L109" i="36"/>
  <c r="AV126" i="50" s="1"/>
  <c r="AU110" i="3"/>
  <c r="AO144"/>
  <c r="F143" i="36"/>
  <c r="AP151" i="50" s="1"/>
  <c r="AR111" i="3"/>
  <c r="AQ32"/>
  <c r="I31" i="36"/>
  <c r="AS106" i="50" s="1"/>
  <c r="I66" i="36"/>
  <c r="AS55" i="50" s="1"/>
  <c r="AU70" i="3"/>
  <c r="L69" i="36"/>
  <c r="AV74" i="50" s="1"/>
  <c r="AT134" i="3"/>
  <c r="L133" i="36"/>
  <c r="AV123" i="50" s="1"/>
  <c r="L152" i="36"/>
  <c r="AV153" i="50" s="1"/>
  <c r="AO155" i="3"/>
  <c r="F154" i="36"/>
  <c r="AP165" i="50" s="1"/>
  <c r="AR147" i="3"/>
  <c r="L13" i="36"/>
  <c r="AV66" i="50" s="1"/>
  <c r="L22" i="36"/>
  <c r="AV134" i="50" s="1"/>
  <c r="AO25" i="3"/>
  <c r="F24" i="36"/>
  <c r="AP99" i="50" s="1"/>
  <c r="L51" i="36"/>
  <c r="AV21" i="50" s="1"/>
  <c r="AQ12" i="3"/>
  <c r="I11" i="36"/>
  <c r="AS88" i="50" s="1"/>
  <c r="F139" i="36"/>
  <c r="AP150" i="50" s="1"/>
  <c r="AO140" i="3"/>
  <c r="I145" i="36"/>
  <c r="AS129" i="50" s="1"/>
  <c r="AO147" i="3"/>
  <c r="F146" i="36"/>
  <c r="AP76" i="50" s="1"/>
  <c r="I154" i="36"/>
  <c r="AS165" i="50" s="1"/>
  <c r="AR155" i="3"/>
  <c r="AO163"/>
  <c r="F162" i="36"/>
  <c r="AP85" i="50" s="1"/>
  <c r="AR171" i="3"/>
  <c r="AO76"/>
  <c r="L63" i="42"/>
  <c r="BP62" i="3"/>
  <c r="BQ62" s="1"/>
  <c r="Z73"/>
  <c r="K74" i="41"/>
  <c r="AD161" i="50" s="1"/>
  <c r="AE161" s="1"/>
  <c r="AU43" i="3"/>
  <c r="L42" i="36"/>
  <c r="AV118" i="50" s="1"/>
  <c r="AU75" i="3"/>
  <c r="L74" i="36"/>
  <c r="AV30" i="50" s="1"/>
  <c r="AR159" i="3"/>
  <c r="I158" i="36"/>
  <c r="AS81" i="50" s="1"/>
  <c r="F67" i="36"/>
  <c r="AP92" i="50" s="1"/>
  <c r="AT107" i="3"/>
  <c r="L106" i="36"/>
  <c r="AV14" i="50" s="1"/>
  <c r="F123" i="36"/>
  <c r="AP97" i="50" s="1"/>
  <c r="AO124" i="3"/>
  <c r="L168" i="36"/>
  <c r="AV89" i="50" s="1"/>
  <c r="AO171" i="3"/>
  <c r="F170" i="36"/>
  <c r="AP138" i="50" s="1"/>
  <c r="I14" i="36"/>
  <c r="AS54" i="50" s="1"/>
  <c r="AR15" i="3"/>
  <c r="F20" i="36"/>
  <c r="AP39" i="50" s="1"/>
  <c r="F56" i="36"/>
  <c r="AP142" i="50" s="1"/>
  <c r="AU63" i="3"/>
  <c r="L62" i="36"/>
  <c r="AV124" i="50" s="1"/>
  <c r="L85" i="36"/>
  <c r="AV22" i="50" s="1"/>
  <c r="AU86" i="3"/>
  <c r="F91" i="36"/>
  <c r="AP173" i="50" s="1"/>
  <c r="L98" i="36"/>
  <c r="AV164" i="50" s="1"/>
  <c r="AR100" i="3"/>
  <c r="I99" i="36"/>
  <c r="AS29" i="50" s="1"/>
  <c r="L125" i="36"/>
  <c r="AV75" i="50" s="1"/>
  <c r="I126" i="36"/>
  <c r="AS109" i="50" s="1"/>
  <c r="F127" i="36"/>
  <c r="AP148" i="50" s="1"/>
  <c r="F147" i="36"/>
  <c r="AP86" i="50" s="1"/>
  <c r="F149" i="36"/>
  <c r="AP35" i="50" s="1"/>
  <c r="L149" i="36"/>
  <c r="AV35" i="50" s="1"/>
  <c r="AR151" i="3"/>
  <c r="I150" i="36"/>
  <c r="AS117" i="50" s="1"/>
  <c r="F163" i="36"/>
  <c r="AP174" i="50" s="1"/>
  <c r="F165" i="36"/>
  <c r="AP9" i="50" s="1"/>
  <c r="L165" i="36"/>
  <c r="AV9" i="50" s="1"/>
  <c r="I166" i="36"/>
  <c r="AS80" i="50" s="1"/>
  <c r="AU90" i="3"/>
  <c r="AQ51"/>
  <c r="BC168"/>
  <c r="I167" i="38"/>
  <c r="BD170" i="50" s="1"/>
  <c r="BC62" i="3"/>
  <c r="I61" i="38"/>
  <c r="BD44" i="50" s="1"/>
  <c r="AZ18" i="3"/>
  <c r="F17" i="38"/>
  <c r="BA51" i="50" s="1"/>
  <c r="AZ39" i="3"/>
  <c r="F38" i="38"/>
  <c r="BA57" i="50" s="1"/>
  <c r="I33" i="38"/>
  <c r="BD125" i="50" s="1"/>
  <c r="BC34" i="3"/>
  <c r="L126" i="42"/>
  <c r="BP125" i="3"/>
  <c r="BQ125" s="1"/>
  <c r="BP76"/>
  <c r="BQ76" s="1"/>
  <c r="L77" i="42"/>
  <c r="L46" i="36"/>
  <c r="AV36" i="50" s="1"/>
  <c r="F55" i="36"/>
  <c r="AP65" i="50" s="1"/>
  <c r="F95" i="36"/>
  <c r="AP83" i="50" s="1"/>
  <c r="L97" i="36"/>
  <c r="AV28" i="50" s="1"/>
  <c r="F111" i="36"/>
  <c r="AP112" i="50" s="1"/>
  <c r="F115" i="36"/>
  <c r="AP11" i="50" s="1"/>
  <c r="L127" i="36"/>
  <c r="AV148" i="50" s="1"/>
  <c r="F131" i="36"/>
  <c r="AP96" i="50" s="1"/>
  <c r="L143" i="36"/>
  <c r="AV151" i="50" s="1"/>
  <c r="I144" i="36"/>
  <c r="AS47" i="50" s="1"/>
  <c r="F151" i="36"/>
  <c r="AP17" i="50" s="1"/>
  <c r="F159" i="36"/>
  <c r="AP82" i="50" s="1"/>
  <c r="F167" i="36"/>
  <c r="AP170" i="50" s="1"/>
  <c r="AZ151" i="3"/>
  <c r="F150" i="38"/>
  <c r="BA117" i="50" s="1"/>
  <c r="K87" i="3"/>
  <c r="L86" i="40"/>
  <c r="M162" i="50" s="1"/>
  <c r="Z20" i="3"/>
  <c r="K21" i="41"/>
  <c r="AD137" i="50" s="1"/>
  <c r="AE137" s="1"/>
  <c r="AC121" i="3"/>
  <c r="K122" i="41"/>
  <c r="AD12" i="50" s="1"/>
  <c r="AE12" s="1"/>
  <c r="BC122" i="3"/>
  <c r="I121" i="38"/>
  <c r="BD20" i="50" s="1"/>
  <c r="I99" i="38"/>
  <c r="BD29" i="50" s="1"/>
  <c r="BC100" i="3"/>
  <c r="F23" i="36"/>
  <c r="AP111" i="50" s="1"/>
  <c r="F39" i="36"/>
  <c r="AP163" i="50" s="1"/>
  <c r="F48" i="36"/>
  <c r="AP56" i="50" s="1"/>
  <c r="F59" i="36"/>
  <c r="AP87" i="50" s="1"/>
  <c r="L59" i="36"/>
  <c r="AV87" i="50" s="1"/>
  <c r="L70" i="36"/>
  <c r="AV140" i="50" s="1"/>
  <c r="I71" i="36"/>
  <c r="AS159" i="50" s="1"/>
  <c r="L90" i="36"/>
  <c r="AV16" i="50" s="1"/>
  <c r="F99" i="36"/>
  <c r="AP29" i="50" s="1"/>
  <c r="L112" i="36"/>
  <c r="AV143" i="50" s="1"/>
  <c r="L117" i="36"/>
  <c r="AV94" i="50" s="1"/>
  <c r="I118" i="36"/>
  <c r="AS101" i="50" s="1"/>
  <c r="L169" i="36"/>
  <c r="AV48" i="50" s="1"/>
  <c r="AO132" i="3"/>
  <c r="AO116"/>
  <c r="F156" i="38"/>
  <c r="BA102" i="50" s="1"/>
  <c r="AY157" i="3"/>
  <c r="I155" i="38"/>
  <c r="BD58" i="50" s="1"/>
  <c r="BB156" i="3"/>
  <c r="AZ143"/>
  <c r="F142" i="38"/>
  <c r="BA15" i="50" s="1"/>
  <c r="L33" i="40"/>
  <c r="M125" i="50" s="1"/>
  <c r="I41" i="3"/>
  <c r="I40" i="40"/>
  <c r="J108" i="50" s="1"/>
  <c r="AC85" i="3"/>
  <c r="K86" i="41"/>
  <c r="AD166" i="50" s="1"/>
  <c r="AE166" s="1"/>
  <c r="F172" i="38"/>
  <c r="BA103" i="50" s="1"/>
  <c r="AY173" i="3"/>
  <c r="BC117"/>
  <c r="I116" i="38"/>
  <c r="BD116" i="50" s="1"/>
  <c r="F88" i="38"/>
  <c r="BA38" i="50" s="1"/>
  <c r="I83" i="38"/>
  <c r="BD133" i="50" s="1"/>
  <c r="L80" i="38"/>
  <c r="BG77" i="50" s="1"/>
  <c r="AZ23" i="3"/>
  <c r="F22" i="38"/>
  <c r="BA134" i="50" s="1"/>
  <c r="F10" i="38"/>
  <c r="BA127" i="50" s="1"/>
  <c r="I9" i="38"/>
  <c r="BD60" i="50" s="1"/>
  <c r="AZ11" i="3"/>
  <c r="I14"/>
  <c r="I13" i="40"/>
  <c r="J66" i="50" s="1"/>
  <c r="AC117" i="3"/>
  <c r="K118" i="41"/>
  <c r="AD116" i="50" s="1"/>
  <c r="AE116" s="1"/>
  <c r="J144" i="41"/>
  <c r="AC15" i="50" s="1"/>
  <c r="AB143" i="3"/>
  <c r="BC154"/>
  <c r="I153" i="38"/>
  <c r="BD53" i="50" s="1"/>
  <c r="BC126" i="3"/>
  <c r="I125" i="38"/>
  <c r="BD75" i="50" s="1"/>
  <c r="F122" i="38"/>
  <c r="BA10" i="50" s="1"/>
  <c r="BB172" i="3"/>
  <c r="BC84"/>
  <c r="I165" i="38"/>
  <c r="BD9" i="50" s="1"/>
  <c r="L156" i="38"/>
  <c r="BG102" i="50" s="1"/>
  <c r="I129" i="38"/>
  <c r="BD69" i="50" s="1"/>
  <c r="F123" i="38"/>
  <c r="BA97" i="50" s="1"/>
  <c r="I122" i="38"/>
  <c r="BD10" i="50" s="1"/>
  <c r="I115" i="38"/>
  <c r="BD11" i="50" s="1"/>
  <c r="I105" i="38"/>
  <c r="BD45" i="50" s="1"/>
  <c r="F94" i="38"/>
  <c r="BA104" i="50" s="1"/>
  <c r="L92" i="38"/>
  <c r="BG107" i="50" s="1"/>
  <c r="F62" i="38"/>
  <c r="BA124" i="50" s="1"/>
  <c r="L47" i="38"/>
  <c r="BG122" i="50" s="1"/>
  <c r="L44" i="38"/>
  <c r="BG43" i="50" s="1"/>
  <c r="L35" i="38"/>
  <c r="BG158" i="50" s="1"/>
  <c r="I25" i="38"/>
  <c r="BD67" i="50" s="1"/>
  <c r="L19" i="38"/>
  <c r="BG137" i="50" s="1"/>
  <c r="I13" i="38"/>
  <c r="BD66" i="50" s="1"/>
  <c r="BB134" i="3"/>
  <c r="BC116"/>
  <c r="AY95"/>
  <c r="I126" i="39"/>
  <c r="U109" i="50" s="1"/>
  <c r="I130" i="39"/>
  <c r="U49" i="50" s="1"/>
  <c r="L173" i="40"/>
  <c r="M146" i="50" s="1"/>
  <c r="F165" i="38"/>
  <c r="BA9" i="50" s="1"/>
  <c r="I164" i="38"/>
  <c r="BD131" i="50" s="1"/>
  <c r="I138" i="38"/>
  <c r="BD154" i="50" s="1"/>
  <c r="L137" i="38"/>
  <c r="BG98" i="50" s="1"/>
  <c r="L104" i="38"/>
  <c r="BG93" i="50" s="1"/>
  <c r="F91" i="38"/>
  <c r="BA173" i="50" s="1"/>
  <c r="I90" i="38"/>
  <c r="BD16" i="50" s="1"/>
  <c r="L86" i="38"/>
  <c r="BG162" i="50" s="1"/>
  <c r="F50" i="38"/>
  <c r="BA149" i="50" s="1"/>
  <c r="I49" i="38"/>
  <c r="BD62" i="50" s="1"/>
  <c r="BF87" i="3"/>
  <c r="L41" i="36"/>
  <c r="AV24" i="50" s="1"/>
  <c r="AU42" i="3"/>
  <c r="F45" i="36"/>
  <c r="AP95" i="50" s="1"/>
  <c r="AO46" i="3"/>
  <c r="AR74"/>
  <c r="I73" i="36"/>
  <c r="AS59" i="50" s="1"/>
  <c r="AO123" i="3"/>
  <c r="F122" i="36"/>
  <c r="AP10" i="50" s="1"/>
  <c r="AO139" i="3"/>
  <c r="F138" i="36"/>
  <c r="AP154" i="50" s="1"/>
  <c r="I153" i="36"/>
  <c r="AS53" i="50" s="1"/>
  <c r="AR154" i="3"/>
  <c r="AP158"/>
  <c r="I169" i="36"/>
  <c r="AS48" i="50" s="1"/>
  <c r="AR170" i="3"/>
  <c r="AU174"/>
  <c r="AO166"/>
  <c r="AR135"/>
  <c r="AR127"/>
  <c r="AR119"/>
  <c r="AO112"/>
  <c r="AO104"/>
  <c r="AO96"/>
  <c r="AO88"/>
  <c r="AR87"/>
  <c r="AR79"/>
  <c r="AU78"/>
  <c r="AO56"/>
  <c r="AN45"/>
  <c r="AO40"/>
  <c r="AR31"/>
  <c r="AU23"/>
  <c r="AZ131"/>
  <c r="F130" i="38"/>
  <c r="BA49" i="50" s="1"/>
  <c r="L106" i="38"/>
  <c r="BG14" i="50" s="1"/>
  <c r="BF107" i="3"/>
  <c r="L74" i="38"/>
  <c r="BG30" i="50" s="1"/>
  <c r="BF75" i="3"/>
  <c r="L73" i="38"/>
  <c r="BG59" i="50" s="1"/>
  <c r="BE74" i="3"/>
  <c r="AZ42"/>
  <c r="F41" i="38"/>
  <c r="BA24" i="50" s="1"/>
  <c r="BC38" i="3"/>
  <c r="I37" i="38"/>
  <c r="BD172" i="50" s="1"/>
  <c r="BB75" i="3"/>
  <c r="L104" i="42"/>
  <c r="BP103" i="3"/>
  <c r="BQ103" s="1"/>
  <c r="L101" i="42"/>
  <c r="BP100" i="3"/>
  <c r="BQ100" s="1"/>
  <c r="L118" i="42"/>
  <c r="BP117" i="3"/>
  <c r="BQ117" s="1"/>
  <c r="L38" i="42"/>
  <c r="BP37" i="3"/>
  <c r="BQ37" s="1"/>
  <c r="L33" i="42"/>
  <c r="BP32" i="3"/>
  <c r="BQ32" s="1"/>
  <c r="L109" i="42"/>
  <c r="BP108" i="3"/>
  <c r="BQ108" s="1"/>
  <c r="L155" i="42"/>
  <c r="BP154" i="3"/>
  <c r="BQ154" s="1"/>
  <c r="L18" i="42"/>
  <c r="BP17" i="3"/>
  <c r="BQ17" s="1"/>
  <c r="L40" i="42"/>
  <c r="BP39" i="3"/>
  <c r="BQ39" s="1"/>
  <c r="L72" i="42"/>
  <c r="BP71" i="3"/>
  <c r="BQ71" s="1"/>
  <c r="L116" i="42"/>
  <c r="BP115" i="3"/>
  <c r="BQ115" s="1"/>
  <c r="L81" i="42"/>
  <c r="BP80" i="3"/>
  <c r="BQ80" s="1"/>
  <c r="K152" i="41"/>
  <c r="AD117" i="50" s="1"/>
  <c r="AE117" s="1"/>
  <c r="Z151" i="3"/>
  <c r="L65" i="42"/>
  <c r="BP64" i="3"/>
  <c r="BQ64" s="1"/>
  <c r="L69" i="42"/>
  <c r="BP68" i="3"/>
  <c r="BQ68" s="1"/>
  <c r="L143" i="42"/>
  <c r="BP142" i="3"/>
  <c r="BQ142" s="1"/>
  <c r="L173" i="42"/>
  <c r="BP172" i="3"/>
  <c r="BQ172" s="1"/>
  <c r="AC61"/>
  <c r="K62" i="41"/>
  <c r="AD23" i="50" s="1"/>
  <c r="AE23" s="1"/>
  <c r="AC101" i="3"/>
  <c r="K102" i="41"/>
  <c r="AD144" i="50" s="1"/>
  <c r="L22" i="42"/>
  <c r="BP21" i="3"/>
  <c r="BQ21" s="1"/>
  <c r="L124" i="42"/>
  <c r="BP123" i="3"/>
  <c r="BQ123" s="1"/>
  <c r="L30" i="42"/>
  <c r="BP29" i="3"/>
  <c r="BQ29" s="1"/>
  <c r="L48" i="42"/>
  <c r="BP47" i="3"/>
  <c r="BQ47" s="1"/>
  <c r="L112" i="42"/>
  <c r="BP111" i="3"/>
  <c r="BQ111" s="1"/>
  <c r="L103" i="42"/>
  <c r="BP102" i="3"/>
  <c r="BQ102" s="1"/>
  <c r="L82" i="42"/>
  <c r="BP81" i="3"/>
  <c r="BQ81" s="1"/>
  <c r="L145" i="42"/>
  <c r="BP144" i="3"/>
  <c r="BQ144" s="1"/>
  <c r="L94" i="42"/>
  <c r="BP93" i="3"/>
  <c r="BQ93" s="1"/>
  <c r="L34" i="42"/>
  <c r="BP33" i="3"/>
  <c r="BQ33" s="1"/>
  <c r="L60" i="42"/>
  <c r="BP59" i="3"/>
  <c r="BQ59" s="1"/>
  <c r="L97" i="42"/>
  <c r="BP96" i="3"/>
  <c r="BQ96" s="1"/>
  <c r="L139" i="42"/>
  <c r="BP138" i="3"/>
  <c r="BQ138" s="1"/>
  <c r="L75" i="42"/>
  <c r="BP74" i="3"/>
  <c r="BQ74" s="1"/>
  <c r="L84" i="42"/>
  <c r="BP83" i="3"/>
  <c r="BQ83" s="1"/>
  <c r="L131" i="42"/>
  <c r="BP130" i="3"/>
  <c r="BQ130" s="1"/>
  <c r="L166" i="42"/>
  <c r="BP165" i="3"/>
  <c r="BQ165" s="1"/>
  <c r="K119" i="41"/>
  <c r="AD94" i="50" s="1"/>
  <c r="Z118" i="3"/>
  <c r="Z77"/>
  <c r="K78" i="41"/>
  <c r="AD13" i="50" s="1"/>
  <c r="AE13" s="1"/>
  <c r="F8" i="36"/>
  <c r="AP18" i="50" s="1"/>
  <c r="I9" i="36"/>
  <c r="AS60" i="50" s="1"/>
  <c r="AR10" i="3"/>
  <c r="F11" i="36"/>
  <c r="AP88" i="50" s="1"/>
  <c r="AO12" i="3"/>
  <c r="F12" i="36"/>
  <c r="AP72" i="50" s="1"/>
  <c r="L14" i="36"/>
  <c r="AV54" i="50" s="1"/>
  <c r="L26" i="36"/>
  <c r="AV119" i="50" s="1"/>
  <c r="AR28" i="3"/>
  <c r="I27" i="36"/>
  <c r="AS73" i="50" s="1"/>
  <c r="L35" i="36"/>
  <c r="AV158" i="50" s="1"/>
  <c r="AU36" i="3"/>
  <c r="F37" i="36"/>
  <c r="AP172" i="50" s="1"/>
  <c r="AO38" i="3"/>
  <c r="L37" i="36"/>
  <c r="AV172" i="50" s="1"/>
  <c r="I38" i="36"/>
  <c r="AS57" i="50" s="1"/>
  <c r="I39" i="36"/>
  <c r="AS163" i="50" s="1"/>
  <c r="I42" i="36"/>
  <c r="AS118" i="50" s="1"/>
  <c r="I43" i="36"/>
  <c r="AS141" i="50" s="1"/>
  <c r="AU51" i="3"/>
  <c r="L50" i="36"/>
  <c r="AV149" i="50" s="1"/>
  <c r="I57" i="36"/>
  <c r="AS139" i="50" s="1"/>
  <c r="AR58" i="3"/>
  <c r="F61" i="36"/>
  <c r="AP44" i="50" s="1"/>
  <c r="L61" i="36"/>
  <c r="AV44" i="50" s="1"/>
  <c r="I62" i="36"/>
  <c r="AS124" i="50" s="1"/>
  <c r="I63" i="36"/>
  <c r="AS120" i="50" s="1"/>
  <c r="L64" i="36"/>
  <c r="AV78" i="50" s="1"/>
  <c r="AU65" i="3"/>
  <c r="AR76"/>
  <c r="I75" i="36"/>
  <c r="AS26" i="50" s="1"/>
  <c r="L84" i="36"/>
  <c r="AV166" i="50" s="1"/>
  <c r="AU85" i="3"/>
  <c r="I85" i="36"/>
  <c r="AS22" i="50" s="1"/>
  <c r="AR86" i="3"/>
  <c r="AO93"/>
  <c r="F92" i="36"/>
  <c r="AP107" i="50" s="1"/>
  <c r="AO101" i="3"/>
  <c r="F100" i="36"/>
  <c r="AP144" i="50" s="1"/>
  <c r="L108" i="36"/>
  <c r="AV71" i="50" s="1"/>
  <c r="AU109" i="3"/>
  <c r="I109" i="36"/>
  <c r="AS126" i="50" s="1"/>
  <c r="AR110" i="3"/>
  <c r="L114" i="36"/>
  <c r="AV31" i="50" s="1"/>
  <c r="AU115" i="3"/>
  <c r="AO168"/>
  <c r="AU166"/>
  <c r="AO158"/>
  <c r="AU146"/>
  <c r="AR145"/>
  <c r="AU136"/>
  <c r="AU128"/>
  <c r="AU120"/>
  <c r="AN77"/>
  <c r="AN69"/>
  <c r="AQ68"/>
  <c r="AN61"/>
  <c r="AT59"/>
  <c r="AQ52"/>
  <c r="AU47"/>
  <c r="AU46"/>
  <c r="AO33"/>
  <c r="AU15"/>
  <c r="AU14"/>
  <c r="I172" i="38"/>
  <c r="BD103" i="50" s="1"/>
  <c r="BC173" i="3"/>
  <c r="F170" i="38"/>
  <c r="BA138" i="50" s="1"/>
  <c r="AY171" i="3"/>
  <c r="I162" i="38"/>
  <c r="BD85" i="50" s="1"/>
  <c r="BC163" i="3"/>
  <c r="L161" i="38"/>
  <c r="BG41" i="50" s="1"/>
  <c r="BF162" i="3"/>
  <c r="L160" i="38"/>
  <c r="BG34" i="50" s="1"/>
  <c r="BE161" i="3"/>
  <c r="F160" i="38"/>
  <c r="BA34" i="50" s="1"/>
  <c r="AY161" i="3"/>
  <c r="L158" i="38"/>
  <c r="BG81" i="50" s="1"/>
  <c r="BE159" i="3"/>
  <c r="L154" i="38"/>
  <c r="BG165" i="50" s="1"/>
  <c r="BF155" i="3"/>
  <c r="BC144"/>
  <c r="I143" i="38"/>
  <c r="BD151" i="50" s="1"/>
  <c r="L93" i="38"/>
  <c r="BG168" i="50" s="1"/>
  <c r="BF94" i="3"/>
  <c r="F92" i="38"/>
  <c r="BA107" i="50" s="1"/>
  <c r="AY93" i="3"/>
  <c r="BF89"/>
  <c r="L88" i="38"/>
  <c r="BG38" i="50" s="1"/>
  <c r="BF56" i="3"/>
  <c r="L55" i="38"/>
  <c r="BG65" i="50" s="1"/>
  <c r="L52" i="38"/>
  <c r="BG52" i="50" s="1"/>
  <c r="BF53" i="3"/>
  <c r="F52" i="38"/>
  <c r="BA52" i="50" s="1"/>
  <c r="AZ53" i="3"/>
  <c r="F51" i="38"/>
  <c r="BA21" i="50" s="1"/>
  <c r="AY52" i="3"/>
  <c r="I50" i="38"/>
  <c r="BD149" i="50" s="1"/>
  <c r="BB51" i="3"/>
  <c r="AZ30"/>
  <c r="F29" i="38"/>
  <c r="BA70" i="50" s="1"/>
  <c r="I20" i="38"/>
  <c r="BD39" i="50" s="1"/>
  <c r="BC21" i="3"/>
  <c r="AZ15"/>
  <c r="F14" i="38"/>
  <c r="BA54" i="50" s="1"/>
  <c r="I8" i="38"/>
  <c r="BD18" i="50" s="1"/>
  <c r="BC9" i="3"/>
  <c r="AU19"/>
  <c r="L18" i="36"/>
  <c r="AV25" i="50" s="1"/>
  <c r="I25" i="36"/>
  <c r="AS67" i="50" s="1"/>
  <c r="AR26" i="3"/>
  <c r="F29" i="36"/>
  <c r="AP70" i="50" s="1"/>
  <c r="AO30" i="3"/>
  <c r="I49" i="36"/>
  <c r="AS62" i="50" s="1"/>
  <c r="AR50" i="3"/>
  <c r="AR56"/>
  <c r="I55" i="36"/>
  <c r="AS65" i="50" s="1"/>
  <c r="AO115" i="3"/>
  <c r="F114" i="36"/>
  <c r="AP31" i="50" s="1"/>
  <c r="AO131" i="3"/>
  <c r="F130" i="36"/>
  <c r="AP49" i="50" s="1"/>
  <c r="I161" i="36"/>
  <c r="AS41" i="50" s="1"/>
  <c r="AR162" i="3"/>
  <c r="I15" i="36"/>
  <c r="AS50" i="50" s="1"/>
  <c r="I18" i="36"/>
  <c r="AS25" i="50" s="1"/>
  <c r="F19" i="36"/>
  <c r="AP137" i="50" s="1"/>
  <c r="AO20" i="3"/>
  <c r="L25" i="36"/>
  <c r="AV67" i="50" s="1"/>
  <c r="AU26" i="3"/>
  <c r="AR27"/>
  <c r="I26" i="36"/>
  <c r="AS119" i="50" s="1"/>
  <c r="F28" i="36"/>
  <c r="AP171" i="50" s="1"/>
  <c r="L33" i="36"/>
  <c r="AV125" i="50" s="1"/>
  <c r="AU34" i="3"/>
  <c r="F40" i="36"/>
  <c r="AP108" i="50" s="1"/>
  <c r="I41" i="36"/>
  <c r="AS24" i="50" s="1"/>
  <c r="AR42" i="3"/>
  <c r="F43" i="36"/>
  <c r="AP141" i="50" s="1"/>
  <c r="AO44" i="3"/>
  <c r="AR60"/>
  <c r="I59" i="36"/>
  <c r="AS87" i="50" s="1"/>
  <c r="L76" i="36"/>
  <c r="AV13" i="50" s="1"/>
  <c r="AU77" i="3"/>
  <c r="I77" i="36"/>
  <c r="AS37" i="50" s="1"/>
  <c r="AR78" i="3"/>
  <c r="AU79"/>
  <c r="L78" i="36"/>
  <c r="AV160" i="50" s="1"/>
  <c r="I82" i="36"/>
  <c r="AS40" i="50" s="1"/>
  <c r="F86" i="36"/>
  <c r="AP162" i="50" s="1"/>
  <c r="AR88" i="3"/>
  <c r="I87" i="36"/>
  <c r="AS63" i="50" s="1"/>
  <c r="L94" i="36"/>
  <c r="AV104" i="50" s="1"/>
  <c r="AR96" i="3"/>
  <c r="I95" i="36"/>
  <c r="AS83" i="50" s="1"/>
  <c r="L102" i="36"/>
  <c r="AV84" i="50" s="1"/>
  <c r="AR104" i="3"/>
  <c r="I103" i="36"/>
  <c r="AS136" i="50" s="1"/>
  <c r="L113" i="36"/>
  <c r="AV147" i="50" s="1"/>
  <c r="F118" i="36"/>
  <c r="AP101" i="50" s="1"/>
  <c r="AO119" i="3"/>
  <c r="L121" i="36"/>
  <c r="AV20" i="50" s="1"/>
  <c r="F126" i="36"/>
  <c r="AP109" i="50" s="1"/>
  <c r="AO127" i="3"/>
  <c r="L129" i="36"/>
  <c r="AV69" i="50" s="1"/>
  <c r="F134" i="36"/>
  <c r="AP132" i="50" s="1"/>
  <c r="AO135" i="3"/>
  <c r="L137" i="36"/>
  <c r="AV98" i="50" s="1"/>
  <c r="F142" i="36"/>
  <c r="AP15" i="50" s="1"/>
  <c r="AO143" i="3"/>
  <c r="I147" i="36"/>
  <c r="AS86" i="50" s="1"/>
  <c r="AR148" i="3"/>
  <c r="L148" i="36"/>
  <c r="AV64" i="50" s="1"/>
  <c r="AU149" i="3"/>
  <c r="I149" i="36"/>
  <c r="AS35" i="50" s="1"/>
  <c r="AR150" i="3"/>
  <c r="I155" i="36"/>
  <c r="AS58" i="50" s="1"/>
  <c r="AR156" i="3"/>
  <c r="L156" i="36"/>
  <c r="AV102" i="50" s="1"/>
  <c r="AU157" i="3"/>
  <c r="I157" i="36"/>
  <c r="AS155" i="50" s="1"/>
  <c r="AR158" i="3"/>
  <c r="I163" i="36"/>
  <c r="AS174" i="50" s="1"/>
  <c r="AR164" i="3"/>
  <c r="L164" i="36"/>
  <c r="AV131" i="50" s="1"/>
  <c r="AU165" i="3"/>
  <c r="I165" i="36"/>
  <c r="AS9" i="50" s="1"/>
  <c r="AR166" i="3"/>
  <c r="I171" i="36"/>
  <c r="AS135" i="50" s="1"/>
  <c r="AR172" i="3"/>
  <c r="F172" i="36"/>
  <c r="AP103" i="50" s="1"/>
  <c r="AO173" i="3"/>
  <c r="L172" i="36"/>
  <c r="AV103" i="50" s="1"/>
  <c r="AU173" i="3"/>
  <c r="I173" i="36"/>
  <c r="AS146" i="50" s="1"/>
  <c r="AR174" i="3"/>
  <c r="AU170"/>
  <c r="AU158"/>
  <c r="AO150"/>
  <c r="AR143"/>
  <c r="AO108"/>
  <c r="AO100"/>
  <c r="AO92"/>
  <c r="AO68"/>
  <c r="AO60"/>
  <c r="AR47"/>
  <c r="L129" i="38"/>
  <c r="BG69" i="50" s="1"/>
  <c r="BF130" i="3"/>
  <c r="F128" i="38"/>
  <c r="BA100" i="50" s="1"/>
  <c r="AY129" i="3"/>
  <c r="I127" i="38"/>
  <c r="BD148" i="50" s="1"/>
  <c r="BB128" i="3"/>
  <c r="L126" i="38"/>
  <c r="BG109" i="50" s="1"/>
  <c r="BE127" i="3"/>
  <c r="L105" i="38"/>
  <c r="BG45" i="50" s="1"/>
  <c r="BF106" i="3"/>
  <c r="AZ76"/>
  <c r="F75" i="38"/>
  <c r="BA26" i="50" s="1"/>
  <c r="F70" i="38"/>
  <c r="BA140" i="50" s="1"/>
  <c r="AZ71" i="3"/>
  <c r="I69" i="38"/>
  <c r="BD74" i="50" s="1"/>
  <c r="L40" i="38"/>
  <c r="BG108" i="50" s="1"/>
  <c r="F37" i="38"/>
  <c r="BA172" i="50" s="1"/>
  <c r="F34" i="38"/>
  <c r="BA68" i="50" s="1"/>
  <c r="AZ35" i="3"/>
  <c r="L33" i="38"/>
  <c r="BG125" i="50" s="1"/>
  <c r="BE34" i="3"/>
  <c r="L13" i="42"/>
  <c r="BP12" i="3"/>
  <c r="BQ12" s="1"/>
  <c r="L113" i="42"/>
  <c r="BP112" i="3"/>
  <c r="BQ112" s="1"/>
  <c r="L28" i="42"/>
  <c r="BP27" i="3"/>
  <c r="BQ27" s="1"/>
  <c r="L20" i="42"/>
  <c r="BP19" i="3"/>
  <c r="BQ19" s="1"/>
  <c r="L105" i="42"/>
  <c r="BP104" i="3"/>
  <c r="BQ104" s="1"/>
  <c r="L137" i="42"/>
  <c r="BP136" i="3"/>
  <c r="BQ136" s="1"/>
  <c r="L168" i="42"/>
  <c r="BP167" i="3"/>
  <c r="BQ167" s="1"/>
  <c r="L27" i="42"/>
  <c r="BP26" i="3"/>
  <c r="BQ26" s="1"/>
  <c r="L56" i="42"/>
  <c r="BP55" i="3"/>
  <c r="BQ55" s="1"/>
  <c r="BP86"/>
  <c r="BQ86" s="1"/>
  <c r="L87" i="42"/>
  <c r="L144"/>
  <c r="BP143" i="3"/>
  <c r="BQ143" s="1"/>
  <c r="L108" i="42"/>
  <c r="BP107" i="3"/>
  <c r="BQ107" s="1"/>
  <c r="L67" i="42"/>
  <c r="BP66" i="3"/>
  <c r="BQ66" s="1"/>
  <c r="L95" i="42"/>
  <c r="BP94" i="3"/>
  <c r="BQ94" s="1"/>
  <c r="L157" i="42"/>
  <c r="BP156" i="3"/>
  <c r="BQ156" s="1"/>
  <c r="Z69"/>
  <c r="K70" i="41"/>
  <c r="AD79" i="50" s="1"/>
  <c r="Z81" i="3"/>
  <c r="K82" i="41"/>
  <c r="AD77" i="50" s="1"/>
  <c r="L92" i="42"/>
  <c r="BP91" i="3"/>
  <c r="BQ91" s="1"/>
  <c r="L31" i="42"/>
  <c r="BP30" i="3"/>
  <c r="BQ30" s="1"/>
  <c r="L39" i="42"/>
  <c r="BP38" i="3"/>
  <c r="BQ38" s="1"/>
  <c r="L21" i="42"/>
  <c r="BP20" i="3"/>
  <c r="BQ20" s="1"/>
  <c r="L64" i="42"/>
  <c r="BP63" i="3"/>
  <c r="BQ63" s="1"/>
  <c r="L123" i="42"/>
  <c r="BP122" i="3"/>
  <c r="BQ122" s="1"/>
  <c r="L135" i="42"/>
  <c r="BP134" i="3"/>
  <c r="BQ134" s="1"/>
  <c r="L90" i="42"/>
  <c r="BP89" i="3"/>
  <c r="BQ89" s="1"/>
  <c r="L172" i="42"/>
  <c r="BP171" i="3"/>
  <c r="BQ171" s="1"/>
  <c r="L161" i="42"/>
  <c r="BP160" i="3"/>
  <c r="BQ160" s="1"/>
  <c r="L98" i="42"/>
  <c r="BP97" i="3"/>
  <c r="BQ97" s="1"/>
  <c r="BP84"/>
  <c r="BQ84" s="1"/>
  <c r="L85" i="42"/>
  <c r="L141"/>
  <c r="BP140" i="3"/>
  <c r="BQ140" s="1"/>
  <c r="L44" i="42"/>
  <c r="BP43" i="3"/>
  <c r="BQ43" s="1"/>
  <c r="L76" i="42"/>
  <c r="BP75" i="3"/>
  <c r="BQ75" s="1"/>
  <c r="L100" i="42"/>
  <c r="BP99" i="3"/>
  <c r="BQ99" s="1"/>
  <c r="L43" i="42"/>
  <c r="BP42" i="3"/>
  <c r="BQ42" s="1"/>
  <c r="L96" i="42"/>
  <c r="BP95" i="3"/>
  <c r="BQ95" s="1"/>
  <c r="L160" i="42"/>
  <c r="BP159" i="3"/>
  <c r="BQ159" s="1"/>
  <c r="L99" i="42"/>
  <c r="BP98" i="3"/>
  <c r="BQ98" s="1"/>
  <c r="Z38"/>
  <c r="K39" i="41"/>
  <c r="AD172" i="50" s="1"/>
  <c r="AE172" s="1"/>
  <c r="L9" i="36"/>
  <c r="AV60" i="50" s="1"/>
  <c r="AU10" i="3"/>
  <c r="F13" i="36"/>
  <c r="AP66" i="50" s="1"/>
  <c r="AO14" i="3"/>
  <c r="F15" i="36"/>
  <c r="AP50" i="50" s="1"/>
  <c r="F16" i="36"/>
  <c r="AP115" i="50" s="1"/>
  <c r="I17" i="36"/>
  <c r="AS51" i="50" s="1"/>
  <c r="AR18" i="3"/>
  <c r="L19" i="36"/>
  <c r="AV137" i="50" s="1"/>
  <c r="AU20" i="3"/>
  <c r="I23" i="36"/>
  <c r="AS111" i="50" s="1"/>
  <c r="F27" i="36"/>
  <c r="AP73" i="50" s="1"/>
  <c r="AO28" i="3"/>
  <c r="L27" i="36"/>
  <c r="AV73" i="50" s="1"/>
  <c r="AU28" i="3"/>
  <c r="L30" i="36"/>
  <c r="AV130" i="50" s="1"/>
  <c r="I34" i="36"/>
  <c r="AS68" i="50" s="1"/>
  <c r="I35" i="36"/>
  <c r="AS158" i="50" s="1"/>
  <c r="AO37" i="3"/>
  <c r="F36" i="36"/>
  <c r="AP157" i="50" s="1"/>
  <c r="I47" i="36"/>
  <c r="AS122" i="50" s="1"/>
  <c r="F51" i="36"/>
  <c r="AP21" i="50" s="1"/>
  <c r="F52" i="36"/>
  <c r="AP52" i="50" s="1"/>
  <c r="L57" i="36"/>
  <c r="AV139" i="50" s="1"/>
  <c r="I58" i="36"/>
  <c r="AS128" i="50" s="1"/>
  <c r="F70" i="36"/>
  <c r="AP140" i="50" s="1"/>
  <c r="AO71" i="3"/>
  <c r="I79" i="36"/>
  <c r="AS42" i="50" s="1"/>
  <c r="L80" i="36"/>
  <c r="AV77" i="50" s="1"/>
  <c r="AU81" i="3"/>
  <c r="F83" i="36"/>
  <c r="AP133" i="50" s="1"/>
  <c r="F88" i="36"/>
  <c r="AP38" i="50" s="1"/>
  <c r="L88" i="36"/>
  <c r="AV38" i="50" s="1"/>
  <c r="AU89" i="3"/>
  <c r="F96" i="36"/>
  <c r="AP27" i="50" s="1"/>
  <c r="L96" i="36"/>
  <c r="AV27" i="50" s="1"/>
  <c r="AU97" i="3"/>
  <c r="F104" i="36"/>
  <c r="AP93" i="50" s="1"/>
  <c r="L104" i="36"/>
  <c r="AV93" i="50" s="1"/>
  <c r="AU105" i="3"/>
  <c r="I108" i="36"/>
  <c r="AS71" i="50" s="1"/>
  <c r="I113" i="36"/>
  <c r="AS147" i="50" s="1"/>
  <c r="AR114" i="3"/>
  <c r="I114" i="36"/>
  <c r="AS31" i="50" s="1"/>
  <c r="L120" i="36"/>
  <c r="AV12" i="50" s="1"/>
  <c r="AU121" i="3"/>
  <c r="I122" i="36"/>
  <c r="AS10" i="50" s="1"/>
  <c r="L128" i="36"/>
  <c r="AV100" i="50" s="1"/>
  <c r="AU129" i="3"/>
  <c r="I130" i="36"/>
  <c r="AS49" i="50" s="1"/>
  <c r="L136" i="36"/>
  <c r="AV32" i="50" s="1"/>
  <c r="AU137" i="3"/>
  <c r="I138" i="36"/>
  <c r="AS154" i="50" s="1"/>
  <c r="L144" i="36"/>
  <c r="AV47" i="50" s="1"/>
  <c r="AU145" i="3"/>
  <c r="AO174"/>
  <c r="AR163"/>
  <c r="AU162"/>
  <c r="AO152"/>
  <c r="AU150"/>
  <c r="AR85"/>
  <c r="AO78"/>
  <c r="AQ72"/>
  <c r="AT71"/>
  <c r="AO62"/>
  <c r="AU60"/>
  <c r="AU52"/>
  <c r="AO48"/>
  <c r="AR39"/>
  <c r="AU30"/>
  <c r="AO16"/>
  <c r="BF173"/>
  <c r="L172" i="38"/>
  <c r="BG103" i="50" s="1"/>
  <c r="BF163" i="3"/>
  <c r="L162" i="38"/>
  <c r="BG85" i="50" s="1"/>
  <c r="I161" i="38"/>
  <c r="BD41" i="50" s="1"/>
  <c r="L155" i="38"/>
  <c r="BG58" i="50" s="1"/>
  <c r="BF156" i="3"/>
  <c r="F155" i="38"/>
  <c r="BA58" i="50" s="1"/>
  <c r="AZ156" i="3"/>
  <c r="I154" i="38"/>
  <c r="BD165" i="50" s="1"/>
  <c r="BC155" i="3"/>
  <c r="L153" i="38"/>
  <c r="BG53" i="50" s="1"/>
  <c r="BF154" i="3"/>
  <c r="L152" i="38"/>
  <c r="BG153" i="50" s="1"/>
  <c r="BE153" i="3"/>
  <c r="F152" i="38"/>
  <c r="BA153" i="50" s="1"/>
  <c r="AY153" i="3"/>
  <c r="AZ149"/>
  <c r="F148" i="38"/>
  <c r="BA64" i="50" s="1"/>
  <c r="F145" i="38"/>
  <c r="BA129" i="50" s="1"/>
  <c r="AZ146" i="3"/>
  <c r="I144" i="38"/>
  <c r="BD47" i="50" s="1"/>
  <c r="BC145" i="3"/>
  <c r="L143" i="38"/>
  <c r="BG151" i="50" s="1"/>
  <c r="BF144" i="3"/>
  <c r="F143" i="38"/>
  <c r="BA151" i="50" s="1"/>
  <c r="AZ144" i="3"/>
  <c r="I142" i="38"/>
  <c r="BD15" i="50" s="1"/>
  <c r="BC143" i="3"/>
  <c r="I141" i="38"/>
  <c r="BD121" i="50" s="1"/>
  <c r="BB142" i="3"/>
  <c r="BC138"/>
  <c r="I137" i="38"/>
  <c r="BD98" i="50" s="1"/>
  <c r="BF117" i="3"/>
  <c r="L116" i="38"/>
  <c r="BG116" i="50" s="1"/>
  <c r="I93" i="38"/>
  <c r="BD168" i="50" s="1"/>
  <c r="I88" i="38"/>
  <c r="BD38" i="50" s="1"/>
  <c r="BC89" i="3"/>
  <c r="I87" i="38"/>
  <c r="BD63" i="50" s="1"/>
  <c r="BB88" i="3"/>
  <c r="L54" i="38"/>
  <c r="BG113" i="50" s="1"/>
  <c r="BF55" i="3"/>
  <c r="F54" i="38"/>
  <c r="BA113" i="50" s="1"/>
  <c r="L53" i="38"/>
  <c r="BG19" i="50" s="1"/>
  <c r="BE54" i="3"/>
  <c r="I52" i="38"/>
  <c r="BD52" i="50" s="1"/>
  <c r="BC53" i="3"/>
  <c r="L51" i="38"/>
  <c r="BG21" i="50" s="1"/>
  <c r="L28" i="38"/>
  <c r="BG171" i="50" s="1"/>
  <c r="L20" i="38"/>
  <c r="BG39" i="50" s="1"/>
  <c r="BF21" i="3"/>
  <c r="F20" i="38"/>
  <c r="BA39" i="50" s="1"/>
  <c r="AZ21" i="3"/>
  <c r="F19" i="38"/>
  <c r="BA137" i="50" s="1"/>
  <c r="AY20" i="3"/>
  <c r="I18" i="38"/>
  <c r="BD25" i="50" s="1"/>
  <c r="BB19" i="3"/>
  <c r="L8" i="38"/>
  <c r="BG18" i="50" s="1"/>
  <c r="BF9" i="3"/>
  <c r="F8" i="38"/>
  <c r="BA18" i="50" s="1"/>
  <c r="AZ9" i="3"/>
  <c r="AZ123"/>
  <c r="BE93"/>
  <c r="F64" i="36"/>
  <c r="AP78" i="50" s="1"/>
  <c r="L65" i="36"/>
  <c r="AV105" i="50" s="1"/>
  <c r="L68" i="36"/>
  <c r="AV79" i="50" s="1"/>
  <c r="I69" i="36"/>
  <c r="AS74" i="50" s="1"/>
  <c r="I70" i="36"/>
  <c r="AS140" i="50" s="1"/>
  <c r="F71" i="36"/>
  <c r="AP159" i="50" s="1"/>
  <c r="L71" i="36"/>
  <c r="AV159" i="50" s="1"/>
  <c r="F74" i="36"/>
  <c r="AP30" i="50" s="1"/>
  <c r="F80" i="36"/>
  <c r="AP77" i="50" s="1"/>
  <c r="L81" i="36"/>
  <c r="AV90" i="50" s="1"/>
  <c r="I83" i="36"/>
  <c r="AS133" i="50" s="1"/>
  <c r="F84" i="36"/>
  <c r="AP166" i="50" s="1"/>
  <c r="I90" i="36"/>
  <c r="AS16" i="50" s="1"/>
  <c r="I92" i="36"/>
  <c r="AS107" i="50" s="1"/>
  <c r="L93" i="36"/>
  <c r="AV168" i="50" s="1"/>
  <c r="I94" i="36"/>
  <c r="AS104" i="50" s="1"/>
  <c r="I98" i="36"/>
  <c r="AS164" i="50" s="1"/>
  <c r="I100" i="36"/>
  <c r="AS144" i="50" s="1"/>
  <c r="L101" i="36"/>
  <c r="AV91" i="50" s="1"/>
  <c r="I102" i="36"/>
  <c r="AS84" i="50" s="1"/>
  <c r="I106" i="36"/>
  <c r="AS14" i="50" s="1"/>
  <c r="F117" i="36"/>
  <c r="AP94" i="50" s="1"/>
  <c r="F125" i="36"/>
  <c r="AP75" i="50" s="1"/>
  <c r="F133" i="36"/>
  <c r="AP123" i="50" s="1"/>
  <c r="F141" i="36"/>
  <c r="AP121" i="50" s="1"/>
  <c r="F150" i="36"/>
  <c r="AP117" i="50" s="1"/>
  <c r="L151" i="36"/>
  <c r="AV17" i="50" s="1"/>
  <c r="F158" i="36"/>
  <c r="AP81" i="50" s="1"/>
  <c r="L159" i="36"/>
  <c r="AV82" i="50" s="1"/>
  <c r="F166" i="36"/>
  <c r="AP80" i="50" s="1"/>
  <c r="L167" i="36"/>
  <c r="AV170" i="50" s="1"/>
  <c r="AO167" i="3"/>
  <c r="AO159"/>
  <c r="AO151"/>
  <c r="AO75"/>
  <c r="AR70"/>
  <c r="AU69"/>
  <c r="BF165"/>
  <c r="L164" i="38"/>
  <c r="BG131" i="50" s="1"/>
  <c r="BC152" i="3"/>
  <c r="I151" i="38"/>
  <c r="BD17" i="50" s="1"/>
  <c r="BF141" i="3"/>
  <c r="L140" i="38"/>
  <c r="BG145" i="50" s="1"/>
  <c r="L133" i="38"/>
  <c r="BG123" i="50" s="1"/>
  <c r="BF134" i="3"/>
  <c r="F133" i="38"/>
  <c r="BA123" i="50" s="1"/>
  <c r="AZ134" i="3"/>
  <c r="I132" i="38"/>
  <c r="BD169" i="50" s="1"/>
  <c r="BC133" i="3"/>
  <c r="I131" i="38"/>
  <c r="BD96" i="50" s="1"/>
  <c r="BB132" i="3"/>
  <c r="L130" i="38"/>
  <c r="BG49" i="50" s="1"/>
  <c r="BE131" i="3"/>
  <c r="AZ127"/>
  <c r="F126" i="38"/>
  <c r="BA109" i="50" s="1"/>
  <c r="I120" i="38"/>
  <c r="BD12" i="50" s="1"/>
  <c r="BC121" i="3"/>
  <c r="BF120"/>
  <c r="L119" i="38"/>
  <c r="BG156" i="50" s="1"/>
  <c r="F119" i="38"/>
  <c r="BA156" i="50" s="1"/>
  <c r="AZ120" i="3"/>
  <c r="I118" i="38"/>
  <c r="BD101" i="50" s="1"/>
  <c r="BC119" i="3"/>
  <c r="F112" i="38"/>
  <c r="BA143" i="50" s="1"/>
  <c r="AZ113" i="3"/>
  <c r="I102" i="38"/>
  <c r="BD84" i="50" s="1"/>
  <c r="BC103" i="3"/>
  <c r="F98" i="38"/>
  <c r="BA164" i="50" s="1"/>
  <c r="AZ99" i="3"/>
  <c r="I85" i="38"/>
  <c r="BD22" i="50" s="1"/>
  <c r="BC86" i="3"/>
  <c r="L79" i="38"/>
  <c r="BG42" i="50" s="1"/>
  <c r="BF80" i="3"/>
  <c r="F79" i="38"/>
  <c r="BA42" i="50" s="1"/>
  <c r="AZ80" i="3"/>
  <c r="F78" i="38"/>
  <c r="BA160" i="50" s="1"/>
  <c r="AY79" i="3"/>
  <c r="BC67"/>
  <c r="I66" i="38"/>
  <c r="BD55" i="50" s="1"/>
  <c r="I60" i="38"/>
  <c r="BD23" i="50" s="1"/>
  <c r="BB61" i="3"/>
  <c r="BA50"/>
  <c r="AZ47"/>
  <c r="F46" i="38"/>
  <c r="BA36" i="50" s="1"/>
  <c r="BF44" i="3"/>
  <c r="L43" i="38"/>
  <c r="BG141" i="50" s="1"/>
  <c r="L32" i="38"/>
  <c r="BG167" i="50" s="1"/>
  <c r="BF33" i="3"/>
  <c r="F32" i="38"/>
  <c r="BA167" i="50" s="1"/>
  <c r="AZ33" i="3"/>
  <c r="F31" i="38"/>
  <c r="BA106" i="50" s="1"/>
  <c r="AY32" i="3"/>
  <c r="I30" i="38"/>
  <c r="BD130" i="50" s="1"/>
  <c r="BB31" i="3"/>
  <c r="L22" i="38"/>
  <c r="BG134" i="50" s="1"/>
  <c r="BF23" i="3"/>
  <c r="L21" i="38"/>
  <c r="BG110" i="50" s="1"/>
  <c r="BE22" i="3"/>
  <c r="L10" i="38"/>
  <c r="BG127" i="50" s="1"/>
  <c r="BF11" i="3"/>
  <c r="L9" i="38"/>
  <c r="BG60" i="50" s="1"/>
  <c r="BE10" i="3"/>
  <c r="AZ166"/>
  <c r="F11"/>
  <c r="F10" i="40"/>
  <c r="G127" i="50" s="1"/>
  <c r="G174" i="36"/>
  <c r="L11"/>
  <c r="AV88" i="50" s="1"/>
  <c r="L17" i="36"/>
  <c r="AV51" i="50" s="1"/>
  <c r="F21" i="36"/>
  <c r="AP110" i="50" s="1"/>
  <c r="L21" i="36"/>
  <c r="AV110" i="50" s="1"/>
  <c r="I22" i="36"/>
  <c r="AS134" i="50" s="1"/>
  <c r="F31" i="36"/>
  <c r="AP106" i="50" s="1"/>
  <c r="I33" i="36"/>
  <c r="AS125" i="50" s="1"/>
  <c r="AR34" i="3"/>
  <c r="F35" i="36"/>
  <c r="AP158" i="50" s="1"/>
  <c r="L43" i="36"/>
  <c r="AV141" i="50" s="1"/>
  <c r="L49" i="36"/>
  <c r="AV62" i="50" s="1"/>
  <c r="F53" i="36"/>
  <c r="AP19" i="50" s="1"/>
  <c r="L53" i="36"/>
  <c r="AV19" i="50" s="1"/>
  <c r="I54" i="36"/>
  <c r="AS113" i="50" s="1"/>
  <c r="F63" i="36"/>
  <c r="AP120" i="50" s="1"/>
  <c r="F66" i="36"/>
  <c r="AP55" i="50" s="1"/>
  <c r="L66" i="36"/>
  <c r="AV55" i="50" s="1"/>
  <c r="I68" i="36"/>
  <c r="AS79" i="50" s="1"/>
  <c r="L73" i="36"/>
  <c r="AV59" i="50" s="1"/>
  <c r="I74" i="36"/>
  <c r="AS30" i="50" s="1"/>
  <c r="F79" i="36"/>
  <c r="AP42" i="50" s="1"/>
  <c r="F82" i="36"/>
  <c r="AP40" i="50" s="1"/>
  <c r="L82" i="36"/>
  <c r="AV40" i="50" s="1"/>
  <c r="L86" i="36"/>
  <c r="AV162" i="50" s="1"/>
  <c r="F94" i="36"/>
  <c r="AP104" i="50" s="1"/>
  <c r="F102" i="36"/>
  <c r="AP84" i="50" s="1"/>
  <c r="L107" i="36"/>
  <c r="AV33" i="50" s="1"/>
  <c r="F110" i="36"/>
  <c r="AP152" i="50" s="1"/>
  <c r="L111" i="36"/>
  <c r="AV112" i="50" s="1"/>
  <c r="I112" i="36"/>
  <c r="AS143" i="50" s="1"/>
  <c r="I115" i="36"/>
  <c r="AS11" i="50" s="1"/>
  <c r="L116" i="36"/>
  <c r="AV116" i="50" s="1"/>
  <c r="I117" i="36"/>
  <c r="AS94" i="50" s="1"/>
  <c r="I121" i="36"/>
  <c r="AS20" i="50" s="1"/>
  <c r="I123" i="36"/>
  <c r="AS97" i="50" s="1"/>
  <c r="L124" i="36"/>
  <c r="AV61" i="50" s="1"/>
  <c r="I125" i="36"/>
  <c r="AS75" i="50" s="1"/>
  <c r="I129" i="36"/>
  <c r="AS69" i="50" s="1"/>
  <c r="I131" i="36"/>
  <c r="AS96" i="50" s="1"/>
  <c r="L132" i="36"/>
  <c r="AV169" i="50" s="1"/>
  <c r="I133" i="36"/>
  <c r="AS123" i="50" s="1"/>
  <c r="I137" i="36"/>
  <c r="AS98" i="50" s="1"/>
  <c r="I139" i="36"/>
  <c r="AS150" i="50" s="1"/>
  <c r="F140" i="36"/>
  <c r="AP145" i="50" s="1"/>
  <c r="L140" i="36"/>
  <c r="AV145" i="50" s="1"/>
  <c r="I141" i="36"/>
  <c r="AS121" i="50" s="1"/>
  <c r="L146" i="36"/>
  <c r="AV76" i="50" s="1"/>
  <c r="AU147" i="3"/>
  <c r="AO141"/>
  <c r="AR140"/>
  <c r="AR132"/>
  <c r="AR124"/>
  <c r="AR116"/>
  <c r="AU50"/>
  <c r="AO36"/>
  <c r="AO22"/>
  <c r="AU18"/>
  <c r="I173" i="38"/>
  <c r="BD146" i="50" s="1"/>
  <c r="BB174" i="3"/>
  <c r="BC170"/>
  <c r="I169" i="38"/>
  <c r="BD48" i="50" s="1"/>
  <c r="L165" i="38"/>
  <c r="BG9" i="50" s="1"/>
  <c r="BF166" i="3"/>
  <c r="AZ159"/>
  <c r="F158" i="38"/>
  <c r="BA81" i="50" s="1"/>
  <c r="F151" i="38"/>
  <c r="BA17" i="50" s="1"/>
  <c r="AZ152" i="3"/>
  <c r="I150" i="38"/>
  <c r="BD117" i="50" s="1"/>
  <c r="BC151" i="3"/>
  <c r="I149" i="38"/>
  <c r="BD35" i="50" s="1"/>
  <c r="BB150" i="3"/>
  <c r="I140" i="38"/>
  <c r="BD145" i="50" s="1"/>
  <c r="BC141" i="3"/>
  <c r="I139" i="38"/>
  <c r="BD150" i="50" s="1"/>
  <c r="BB140" i="3"/>
  <c r="F138" i="38"/>
  <c r="BA154" i="50" s="1"/>
  <c r="AY139" i="3"/>
  <c r="BF133"/>
  <c r="L132" i="38"/>
  <c r="BG169" i="50" s="1"/>
  <c r="F132" i="38"/>
  <c r="BA169" i="50" s="1"/>
  <c r="L125" i="38"/>
  <c r="BG75" i="50" s="1"/>
  <c r="BF126" i="3"/>
  <c r="F124" i="38"/>
  <c r="BA61" i="50" s="1"/>
  <c r="AY125" i="3"/>
  <c r="I123" i="38"/>
  <c r="BD97" i="50" s="1"/>
  <c r="BB124" i="3"/>
  <c r="L122" i="38"/>
  <c r="BG10" i="50" s="1"/>
  <c r="BE123" i="3"/>
  <c r="I119" i="38"/>
  <c r="BD156" i="50" s="1"/>
  <c r="BC120" i="3"/>
  <c r="L118" i="38"/>
  <c r="BG101" i="50" s="1"/>
  <c r="BF119" i="3"/>
  <c r="F118" i="38"/>
  <c r="BA101" i="50" s="1"/>
  <c r="L111" i="38"/>
  <c r="BG112" i="50" s="1"/>
  <c r="I109" i="38"/>
  <c r="BD126" i="50" s="1"/>
  <c r="BB110" i="3"/>
  <c r="BF103"/>
  <c r="L102" i="38"/>
  <c r="BG84" i="50" s="1"/>
  <c r="L97" i="38"/>
  <c r="BG28" i="50" s="1"/>
  <c r="BF98" i="3"/>
  <c r="F97" i="38"/>
  <c r="BA28" i="50" s="1"/>
  <c r="AZ98" i="3"/>
  <c r="F85" i="38"/>
  <c r="BA22" i="50" s="1"/>
  <c r="AZ86" i="3"/>
  <c r="I84" i="38"/>
  <c r="BD166" i="50" s="1"/>
  <c r="BC85" i="3"/>
  <c r="L83" i="38"/>
  <c r="BG133" i="50" s="1"/>
  <c r="BF84" i="3"/>
  <c r="L82" i="38"/>
  <c r="BG40" i="50" s="1"/>
  <c r="BE83" i="3"/>
  <c r="L78" i="38"/>
  <c r="BG160" i="50" s="1"/>
  <c r="F66" i="38"/>
  <c r="BA55" i="50" s="1"/>
  <c r="AZ67" i="3"/>
  <c r="I65" i="38"/>
  <c r="BD105" i="50" s="1"/>
  <c r="BC66" i="3"/>
  <c r="L64" i="38"/>
  <c r="BG78" i="50" s="1"/>
  <c r="F63" i="38"/>
  <c r="BA120" i="50" s="1"/>
  <c r="AY64" i="3"/>
  <c r="BF62"/>
  <c r="L61" i="38"/>
  <c r="BG44" i="50" s="1"/>
  <c r="L42" i="38"/>
  <c r="BG118" i="50" s="1"/>
  <c r="BF43" i="3"/>
  <c r="F42" i="38"/>
  <c r="BA118" i="50" s="1"/>
  <c r="I32" i="38"/>
  <c r="BD167" i="50" s="1"/>
  <c r="BC33" i="3"/>
  <c r="L31" i="38"/>
  <c r="BG106" i="50" s="1"/>
  <c r="BF24" i="3"/>
  <c r="L23" i="38"/>
  <c r="BG111" i="50" s="1"/>
  <c r="BF12" i="3"/>
  <c r="L11" i="38"/>
  <c r="BG88" i="50" s="1"/>
  <c r="BC165" i="3"/>
  <c r="AY111"/>
  <c r="BC50"/>
  <c r="BC18"/>
  <c r="I21" i="40"/>
  <c r="J110" i="50" s="1"/>
  <c r="F27" i="3"/>
  <c r="F26" i="40"/>
  <c r="G119" i="50" s="1"/>
  <c r="F52" i="3"/>
  <c r="F51" i="40"/>
  <c r="G21" i="50" s="1"/>
  <c r="L171" i="38"/>
  <c r="BG135" i="50" s="1"/>
  <c r="F171" i="38"/>
  <c r="BA135" i="50" s="1"/>
  <c r="L168" i="38"/>
  <c r="BG89" i="50" s="1"/>
  <c r="F168" i="38"/>
  <c r="BA89" i="50" s="1"/>
  <c r="I159" i="38"/>
  <c r="BD82" i="50" s="1"/>
  <c r="BC160" i="3"/>
  <c r="I156" i="38"/>
  <c r="BD102" i="50" s="1"/>
  <c r="F154" i="38"/>
  <c r="BA165" i="50" s="1"/>
  <c r="L149" i="38"/>
  <c r="BG35" i="50" s="1"/>
  <c r="F149" i="38"/>
  <c r="BA35" i="50" s="1"/>
  <c r="I148" i="38"/>
  <c r="BD64" i="50" s="1"/>
  <c r="BC149" i="3"/>
  <c r="I147" i="38"/>
  <c r="BD86" i="50" s="1"/>
  <c r="BB148" i="3"/>
  <c r="L138" i="38"/>
  <c r="BG154" i="50" s="1"/>
  <c r="F135" i="38"/>
  <c r="BA46" i="50" s="1"/>
  <c r="AZ136" i="3"/>
  <c r="I134" i="38"/>
  <c r="BD132" i="50" s="1"/>
  <c r="BC135" i="3"/>
  <c r="F129" i="38"/>
  <c r="BA69" i="50" s="1"/>
  <c r="AZ130" i="3"/>
  <c r="I128" i="38"/>
  <c r="BD100" i="50" s="1"/>
  <c r="BC129" i="3"/>
  <c r="L127" i="38"/>
  <c r="BG148" i="50" s="1"/>
  <c r="BF128" i="3"/>
  <c r="F127" i="38"/>
  <c r="BA148" i="50" s="1"/>
  <c r="AZ128" i="3"/>
  <c r="I126" i="38"/>
  <c r="BD109" i="50" s="1"/>
  <c r="BC127" i="3"/>
  <c r="L124" i="38"/>
  <c r="BG61" i="50" s="1"/>
  <c r="BF125" i="3"/>
  <c r="F121" i="38"/>
  <c r="BA20" i="50" s="1"/>
  <c r="AZ122" i="3"/>
  <c r="F120" i="38"/>
  <c r="BA12" i="50" s="1"/>
  <c r="AY121" i="3"/>
  <c r="BC118"/>
  <c r="I117" i="38"/>
  <c r="BD94" i="50" s="1"/>
  <c r="I113" i="38"/>
  <c r="BD147" i="50" s="1"/>
  <c r="BB114" i="3"/>
  <c r="L112" i="38"/>
  <c r="BG143" i="50" s="1"/>
  <c r="BE113" i="3"/>
  <c r="I104" i="38"/>
  <c r="BD93" i="50" s="1"/>
  <c r="BC105" i="3"/>
  <c r="I103" i="38"/>
  <c r="BD136" i="50" s="1"/>
  <c r="BB104" i="3"/>
  <c r="BC102"/>
  <c r="I101" i="38"/>
  <c r="BD91" i="50" s="1"/>
  <c r="L95" i="38"/>
  <c r="BG83" i="50" s="1"/>
  <c r="BF96" i="3"/>
  <c r="F95" i="38"/>
  <c r="BA83" i="50" s="1"/>
  <c r="AZ96" i="3"/>
  <c r="I86" i="38"/>
  <c r="BD162" i="50" s="1"/>
  <c r="BC87" i="3"/>
  <c r="AZ83"/>
  <c r="F82" i="38"/>
  <c r="BA40" i="50" s="1"/>
  <c r="L77" i="38"/>
  <c r="BG37" i="50" s="1"/>
  <c r="BF78" i="3"/>
  <c r="L76" i="38"/>
  <c r="BG13" i="50" s="1"/>
  <c r="BE77" i="3"/>
  <c r="F76" i="38"/>
  <c r="BA13" i="50" s="1"/>
  <c r="AY77" i="3"/>
  <c r="BC69"/>
  <c r="I68" i="38"/>
  <c r="BD79" i="50" s="1"/>
  <c r="BF60" i="3"/>
  <c r="L59" i="38"/>
  <c r="BG87" i="50" s="1"/>
  <c r="L49" i="38"/>
  <c r="BG62" i="50" s="1"/>
  <c r="BE50" i="3"/>
  <c r="I48" i="38"/>
  <c r="BD56" i="50" s="1"/>
  <c r="BC49" i="3"/>
  <c r="L38" i="38"/>
  <c r="BG57" i="50" s="1"/>
  <c r="BF39" i="3"/>
  <c r="L37" i="38"/>
  <c r="BG172" i="50" s="1"/>
  <c r="BE38" i="3"/>
  <c r="I36" i="38"/>
  <c r="BD157" i="50" s="1"/>
  <c r="BC37" i="3"/>
  <c r="L26" i="38"/>
  <c r="BG119" i="50" s="1"/>
  <c r="BF27" i="3"/>
  <c r="AZ26"/>
  <c r="F25" i="38"/>
  <c r="BA67" i="50" s="1"/>
  <c r="BC22" i="3"/>
  <c r="I21" i="38"/>
  <c r="BD110" i="50" s="1"/>
  <c r="F16" i="38"/>
  <c r="BA115" i="50" s="1"/>
  <c r="AZ17" i="3"/>
  <c r="F15" i="38"/>
  <c r="BA50" i="50" s="1"/>
  <c r="AY16" i="3"/>
  <c r="I14" i="38"/>
  <c r="BD54" i="50" s="1"/>
  <c r="BB15" i="3"/>
  <c r="AZ14"/>
  <c r="F13" i="38"/>
  <c r="BA66" i="50" s="1"/>
  <c r="AZ172" i="3"/>
  <c r="BC171"/>
  <c r="BF170"/>
  <c r="BB166"/>
  <c r="AY135"/>
  <c r="BC123"/>
  <c r="BC92"/>
  <c r="BC91"/>
  <c r="BB71"/>
  <c r="BF59"/>
  <c r="BF49"/>
  <c r="BF17"/>
  <c r="L170" i="38"/>
  <c r="BG138" i="50" s="1"/>
  <c r="BF171" i="3"/>
  <c r="F167" i="38"/>
  <c r="BA170" i="50" s="1"/>
  <c r="I166" i="38"/>
  <c r="BD80" i="50" s="1"/>
  <c r="F161" i="38"/>
  <c r="BA41" i="50" s="1"/>
  <c r="I160" i="38"/>
  <c r="BD34" i="50" s="1"/>
  <c r="L159" i="38"/>
  <c r="BG82" i="50" s="1"/>
  <c r="I157" i="38"/>
  <c r="BD155" i="50" s="1"/>
  <c r="BF149" i="3"/>
  <c r="L148" i="38"/>
  <c r="BG64" i="50" s="1"/>
  <c r="I146" i="38"/>
  <c r="BD76" i="50" s="1"/>
  <c r="L145" i="38"/>
  <c r="BG129" i="50" s="1"/>
  <c r="L144" i="38"/>
  <c r="BG47" i="50" s="1"/>
  <c r="BE145" i="3"/>
  <c r="F144" i="38"/>
  <c r="BA47" i="50" s="1"/>
  <c r="AY145" i="3"/>
  <c r="L142" i="38"/>
  <c r="BG15" i="50" s="1"/>
  <c r="BE143" i="3"/>
  <c r="L139" i="38"/>
  <c r="BG150" i="50" s="1"/>
  <c r="BF140" i="3"/>
  <c r="F139" i="38"/>
  <c r="BA150" i="50" s="1"/>
  <c r="L136" i="38"/>
  <c r="BG32" i="50" s="1"/>
  <c r="BE137" i="3"/>
  <c r="F136" i="38"/>
  <c r="BA32" i="50" s="1"/>
  <c r="AY137" i="3"/>
  <c r="L128" i="38"/>
  <c r="BG100" i="50" s="1"/>
  <c r="F125" i="38"/>
  <c r="BA75" i="50" s="1"/>
  <c r="AZ126" i="3"/>
  <c r="I124" i="38"/>
  <c r="BD61" i="50" s="1"/>
  <c r="BC125" i="3"/>
  <c r="L123" i="38"/>
  <c r="BG97" i="50" s="1"/>
  <c r="BF124" i="3"/>
  <c r="L120" i="38"/>
  <c r="BG12" i="50" s="1"/>
  <c r="F117" i="38"/>
  <c r="BA94" i="50" s="1"/>
  <c r="F114" i="38"/>
  <c r="BA31" i="50" s="1"/>
  <c r="AZ110" i="3"/>
  <c r="F109" i="38"/>
  <c r="BA126" i="50" s="1"/>
  <c r="I108" i="38"/>
  <c r="BD71" i="50" s="1"/>
  <c r="I107" i="38"/>
  <c r="BD33" i="50" s="1"/>
  <c r="BB108" i="3"/>
  <c r="F104" i="38"/>
  <c r="BA93" i="50" s="1"/>
  <c r="F101" i="38"/>
  <c r="BA91" i="50" s="1"/>
  <c r="AZ102" i="3"/>
  <c r="I100" i="38"/>
  <c r="BD144" i="50" s="1"/>
  <c r="BC101" i="3"/>
  <c r="L99" i="38"/>
  <c r="BG29" i="50" s="1"/>
  <c r="BF100" i="3"/>
  <c r="L98" i="38"/>
  <c r="BG164" i="50" s="1"/>
  <c r="BE99" i="3"/>
  <c r="AZ97"/>
  <c r="F96" i="38"/>
  <c r="BA27" i="50" s="1"/>
  <c r="L94" i="38"/>
  <c r="BG104" i="50" s="1"/>
  <c r="I89" i="38"/>
  <c r="BD114" i="50" s="1"/>
  <c r="BB90" i="3"/>
  <c r="L81" i="38"/>
  <c r="BG90" i="50" s="1"/>
  <c r="BF82" i="3"/>
  <c r="F81" i="38"/>
  <c r="BA90" i="50" s="1"/>
  <c r="AZ82" i="3"/>
  <c r="I77" i="38"/>
  <c r="BD37" i="50" s="1"/>
  <c r="L75" i="38"/>
  <c r="BG26" i="50" s="1"/>
  <c r="BE76" i="3"/>
  <c r="AZ74"/>
  <c r="F73" i="38"/>
  <c r="BA59" i="50" s="1"/>
  <c r="BC63" i="3"/>
  <c r="I62" i="38"/>
  <c r="BD124" i="50" s="1"/>
  <c r="F58" i="38"/>
  <c r="BA128" i="50" s="1"/>
  <c r="AZ58" i="3"/>
  <c r="F57" i="38"/>
  <c r="BA139" i="50" s="1"/>
  <c r="BC54" i="3"/>
  <c r="I53" i="38"/>
  <c r="BD19" i="50" s="1"/>
  <c r="F48" i="38"/>
  <c r="BA56" i="50" s="1"/>
  <c r="AZ49" i="3"/>
  <c r="F47" i="38"/>
  <c r="BA122" i="50" s="1"/>
  <c r="AY48" i="3"/>
  <c r="I46" i="38"/>
  <c r="BD36" i="50" s="1"/>
  <c r="BB47" i="3"/>
  <c r="AZ46"/>
  <c r="F45" i="38"/>
  <c r="BA95" i="50" s="1"/>
  <c r="I41" i="38"/>
  <c r="BD24" i="50" s="1"/>
  <c r="BF40" i="3"/>
  <c r="L39" i="38"/>
  <c r="BG163" i="50" s="1"/>
  <c r="BF37" i="3"/>
  <c r="L36" i="38"/>
  <c r="BG157" i="50" s="1"/>
  <c r="F36" i="38"/>
  <c r="BA157" i="50" s="1"/>
  <c r="AZ37" i="3"/>
  <c r="F35" i="38"/>
  <c r="BA158" i="50" s="1"/>
  <c r="AY36" i="3"/>
  <c r="I34" i="38"/>
  <c r="BD68" i="50" s="1"/>
  <c r="BB35" i="3"/>
  <c r="F33" i="38"/>
  <c r="BA125" i="50" s="1"/>
  <c r="AZ31" i="3"/>
  <c r="F30" i="38"/>
  <c r="BA130" i="50" s="1"/>
  <c r="I29" i="38"/>
  <c r="BD70" i="50" s="1"/>
  <c r="BF28" i="3"/>
  <c r="L27" i="38"/>
  <c r="BG73" i="50" s="1"/>
  <c r="L24" i="38"/>
  <c r="BG99" i="50" s="1"/>
  <c r="F21" i="38"/>
  <c r="BA110" i="50" s="1"/>
  <c r="L17" i="38"/>
  <c r="BG51" i="50" s="1"/>
  <c r="BE18" i="3"/>
  <c r="I16" i="38"/>
  <c r="BD115" i="50" s="1"/>
  <c r="BC17" i="3"/>
  <c r="L15" i="38"/>
  <c r="BG50" i="50" s="1"/>
  <c r="L12" i="38"/>
  <c r="BG72" i="50" s="1"/>
  <c r="F9" i="38"/>
  <c r="BA60" i="50" s="1"/>
  <c r="BE169" i="3"/>
  <c r="AZ168"/>
  <c r="BC167"/>
  <c r="AZ160"/>
  <c r="BC159"/>
  <c r="AY155"/>
  <c r="BF150"/>
  <c r="BC139"/>
  <c r="BF129"/>
  <c r="AY72"/>
  <c r="AZ51"/>
  <c r="AZ19"/>
  <c r="BC10"/>
  <c r="F167"/>
  <c r="F166" i="40"/>
  <c r="G80" i="50" s="1"/>
  <c r="F116" i="38"/>
  <c r="BA116" i="50" s="1"/>
  <c r="L113" i="38"/>
  <c r="BG147" i="50" s="1"/>
  <c r="F113" i="38"/>
  <c r="BA147" i="50" s="1"/>
  <c r="AZ114" i="3"/>
  <c r="I112" i="38"/>
  <c r="BD143" i="50" s="1"/>
  <c r="BC113" i="3"/>
  <c r="I111" i="38"/>
  <c r="BD112" i="50" s="1"/>
  <c r="L110" i="38"/>
  <c r="BG152" i="50" s="1"/>
  <c r="L107" i="38"/>
  <c r="BG33" i="50" s="1"/>
  <c r="BF108" i="3"/>
  <c r="F106" i="38"/>
  <c r="BA14" i="50" s="1"/>
  <c r="L103" i="38"/>
  <c r="BG136" i="50" s="1"/>
  <c r="BF104" i="3"/>
  <c r="F103" i="38"/>
  <c r="BA136" i="50" s="1"/>
  <c r="F102" i="38"/>
  <c r="BA84" i="50" s="1"/>
  <c r="F99" i="38"/>
  <c r="BA29" i="50" s="1"/>
  <c r="I98" i="38"/>
  <c r="BD164" i="50" s="1"/>
  <c r="I97" i="38"/>
  <c r="BD28" i="50" s="1"/>
  <c r="I94" i="38"/>
  <c r="BD104" i="50" s="1"/>
  <c r="L89" i="38"/>
  <c r="BG114" i="50" s="1"/>
  <c r="BF90" i="3"/>
  <c r="F89" i="38"/>
  <c r="BA114" i="50" s="1"/>
  <c r="AZ90" i="3"/>
  <c r="L85" i="38"/>
  <c r="BG22" i="50" s="1"/>
  <c r="BF86" i="3"/>
  <c r="L84" i="38"/>
  <c r="BG166" i="50" s="1"/>
  <c r="BE85" i="3"/>
  <c r="F84" i="38"/>
  <c r="BA166" i="50" s="1"/>
  <c r="AY85" i="3"/>
  <c r="I80" i="38"/>
  <c r="BD77" i="50" s="1"/>
  <c r="BC81" i="3"/>
  <c r="I79" i="38"/>
  <c r="BD42" i="50" s="1"/>
  <c r="BB80" i="3"/>
  <c r="F77" i="38"/>
  <c r="BA37" i="50" s="1"/>
  <c r="AZ78" i="3"/>
  <c r="I76" i="38"/>
  <c r="BD13" i="50" s="1"/>
  <c r="BC77" i="3"/>
  <c r="F74" i="38"/>
  <c r="BA30" i="50" s="1"/>
  <c r="I73" i="38"/>
  <c r="BD59" i="50" s="1"/>
  <c r="I72" i="38"/>
  <c r="BD161" i="50" s="1"/>
  <c r="BC73" i="3"/>
  <c r="L71" i="38"/>
  <c r="BG159" i="50" s="1"/>
  <c r="BF72" i="3"/>
  <c r="L68" i="38"/>
  <c r="BG79" i="50" s="1"/>
  <c r="L67" i="38"/>
  <c r="BG92" i="50" s="1"/>
  <c r="F67" i="38"/>
  <c r="BA92" i="50" s="1"/>
  <c r="F64" i="38"/>
  <c r="BA78" i="50" s="1"/>
  <c r="I63" i="38"/>
  <c r="BD120" i="50" s="1"/>
  <c r="L60" i="38"/>
  <c r="BG23" i="50" s="1"/>
  <c r="F59" i="38"/>
  <c r="BA87" i="50" s="1"/>
  <c r="I58" i="38"/>
  <c r="BD128" i="50" s="1"/>
  <c r="I56" i="38"/>
  <c r="BD142" i="50" s="1"/>
  <c r="BC57" i="3"/>
  <c r="L50" i="38"/>
  <c r="BG149" i="50" s="1"/>
  <c r="BF51" i="3"/>
  <c r="I44" i="38"/>
  <c r="BD43" i="50" s="1"/>
  <c r="BC45" i="3"/>
  <c r="L41" i="38"/>
  <c r="BG24" i="50" s="1"/>
  <c r="BE42" i="3"/>
  <c r="F40" i="38"/>
  <c r="BA108" i="50" s="1"/>
  <c r="AZ41" i="3"/>
  <c r="F39" i="38"/>
  <c r="BA163" i="50" s="1"/>
  <c r="AY40" i="3"/>
  <c r="I38" i="38"/>
  <c r="BD57" i="50" s="1"/>
  <c r="BB39" i="3"/>
  <c r="L30" i="38"/>
  <c r="BG130" i="50" s="1"/>
  <c r="BF31" i="3"/>
  <c r="L29" i="38"/>
  <c r="BG70" i="50" s="1"/>
  <c r="BE30" i="3"/>
  <c r="F28" i="38"/>
  <c r="BA171" i="50" s="1"/>
  <c r="AZ29" i="3"/>
  <c r="F27" i="38"/>
  <c r="BA73" i="50" s="1"/>
  <c r="AY28" i="3"/>
  <c r="I26" i="38"/>
  <c r="BD119" i="50" s="1"/>
  <c r="BB27" i="3"/>
  <c r="I24" i="38"/>
  <c r="BD99" i="50" s="1"/>
  <c r="BC25" i="3"/>
  <c r="L18" i="38"/>
  <c r="BG25" i="50" s="1"/>
  <c r="BF19" i="3"/>
  <c r="I12" i="38"/>
  <c r="BD72" i="50" s="1"/>
  <c r="BC13" i="3"/>
  <c r="BF111"/>
  <c r="BF69"/>
  <c r="BF61"/>
  <c r="T23"/>
  <c r="I22" i="39"/>
  <c r="U134" i="50" s="1"/>
  <c r="Q92" i="3"/>
  <c r="F91" i="39"/>
  <c r="R173" i="50" s="1"/>
  <c r="F84" i="3"/>
  <c r="F83" i="40"/>
  <c r="G133" i="50" s="1"/>
  <c r="I123" i="3"/>
  <c r="I122" i="40"/>
  <c r="J10" i="50" s="1"/>
  <c r="F130" i="40"/>
  <c r="G49" i="50" s="1"/>
  <c r="F131" i="3"/>
  <c r="L142"/>
  <c r="L141" i="40"/>
  <c r="M121" i="50" s="1"/>
  <c r="I150" i="3"/>
  <c r="I149" i="40"/>
  <c r="J35" i="50" s="1"/>
  <c r="I156" i="40"/>
  <c r="J102" i="50" s="1"/>
  <c r="I157" i="3"/>
  <c r="AC105"/>
  <c r="K106" i="41"/>
  <c r="AD93" i="50" s="1"/>
  <c r="AE93" s="1"/>
  <c r="L173" i="38"/>
  <c r="BG146" i="50" s="1"/>
  <c r="F173" i="38"/>
  <c r="BA146" i="50" s="1"/>
  <c r="F169" i="38"/>
  <c r="BA48" i="50" s="1"/>
  <c r="I168" i="38"/>
  <c r="BD89" i="50" s="1"/>
  <c r="L167" i="38"/>
  <c r="BG170" i="50" s="1"/>
  <c r="L166" i="38"/>
  <c r="BG80" i="50" s="1"/>
  <c r="L163" i="38"/>
  <c r="BG174" i="50" s="1"/>
  <c r="F163" i="38"/>
  <c r="BA174" i="50" s="1"/>
  <c r="F162" i="38"/>
  <c r="BA85" i="50" s="1"/>
  <c r="L157" i="38"/>
  <c r="BG155" i="50" s="1"/>
  <c r="F157" i="38"/>
  <c r="BA155" i="50" s="1"/>
  <c r="F153" i="38"/>
  <c r="BA53" i="50" s="1"/>
  <c r="I152" i="38"/>
  <c r="BD153" i="50" s="1"/>
  <c r="L151" i="38"/>
  <c r="BG17" i="50" s="1"/>
  <c r="L150" i="38"/>
  <c r="BG117" i="50" s="1"/>
  <c r="L147" i="38"/>
  <c r="BG86" i="50" s="1"/>
  <c r="BF148" i="3"/>
  <c r="F147" i="38"/>
  <c r="BA86" i="50" s="1"/>
  <c r="F146" i="38"/>
  <c r="BA76" i="50" s="1"/>
  <c r="L141" i="38"/>
  <c r="BG121" i="50" s="1"/>
  <c r="F141" i="38"/>
  <c r="BA121" i="50" s="1"/>
  <c r="AZ142" i="3"/>
  <c r="F137" i="38"/>
  <c r="BA98" i="50" s="1"/>
  <c r="AZ138" i="3"/>
  <c r="I136" i="38"/>
  <c r="BD32" i="50" s="1"/>
  <c r="BC137" i="3"/>
  <c r="L135" i="38"/>
  <c r="BG46" i="50" s="1"/>
  <c r="BF136" i="3"/>
  <c r="L134" i="38"/>
  <c r="BG132" i="50" s="1"/>
  <c r="BE135" i="3"/>
  <c r="L131" i="38"/>
  <c r="BG96" i="50" s="1"/>
  <c r="BF132" i="3"/>
  <c r="F131" i="38"/>
  <c r="BA96" i="50" s="1"/>
  <c r="I130" i="38"/>
  <c r="BD49" i="50" s="1"/>
  <c r="L121" i="38"/>
  <c r="BG20" i="50" s="1"/>
  <c r="L115" i="38"/>
  <c r="BG11" i="50" s="1"/>
  <c r="BF116" i="3"/>
  <c r="L114" i="38"/>
  <c r="BG31" i="50" s="1"/>
  <c r="BE115" i="3"/>
  <c r="F111" i="38"/>
  <c r="BA112" i="50" s="1"/>
  <c r="I110" i="38"/>
  <c r="BD152" i="50" s="1"/>
  <c r="L108" i="38"/>
  <c r="BG71" i="50" s="1"/>
  <c r="F108" i="38"/>
  <c r="BA71" i="50" s="1"/>
  <c r="F105" i="38"/>
  <c r="BA45" i="50" s="1"/>
  <c r="AZ106" i="3"/>
  <c r="L101" i="38"/>
  <c r="BG91" i="50" s="1"/>
  <c r="L100" i="38"/>
  <c r="BG144" i="50" s="1"/>
  <c r="F100" i="38"/>
  <c r="BA144" i="50" s="1"/>
  <c r="AY101" i="3"/>
  <c r="I96" i="38"/>
  <c r="BD27" i="50" s="1"/>
  <c r="BC97" i="3"/>
  <c r="I95" i="38"/>
  <c r="BD83" i="50" s="1"/>
  <c r="BB96" i="3"/>
  <c r="F93" i="38"/>
  <c r="BA168" i="50" s="1"/>
  <c r="AZ94" i="3"/>
  <c r="I92" i="38"/>
  <c r="BD107" i="50" s="1"/>
  <c r="BC93" i="3"/>
  <c r="L91" i="38"/>
  <c r="BG173" i="50" s="1"/>
  <c r="BF92" i="3"/>
  <c r="L90" i="38"/>
  <c r="BG16" i="50" s="1"/>
  <c r="BE91" i="3"/>
  <c r="L87" i="38"/>
  <c r="BG63" i="50" s="1"/>
  <c r="BF88" i="3"/>
  <c r="F87" i="38"/>
  <c r="BA63" i="50" s="1"/>
  <c r="AZ88" i="3"/>
  <c r="F86" i="38"/>
  <c r="BA162" i="50" s="1"/>
  <c r="AY87" i="3"/>
  <c r="F83" i="38"/>
  <c r="BA133" i="50" s="1"/>
  <c r="AZ84" i="3"/>
  <c r="I82" i="38"/>
  <c r="BD40" i="50" s="1"/>
  <c r="BC83" i="3"/>
  <c r="I81" i="38"/>
  <c r="BD90" i="50" s="1"/>
  <c r="BB82" i="3"/>
  <c r="I78" i="38"/>
  <c r="BD160" i="50" s="1"/>
  <c r="BC79" i="3"/>
  <c r="F72" i="38"/>
  <c r="BA161" i="50" s="1"/>
  <c r="I71" i="38"/>
  <c r="BD159" i="50" s="1"/>
  <c r="L69" i="38"/>
  <c r="BG74" i="50" s="1"/>
  <c r="F69" i="38"/>
  <c r="BA74" i="50" s="1"/>
  <c r="AZ70" i="3"/>
  <c r="L66" i="38"/>
  <c r="BG55" i="50" s="1"/>
  <c r="L65" i="38"/>
  <c r="BG105" i="50" s="1"/>
  <c r="F65" i="38"/>
  <c r="BA105" i="50" s="1"/>
  <c r="I64" i="38"/>
  <c r="BD78" i="50" s="1"/>
  <c r="BC65" i="3"/>
  <c r="L63" i="38"/>
  <c r="BG120" i="50" s="1"/>
  <c r="BF64" i="3"/>
  <c r="F61" i="38"/>
  <c r="BA44" i="50" s="1"/>
  <c r="AZ62" i="3"/>
  <c r="L57" i="38"/>
  <c r="BG139" i="50" s="1"/>
  <c r="F56" i="38"/>
  <c r="BA142" i="50" s="1"/>
  <c r="F55" i="38"/>
  <c r="BA65" i="50" s="1"/>
  <c r="I54" i="38"/>
  <c r="BD113" i="50" s="1"/>
  <c r="L46" i="38"/>
  <c r="BG36" i="50" s="1"/>
  <c r="BF47" i="3"/>
  <c r="L45" i="38"/>
  <c r="BG95" i="50" s="1"/>
  <c r="BE46" i="3"/>
  <c r="F44" i="38"/>
  <c r="BA43" i="50" s="1"/>
  <c r="AZ45" i="3"/>
  <c r="F43" i="38"/>
  <c r="BA141" i="50" s="1"/>
  <c r="AY44" i="3"/>
  <c r="I42" i="38"/>
  <c r="BD118" i="50" s="1"/>
  <c r="BB43" i="3"/>
  <c r="I40" i="38"/>
  <c r="BD108" i="50" s="1"/>
  <c r="BC41" i="3"/>
  <c r="L34" i="38"/>
  <c r="BG68" i="50" s="1"/>
  <c r="BF35" i="3"/>
  <c r="I28" i="38"/>
  <c r="BD171" i="50" s="1"/>
  <c r="BC29" i="3"/>
  <c r="L25" i="38"/>
  <c r="BG67" i="50" s="1"/>
  <c r="BE26" i="3"/>
  <c r="F24" i="38"/>
  <c r="BA99" i="50" s="1"/>
  <c r="AZ25" i="3"/>
  <c r="F23" i="38"/>
  <c r="BA111" i="50" s="1"/>
  <c r="AY24" i="3"/>
  <c r="I22" i="38"/>
  <c r="BD134" i="50" s="1"/>
  <c r="BB23" i="3"/>
  <c r="L14" i="38"/>
  <c r="BG54" i="50" s="1"/>
  <c r="BF15" i="3"/>
  <c r="L13" i="38"/>
  <c r="BG66" i="50" s="1"/>
  <c r="BE14" i="3"/>
  <c r="F12" i="38"/>
  <c r="BA72" i="50" s="1"/>
  <c r="AZ13" i="3"/>
  <c r="F11" i="38"/>
  <c r="BA88" i="50" s="1"/>
  <c r="AY12" i="3"/>
  <c r="I10" i="38"/>
  <c r="BD127" i="50" s="1"/>
  <c r="BB11" i="3"/>
  <c r="BC112"/>
  <c r="BC111"/>
  <c r="AY107"/>
  <c r="AZ104"/>
  <c r="BF102"/>
  <c r="BB98"/>
  <c r="BC95"/>
  <c r="AZ75"/>
  <c r="BC74"/>
  <c r="BE68"/>
  <c r="I70" i="39"/>
  <c r="U140" i="50" s="1"/>
  <c r="F152" i="39"/>
  <c r="R153" i="50" s="1"/>
  <c r="Q161" i="3"/>
  <c r="F160" i="39"/>
  <c r="R34" i="50" s="1"/>
  <c r="L67" i="40"/>
  <c r="M92" i="50" s="1"/>
  <c r="I71" i="3"/>
  <c r="I70" i="40"/>
  <c r="J140" i="50" s="1"/>
  <c r="I102" i="40"/>
  <c r="J84" i="50" s="1"/>
  <c r="I111" i="3"/>
  <c r="I110" i="40"/>
  <c r="J152" i="50" s="1"/>
  <c r="I119" i="40"/>
  <c r="J156" i="50" s="1"/>
  <c r="L129" i="40"/>
  <c r="M69" i="50" s="1"/>
  <c r="I146" i="40"/>
  <c r="J76" i="50" s="1"/>
  <c r="I158" i="3"/>
  <c r="I157" i="40"/>
  <c r="J155" i="50" s="1"/>
  <c r="I122" i="3"/>
  <c r="AC102"/>
  <c r="K103" i="41"/>
  <c r="AD91" i="50" s="1"/>
  <c r="Z52" i="3"/>
  <c r="K53" i="41"/>
  <c r="AD21" i="50" s="1"/>
  <c r="AE21" s="1"/>
  <c r="Z36" i="3"/>
  <c r="K37" i="41"/>
  <c r="AD158" i="50" s="1"/>
  <c r="AE158" s="1"/>
  <c r="AC89" i="3"/>
  <c r="K90" i="41"/>
  <c r="AD38" i="50" s="1"/>
  <c r="AC54" i="3"/>
  <c r="K55" i="41"/>
  <c r="AD19" i="50" s="1"/>
  <c r="AE19" s="1"/>
  <c r="AC22" i="3"/>
  <c r="K23" i="41"/>
  <c r="AD110" i="50" s="1"/>
  <c r="AE110" s="1"/>
  <c r="T55" i="3"/>
  <c r="I54" i="39"/>
  <c r="U113" i="50" s="1"/>
  <c r="Q137" i="3"/>
  <c r="F136" i="39"/>
  <c r="R32" i="50" s="1"/>
  <c r="L17" i="3"/>
  <c r="L16" i="40"/>
  <c r="M115" i="50" s="1"/>
  <c r="L36" i="3"/>
  <c r="L35" i="40"/>
  <c r="M158" i="50" s="1"/>
  <c r="L76" i="3"/>
  <c r="L75" i="40"/>
  <c r="M26" i="50" s="1"/>
  <c r="I94" i="3"/>
  <c r="I93" i="40"/>
  <c r="J168" i="50" s="1"/>
  <c r="I119" i="3"/>
  <c r="I118" i="40"/>
  <c r="J101" i="50" s="1"/>
  <c r="I146" i="3"/>
  <c r="I145" i="40"/>
  <c r="J129" i="50" s="1"/>
  <c r="I152" i="40"/>
  <c r="J153" i="50" s="1"/>
  <c r="I153" i="3"/>
  <c r="I160"/>
  <c r="I159" i="40"/>
  <c r="J82" i="50" s="1"/>
  <c r="I171" i="3"/>
  <c r="I170" i="40"/>
  <c r="J138" i="50" s="1"/>
  <c r="F172" i="39"/>
  <c r="R103" i="50" s="1"/>
  <c r="I56" i="40"/>
  <c r="J142" i="50" s="1"/>
  <c r="I63" i="3"/>
  <c r="I62" i="40"/>
  <c r="J124" i="50" s="1"/>
  <c r="I127" i="3"/>
  <c r="I126" i="40"/>
  <c r="J109" i="50" s="1"/>
  <c r="L137" i="3"/>
  <c r="L136" i="40"/>
  <c r="M32" i="50" s="1"/>
  <c r="I154" i="3"/>
  <c r="I153" i="40"/>
  <c r="J53" i="50" s="1"/>
  <c r="I158" i="40"/>
  <c r="J81" i="50" s="1"/>
  <c r="L168" i="40"/>
  <c r="M89" i="50" s="1"/>
  <c r="K100" i="41"/>
  <c r="AD164" i="50" s="1"/>
  <c r="AE164" s="1"/>
  <c r="I109" i="39"/>
  <c r="U126" i="50" s="1"/>
  <c r="I110" i="39"/>
  <c r="U152" i="50" s="1"/>
  <c r="L128" i="40"/>
  <c r="M100" i="50" s="1"/>
  <c r="I137" i="40"/>
  <c r="J98" i="50" s="1"/>
  <c r="I147" i="40"/>
  <c r="J86" i="50" s="1"/>
  <c r="L149" i="40"/>
  <c r="M35" i="50" s="1"/>
  <c r="I155" i="40"/>
  <c r="J58" i="50" s="1"/>
  <c r="F156" i="40"/>
  <c r="G102" i="50" s="1"/>
  <c r="I166" i="40"/>
  <c r="J80" i="50" s="1"/>
  <c r="L25" i="42"/>
  <c r="BP24" i="3"/>
  <c r="BQ24" s="1"/>
  <c r="L91" i="42"/>
  <c r="BP90" i="3"/>
  <c r="BQ90" s="1"/>
  <c r="L119" i="42"/>
  <c r="BP118" i="3"/>
  <c r="BQ118" s="1"/>
  <c r="L86" i="42"/>
  <c r="BP85" i="3"/>
  <c r="BQ85" s="1"/>
  <c r="L153" i="42"/>
  <c r="BP152" i="3"/>
  <c r="BQ152" s="1"/>
  <c r="L152" i="42"/>
  <c r="BP151" i="3"/>
  <c r="BQ151" s="1"/>
  <c r="L171" i="42"/>
  <c r="BP170" i="3"/>
  <c r="BQ170" s="1"/>
  <c r="L35" i="42"/>
  <c r="BP34" i="3"/>
  <c r="BQ34" s="1"/>
  <c r="L102" i="42"/>
  <c r="BP101" i="3"/>
  <c r="BQ101" s="1"/>
  <c r="L17" i="42"/>
  <c r="BP16" i="3"/>
  <c r="BQ16" s="1"/>
  <c r="L106" i="42"/>
  <c r="BP105" i="3"/>
  <c r="BQ105" s="1"/>
  <c r="L125" i="42"/>
  <c r="BP124" i="3"/>
  <c r="BQ124" s="1"/>
  <c r="L163" i="42"/>
  <c r="BP162" i="3"/>
  <c r="BQ162" s="1"/>
  <c r="L24" i="42"/>
  <c r="BP23" i="3"/>
  <c r="BQ23" s="1"/>
  <c r="L52" i="42"/>
  <c r="BP51" i="3"/>
  <c r="BQ51" s="1"/>
  <c r="L107" i="42"/>
  <c r="BP106" i="3"/>
  <c r="BQ106" s="1"/>
  <c r="L151" i="42"/>
  <c r="BP150" i="3"/>
  <c r="BQ150" s="1"/>
  <c r="L51" i="42"/>
  <c r="BP50" i="3"/>
  <c r="BQ50" s="1"/>
  <c r="L80" i="42"/>
  <c r="BP79" i="3"/>
  <c r="BQ79" s="1"/>
  <c r="L115" i="42"/>
  <c r="BP114" i="3"/>
  <c r="BQ114" s="1"/>
  <c r="L136" i="42"/>
  <c r="BP135" i="3"/>
  <c r="BQ135" s="1"/>
  <c r="L32" i="42"/>
  <c r="BP31" i="3"/>
  <c r="BQ31" s="1"/>
  <c r="L148" i="42"/>
  <c r="BP147" i="3"/>
  <c r="BQ147" s="1"/>
  <c r="L12" i="42"/>
  <c r="BP11" i="3"/>
  <c r="BQ11" s="1"/>
  <c r="L140" i="42"/>
  <c r="BP139" i="3"/>
  <c r="BQ139" s="1"/>
  <c r="L10" i="42"/>
  <c r="BP9" i="3"/>
  <c r="BQ9" s="1"/>
  <c r="L29" i="42"/>
  <c r="BP28" i="3"/>
  <c r="BQ28" s="1"/>
  <c r="L117" i="42"/>
  <c r="BP116" i="3"/>
  <c r="BQ116" s="1"/>
  <c r="L14" i="42"/>
  <c r="BP13" i="3"/>
  <c r="BQ13" s="1"/>
  <c r="L36" i="42"/>
  <c r="BP35" i="3"/>
  <c r="BQ35" s="1"/>
  <c r="L49" i="42"/>
  <c r="BP48" i="3"/>
  <c r="BQ48" s="1"/>
  <c r="L53" i="42"/>
  <c r="BP52" i="3"/>
  <c r="BQ52" s="1"/>
  <c r="L111" i="42"/>
  <c r="BP110" i="3"/>
  <c r="BQ110" s="1"/>
  <c r="L165" i="42"/>
  <c r="BP164" i="3"/>
  <c r="BQ164" s="1"/>
  <c r="I138" i="39"/>
  <c r="U154" i="50" s="1"/>
  <c r="I146" i="39"/>
  <c r="U76" i="50" s="1"/>
  <c r="I113" i="40"/>
  <c r="J147" i="50" s="1"/>
  <c r="I133" i="40"/>
  <c r="J123" i="50" s="1"/>
  <c r="L145" i="40"/>
  <c r="M129" i="50" s="1"/>
  <c r="I151" i="40"/>
  <c r="J17" i="50" s="1"/>
  <c r="L153" i="40"/>
  <c r="M53" i="50" s="1"/>
  <c r="L159" i="40"/>
  <c r="M82" i="50" s="1"/>
  <c r="I167" i="40"/>
  <c r="J170" i="50" s="1"/>
  <c r="L93" i="42"/>
  <c r="BP92" i="3"/>
  <c r="BQ92" s="1"/>
  <c r="L57" i="42"/>
  <c r="BP56" i="3"/>
  <c r="BQ56" s="1"/>
  <c r="L128" i="42"/>
  <c r="BP127" i="3"/>
  <c r="BQ127" s="1"/>
  <c r="L78" i="42"/>
  <c r="BP77" i="3"/>
  <c r="BQ77" s="1"/>
  <c r="L169" i="42"/>
  <c r="BP168" i="3"/>
  <c r="BQ168" s="1"/>
  <c r="L120" i="42"/>
  <c r="BP119" i="3"/>
  <c r="BQ119" s="1"/>
  <c r="L159" i="42"/>
  <c r="BP158" i="3"/>
  <c r="BQ158" s="1"/>
  <c r="L26" i="42"/>
  <c r="BP25" i="3"/>
  <c r="BQ25" s="1"/>
  <c r="BP78"/>
  <c r="BQ78" s="1"/>
  <c r="L79" i="42"/>
  <c r="L133"/>
  <c r="BP132" i="3"/>
  <c r="BQ132" s="1"/>
  <c r="L83" i="42"/>
  <c r="BP82" i="3"/>
  <c r="BQ82" s="1"/>
  <c r="L121" i="42"/>
  <c r="BP120" i="3"/>
  <c r="BQ120" s="1"/>
  <c r="L11" i="42"/>
  <c r="BP10" i="3"/>
  <c r="BQ10" s="1"/>
  <c r="L37" i="42"/>
  <c r="BP36" i="3"/>
  <c r="BQ36" s="1"/>
  <c r="L68" i="42"/>
  <c r="BP67" i="3"/>
  <c r="BQ67" s="1"/>
  <c r="L132" i="42"/>
  <c r="BP131" i="3"/>
  <c r="BQ131" s="1"/>
  <c r="L164" i="42"/>
  <c r="BP163" i="3"/>
  <c r="BQ163" s="1"/>
  <c r="L89" i="42"/>
  <c r="BP88" i="3"/>
  <c r="BQ88" s="1"/>
  <c r="L130" i="42"/>
  <c r="BP129" i="3"/>
  <c r="BQ129" s="1"/>
  <c r="L88" i="42"/>
  <c r="BP87" i="3"/>
  <c r="BQ87" s="1"/>
  <c r="L156" i="42"/>
  <c r="BP155" i="3"/>
  <c r="BQ155" s="1"/>
  <c r="L174" i="42"/>
  <c r="BP173" i="3"/>
  <c r="BQ173" s="1"/>
  <c r="L19" i="42"/>
  <c r="BP18" i="3"/>
  <c r="BQ18" s="1"/>
  <c r="L134" i="42"/>
  <c r="BP133" i="3"/>
  <c r="BQ133" s="1"/>
  <c r="L167" i="42"/>
  <c r="BP166" i="3"/>
  <c r="BQ166" s="1"/>
  <c r="L147" i="42"/>
  <c r="BP146" i="3"/>
  <c r="BQ146" s="1"/>
  <c r="L16" i="42"/>
  <c r="BP15" i="3"/>
  <c r="BQ15" s="1"/>
  <c r="L129" i="42"/>
  <c r="BP128" i="3"/>
  <c r="BQ128" s="1"/>
  <c r="L23" i="42"/>
  <c r="BP22" i="3"/>
  <c r="BQ22" s="1"/>
  <c r="L59" i="42"/>
  <c r="BP58" i="3"/>
  <c r="BQ58" s="1"/>
  <c r="L149" i="42"/>
  <c r="BP148" i="3"/>
  <c r="BQ148" s="1"/>
  <c r="Y143"/>
  <c r="G144" i="41"/>
  <c r="Z15" i="50" s="1"/>
  <c r="K165" i="41"/>
  <c r="AD174" i="50" s="1"/>
  <c r="AE174" s="1"/>
  <c r="Z164" i="3"/>
  <c r="K158" i="41"/>
  <c r="AD102" i="50" s="1"/>
  <c r="AE102" s="1"/>
  <c r="Z157" i="3"/>
  <c r="K149" i="41"/>
  <c r="AD86" i="50" s="1"/>
  <c r="AE86" s="1"/>
  <c r="Z148" i="3"/>
  <c r="K142" i="41"/>
  <c r="AD145" i="50" s="1"/>
  <c r="AE145" s="1"/>
  <c r="Z141" i="3"/>
  <c r="K133" i="41"/>
  <c r="AD96" i="50" s="1"/>
  <c r="AE96" s="1"/>
  <c r="Z132" i="3"/>
  <c r="K126" i="41"/>
  <c r="AD61" i="50" s="1"/>
  <c r="AE61" s="1"/>
  <c r="Z125" i="3"/>
  <c r="K10" i="41"/>
  <c r="AD18" i="50" s="1"/>
  <c r="AE18" s="1"/>
  <c r="Z9" i="3"/>
  <c r="K161" i="41"/>
  <c r="AD82" i="50" s="1"/>
  <c r="Z160" i="3"/>
  <c r="K151" i="41"/>
  <c r="AD35" i="50" s="1"/>
  <c r="AE35" s="1"/>
  <c r="Z150" i="3"/>
  <c r="K146" i="41"/>
  <c r="AD47" i="50" s="1"/>
  <c r="AE47" s="1"/>
  <c r="Z145" i="3"/>
  <c r="K129" i="41"/>
  <c r="AD148" i="50" s="1"/>
  <c r="AE148" s="1"/>
  <c r="Z128" i="3"/>
  <c r="K109" i="41"/>
  <c r="AD33" i="50" s="1"/>
  <c r="AE33" s="1"/>
  <c r="Z108" i="3"/>
  <c r="K164" i="41"/>
  <c r="AD85" i="50" s="1"/>
  <c r="AE85" s="1"/>
  <c r="Z163" i="3"/>
  <c r="K132" i="41"/>
  <c r="AD49" i="50" s="1"/>
  <c r="Z131" i="3"/>
  <c r="K89" i="41"/>
  <c r="AD63" i="50" s="1"/>
  <c r="AE63" s="1"/>
  <c r="Z88" i="3"/>
  <c r="Z75"/>
  <c r="K76" i="41"/>
  <c r="AD30" i="50" s="1"/>
  <c r="AE30" s="1"/>
  <c r="K65" i="41"/>
  <c r="AD120" i="50" s="1"/>
  <c r="AE120" s="1"/>
  <c r="Z64" i="3"/>
  <c r="Z59"/>
  <c r="K60" i="41"/>
  <c r="AD128" i="50" s="1"/>
  <c r="AE128" s="1"/>
  <c r="K54" i="41"/>
  <c r="AD52" i="50" s="1"/>
  <c r="AE52" s="1"/>
  <c r="Z53" i="3"/>
  <c r="K33" i="41"/>
  <c r="AD106" i="50" s="1"/>
  <c r="K15" i="41"/>
  <c r="AD66" i="50" s="1"/>
  <c r="AE66" s="1"/>
  <c r="Z14" i="3"/>
  <c r="K114" i="41"/>
  <c r="AD143" i="50" s="1"/>
  <c r="AE143" s="1"/>
  <c r="K110" i="41"/>
  <c r="AD71" i="50" s="1"/>
  <c r="AE71" s="1"/>
  <c r="K51" i="41"/>
  <c r="AD62" i="50" s="1"/>
  <c r="AE62" s="1"/>
  <c r="K19" i="41"/>
  <c r="AD51" i="50" s="1"/>
  <c r="AE51" s="1"/>
  <c r="K45" i="41"/>
  <c r="AD141" i="50" s="1"/>
  <c r="K173" i="41"/>
  <c r="AD135" i="50" s="1"/>
  <c r="AE135" s="1"/>
  <c r="Z172" i="3"/>
  <c r="K115" i="41"/>
  <c r="AD147" i="50" s="1"/>
  <c r="AE147" s="1"/>
  <c r="Z114" i="3"/>
  <c r="K58" i="41"/>
  <c r="AD142" i="50" s="1"/>
  <c r="AE142" s="1"/>
  <c r="Z57" i="3"/>
  <c r="K52" i="41"/>
  <c r="AD149" i="50" s="1"/>
  <c r="AE149" s="1"/>
  <c r="Z51" i="3"/>
  <c r="K42" i="41"/>
  <c r="AD108" i="50" s="1"/>
  <c r="Z41" i="3"/>
  <c r="K36" i="41"/>
  <c r="AD68" i="50" s="1"/>
  <c r="Z35" i="3"/>
  <c r="K26" i="41"/>
  <c r="AD99" i="50" s="1"/>
  <c r="AE99" s="1"/>
  <c r="Z25" i="3"/>
  <c r="K20" i="41"/>
  <c r="AD25" i="50" s="1"/>
  <c r="AE25" s="1"/>
  <c r="Z19" i="3"/>
  <c r="K160" i="41"/>
  <c r="AD81" i="50" s="1"/>
  <c r="L136" i="41"/>
  <c r="K128"/>
  <c r="AD109" i="50" s="1"/>
  <c r="K121" i="41"/>
  <c r="AD156" i="50" s="1"/>
  <c r="K104" i="41"/>
  <c r="AD84" i="50" s="1"/>
  <c r="K91" i="41"/>
  <c r="AD114" i="50" s="1"/>
  <c r="Z90" i="3"/>
  <c r="K87" i="41"/>
  <c r="AD22" i="50" s="1"/>
  <c r="AE22" s="1"/>
  <c r="Z86" i="3"/>
  <c r="K83" i="41"/>
  <c r="AD90" i="50" s="1"/>
  <c r="AE90" s="1"/>
  <c r="Z82" i="3"/>
  <c r="K79" i="41"/>
  <c r="AD37" i="50" s="1"/>
  <c r="AE37" s="1"/>
  <c r="Z78" i="3"/>
  <c r="K75" i="41"/>
  <c r="AD59" i="50" s="1"/>
  <c r="Z74" i="3"/>
  <c r="K67" i="41"/>
  <c r="AD105" i="50" s="1"/>
  <c r="Z66" i="3"/>
  <c r="K59" i="41"/>
  <c r="AD139" i="50" s="1"/>
  <c r="AE139" s="1"/>
  <c r="Z58" i="3"/>
  <c r="K56" i="41"/>
  <c r="AD113" i="50" s="1"/>
  <c r="AE113" s="1"/>
  <c r="Z55" i="3"/>
  <c r="K46" i="41"/>
  <c r="AD43" i="50" s="1"/>
  <c r="AE43" s="1"/>
  <c r="Z45" i="3"/>
  <c r="K40" i="41"/>
  <c r="AD57" i="50" s="1"/>
  <c r="AE57" s="1"/>
  <c r="Z39" i="3"/>
  <c r="K25" i="41"/>
  <c r="AD111" i="50" s="1"/>
  <c r="K169" i="41"/>
  <c r="AD170" i="50" s="1"/>
  <c r="Z168" i="3"/>
  <c r="K159" i="41"/>
  <c r="AD155" i="50" s="1"/>
  <c r="Z158" i="3"/>
  <c r="K154" i="41"/>
  <c r="AD153" i="50" s="1"/>
  <c r="AE153" s="1"/>
  <c r="Z153" i="3"/>
  <c r="K137" i="41"/>
  <c r="AD46" i="50" s="1"/>
  <c r="AE46" s="1"/>
  <c r="Z136" i="3"/>
  <c r="K112" i="41"/>
  <c r="AD152" i="50" s="1"/>
  <c r="AE152" s="1"/>
  <c r="Z111" i="3"/>
  <c r="K108" i="41"/>
  <c r="AD14" i="50" s="1"/>
  <c r="AE14" s="1"/>
  <c r="Z107" i="3"/>
  <c r="K95" i="41"/>
  <c r="AD168" i="50" s="1"/>
  <c r="K50" i="41"/>
  <c r="AD56" i="50" s="1"/>
  <c r="Z49" i="3"/>
  <c r="K44" i="41"/>
  <c r="AD118" i="50" s="1"/>
  <c r="AE118" s="1"/>
  <c r="Z43" i="3"/>
  <c r="K34" i="41"/>
  <c r="AD167" i="50" s="1"/>
  <c r="AE167" s="1"/>
  <c r="Z33" i="3"/>
  <c r="K28" i="41"/>
  <c r="AD119" i="50" s="1"/>
  <c r="Z27" i="3"/>
  <c r="K18" i="41"/>
  <c r="AD115" i="50" s="1"/>
  <c r="AE115" s="1"/>
  <c r="Z17" i="3"/>
  <c r="K12" i="41"/>
  <c r="AD127" i="50" s="1"/>
  <c r="Z11" i="3"/>
  <c r="K172" i="41"/>
  <c r="AD138" i="50" s="1"/>
  <c r="Z171" i="3"/>
  <c r="K140" i="41"/>
  <c r="AD154" i="50" s="1"/>
  <c r="AE154" s="1"/>
  <c r="Z139" i="3"/>
  <c r="K117" i="41"/>
  <c r="AD11" i="50" s="1"/>
  <c r="AE11" s="1"/>
  <c r="Z116" i="3"/>
  <c r="Z110"/>
  <c r="K111" i="41"/>
  <c r="AD126" i="50" s="1"/>
  <c r="AE126" s="1"/>
  <c r="Z87" i="3"/>
  <c r="K88" i="41"/>
  <c r="AD162" i="50" s="1"/>
  <c r="AE162" s="1"/>
  <c r="K85" i="41"/>
  <c r="AD133" i="50" s="1"/>
  <c r="AE133" s="1"/>
  <c r="Z84" i="3"/>
  <c r="K69" i="41"/>
  <c r="AD92" i="50" s="1"/>
  <c r="Z68" i="3"/>
  <c r="Z63"/>
  <c r="K64" i="41"/>
  <c r="AD124" i="50" s="1"/>
  <c r="AE124" s="1"/>
  <c r="K48" i="41"/>
  <c r="AD36" i="50" s="1"/>
  <c r="AE36" s="1"/>
  <c r="Z47" i="3"/>
  <c r="K38" i="41"/>
  <c r="AD157" i="50" s="1"/>
  <c r="AE157" s="1"/>
  <c r="Z37" i="3"/>
  <c r="K17" i="41"/>
  <c r="AD50" i="50" s="1"/>
  <c r="AE50" s="1"/>
  <c r="K24" i="41"/>
  <c r="AD134" i="50" s="1"/>
  <c r="Z23" i="3"/>
  <c r="K139" i="41"/>
  <c r="AD98" i="50" s="1"/>
  <c r="K163" i="41"/>
  <c r="AD41" i="50" s="1"/>
  <c r="AE41" s="1"/>
  <c r="K113" i="41"/>
  <c r="AD112" i="50" s="1"/>
  <c r="K155" i="41"/>
  <c r="AD53" i="50" s="1"/>
  <c r="AE53" s="1"/>
  <c r="K97" i="41"/>
  <c r="AD83" i="50" s="1"/>
  <c r="AE83" s="1"/>
  <c r="L102" i="41"/>
  <c r="AD28" i="3"/>
  <c r="K171" i="41"/>
  <c r="AD48" i="50" s="1"/>
  <c r="AE48" s="1"/>
  <c r="Z170" i="3"/>
  <c r="K166" i="41"/>
  <c r="AD131" i="50" s="1"/>
  <c r="Z165" i="3"/>
  <c r="K157" i="41"/>
  <c r="AD58" i="50" s="1"/>
  <c r="Z156" i="3"/>
  <c r="K150" i="41"/>
  <c r="AD64" i="50" s="1"/>
  <c r="AE64" s="1"/>
  <c r="Z149" i="3"/>
  <c r="K141" i="41"/>
  <c r="AD150" i="50" s="1"/>
  <c r="Z140" i="3"/>
  <c r="K134" i="41"/>
  <c r="AD169" i="50" s="1"/>
  <c r="AE169" s="1"/>
  <c r="Z133" i="3"/>
  <c r="K125" i="41"/>
  <c r="AD97" i="50" s="1"/>
  <c r="Z124" i="3"/>
  <c r="K93" i="41"/>
  <c r="AD173" i="50" s="1"/>
  <c r="AE173" s="1"/>
  <c r="Z92" i="3"/>
  <c r="K167" i="41"/>
  <c r="AD9" i="50" s="1"/>
  <c r="AE9" s="1"/>
  <c r="Z166" i="3"/>
  <c r="K162" i="41"/>
  <c r="AD34" i="50" s="1"/>
  <c r="AE34" s="1"/>
  <c r="Z161" i="3"/>
  <c r="K145" i="41"/>
  <c r="AD151" i="50" s="1"/>
  <c r="AE151" s="1"/>
  <c r="Z144" i="3"/>
  <c r="K135" i="41"/>
  <c r="AD123" i="50" s="1"/>
  <c r="Z134" i="3"/>
  <c r="K130" i="41"/>
  <c r="AD100" i="50" s="1"/>
  <c r="AE100" s="1"/>
  <c r="Z129" i="3"/>
  <c r="K43" i="41"/>
  <c r="AD24" i="50" s="1"/>
  <c r="AE24" s="1"/>
  <c r="Z42" i="3"/>
  <c r="K27" i="41"/>
  <c r="AD67" i="50" s="1"/>
  <c r="AE67" s="1"/>
  <c r="Z26" i="3"/>
  <c r="K11" i="41"/>
  <c r="AD60" i="50" s="1"/>
  <c r="Z10" i="3"/>
  <c r="K148" i="41"/>
  <c r="AD76" i="50" s="1"/>
  <c r="Z147" i="3"/>
  <c r="K120" i="41"/>
  <c r="AD101" i="50" s="1"/>
  <c r="K107" i="41"/>
  <c r="AD45" i="50" s="1"/>
  <c r="Z106" i="3"/>
  <c r="Z83"/>
  <c r="K84" i="41"/>
  <c r="AD40" i="50" s="1"/>
  <c r="AE40" s="1"/>
  <c r="K81" i="41"/>
  <c r="AD42" i="50" s="1"/>
  <c r="Z80" i="3"/>
  <c r="K73" i="41"/>
  <c r="AD159" i="50" s="1"/>
  <c r="AE159" s="1"/>
  <c r="Z72" i="3"/>
  <c r="Z67"/>
  <c r="K68" i="41"/>
  <c r="AD55" i="50" s="1"/>
  <c r="AE55" s="1"/>
  <c r="K47" i="41"/>
  <c r="AD95" i="50" s="1"/>
  <c r="AE95" s="1"/>
  <c r="Z46" i="3"/>
  <c r="K32" i="41"/>
  <c r="AD130" i="50" s="1"/>
  <c r="Z31" i="3"/>
  <c r="K22" i="41"/>
  <c r="AD39" i="50" s="1"/>
  <c r="AE39" s="1"/>
  <c r="Z21" i="3"/>
  <c r="K174" i="41"/>
  <c r="AD103" i="50" s="1"/>
  <c r="AE103" s="1"/>
  <c r="K98" i="41"/>
  <c r="AD27" i="50" s="1"/>
  <c r="K94" i="41"/>
  <c r="AD107" i="50" s="1"/>
  <c r="AE107" s="1"/>
  <c r="K35" i="41"/>
  <c r="AD125" i="50" s="1"/>
  <c r="AE125" s="1"/>
  <c r="K13" i="41"/>
  <c r="AD88" i="50" s="1"/>
  <c r="K124" i="41"/>
  <c r="AD10" i="50" s="1"/>
  <c r="AE10" s="1"/>
  <c r="Z123" i="3"/>
  <c r="K96" i="41"/>
  <c r="AD104" i="50" s="1"/>
  <c r="AE104" s="1"/>
  <c r="Z95" i="3"/>
  <c r="K92" i="41"/>
  <c r="AD16" i="50" s="1"/>
  <c r="AE16" s="1"/>
  <c r="Z91" i="3"/>
  <c r="K123" i="41"/>
  <c r="AD20" i="50" s="1"/>
  <c r="AE20" s="1"/>
  <c r="Z122" i="3"/>
  <c r="K101" i="41"/>
  <c r="AD29" i="50" s="1"/>
  <c r="AE29" s="1"/>
  <c r="Z100" i="3"/>
  <c r="K71" i="41"/>
  <c r="AD74" i="50" s="1"/>
  <c r="Z70" i="3"/>
  <c r="K63" i="41"/>
  <c r="AD44" i="50" s="1"/>
  <c r="AE44" s="1"/>
  <c r="Z62" i="3"/>
  <c r="K57" i="41"/>
  <c r="AD65" i="50" s="1"/>
  <c r="AE65" s="1"/>
  <c r="Z56" i="3"/>
  <c r="K41" i="41"/>
  <c r="AD163" i="50" s="1"/>
  <c r="AE163" s="1"/>
  <c r="K30" i="41"/>
  <c r="AD171" i="50" s="1"/>
  <c r="AE171" s="1"/>
  <c r="Z29" i="3"/>
  <c r="K14" i="41"/>
  <c r="AD72" i="50" s="1"/>
  <c r="AE72" s="1"/>
  <c r="Z13" i="3"/>
  <c r="K170" i="41"/>
  <c r="AD89" i="50" s="1"/>
  <c r="Z169" i="3"/>
  <c r="K153" i="41"/>
  <c r="AD17" i="50" s="1"/>
  <c r="AE17" s="1"/>
  <c r="Z152" i="3"/>
  <c r="K143" i="41"/>
  <c r="AD121" i="50" s="1"/>
  <c r="AE121" s="1"/>
  <c r="Z142" i="3"/>
  <c r="K138" i="41"/>
  <c r="AD32" i="50" s="1"/>
  <c r="AE32" s="1"/>
  <c r="Z137" i="3"/>
  <c r="K99" i="41"/>
  <c r="AD28" i="50" s="1"/>
  <c r="AE28" s="1"/>
  <c r="Z98" i="3"/>
  <c r="L70" i="41"/>
  <c r="K156"/>
  <c r="AD165" i="50" s="1"/>
  <c r="AE165" s="1"/>
  <c r="Z155" i="3"/>
  <c r="K116" i="41"/>
  <c r="AD31" i="50" s="1"/>
  <c r="AE31" s="1"/>
  <c r="K105" i="41"/>
  <c r="AD136" i="50" s="1"/>
  <c r="AE136" s="1"/>
  <c r="Z104" i="3"/>
  <c r="Z79"/>
  <c r="K80" i="41"/>
  <c r="AD160" i="50" s="1"/>
  <c r="AE160" s="1"/>
  <c r="K77" i="41"/>
  <c r="AD26" i="50" s="1"/>
  <c r="AE26" s="1"/>
  <c r="Z76" i="3"/>
  <c r="Z71"/>
  <c r="K72" i="41"/>
  <c r="AD140" i="50" s="1"/>
  <c r="AE140" s="1"/>
  <c r="K61" i="41"/>
  <c r="AD87" i="50" s="1"/>
  <c r="Z60" i="3"/>
  <c r="K49" i="41"/>
  <c r="AD122" i="50" s="1"/>
  <c r="AE122" s="1"/>
  <c r="K31" i="41"/>
  <c r="AD70" i="50" s="1"/>
  <c r="Z30" i="3"/>
  <c r="K16" i="41"/>
  <c r="AD54" i="50" s="1"/>
  <c r="AE54" s="1"/>
  <c r="Z15" i="3"/>
  <c r="K175" i="41"/>
  <c r="AD146" i="50" s="1"/>
  <c r="AE146" s="1"/>
  <c r="K131" i="41"/>
  <c r="AD69" i="50" s="1"/>
  <c r="K127" i="41"/>
  <c r="AD75" i="50" s="1"/>
  <c r="K147" i="41"/>
  <c r="AD129" i="50" s="1"/>
  <c r="AE129" s="1"/>
  <c r="I8" i="39"/>
  <c r="U18" i="50" s="1"/>
  <c r="I26" i="39"/>
  <c r="U119" i="50" s="1"/>
  <c r="I42" i="39"/>
  <c r="U118" i="50" s="1"/>
  <c r="I58" i="39"/>
  <c r="U128" i="50" s="1"/>
  <c r="I84" i="39"/>
  <c r="U166" i="50" s="1"/>
  <c r="I87" i="39"/>
  <c r="U63" i="50" s="1"/>
  <c r="I88" i="39"/>
  <c r="U38" i="50" s="1"/>
  <c r="F96" i="39"/>
  <c r="R27" i="50" s="1"/>
  <c r="I114" i="39"/>
  <c r="U31" i="50" s="1"/>
  <c r="F120" i="39"/>
  <c r="R12" i="50" s="1"/>
  <c r="F168" i="39"/>
  <c r="R89" i="50" s="1"/>
  <c r="T147" i="3"/>
  <c r="T127"/>
  <c r="T111"/>
  <c r="T83"/>
  <c r="I11" i="39"/>
  <c r="U88" i="50" s="1"/>
  <c r="I30" i="39"/>
  <c r="U130" i="50" s="1"/>
  <c r="I46" i="39"/>
  <c r="U36" i="50" s="1"/>
  <c r="I62" i="39"/>
  <c r="U124" i="50" s="1"/>
  <c r="I94" i="39"/>
  <c r="U104" i="50" s="1"/>
  <c r="F104" i="39"/>
  <c r="R93" i="50" s="1"/>
  <c r="I118" i="39"/>
  <c r="U101" i="50" s="1"/>
  <c r="F124" i="39"/>
  <c r="R61" i="50" s="1"/>
  <c r="I134" i="39"/>
  <c r="U132" i="50" s="1"/>
  <c r="F140" i="39"/>
  <c r="R145" i="50" s="1"/>
  <c r="F156" i="39"/>
  <c r="R102" i="50" s="1"/>
  <c r="F171" i="39"/>
  <c r="R135" i="50" s="1"/>
  <c r="T131" i="3"/>
  <c r="T115"/>
  <c r="I18" i="39"/>
  <c r="U25" i="50" s="1"/>
  <c r="I34" i="39"/>
  <c r="U68" i="50" s="1"/>
  <c r="I50" i="39"/>
  <c r="U149" i="50" s="1"/>
  <c r="I51" i="39"/>
  <c r="U21" i="50" s="1"/>
  <c r="I66" i="39"/>
  <c r="U55" i="50" s="1"/>
  <c r="I101" i="39"/>
  <c r="U91" i="50" s="1"/>
  <c r="I102" i="39"/>
  <c r="U84" i="50" s="1"/>
  <c r="F112" i="39"/>
  <c r="R143" i="50" s="1"/>
  <c r="I122" i="39"/>
  <c r="U10" i="50" s="1"/>
  <c r="F128" i="39"/>
  <c r="R100" i="50" s="1"/>
  <c r="F144" i="39"/>
  <c r="R47" i="50" s="1"/>
  <c r="T135" i="3"/>
  <c r="T119"/>
  <c r="T103"/>
  <c r="F132" i="39"/>
  <c r="R169" i="50" s="1"/>
  <c r="I142" i="39"/>
  <c r="U15" i="50" s="1"/>
  <c r="F148" i="39"/>
  <c r="R64" i="50" s="1"/>
  <c r="F164" i="39"/>
  <c r="R131" i="50" s="1"/>
  <c r="T139" i="3"/>
  <c r="T123"/>
  <c r="F17" i="39"/>
  <c r="R51" i="50" s="1"/>
  <c r="Q18" i="3"/>
  <c r="F21" i="39"/>
  <c r="R110" i="50" s="1"/>
  <c r="Q22" i="3"/>
  <c r="F25" i="39"/>
  <c r="R67" i="50" s="1"/>
  <c r="Q26" i="3"/>
  <c r="F33" i="39"/>
  <c r="R125" i="50" s="1"/>
  <c r="Q34" i="3"/>
  <c r="F37" i="39"/>
  <c r="R172" i="50" s="1"/>
  <c r="Q38" i="3"/>
  <c r="F41" i="39"/>
  <c r="R24" i="50" s="1"/>
  <c r="Q42" i="3"/>
  <c r="S46"/>
  <c r="I45" i="39"/>
  <c r="U95" i="50" s="1"/>
  <c r="S62" i="3"/>
  <c r="I61" i="39"/>
  <c r="U44" i="50" s="1"/>
  <c r="S70" i="3"/>
  <c r="I69" i="39"/>
  <c r="U74" i="50" s="1"/>
  <c r="I86" i="39"/>
  <c r="U162" i="50" s="1"/>
  <c r="T87" i="3"/>
  <c r="F110" i="39"/>
  <c r="R152" i="50" s="1"/>
  <c r="P111" i="3"/>
  <c r="T89"/>
  <c r="T52"/>
  <c r="F8" i="39"/>
  <c r="R18" i="50" s="1"/>
  <c r="Q9" i="3"/>
  <c r="I12" i="39"/>
  <c r="U72" i="50" s="1"/>
  <c r="F18" i="39"/>
  <c r="R25" i="50" s="1"/>
  <c r="Q19" i="3"/>
  <c r="I19" i="39"/>
  <c r="U137" i="50" s="1"/>
  <c r="I23" i="39"/>
  <c r="U111" i="50" s="1"/>
  <c r="F34" i="39"/>
  <c r="R68" i="50" s="1"/>
  <c r="Q35" i="3"/>
  <c r="I35" i="39"/>
  <c r="U158" i="50" s="1"/>
  <c r="I39" i="39"/>
  <c r="U163" i="50" s="1"/>
  <c r="I43" i="39"/>
  <c r="U141" i="50" s="1"/>
  <c r="T45" i="3"/>
  <c r="I44" i="39"/>
  <c r="U43" i="50" s="1"/>
  <c r="F50" i="39"/>
  <c r="R149" i="50" s="1"/>
  <c r="Q51" i="3"/>
  <c r="T53"/>
  <c r="I52" i="39"/>
  <c r="U52" i="50" s="1"/>
  <c r="F58" i="39"/>
  <c r="R128" i="50" s="1"/>
  <c r="Q59" i="3"/>
  <c r="T61"/>
  <c r="I60" i="39"/>
  <c r="U23" i="50" s="1"/>
  <c r="F66" i="39"/>
  <c r="R55" i="50" s="1"/>
  <c r="Q67" i="3"/>
  <c r="I67" i="39"/>
  <c r="U92" i="50" s="1"/>
  <c r="F80" i="39"/>
  <c r="R77" i="50" s="1"/>
  <c r="Q81" i="3"/>
  <c r="I90" i="39"/>
  <c r="U16" i="50" s="1"/>
  <c r="F107" i="39"/>
  <c r="R33" i="50" s="1"/>
  <c r="F133" i="39"/>
  <c r="R123" i="50" s="1"/>
  <c r="Q143" i="3"/>
  <c r="F142" i="39"/>
  <c r="R15" i="50" s="1"/>
  <c r="F149" i="39"/>
  <c r="R35" i="50" s="1"/>
  <c r="F157" i="39"/>
  <c r="R155" i="50" s="1"/>
  <c r="F165" i="39"/>
  <c r="R9" i="50" s="1"/>
  <c r="F10" i="39"/>
  <c r="R127" i="50" s="1"/>
  <c r="Q11" i="3"/>
  <c r="F13" i="39"/>
  <c r="R66" i="50" s="1"/>
  <c r="Q14" i="3"/>
  <c r="I14" i="39"/>
  <c r="U54" i="50" s="1"/>
  <c r="F16" i="39"/>
  <c r="R115" i="50" s="1"/>
  <c r="Q17" i="3"/>
  <c r="I17" i="39"/>
  <c r="U51" i="50" s="1"/>
  <c r="F20" i="39"/>
  <c r="R39" i="50" s="1"/>
  <c r="Q21" i="3"/>
  <c r="I21" i="39"/>
  <c r="U110" i="50" s="1"/>
  <c r="F24" i="39"/>
  <c r="R99" i="50" s="1"/>
  <c r="Q25" i="3"/>
  <c r="I25" i="39"/>
  <c r="U67" i="50" s="1"/>
  <c r="F28" i="39"/>
  <c r="R171" i="50" s="1"/>
  <c r="Q29" i="3"/>
  <c r="I29" i="39"/>
  <c r="U70" i="50" s="1"/>
  <c r="F32" i="39"/>
  <c r="R167" i="50" s="1"/>
  <c r="Q33" i="3"/>
  <c r="I33" i="39"/>
  <c r="U125" i="50" s="1"/>
  <c r="F36" i="39"/>
  <c r="R157" i="50" s="1"/>
  <c r="Q37" i="3"/>
  <c r="I37" i="39"/>
  <c r="U172" i="50" s="1"/>
  <c r="F40" i="39"/>
  <c r="R108" i="50" s="1"/>
  <c r="Q41" i="3"/>
  <c r="I41" i="39"/>
  <c r="U24" i="50" s="1"/>
  <c r="F44" i="39"/>
  <c r="R43" i="50" s="1"/>
  <c r="Q45" i="3"/>
  <c r="F45" i="39"/>
  <c r="R95" i="50" s="1"/>
  <c r="Q46" i="3"/>
  <c r="F46" i="39"/>
  <c r="R36" i="50" s="1"/>
  <c r="Q47" i="3"/>
  <c r="I47" i="39"/>
  <c r="U122" i="50" s="1"/>
  <c r="T49" i="3"/>
  <c r="I48" i="39"/>
  <c r="U56" i="50" s="1"/>
  <c r="F53" i="39"/>
  <c r="R19" i="50" s="1"/>
  <c r="Q54" i="3"/>
  <c r="F54" i="39"/>
  <c r="R113" i="50" s="1"/>
  <c r="I55" i="39"/>
  <c r="U65" i="50" s="1"/>
  <c r="T57" i="3"/>
  <c r="I56" i="39"/>
  <c r="U142" i="50" s="1"/>
  <c r="F61" i="39"/>
  <c r="R44" i="50" s="1"/>
  <c r="Q62" i="3"/>
  <c r="F62" i="39"/>
  <c r="R124" i="50" s="1"/>
  <c r="I63" i="39"/>
  <c r="U120" i="50" s="1"/>
  <c r="T65" i="3"/>
  <c r="I64" i="39"/>
  <c r="U78" i="50" s="1"/>
  <c r="F69" i="39"/>
  <c r="R74" i="50" s="1"/>
  <c r="Q70" i="3"/>
  <c r="F70" i="39"/>
  <c r="R140" i="50" s="1"/>
  <c r="Q71" i="3"/>
  <c r="I71" i="39"/>
  <c r="U159" i="50" s="1"/>
  <c r="I72" i="39"/>
  <c r="U161" i="50" s="1"/>
  <c r="I73" i="39"/>
  <c r="U59" i="50" s="1"/>
  <c r="T74" i="3"/>
  <c r="I74" i="39"/>
  <c r="U30" i="50" s="1"/>
  <c r="I75" i="39"/>
  <c r="U26" i="50" s="1"/>
  <c r="T76" i="3"/>
  <c r="I76" i="39"/>
  <c r="U13" i="50" s="1"/>
  <c r="F99" i="39"/>
  <c r="R29" i="50" s="1"/>
  <c r="Q101" i="3"/>
  <c r="F100" i="39"/>
  <c r="R144" i="50" s="1"/>
  <c r="F113" i="39"/>
  <c r="R147" i="50" s="1"/>
  <c r="Q115" i="3"/>
  <c r="F114" i="39"/>
  <c r="R31" i="50" s="1"/>
  <c r="F121" i="39"/>
  <c r="R20" i="50" s="1"/>
  <c r="Q123" i="3"/>
  <c r="F122" i="39"/>
  <c r="R10" i="50" s="1"/>
  <c r="F129" i="39"/>
  <c r="R69" i="50" s="1"/>
  <c r="Q131" i="3"/>
  <c r="F130" i="39"/>
  <c r="R49" i="50" s="1"/>
  <c r="F137" i="39"/>
  <c r="R98" i="50" s="1"/>
  <c r="Q139" i="3"/>
  <c r="F138" i="39"/>
  <c r="R154" i="50" s="1"/>
  <c r="F145" i="39"/>
  <c r="R129" i="50" s="1"/>
  <c r="Q147" i="3"/>
  <c r="F146" i="39"/>
  <c r="R76" i="50" s="1"/>
  <c r="I150" i="39"/>
  <c r="U117" i="50" s="1"/>
  <c r="T151" i="3"/>
  <c r="F153" i="39"/>
  <c r="R53" i="50" s="1"/>
  <c r="Q155" i="3"/>
  <c r="F154" i="39"/>
  <c r="R165" i="50" s="1"/>
  <c r="I158" i="39"/>
  <c r="U81" i="50" s="1"/>
  <c r="T159" i="3"/>
  <c r="F161" i="39"/>
  <c r="R41" i="50" s="1"/>
  <c r="Q163" i="3"/>
  <c r="F162" i="39"/>
  <c r="R85" i="50" s="1"/>
  <c r="I166" i="39"/>
  <c r="U80" i="50" s="1"/>
  <c r="T167" i="3"/>
  <c r="F169" i="39"/>
  <c r="R48" i="50" s="1"/>
  <c r="Q171" i="3"/>
  <c r="F170" i="39"/>
  <c r="R138" i="50" s="1"/>
  <c r="T77" i="3"/>
  <c r="T73"/>
  <c r="F14" i="39"/>
  <c r="R54" i="50" s="1"/>
  <c r="Q15" i="3"/>
  <c r="F29" i="39"/>
  <c r="R70" i="50" s="1"/>
  <c r="Q30" i="3"/>
  <c r="S54"/>
  <c r="I53" i="39"/>
  <c r="U19" i="50" s="1"/>
  <c r="I85" i="39"/>
  <c r="U22" i="50" s="1"/>
  <c r="T86" i="3"/>
  <c r="F93" i="39"/>
  <c r="R168" i="50" s="1"/>
  <c r="P94" i="3"/>
  <c r="F109" i="39"/>
  <c r="R126" i="50" s="1"/>
  <c r="P110" i="3"/>
  <c r="I9" i="39"/>
  <c r="U60" i="50" s="1"/>
  <c r="F11" i="39"/>
  <c r="R88" i="50" s="1"/>
  <c r="I15" i="39"/>
  <c r="U50" i="50" s="1"/>
  <c r="F22" i="39"/>
  <c r="R134" i="50" s="1"/>
  <c r="Q23" i="3"/>
  <c r="F26" i="39"/>
  <c r="R119" i="50" s="1"/>
  <c r="Q27" i="3"/>
  <c r="I27" i="39"/>
  <c r="U73" i="50" s="1"/>
  <c r="F30" i="39"/>
  <c r="R130" i="50" s="1"/>
  <c r="Q31" i="3"/>
  <c r="I31" i="39"/>
  <c r="U106" i="50" s="1"/>
  <c r="F38" i="39"/>
  <c r="R57" i="50" s="1"/>
  <c r="Q39" i="3"/>
  <c r="F42" i="39"/>
  <c r="R118" i="50" s="1"/>
  <c r="Q43" i="3"/>
  <c r="F49" i="39"/>
  <c r="R62" i="50" s="1"/>
  <c r="Q50" i="3"/>
  <c r="F57" i="39"/>
  <c r="R139" i="50" s="1"/>
  <c r="Q58" i="3"/>
  <c r="I59" i="39"/>
  <c r="U87" i="50" s="1"/>
  <c r="F65" i="39"/>
  <c r="R105" i="50" s="1"/>
  <c r="Q66" i="3"/>
  <c r="I68" i="39"/>
  <c r="U79" i="50" s="1"/>
  <c r="F79" i="39"/>
  <c r="R42" i="50" s="1"/>
  <c r="Q80" i="3"/>
  <c r="F83" i="39"/>
  <c r="R133" i="50" s="1"/>
  <c r="Q84" i="3"/>
  <c r="I89" i="39"/>
  <c r="U114" i="50" s="1"/>
  <c r="F92" i="39"/>
  <c r="R107" i="50" s="1"/>
  <c r="Q95" i="3"/>
  <c r="F94" i="39"/>
  <c r="R104" i="50" s="1"/>
  <c r="G174" i="39"/>
  <c r="S105" i="3"/>
  <c r="Q109"/>
  <c r="F108" i="39"/>
  <c r="R71" i="50" s="1"/>
  <c r="F117" i="39"/>
  <c r="R94" i="50" s="1"/>
  <c r="Q119" i="3"/>
  <c r="F118" i="39"/>
  <c r="R101" i="50" s="1"/>
  <c r="F125" i="39"/>
  <c r="R75" i="50" s="1"/>
  <c r="Q127" i="3"/>
  <c r="F126" i="39"/>
  <c r="R109" i="50" s="1"/>
  <c r="Q135" i="3"/>
  <c r="F134" i="39"/>
  <c r="R132" i="50" s="1"/>
  <c r="F141" i="39"/>
  <c r="R121" i="50" s="1"/>
  <c r="Q151" i="3"/>
  <c r="F150" i="39"/>
  <c r="R117" i="50" s="1"/>
  <c r="I154" i="39"/>
  <c r="U165" i="50" s="1"/>
  <c r="T155" i="3"/>
  <c r="Q159"/>
  <c r="F158" i="39"/>
  <c r="R81" i="50" s="1"/>
  <c r="I162" i="39"/>
  <c r="U85" i="50" s="1"/>
  <c r="T163" i="3"/>
  <c r="Q167"/>
  <c r="F166" i="39"/>
  <c r="R80" i="50" s="1"/>
  <c r="I170" i="39"/>
  <c r="U138" i="50" s="1"/>
  <c r="T171" i="3"/>
  <c r="F9" i="39"/>
  <c r="R60" i="50" s="1"/>
  <c r="Q10" i="3"/>
  <c r="I10" i="39"/>
  <c r="U127" i="50" s="1"/>
  <c r="F12" i="39"/>
  <c r="R72" i="50" s="1"/>
  <c r="Q13" i="3"/>
  <c r="I13" i="39"/>
  <c r="U66" i="50" s="1"/>
  <c r="F15" i="39"/>
  <c r="R50" i="50" s="1"/>
  <c r="I16" i="39"/>
  <c r="U115" i="50" s="1"/>
  <c r="F19" i="39"/>
  <c r="R137" i="50" s="1"/>
  <c r="Q20" i="3"/>
  <c r="I20" i="39"/>
  <c r="U39" i="50" s="1"/>
  <c r="F23" i="39"/>
  <c r="R111" i="50" s="1"/>
  <c r="Q24" i="3"/>
  <c r="I24" i="39"/>
  <c r="U99" i="50" s="1"/>
  <c r="F27" i="39"/>
  <c r="R73" i="50" s="1"/>
  <c r="Q28" i="3"/>
  <c r="I28" i="39"/>
  <c r="U171" i="50" s="1"/>
  <c r="F31" i="39"/>
  <c r="R106" i="50" s="1"/>
  <c r="Q32" i="3"/>
  <c r="I32" i="39"/>
  <c r="U167" i="50" s="1"/>
  <c r="F35" i="39"/>
  <c r="R158" i="50" s="1"/>
  <c r="Q36" i="3"/>
  <c r="I36" i="39"/>
  <c r="U157" i="50" s="1"/>
  <c r="F39" i="39"/>
  <c r="R163" i="50" s="1"/>
  <c r="Q40" i="3"/>
  <c r="I40" i="39"/>
  <c r="U108" i="50" s="1"/>
  <c r="S50" i="3"/>
  <c r="I49" i="39"/>
  <c r="U62" i="50" s="1"/>
  <c r="S58" i="3"/>
  <c r="I57" i="39"/>
  <c r="U139" i="50" s="1"/>
  <c r="S66" i="3"/>
  <c r="I65" i="39"/>
  <c r="U105" i="50" s="1"/>
  <c r="S81" i="3"/>
  <c r="I80" i="39"/>
  <c r="U77" i="50" s="1"/>
  <c r="F101" i="39"/>
  <c r="R91" i="50" s="1"/>
  <c r="P102" i="3"/>
  <c r="F102" i="39"/>
  <c r="R84" i="50" s="1"/>
  <c r="P103" i="3"/>
  <c r="F173" i="39"/>
  <c r="R146" i="50" s="1"/>
  <c r="T110" i="3"/>
  <c r="T102"/>
  <c r="T90"/>
  <c r="T88"/>
  <c r="Q55"/>
  <c r="F48" i="39"/>
  <c r="R56" i="50" s="1"/>
  <c r="Q49" i="3"/>
  <c r="F52" i="39"/>
  <c r="R52" i="50" s="1"/>
  <c r="Q53" i="3"/>
  <c r="F56" i="39"/>
  <c r="R142" i="50" s="1"/>
  <c r="Q57" i="3"/>
  <c r="F60" i="39"/>
  <c r="R23" i="50" s="1"/>
  <c r="Q61" i="3"/>
  <c r="F64" i="39"/>
  <c r="R78" i="50" s="1"/>
  <c r="Q65" i="3"/>
  <c r="F68" i="39"/>
  <c r="R79" i="50" s="1"/>
  <c r="Q69" i="3"/>
  <c r="F72" i="39"/>
  <c r="R161" i="50" s="1"/>
  <c r="Q73" i="3"/>
  <c r="F75" i="39"/>
  <c r="R26" i="50" s="1"/>
  <c r="Q76" i="3"/>
  <c r="I83" i="39"/>
  <c r="U133" i="50" s="1"/>
  <c r="F95" i="39"/>
  <c r="R83" i="50" s="1"/>
  <c r="F97" i="39"/>
  <c r="R28" i="50" s="1"/>
  <c r="F98" i="39"/>
  <c r="R164" i="50" s="1"/>
  <c r="F103" i="39"/>
  <c r="R136" i="50" s="1"/>
  <c r="F105" i="39"/>
  <c r="R45" i="50" s="1"/>
  <c r="F106" i="39"/>
  <c r="R14" i="50" s="1"/>
  <c r="F111" i="39"/>
  <c r="R112" i="50" s="1"/>
  <c r="F115" i="39"/>
  <c r="R11" i="50" s="1"/>
  <c r="F119" i="39"/>
  <c r="R156" i="50" s="1"/>
  <c r="F123" i="39"/>
  <c r="R97" i="50" s="1"/>
  <c r="F127" i="39"/>
  <c r="R148" i="50" s="1"/>
  <c r="F131" i="39"/>
  <c r="R96" i="50" s="1"/>
  <c r="F135" i="39"/>
  <c r="R46" i="50" s="1"/>
  <c r="F139" i="39"/>
  <c r="R150" i="50" s="1"/>
  <c r="F143" i="39"/>
  <c r="R151" i="50" s="1"/>
  <c r="F147" i="39"/>
  <c r="R86" i="50" s="1"/>
  <c r="F151" i="39"/>
  <c r="R17" i="50" s="1"/>
  <c r="F155" i="39"/>
  <c r="R58" i="50" s="1"/>
  <c r="F159" i="39"/>
  <c r="R82" i="50" s="1"/>
  <c r="F163" i="39"/>
  <c r="R174" i="50" s="1"/>
  <c r="F167" i="39"/>
  <c r="R170" i="50" s="1"/>
  <c r="P107" i="3"/>
  <c r="P106"/>
  <c r="P99"/>
  <c r="P98"/>
  <c r="F43" i="39"/>
  <c r="R141" i="50" s="1"/>
  <c r="Q44" i="3"/>
  <c r="F47" i="39"/>
  <c r="R122" i="50" s="1"/>
  <c r="Q48" i="3"/>
  <c r="F51" i="39"/>
  <c r="R21" i="50" s="1"/>
  <c r="Q52" i="3"/>
  <c r="F55" i="39"/>
  <c r="R65" i="50" s="1"/>
  <c r="Q56" i="3"/>
  <c r="F59" i="39"/>
  <c r="R87" i="50" s="1"/>
  <c r="Q60" i="3"/>
  <c r="F63" i="39"/>
  <c r="R120" i="50" s="1"/>
  <c r="Q64" i="3"/>
  <c r="F67" i="39"/>
  <c r="R92" i="50" s="1"/>
  <c r="Q68" i="3"/>
  <c r="F71" i="39"/>
  <c r="R159" i="50" s="1"/>
  <c r="Q72" i="3"/>
  <c r="I77" i="39"/>
  <c r="U37" i="50" s="1"/>
  <c r="I78" i="39"/>
  <c r="U160" i="50" s="1"/>
  <c r="I79" i="39"/>
  <c r="U42" i="50" s="1"/>
  <c r="F87" i="39"/>
  <c r="R63" i="50" s="1"/>
  <c r="Q88" i="3"/>
  <c r="I98" i="39"/>
  <c r="U164" i="50" s="1"/>
  <c r="I106" i="39"/>
  <c r="U14" i="50" s="1"/>
  <c r="T82" i="3"/>
  <c r="T80"/>
  <c r="T78"/>
  <c r="F152" i="40"/>
  <c r="G153" i="50" s="1"/>
  <c r="F148" i="40"/>
  <c r="G64" i="50" s="1"/>
  <c r="F131" i="40"/>
  <c r="G96" i="50" s="1"/>
  <c r="F99" i="40"/>
  <c r="G29" i="50" s="1"/>
  <c r="F163" i="40"/>
  <c r="G174" i="50" s="1"/>
  <c r="F107" i="40"/>
  <c r="G33" i="50" s="1"/>
  <c r="F114" i="40"/>
  <c r="G31" i="50" s="1"/>
  <c r="F173" i="40"/>
  <c r="G146" i="50" s="1"/>
  <c r="F70" i="40"/>
  <c r="G140" i="50" s="1"/>
  <c r="F165" i="40"/>
  <c r="G9" i="50" s="1"/>
  <c r="F45" i="40"/>
  <c r="G95" i="50" s="1"/>
  <c r="F95" i="40"/>
  <c r="G83" i="50" s="1"/>
  <c r="F116" i="40"/>
  <c r="G116" i="50" s="1"/>
  <c r="F122" i="40"/>
  <c r="G10" i="50" s="1"/>
  <c r="F123" i="40"/>
  <c r="G97" i="50" s="1"/>
  <c r="F134" i="40"/>
  <c r="G132" i="50" s="1"/>
  <c r="F143" i="40"/>
  <c r="G151" i="50" s="1"/>
  <c r="F167" i="40"/>
  <c r="G170" i="50" s="1"/>
  <c r="E153" i="3"/>
  <c r="D174" i="40"/>
  <c r="L13"/>
  <c r="M66" i="50" s="1"/>
  <c r="L14" i="3"/>
  <c r="L19" i="40"/>
  <c r="M137" i="50" s="1"/>
  <c r="L20" i="3"/>
  <c r="L22" i="40"/>
  <c r="M134" i="50" s="1"/>
  <c r="K23" i="3"/>
  <c r="F24" i="40"/>
  <c r="G99" i="50" s="1"/>
  <c r="E25" i="3"/>
  <c r="F25" i="40"/>
  <c r="G67" i="50" s="1"/>
  <c r="F26" i="3"/>
  <c r="F32" i="40"/>
  <c r="G167" i="50" s="1"/>
  <c r="F33" i="3"/>
  <c r="F38" i="40"/>
  <c r="G57" i="50" s="1"/>
  <c r="F39" i="3"/>
  <c r="L47" i="40"/>
  <c r="M122" i="50" s="1"/>
  <c r="K48" i="3"/>
  <c r="I49" i="40"/>
  <c r="J62" i="50" s="1"/>
  <c r="I50" i="3"/>
  <c r="I52" i="40"/>
  <c r="J52" i="50" s="1"/>
  <c r="H53" i="3"/>
  <c r="I53" i="40"/>
  <c r="J19" i="50" s="1"/>
  <c r="I54" i="3"/>
  <c r="L60" i="40"/>
  <c r="M23" i="50" s="1"/>
  <c r="L61" i="3"/>
  <c r="F66" i="40"/>
  <c r="G55" i="50" s="1"/>
  <c r="F67" i="3"/>
  <c r="F80" i="40"/>
  <c r="G77" i="50" s="1"/>
  <c r="F81" i="3"/>
  <c r="I81" i="40"/>
  <c r="J90" i="50" s="1"/>
  <c r="I82" i="3"/>
  <c r="I89" i="40"/>
  <c r="J114" i="50" s="1"/>
  <c r="H90" i="3"/>
  <c r="F106" i="40"/>
  <c r="G14" i="50" s="1"/>
  <c r="F107" i="3"/>
  <c r="F113" i="40"/>
  <c r="G147" i="50" s="1"/>
  <c r="F114" i="3"/>
  <c r="L122" i="40"/>
  <c r="M10" i="50" s="1"/>
  <c r="K123" i="3"/>
  <c r="K126"/>
  <c r="L125" i="40"/>
  <c r="M75" i="50" s="1"/>
  <c r="L134" i="40"/>
  <c r="M132" i="50" s="1"/>
  <c r="K135" i="3"/>
  <c r="E140"/>
  <c r="F139" i="40"/>
  <c r="G150" i="50" s="1"/>
  <c r="F152" i="3"/>
  <c r="F151" i="40"/>
  <c r="G17" i="50" s="1"/>
  <c r="F160" i="3"/>
  <c r="F159" i="40"/>
  <c r="G82" i="50" s="1"/>
  <c r="K170" i="3"/>
  <c r="L169" i="40"/>
  <c r="M48" i="50" s="1"/>
  <c r="E9" i="3"/>
  <c r="L129"/>
  <c r="I106"/>
  <c r="L9" i="40"/>
  <c r="M60" i="50" s="1"/>
  <c r="L10" i="3"/>
  <c r="L12" i="40"/>
  <c r="M72" i="50" s="1"/>
  <c r="I14" i="40"/>
  <c r="J54" i="50" s="1"/>
  <c r="I15" i="3"/>
  <c r="F15" i="40"/>
  <c r="G50" i="50" s="1"/>
  <c r="F16" i="3"/>
  <c r="L15" i="40"/>
  <c r="M50" i="50" s="1"/>
  <c r="L16" i="3"/>
  <c r="I16" i="40"/>
  <c r="J115" i="50" s="1"/>
  <c r="I17" i="3"/>
  <c r="I17" i="40"/>
  <c r="J51" i="50" s="1"/>
  <c r="L18" i="40"/>
  <c r="M25" i="50" s="1"/>
  <c r="K19" i="3"/>
  <c r="I19" i="40"/>
  <c r="J137" i="50" s="1"/>
  <c r="H20" i="3"/>
  <c r="F20" i="40"/>
  <c r="G39" i="50" s="1"/>
  <c r="E21" i="3"/>
  <c r="F21" i="40"/>
  <c r="G110" i="50" s="1"/>
  <c r="F22" i="3"/>
  <c r="F22" i="40"/>
  <c r="G134" i="50" s="1"/>
  <c r="L25" i="40"/>
  <c r="M67" i="50" s="1"/>
  <c r="L26" i="3"/>
  <c r="L28" i="40"/>
  <c r="M171" i="50" s="1"/>
  <c r="I30" i="40"/>
  <c r="J130" i="50" s="1"/>
  <c r="I31" i="3"/>
  <c r="L32" i="40"/>
  <c r="M167" i="50" s="1"/>
  <c r="L33" i="3"/>
  <c r="I33" i="40"/>
  <c r="J125" i="50" s="1"/>
  <c r="I34" i="3"/>
  <c r="I34" i="40"/>
  <c r="J68" i="50" s="1"/>
  <c r="I35" i="40"/>
  <c r="J158" i="50" s="1"/>
  <c r="I36" i="3"/>
  <c r="I36" i="40"/>
  <c r="J157" i="50" s="1"/>
  <c r="L37" i="40"/>
  <c r="M172" i="50" s="1"/>
  <c r="K38" i="3"/>
  <c r="L38" i="40"/>
  <c r="M57" i="50" s="1"/>
  <c r="L39" i="3"/>
  <c r="I39" i="40"/>
  <c r="J163" i="50" s="1"/>
  <c r="I40" i="3"/>
  <c r="F40" i="40"/>
  <c r="G108" i="50" s="1"/>
  <c r="F41" i="3"/>
  <c r="L41" i="40"/>
  <c r="M24" i="50" s="1"/>
  <c r="F44" i="40"/>
  <c r="G43" i="50" s="1"/>
  <c r="F45" i="3"/>
  <c r="L44" i="40"/>
  <c r="M43" i="50" s="1"/>
  <c r="L45" i="3"/>
  <c r="I46" i="40"/>
  <c r="J36" i="50" s="1"/>
  <c r="F49" i="40"/>
  <c r="G62" i="50" s="1"/>
  <c r="E50" i="3"/>
  <c r="F50" i="40"/>
  <c r="G149" i="50" s="1"/>
  <c r="F51" i="3"/>
  <c r="L50" i="40"/>
  <c r="M149" i="50" s="1"/>
  <c r="L51" i="3"/>
  <c r="L51" i="40"/>
  <c r="M21" i="50" s="1"/>
  <c r="L53" i="40"/>
  <c r="M19" i="50" s="1"/>
  <c r="K54" i="3"/>
  <c r="L54" i="40"/>
  <c r="M113" i="50" s="1"/>
  <c r="L55" i="3"/>
  <c r="I55" i="40"/>
  <c r="J65" i="50" s="1"/>
  <c r="I56" i="3"/>
  <c r="F56" i="40"/>
  <c r="G142" i="50" s="1"/>
  <c r="F57" i="3"/>
  <c r="L57" i="40"/>
  <c r="M139" i="50" s="1"/>
  <c r="I60" i="40"/>
  <c r="J23" i="50" s="1"/>
  <c r="H61" i="3"/>
  <c r="I61" i="40"/>
  <c r="J44" i="50" s="1"/>
  <c r="I62" i="3"/>
  <c r="F62" i="40"/>
  <c r="G124" i="50" s="1"/>
  <c r="F63" i="3"/>
  <c r="L63" i="40"/>
  <c r="M120" i="50" s="1"/>
  <c r="I65" i="3"/>
  <c r="I64" i="40"/>
  <c r="J78" i="50" s="1"/>
  <c r="F73" i="40"/>
  <c r="G59" i="50" s="1"/>
  <c r="E74" i="3"/>
  <c r="F74" i="40"/>
  <c r="G30" i="50" s="1"/>
  <c r="F75" i="3"/>
  <c r="L74" i="40"/>
  <c r="M30" i="50" s="1"/>
  <c r="L75" i="3"/>
  <c r="I75" i="40"/>
  <c r="J26" i="50" s="1"/>
  <c r="I76" i="3"/>
  <c r="F77" i="40"/>
  <c r="G37" i="50" s="1"/>
  <c r="F79" i="40"/>
  <c r="G42" i="50" s="1"/>
  <c r="E80" i="3"/>
  <c r="L79" i="40"/>
  <c r="M42" i="50" s="1"/>
  <c r="K80" i="3"/>
  <c r="F81" i="40"/>
  <c r="G90" i="50" s="1"/>
  <c r="E82" i="3"/>
  <c r="F82" i="40"/>
  <c r="G40" i="50" s="1"/>
  <c r="F83" i="3"/>
  <c r="L82" i="40"/>
  <c r="M40" i="50" s="1"/>
  <c r="L83" i="3"/>
  <c r="L83" i="40"/>
  <c r="M133" i="50" s="1"/>
  <c r="I85" i="3"/>
  <c r="I84" i="40"/>
  <c r="J166" i="50" s="1"/>
  <c r="F89" i="3"/>
  <c r="F88" i="40"/>
  <c r="G38" i="50" s="1"/>
  <c r="I92" i="40"/>
  <c r="J107" i="50" s="1"/>
  <c r="I93" i="3"/>
  <c r="I97" i="40"/>
  <c r="J28" i="50" s="1"/>
  <c r="I98" i="3"/>
  <c r="F98" i="40"/>
  <c r="G164" i="50" s="1"/>
  <c r="F99" i="3"/>
  <c r="I104" i="40"/>
  <c r="J93" i="50" s="1"/>
  <c r="H105" i="3"/>
  <c r="F105" i="40"/>
  <c r="G45" i="50" s="1"/>
  <c r="E106" i="3"/>
  <c r="I111" i="40"/>
  <c r="J112" i="50" s="1"/>
  <c r="H112" i="3"/>
  <c r="E113"/>
  <c r="F112" i="40"/>
  <c r="G143" i="50" s="1"/>
  <c r="L115" i="40"/>
  <c r="M11" i="50" s="1"/>
  <c r="L116" i="3"/>
  <c r="F118" i="40"/>
  <c r="G101" i="50" s="1"/>
  <c r="F119" i="3"/>
  <c r="K119"/>
  <c r="L118" i="40"/>
  <c r="M101" i="50" s="1"/>
  <c r="F121" i="40"/>
  <c r="G20" i="50" s="1"/>
  <c r="F122" i="3"/>
  <c r="L122"/>
  <c r="L121" i="40"/>
  <c r="M20" i="50" s="1"/>
  <c r="E128" i="3"/>
  <c r="F127" i="40"/>
  <c r="G148" i="50" s="1"/>
  <c r="F133" i="40"/>
  <c r="G123" i="50" s="1"/>
  <c r="F134" i="3"/>
  <c r="L134"/>
  <c r="L133" i="40"/>
  <c r="M123" i="50" s="1"/>
  <c r="I139" i="3"/>
  <c r="I138" i="40"/>
  <c r="J154" i="50" s="1"/>
  <c r="H163" i="3"/>
  <c r="I162" i="40"/>
  <c r="J85" i="50" s="1"/>
  <c r="I173" i="40"/>
  <c r="J146" i="50" s="1"/>
  <c r="I174" i="3"/>
  <c r="L168"/>
  <c r="L8" i="40"/>
  <c r="M18" i="50" s="1"/>
  <c r="I10" i="40"/>
  <c r="J127" i="50" s="1"/>
  <c r="I11" i="3"/>
  <c r="F11" i="40"/>
  <c r="G88" i="50" s="1"/>
  <c r="F12" i="3"/>
  <c r="L11" i="40"/>
  <c r="M88" i="50" s="1"/>
  <c r="L12" i="3"/>
  <c r="I12" i="40"/>
  <c r="J72" i="50" s="1"/>
  <c r="I13" i="3"/>
  <c r="L14" i="40"/>
  <c r="M54" i="50" s="1"/>
  <c r="K15" i="3"/>
  <c r="I15" i="40"/>
  <c r="J50" i="50" s="1"/>
  <c r="H16" i="3"/>
  <c r="F16" i="40"/>
  <c r="G115" i="50" s="1"/>
  <c r="E17" i="3"/>
  <c r="F17" i="40"/>
  <c r="G51" i="50" s="1"/>
  <c r="F18" i="3"/>
  <c r="F18" i="40"/>
  <c r="G25" i="50" s="1"/>
  <c r="L21" i="40"/>
  <c r="M110" i="50" s="1"/>
  <c r="L22" i="3"/>
  <c r="L24" i="40"/>
  <c r="M99" i="50" s="1"/>
  <c r="I26" i="40"/>
  <c r="J119" i="50" s="1"/>
  <c r="I27" i="3"/>
  <c r="F27" i="40"/>
  <c r="G73" i="50" s="1"/>
  <c r="F28" i="3"/>
  <c r="L27" i="40"/>
  <c r="M73" i="50" s="1"/>
  <c r="L28" i="3"/>
  <c r="I28" i="40"/>
  <c r="J171" i="50" s="1"/>
  <c r="I29" i="3"/>
  <c r="I29" i="40"/>
  <c r="J70" i="50" s="1"/>
  <c r="L30" i="40"/>
  <c r="M130" i="50" s="1"/>
  <c r="K31" i="3"/>
  <c r="L31" i="40"/>
  <c r="M106" i="50" s="1"/>
  <c r="F33" i="40"/>
  <c r="G125" i="50" s="1"/>
  <c r="E34" i="3"/>
  <c r="F34" i="40"/>
  <c r="G68" i="50" s="1"/>
  <c r="F35" i="3"/>
  <c r="F36" i="40"/>
  <c r="G157" i="50" s="1"/>
  <c r="F37" i="3"/>
  <c r="F37" i="40"/>
  <c r="G172" i="50" s="1"/>
  <c r="F39" i="40"/>
  <c r="G163" i="50" s="1"/>
  <c r="E40" i="3"/>
  <c r="L39" i="40"/>
  <c r="M163" i="50" s="1"/>
  <c r="K40" i="3"/>
  <c r="L40" i="40"/>
  <c r="M108" i="50" s="1"/>
  <c r="L41" i="3"/>
  <c r="I41" i="40"/>
  <c r="J24" i="50" s="1"/>
  <c r="I42" i="3"/>
  <c r="F43" i="40"/>
  <c r="G141" i="50" s="1"/>
  <c r="I44" i="40"/>
  <c r="J43" i="50" s="1"/>
  <c r="H45" i="3"/>
  <c r="I45" i="40"/>
  <c r="J95" i="50" s="1"/>
  <c r="I46" i="3"/>
  <c r="F46" i="40"/>
  <c r="G36" i="50" s="1"/>
  <c r="F47" i="3"/>
  <c r="I48" i="40"/>
  <c r="J56" i="50" s="1"/>
  <c r="I50" i="40"/>
  <c r="J149" i="50" s="1"/>
  <c r="H51" i="3"/>
  <c r="I51" i="40"/>
  <c r="J21" i="50" s="1"/>
  <c r="I52" i="3"/>
  <c r="F53" i="40"/>
  <c r="G19" i="50" s="1"/>
  <c r="F55" i="40"/>
  <c r="G65" i="50" s="1"/>
  <c r="E56" i="3"/>
  <c r="L56" i="40"/>
  <c r="M142" i="50" s="1"/>
  <c r="L57" i="3"/>
  <c r="I57" i="40"/>
  <c r="J139" i="50" s="1"/>
  <c r="I58" i="3"/>
  <c r="F59" i="40"/>
  <c r="G87" i="50" s="1"/>
  <c r="L60" i="3"/>
  <c r="L59" i="40"/>
  <c r="M87" i="50" s="1"/>
  <c r="L65" i="40"/>
  <c r="M105" i="50" s="1"/>
  <c r="F68" i="40"/>
  <c r="G79" i="50" s="1"/>
  <c r="F69" i="3"/>
  <c r="L68" i="40"/>
  <c r="M79" i="50" s="1"/>
  <c r="L69" i="3"/>
  <c r="I69" i="40"/>
  <c r="J74" i="50" s="1"/>
  <c r="I70" i="3"/>
  <c r="I74" i="40"/>
  <c r="J30" i="50" s="1"/>
  <c r="H75" i="3"/>
  <c r="F76" i="40"/>
  <c r="G13" i="50" s="1"/>
  <c r="F77" i="3"/>
  <c r="L76" i="40"/>
  <c r="M13" i="50" s="1"/>
  <c r="L77" i="3"/>
  <c r="I81"/>
  <c r="I80" i="40"/>
  <c r="J77" i="50" s="1"/>
  <c r="L85" i="40"/>
  <c r="M22" i="50" s="1"/>
  <c r="F90" i="40"/>
  <c r="G16" i="50" s="1"/>
  <c r="I92" i="3"/>
  <c r="I91" i="40"/>
  <c r="J173" i="50" s="1"/>
  <c r="I96" i="40"/>
  <c r="J27" i="50" s="1"/>
  <c r="H97" i="3"/>
  <c r="E98"/>
  <c r="F97" i="40"/>
  <c r="G28" i="50" s="1"/>
  <c r="L104" i="3"/>
  <c r="L103" i="40"/>
  <c r="M136" i="50" s="1"/>
  <c r="H116" i="3"/>
  <c r="I115" i="40"/>
  <c r="J11" i="50" s="1"/>
  <c r="F120" i="40"/>
  <c r="G12" i="50" s="1"/>
  <c r="E121" i="3"/>
  <c r="K121"/>
  <c r="L120" i="40"/>
  <c r="M12" i="50" s="1"/>
  <c r="I131" i="40"/>
  <c r="J96" i="50" s="1"/>
  <c r="H132" i="3"/>
  <c r="F132" i="40"/>
  <c r="G169" i="50" s="1"/>
  <c r="E133" i="3"/>
  <c r="K133"/>
  <c r="L132" i="40"/>
  <c r="M169" i="50" s="1"/>
  <c r="E139" i="3"/>
  <c r="F138" i="40"/>
  <c r="G154" i="50" s="1"/>
  <c r="H143" i="3"/>
  <c r="I142" i="40"/>
  <c r="J15" i="50" s="1"/>
  <c r="F148" i="3"/>
  <c r="F147" i="40"/>
  <c r="G86" i="50" s="1"/>
  <c r="F156" i="3"/>
  <c r="F155" i="40"/>
  <c r="G58" i="50" s="1"/>
  <c r="L166" i="3"/>
  <c r="L165" i="40"/>
  <c r="M9" i="50" s="1"/>
  <c r="F172" i="3"/>
  <c r="F171" i="40"/>
  <c r="G135" i="50" s="1"/>
  <c r="I138" i="3"/>
  <c r="F9" i="40"/>
  <c r="G60" i="50" s="1"/>
  <c r="F10" i="3"/>
  <c r="I18" i="40"/>
  <c r="J25" i="50" s="1"/>
  <c r="I19" i="3"/>
  <c r="F19" i="40"/>
  <c r="G137" i="50" s="1"/>
  <c r="F20" i="3"/>
  <c r="I20" i="40"/>
  <c r="J39" i="50" s="1"/>
  <c r="I21" i="3"/>
  <c r="I23" i="40"/>
  <c r="J111" i="50" s="1"/>
  <c r="H24" i="3"/>
  <c r="L29" i="40"/>
  <c r="M70" i="50" s="1"/>
  <c r="L30" i="3"/>
  <c r="F31" i="40"/>
  <c r="G106" i="50" s="1"/>
  <c r="E32" i="3"/>
  <c r="I37" i="40"/>
  <c r="J172" i="50" s="1"/>
  <c r="I38" i="3"/>
  <c r="I42" i="40"/>
  <c r="J118" i="50" s="1"/>
  <c r="H43" i="3"/>
  <c r="I43" i="40"/>
  <c r="J141" i="50" s="1"/>
  <c r="I44" i="3"/>
  <c r="F47" i="40"/>
  <c r="G122" i="50" s="1"/>
  <c r="E48" i="3"/>
  <c r="L48" i="40"/>
  <c r="M56" i="50" s="1"/>
  <c r="L49" i="3"/>
  <c r="F54" i="40"/>
  <c r="G113" i="50" s="1"/>
  <c r="F55" i="3"/>
  <c r="I58" i="40"/>
  <c r="J128" i="50" s="1"/>
  <c r="H59" i="3"/>
  <c r="I59" i="40"/>
  <c r="J87" i="50" s="1"/>
  <c r="I60" i="3"/>
  <c r="F60" i="40"/>
  <c r="G23" i="50" s="1"/>
  <c r="F61" i="3"/>
  <c r="F65" i="40"/>
  <c r="G105" i="50" s="1"/>
  <c r="E66" i="3"/>
  <c r="L66" i="40"/>
  <c r="M55" i="50" s="1"/>
  <c r="L67" i="3"/>
  <c r="F70"/>
  <c r="F69" i="40"/>
  <c r="G74" i="50" s="1"/>
  <c r="L77" i="40"/>
  <c r="M37" i="50" s="1"/>
  <c r="K78" i="3"/>
  <c r="L78" i="40"/>
  <c r="M160" i="50" s="1"/>
  <c r="L79" i="3"/>
  <c r="I79" i="40"/>
  <c r="J42" i="50" s="1"/>
  <c r="I80" i="3"/>
  <c r="L80" i="40"/>
  <c r="M77" i="50" s="1"/>
  <c r="L81" i="3"/>
  <c r="F87"/>
  <c r="F86" i="40"/>
  <c r="G162" i="50" s="1"/>
  <c r="L88" i="40"/>
  <c r="M38" i="50" s="1"/>
  <c r="K89" i="3"/>
  <c r="F94" i="40"/>
  <c r="G104" i="50" s="1"/>
  <c r="F95" i="3"/>
  <c r="I101"/>
  <c r="I100" i="40"/>
  <c r="J144" i="50" s="1"/>
  <c r="I112" i="40"/>
  <c r="J143" i="50" s="1"/>
  <c r="I113" i="3"/>
  <c r="L114"/>
  <c r="L113" i="40"/>
  <c r="M147" i="50" s="1"/>
  <c r="F120" i="3"/>
  <c r="F119" i="40"/>
  <c r="G156" i="50" s="1"/>
  <c r="L123" i="40"/>
  <c r="M97" i="50" s="1"/>
  <c r="L124" i="3"/>
  <c r="I8" i="40"/>
  <c r="J18" i="50" s="1"/>
  <c r="I9" i="3"/>
  <c r="I9" i="40"/>
  <c r="J60" i="50" s="1"/>
  <c r="L10" i="40"/>
  <c r="M127" i="50" s="1"/>
  <c r="K11" i="3"/>
  <c r="I11" i="40"/>
  <c r="J88" i="50" s="1"/>
  <c r="H12" i="3"/>
  <c r="F12" i="40"/>
  <c r="G72" i="50" s="1"/>
  <c r="E13" i="3"/>
  <c r="F13" i="40"/>
  <c r="G66" i="50" s="1"/>
  <c r="F14" i="3"/>
  <c r="F14" i="40"/>
  <c r="G54" i="50" s="1"/>
  <c r="L17" i="40"/>
  <c r="M51" i="50" s="1"/>
  <c r="L18" i="3"/>
  <c r="L20" i="40"/>
  <c r="M39" i="50" s="1"/>
  <c r="I22" i="40"/>
  <c r="J134" i="50" s="1"/>
  <c r="I23" i="3"/>
  <c r="F23" i="40"/>
  <c r="G111" i="50" s="1"/>
  <c r="F24" i="3"/>
  <c r="L23" i="40"/>
  <c r="M111" i="50" s="1"/>
  <c r="L24" i="3"/>
  <c r="I24" i="40"/>
  <c r="J99" i="50" s="1"/>
  <c r="I25" i="3"/>
  <c r="I25" i="40"/>
  <c r="J67" i="50" s="1"/>
  <c r="L26" i="40"/>
  <c r="M119" i="50" s="1"/>
  <c r="K27" i="3"/>
  <c r="I27" i="40"/>
  <c r="J73" i="50" s="1"/>
  <c r="H28" i="3"/>
  <c r="F28" i="40"/>
  <c r="G171" i="50" s="1"/>
  <c r="E29" i="3"/>
  <c r="F29" i="40"/>
  <c r="G70" i="50" s="1"/>
  <c r="F30" i="3"/>
  <c r="F30" i="40"/>
  <c r="G130" i="50" s="1"/>
  <c r="I31" i="40"/>
  <c r="J106" i="50" s="1"/>
  <c r="I32" i="3"/>
  <c r="I32" i="40"/>
  <c r="J167" i="50" s="1"/>
  <c r="L34" i="40"/>
  <c r="M68" i="50" s="1"/>
  <c r="L35" i="3"/>
  <c r="F35" i="40"/>
  <c r="G158" i="50" s="1"/>
  <c r="L36" i="40"/>
  <c r="M157" i="50" s="1"/>
  <c r="L37" i="3"/>
  <c r="I38" i="40"/>
  <c r="J57" i="50" s="1"/>
  <c r="F41" i="40"/>
  <c r="G24" i="50" s="1"/>
  <c r="E42" i="3"/>
  <c r="F42" i="40"/>
  <c r="G118" i="50" s="1"/>
  <c r="F43" i="3"/>
  <c r="L42" i="40"/>
  <c r="M118" i="50" s="1"/>
  <c r="L43" i="3"/>
  <c r="L43" i="40"/>
  <c r="M141" i="50" s="1"/>
  <c r="L45" i="40"/>
  <c r="M95" i="50" s="1"/>
  <c r="K46" i="3"/>
  <c r="L46" i="40"/>
  <c r="M36" i="50" s="1"/>
  <c r="L47" i="3"/>
  <c r="I47" i="40"/>
  <c r="J122" i="50" s="1"/>
  <c r="I48" i="3"/>
  <c r="F48" i="40"/>
  <c r="G56" i="50" s="1"/>
  <c r="F49" i="3"/>
  <c r="L49" i="40"/>
  <c r="M62" i="50" s="1"/>
  <c r="F52" i="40"/>
  <c r="G52" i="50" s="1"/>
  <c r="F53" i="3"/>
  <c r="L52" i="40"/>
  <c r="M52" i="50" s="1"/>
  <c r="L53" i="3"/>
  <c r="I54" i="40"/>
  <c r="J113" i="50" s="1"/>
  <c r="L56" i="3"/>
  <c r="L55" i="40"/>
  <c r="M65" i="50" s="1"/>
  <c r="F61" i="40"/>
  <c r="G44" i="50" s="1"/>
  <c r="F63" i="40"/>
  <c r="G120" i="50" s="1"/>
  <c r="E64" i="3"/>
  <c r="F64" i="40"/>
  <c r="G78" i="50" s="1"/>
  <c r="F65" i="3"/>
  <c r="L64" i="40"/>
  <c r="M78" i="50" s="1"/>
  <c r="L65" i="3"/>
  <c r="I65" i="40"/>
  <c r="J105" i="50" s="1"/>
  <c r="I66" i="3"/>
  <c r="F67" i="40"/>
  <c r="G92" i="50" s="1"/>
  <c r="I68" i="40"/>
  <c r="J79" i="50" s="1"/>
  <c r="H69" i="3"/>
  <c r="L69" i="40"/>
  <c r="M74" i="50" s="1"/>
  <c r="K70" i="3"/>
  <c r="L70" i="40"/>
  <c r="M140" i="50" s="1"/>
  <c r="L71" i="3"/>
  <c r="I71" i="40"/>
  <c r="J159" i="50" s="1"/>
  <c r="I72" i="3"/>
  <c r="F72" i="40"/>
  <c r="G161" i="50" s="1"/>
  <c r="F73" i="3"/>
  <c r="L73" i="40"/>
  <c r="M59" i="50" s="1"/>
  <c r="F76" i="3"/>
  <c r="F75" i="40"/>
  <c r="G26" i="50" s="1"/>
  <c r="L81" i="40"/>
  <c r="M90" i="50" s="1"/>
  <c r="F84" i="40"/>
  <c r="G166" i="50" s="1"/>
  <c r="F85" i="3"/>
  <c r="L84" i="40"/>
  <c r="M166" i="50" s="1"/>
  <c r="L85" i="3"/>
  <c r="I85" i="40"/>
  <c r="J22" i="50" s="1"/>
  <c r="I86" i="3"/>
  <c r="F87" i="40"/>
  <c r="G63" i="50" s="1"/>
  <c r="F88" i="3"/>
  <c r="L87" i="40"/>
  <c r="M63" i="50" s="1"/>
  <c r="L88" i="3"/>
  <c r="L96"/>
  <c r="L95" i="40"/>
  <c r="M83" i="50" s="1"/>
  <c r="I101" i="40"/>
  <c r="J91" i="50" s="1"/>
  <c r="I102" i="3"/>
  <c r="I108" i="40"/>
  <c r="J71" i="50" s="1"/>
  <c r="I109" i="3"/>
  <c r="L115"/>
  <c r="L114" i="40"/>
  <c r="M31" i="50" s="1"/>
  <c r="F127" i="3"/>
  <c r="F126" i="40"/>
  <c r="G109" i="50" s="1"/>
  <c r="H131" i="3"/>
  <c r="I130" i="40"/>
  <c r="J49" i="50" s="1"/>
  <c r="F136" i="3"/>
  <c r="F135" i="40"/>
  <c r="G46" i="50" s="1"/>
  <c r="L161" i="3"/>
  <c r="L160" i="40"/>
  <c r="M34" i="50" s="1"/>
  <c r="K165" i="3"/>
  <c r="L164" i="40"/>
  <c r="M131" i="50" s="1"/>
  <c r="F171" i="3"/>
  <c r="F170" i="40"/>
  <c r="G138" i="50" s="1"/>
  <c r="L141" i="3"/>
  <c r="F57" i="40"/>
  <c r="G139" i="50" s="1"/>
  <c r="E58" i="3"/>
  <c r="F58" i="40"/>
  <c r="G128" i="50" s="1"/>
  <c r="F59" i="3"/>
  <c r="L58" i="40"/>
  <c r="M128" i="50" s="1"/>
  <c r="L59" i="3"/>
  <c r="L61" i="40"/>
  <c r="M44" i="50" s="1"/>
  <c r="K62" i="3"/>
  <c r="L62" i="40"/>
  <c r="M124" i="50" s="1"/>
  <c r="L63" i="3"/>
  <c r="I63" i="40"/>
  <c r="J120" i="50" s="1"/>
  <c r="I64" i="3"/>
  <c r="I66" i="40"/>
  <c r="J55" i="50" s="1"/>
  <c r="H67" i="3"/>
  <c r="I67" i="40"/>
  <c r="J92" i="50" s="1"/>
  <c r="I68" i="3"/>
  <c r="F71" i="40"/>
  <c r="G159" i="50" s="1"/>
  <c r="E72" i="3"/>
  <c r="L71" i="40"/>
  <c r="M159" i="50" s="1"/>
  <c r="L72" i="40"/>
  <c r="M161" i="50" s="1"/>
  <c r="L73" i="3"/>
  <c r="I73" i="40"/>
  <c r="J59" i="50" s="1"/>
  <c r="I74" i="3"/>
  <c r="I76" i="40"/>
  <c r="J13" i="50" s="1"/>
  <c r="H77" i="3"/>
  <c r="I77" i="40"/>
  <c r="J37" i="50" s="1"/>
  <c r="F78" i="40"/>
  <c r="G160" i="50" s="1"/>
  <c r="F79" i="3"/>
  <c r="I82" i="40"/>
  <c r="J40" i="50" s="1"/>
  <c r="H83" i="3"/>
  <c r="I83" i="40"/>
  <c r="J133" i="50" s="1"/>
  <c r="I84" i="3"/>
  <c r="F85" i="40"/>
  <c r="G22" i="50" s="1"/>
  <c r="F86" i="3"/>
  <c r="I87" i="40"/>
  <c r="J63" i="50" s="1"/>
  <c r="H88" i="3"/>
  <c r="F89" i="40"/>
  <c r="G114" i="50" s="1"/>
  <c r="F90" i="3"/>
  <c r="L89" i="40"/>
  <c r="M114" i="50" s="1"/>
  <c r="L90" i="3"/>
  <c r="F92" i="40"/>
  <c r="G107" i="50" s="1"/>
  <c r="E93" i="3"/>
  <c r="F93" i="40"/>
  <c r="G168" i="50" s="1"/>
  <c r="F94" i="3"/>
  <c r="L94" i="40"/>
  <c r="M104" i="50" s="1"/>
  <c r="L97" i="40"/>
  <c r="M28" i="50" s="1"/>
  <c r="L98" i="40"/>
  <c r="M164" i="50" s="1"/>
  <c r="L99" i="3"/>
  <c r="F101" i="40"/>
  <c r="G91" i="50" s="1"/>
  <c r="F102" i="40"/>
  <c r="G84" i="50" s="1"/>
  <c r="F103" i="3"/>
  <c r="L105" i="40"/>
  <c r="M45" i="50" s="1"/>
  <c r="K106" i="3"/>
  <c r="L106" i="40"/>
  <c r="M14" i="50" s="1"/>
  <c r="L107" i="3"/>
  <c r="L109" i="40"/>
  <c r="M126" i="50" s="1"/>
  <c r="L110" i="3"/>
  <c r="I123" i="40"/>
  <c r="J97" i="50" s="1"/>
  <c r="H124" i="3"/>
  <c r="F124" i="40"/>
  <c r="G61" i="50" s="1"/>
  <c r="E125" i="3"/>
  <c r="F125" i="40"/>
  <c r="G75" i="50" s="1"/>
  <c r="F126" i="3"/>
  <c r="L126" i="40"/>
  <c r="M109" i="50" s="1"/>
  <c r="K127" i="3"/>
  <c r="I129" i="40"/>
  <c r="J69" i="50" s="1"/>
  <c r="L135" i="40"/>
  <c r="M46" i="50" s="1"/>
  <c r="L136" i="3"/>
  <c r="I141" i="40"/>
  <c r="J121" i="50" s="1"/>
  <c r="I144" i="40"/>
  <c r="J47" i="50" s="1"/>
  <c r="F146" i="40"/>
  <c r="G76" i="50" s="1"/>
  <c r="L146" i="40"/>
  <c r="M76" i="50" s="1"/>
  <c r="I148" i="40"/>
  <c r="J64" i="50" s="1"/>
  <c r="F150" i="40"/>
  <c r="G117" i="50" s="1"/>
  <c r="L150" i="40"/>
  <c r="M117" i="50" s="1"/>
  <c r="F154" i="40"/>
  <c r="G165" i="50" s="1"/>
  <c r="L154" i="40"/>
  <c r="M165" i="50" s="1"/>
  <c r="F158" i="40"/>
  <c r="G81" i="50" s="1"/>
  <c r="L158" i="40"/>
  <c r="M81" i="50" s="1"/>
  <c r="I161" i="40"/>
  <c r="J41" i="50" s="1"/>
  <c r="I163" i="40"/>
  <c r="J174" i="50" s="1"/>
  <c r="F169" i="40"/>
  <c r="G48" i="50" s="1"/>
  <c r="L171" i="40"/>
  <c r="M135" i="50" s="1"/>
  <c r="I170" i="3"/>
  <c r="I166"/>
  <c r="F163"/>
  <c r="I162"/>
  <c r="F159"/>
  <c r="F155"/>
  <c r="F151"/>
  <c r="F147"/>
  <c r="I144"/>
  <c r="I126"/>
  <c r="I90" i="40"/>
  <c r="J16" i="50" s="1"/>
  <c r="I91" i="3"/>
  <c r="F91" i="40"/>
  <c r="G173" i="50" s="1"/>
  <c r="F92" i="3"/>
  <c r="L93" i="40"/>
  <c r="M168" i="50" s="1"/>
  <c r="L94" i="3"/>
  <c r="I95" i="40"/>
  <c r="J83" i="50" s="1"/>
  <c r="I96" i="3"/>
  <c r="I99" i="40"/>
  <c r="J29" i="50" s="1"/>
  <c r="I100" i="3"/>
  <c r="F100" i="40"/>
  <c r="G144" i="50" s="1"/>
  <c r="F101" i="3"/>
  <c r="L102" i="40"/>
  <c r="M84" i="50" s="1"/>
  <c r="L103" i="3"/>
  <c r="I103" i="40"/>
  <c r="J136" i="50" s="1"/>
  <c r="I104" i="3"/>
  <c r="I107" i="40"/>
  <c r="J33" i="50" s="1"/>
  <c r="I108" i="3"/>
  <c r="F108" i="40"/>
  <c r="G71" i="50" s="1"/>
  <c r="F109" i="3"/>
  <c r="I109" i="40"/>
  <c r="J126" i="50" s="1"/>
  <c r="H110" i="3"/>
  <c r="I114" i="40"/>
  <c r="J31" i="50" s="1"/>
  <c r="I115" i="3"/>
  <c r="L116" i="40"/>
  <c r="M116" i="50" s="1"/>
  <c r="K117" i="3"/>
  <c r="L117" i="40"/>
  <c r="M94" i="50" s="1"/>
  <c r="L118" i="3"/>
  <c r="L119" i="40"/>
  <c r="M156" i="50" s="1"/>
  <c r="L120" i="3"/>
  <c r="L127" i="40"/>
  <c r="M148" i="50" s="1"/>
  <c r="L128" i="3"/>
  <c r="I128" i="40"/>
  <c r="J100" i="50" s="1"/>
  <c r="I129" i="3"/>
  <c r="I135" i="40"/>
  <c r="J46" i="50" s="1"/>
  <c r="H136" i="3"/>
  <c r="F136" i="40"/>
  <c r="G32" i="50" s="1"/>
  <c r="E137" i="3"/>
  <c r="F137" i="40"/>
  <c r="G98" i="50" s="1"/>
  <c r="F138" i="3"/>
  <c r="L138" i="40"/>
  <c r="M154" i="50" s="1"/>
  <c r="K139" i="3"/>
  <c r="L139" i="40"/>
  <c r="M150" i="50" s="1"/>
  <c r="L140" i="3"/>
  <c r="I140" i="40"/>
  <c r="J145" i="50" s="1"/>
  <c r="I141" i="3"/>
  <c r="F144" i="40"/>
  <c r="G47" i="50" s="1"/>
  <c r="L174" i="3"/>
  <c r="I167"/>
  <c r="F164"/>
  <c r="L158"/>
  <c r="L154"/>
  <c r="L150"/>
  <c r="L146"/>
  <c r="I130"/>
  <c r="I114"/>
  <c r="K98"/>
  <c r="I86" i="40"/>
  <c r="J162" i="50" s="1"/>
  <c r="I87" i="3"/>
  <c r="L90" i="40"/>
  <c r="M16" i="50" s="1"/>
  <c r="K91" i="3"/>
  <c r="L91" i="40"/>
  <c r="M173" i="50" s="1"/>
  <c r="L92" i="3"/>
  <c r="L92" i="40"/>
  <c r="M107" i="50" s="1"/>
  <c r="I94" i="40"/>
  <c r="J104" i="50" s="1"/>
  <c r="F96" i="40"/>
  <c r="G27" i="50" s="1"/>
  <c r="L96" i="40"/>
  <c r="M27" i="50" s="1"/>
  <c r="I98" i="40"/>
  <c r="J164" i="50" s="1"/>
  <c r="L99" i="40"/>
  <c r="M29" i="50" s="1"/>
  <c r="L100" i="40"/>
  <c r="M144" i="50" s="1"/>
  <c r="L101" i="3"/>
  <c r="L101" i="40"/>
  <c r="M91" i="50" s="1"/>
  <c r="F103" i="40"/>
  <c r="G136" i="50" s="1"/>
  <c r="E104" i="3"/>
  <c r="F104" i="40"/>
  <c r="G93" i="50" s="1"/>
  <c r="F105" i="3"/>
  <c r="L104" i="40"/>
  <c r="M93" i="50" s="1"/>
  <c r="I106" i="40"/>
  <c r="J14" i="50" s="1"/>
  <c r="L107" i="40"/>
  <c r="M33" i="50" s="1"/>
  <c r="L108" i="40"/>
  <c r="M71" i="50" s="1"/>
  <c r="F110" i="40"/>
  <c r="G152" i="50" s="1"/>
  <c r="L110" i="40"/>
  <c r="M152" i="50" s="1"/>
  <c r="K111" i="3"/>
  <c r="F111" i="40"/>
  <c r="G112" i="50" s="1"/>
  <c r="F115" i="40"/>
  <c r="G11" i="50" s="1"/>
  <c r="F116" i="3"/>
  <c r="I127" i="40"/>
  <c r="J148" i="50" s="1"/>
  <c r="H128" i="3"/>
  <c r="F128" i="40"/>
  <c r="G100" i="50" s="1"/>
  <c r="E129" i="3"/>
  <c r="F129" i="40"/>
  <c r="G69" i="50" s="1"/>
  <c r="F130" i="3"/>
  <c r="L130" i="40"/>
  <c r="M49" i="50" s="1"/>
  <c r="K131" i="3"/>
  <c r="L131" i="40"/>
  <c r="M96" i="50" s="1"/>
  <c r="L132" i="3"/>
  <c r="I139" i="40"/>
  <c r="J150" i="50" s="1"/>
  <c r="H140" i="3"/>
  <c r="F140" i="40"/>
  <c r="G145" i="50" s="1"/>
  <c r="E141" i="3"/>
  <c r="F141" i="40"/>
  <c r="G121" i="50" s="1"/>
  <c r="F142" i="3"/>
  <c r="L142" i="40"/>
  <c r="M15" i="50" s="1"/>
  <c r="K143" i="3"/>
  <c r="L144" i="40"/>
  <c r="M47" i="50" s="1"/>
  <c r="L148" i="40"/>
  <c r="M64" i="50" s="1"/>
  <c r="L152" i="40"/>
  <c r="M153" i="50" s="1"/>
  <c r="L156" i="40"/>
  <c r="M102" i="50" s="1"/>
  <c r="F160" i="40"/>
  <c r="G34" i="50" s="1"/>
  <c r="F161" i="40"/>
  <c r="G41" i="50" s="1"/>
  <c r="L163" i="40"/>
  <c r="M174" i="50" s="1"/>
  <c r="I172" i="3"/>
  <c r="I168"/>
  <c r="I164"/>
  <c r="I134"/>
  <c r="F111"/>
  <c r="E102"/>
  <c r="I78"/>
  <c r="K72"/>
  <c r="F8" i="40"/>
  <c r="G18" i="50" s="1"/>
  <c r="J174" i="40"/>
  <c r="G174"/>
  <c r="I88"/>
  <c r="J38" i="50" s="1"/>
  <c r="F109" i="40"/>
  <c r="G126" i="50" s="1"/>
  <c r="I116" i="40"/>
  <c r="J116" i="50" s="1"/>
  <c r="I124" i="40"/>
  <c r="J61" i="50" s="1"/>
  <c r="I132" i="40"/>
  <c r="J169" i="50" s="1"/>
  <c r="F145" i="40"/>
  <c r="G129" i="50" s="1"/>
  <c r="L147" i="40"/>
  <c r="M86" i="50" s="1"/>
  <c r="F153" i="40"/>
  <c r="G53" i="50" s="1"/>
  <c r="L155" i="40"/>
  <c r="M58" i="50" s="1"/>
  <c r="I160" i="40"/>
  <c r="J34" i="50" s="1"/>
  <c r="L162" i="40"/>
  <c r="M85" i="50" s="1"/>
  <c r="F164" i="40"/>
  <c r="G131" i="50" s="1"/>
  <c r="I168" i="40"/>
  <c r="J89" i="50" s="1"/>
  <c r="L170" i="40"/>
  <c r="M138" i="50" s="1"/>
  <c r="F172" i="40"/>
  <c r="G103" i="50" s="1"/>
  <c r="L111" i="40"/>
  <c r="M112" i="50" s="1"/>
  <c r="F117" i="40"/>
  <c r="G94" i="50" s="1"/>
  <c r="I120" i="40"/>
  <c r="J12" i="50" s="1"/>
  <c r="I136" i="40"/>
  <c r="J32" i="50" s="1"/>
  <c r="L143" i="40"/>
  <c r="M151" i="50" s="1"/>
  <c r="F149" i="40"/>
  <c r="G35" i="50" s="1"/>
  <c r="L151" i="40"/>
  <c r="M17" i="50" s="1"/>
  <c r="F157" i="40"/>
  <c r="G155" i="50" s="1"/>
  <c r="I164" i="40"/>
  <c r="J131" i="50" s="1"/>
  <c r="L166" i="40"/>
  <c r="M80" i="50" s="1"/>
  <c r="F168" i="40"/>
  <c r="G89" i="50" s="1"/>
  <c r="I172" i="40"/>
  <c r="J103" i="50" s="1"/>
  <c r="F88" i="39"/>
  <c r="R38" i="50" s="1"/>
  <c r="F73" i="39"/>
  <c r="R59" i="50" s="1"/>
  <c r="F77" i="39"/>
  <c r="R37" i="50" s="1"/>
  <c r="F81" i="39"/>
  <c r="R90" i="50" s="1"/>
  <c r="F85" i="39"/>
  <c r="R22" i="50" s="1"/>
  <c r="F89" i="39"/>
  <c r="R114" i="50" s="1"/>
  <c r="I97" i="39"/>
  <c r="U28" i="50" s="1"/>
  <c r="I105" i="39"/>
  <c r="U45" i="50" s="1"/>
  <c r="F76" i="39"/>
  <c r="R13" i="50" s="1"/>
  <c r="F84" i="39"/>
  <c r="R166" i="50" s="1"/>
  <c r="D174" i="39"/>
  <c r="F74"/>
  <c r="R30" i="50" s="1"/>
  <c r="F78" i="39"/>
  <c r="R160" i="50" s="1"/>
  <c r="F82" i="39"/>
  <c r="R40" i="50" s="1"/>
  <c r="F86" i="39"/>
  <c r="R162" i="50" s="1"/>
  <c r="F90" i="39"/>
  <c r="R16" i="50" s="1"/>
  <c r="I93" i="39"/>
  <c r="U168" i="50" s="1"/>
  <c r="I113" i="39"/>
  <c r="U147" i="50" s="1"/>
  <c r="I117" i="39"/>
  <c r="U94" i="50" s="1"/>
  <c r="I121" i="39"/>
  <c r="U20" i="50" s="1"/>
  <c r="I125" i="39"/>
  <c r="U75" i="50" s="1"/>
  <c r="I129" i="39"/>
  <c r="U69" i="50" s="1"/>
  <c r="I133" i="39"/>
  <c r="U123" i="50" s="1"/>
  <c r="I137" i="39"/>
  <c r="U98" i="50" s="1"/>
  <c r="I141" i="39"/>
  <c r="U121" i="50" s="1"/>
  <c r="I145" i="39"/>
  <c r="U129" i="50" s="1"/>
  <c r="I149" i="39"/>
  <c r="U35" i="50" s="1"/>
  <c r="I153" i="39"/>
  <c r="U53" i="50" s="1"/>
  <c r="I157" i="39"/>
  <c r="U155" i="50" s="1"/>
  <c r="I161" i="39"/>
  <c r="U41" i="50" s="1"/>
  <c r="I165" i="39"/>
  <c r="U9" i="50" s="1"/>
  <c r="I169" i="39"/>
  <c r="U48" i="50" s="1"/>
  <c r="I173" i="39"/>
  <c r="U146" i="50" s="1"/>
  <c r="I92" i="39"/>
  <c r="U107" i="50" s="1"/>
  <c r="I96" i="39"/>
  <c r="U27" i="50" s="1"/>
  <c r="I100" i="39"/>
  <c r="U144" i="50" s="1"/>
  <c r="I104" i="39"/>
  <c r="U93" i="50" s="1"/>
  <c r="I108" i="39"/>
  <c r="U71" i="50" s="1"/>
  <c r="I112" i="39"/>
  <c r="U143" i="50" s="1"/>
  <c r="I116" i="39"/>
  <c r="U116" i="50" s="1"/>
  <c r="I120" i="39"/>
  <c r="U12" i="50" s="1"/>
  <c r="I124" i="39"/>
  <c r="U61" i="50" s="1"/>
  <c r="I128" i="39"/>
  <c r="U100" i="50" s="1"/>
  <c r="I132" i="39"/>
  <c r="U169" i="50" s="1"/>
  <c r="I136" i="39"/>
  <c r="U32" i="50" s="1"/>
  <c r="I140" i="39"/>
  <c r="U145" i="50" s="1"/>
  <c r="I144" i="39"/>
  <c r="U47" i="50" s="1"/>
  <c r="I148" i="39"/>
  <c r="U64" i="50" s="1"/>
  <c r="I152" i="39"/>
  <c r="U153" i="50" s="1"/>
  <c r="I156" i="39"/>
  <c r="U102" i="50" s="1"/>
  <c r="I160" i="39"/>
  <c r="U34" i="50" s="1"/>
  <c r="I164" i="39"/>
  <c r="U131" i="50" s="1"/>
  <c r="I168" i="39"/>
  <c r="U89" i="50" s="1"/>
  <c r="I172" i="39"/>
  <c r="U103" i="50" s="1"/>
  <c r="I91" i="39"/>
  <c r="U173" i="50" s="1"/>
  <c r="I95" i="39"/>
  <c r="U83" i="50" s="1"/>
  <c r="I99" i="39"/>
  <c r="U29" i="50" s="1"/>
  <c r="I103" i="39"/>
  <c r="U136" i="50" s="1"/>
  <c r="I107" i="39"/>
  <c r="U33" i="50" s="1"/>
  <c r="I111" i="39"/>
  <c r="U112" i="50" s="1"/>
  <c r="I115" i="39"/>
  <c r="U11" i="50" s="1"/>
  <c r="I119" i="39"/>
  <c r="U156" i="50" s="1"/>
  <c r="I123" i="39"/>
  <c r="U97" i="50" s="1"/>
  <c r="I127" i="39"/>
  <c r="U148" i="50" s="1"/>
  <c r="I131" i="39"/>
  <c r="U96" i="50" s="1"/>
  <c r="I135" i="39"/>
  <c r="U46" i="50" s="1"/>
  <c r="I139" i="39"/>
  <c r="U150" i="50" s="1"/>
  <c r="I143" i="39"/>
  <c r="U151" i="50" s="1"/>
  <c r="I147" i="39"/>
  <c r="U86" i="50" s="1"/>
  <c r="I151" i="39"/>
  <c r="U17" i="50" s="1"/>
  <c r="I155" i="39"/>
  <c r="U58" i="50" s="1"/>
  <c r="I159" i="39"/>
  <c r="U82" i="50" s="1"/>
  <c r="I163" i="39"/>
  <c r="U174" i="50" s="1"/>
  <c r="I167" i="39"/>
  <c r="U170" i="50" s="1"/>
  <c r="I171" i="39"/>
  <c r="U135" i="50" s="1"/>
  <c r="D174" i="38"/>
  <c r="J174"/>
  <c r="G174"/>
  <c r="L117"/>
  <c r="BG94" i="50" s="1"/>
  <c r="I114" i="38"/>
  <c r="BD31" i="50" s="1"/>
  <c r="F107" i="38"/>
  <c r="BA33" i="50" s="1"/>
  <c r="F115" i="38"/>
  <c r="BA11" i="50" s="1"/>
  <c r="L109" i="38"/>
  <c r="BG126" i="50" s="1"/>
  <c r="I106" i="38"/>
  <c r="BD14" i="50" s="1"/>
  <c r="I75" i="38"/>
  <c r="BD26" i="50" s="1"/>
  <c r="F68" i="38"/>
  <c r="BA79" i="50" s="1"/>
  <c r="L62" i="38"/>
  <c r="BG124" i="50" s="1"/>
  <c r="I59" i="38"/>
  <c r="BD87" i="50" s="1"/>
  <c r="I51" i="38"/>
  <c r="BD21" i="50" s="1"/>
  <c r="I43" i="38"/>
  <c r="BD141" i="50" s="1"/>
  <c r="I35" i="38"/>
  <c r="BD158" i="50" s="1"/>
  <c r="I27" i="38"/>
  <c r="BD73" i="50" s="1"/>
  <c r="I19" i="38"/>
  <c r="BD137" i="50" s="1"/>
  <c r="I11" i="38"/>
  <c r="BD88" i="50" s="1"/>
  <c r="L70" i="38"/>
  <c r="BG140" i="50" s="1"/>
  <c r="I67" i="38"/>
  <c r="BD92" i="50" s="1"/>
  <c r="F60" i="38"/>
  <c r="BA23" i="50" s="1"/>
  <c r="I55" i="38"/>
  <c r="BD65" i="50" s="1"/>
  <c r="I47" i="38"/>
  <c r="BD122" i="50" s="1"/>
  <c r="I39" i="38"/>
  <c r="BD163" i="50" s="1"/>
  <c r="I31" i="38"/>
  <c r="BD106" i="50" s="1"/>
  <c r="I23" i="38"/>
  <c r="BD111" i="50" s="1"/>
  <c r="I15" i="38"/>
  <c r="BD50" i="50" s="1"/>
  <c r="F10" i="36"/>
  <c r="AP127" i="50" s="1"/>
  <c r="L12" i="36"/>
  <c r="AV72" i="50" s="1"/>
  <c r="F18" i="36"/>
  <c r="AP25" i="50" s="1"/>
  <c r="I24" i="36"/>
  <c r="AS99" i="50" s="1"/>
  <c r="L28" i="36"/>
  <c r="AV171" i="50" s="1"/>
  <c r="I32" i="36"/>
  <c r="AS167" i="50" s="1"/>
  <c r="L36" i="36"/>
  <c r="AV157" i="50" s="1"/>
  <c r="F42" i="36"/>
  <c r="AP118" i="50" s="1"/>
  <c r="F50" i="36"/>
  <c r="AP149" i="50" s="1"/>
  <c r="L52" i="36"/>
  <c r="AV52" i="50" s="1"/>
  <c r="F58" i="36"/>
  <c r="AP128" i="50" s="1"/>
  <c r="J174" i="36"/>
  <c r="F9"/>
  <c r="AP60" i="50" s="1"/>
  <c r="I13" i="36"/>
  <c r="AS66" i="50" s="1"/>
  <c r="L15" i="36"/>
  <c r="AV50" i="50" s="1"/>
  <c r="F17" i="36"/>
  <c r="AP51" i="50" s="1"/>
  <c r="I21" i="36"/>
  <c r="AS110" i="50" s="1"/>
  <c r="L23" i="36"/>
  <c r="AV111" i="50" s="1"/>
  <c r="F25" i="36"/>
  <c r="AP67" i="50" s="1"/>
  <c r="I29" i="36"/>
  <c r="AS70" i="50" s="1"/>
  <c r="L31" i="36"/>
  <c r="AV106" i="50" s="1"/>
  <c r="F33" i="36"/>
  <c r="AP125" i="50" s="1"/>
  <c r="I37" i="36"/>
  <c r="AS172" i="50" s="1"/>
  <c r="L39" i="36"/>
  <c r="AV163" i="50" s="1"/>
  <c r="F41" i="36"/>
  <c r="AP24" i="50" s="1"/>
  <c r="I45" i="36"/>
  <c r="AS95" i="50" s="1"/>
  <c r="L47" i="36"/>
  <c r="AV122" i="50" s="1"/>
  <c r="F49" i="36"/>
  <c r="AP62" i="50" s="1"/>
  <c r="I53" i="36"/>
  <c r="AS19" i="50" s="1"/>
  <c r="L55" i="36"/>
  <c r="AV65" i="50" s="1"/>
  <c r="F57" i="36"/>
  <c r="AP139" i="50" s="1"/>
  <c r="I61" i="36"/>
  <c r="AS44" i="50" s="1"/>
  <c r="I8" i="36"/>
  <c r="AS18" i="50" s="1"/>
  <c r="I16" i="36"/>
  <c r="AS115" i="50" s="1"/>
  <c r="L20" i="36"/>
  <c r="AV39" i="50" s="1"/>
  <c r="F26" i="36"/>
  <c r="AP119" i="50" s="1"/>
  <c r="F34" i="36"/>
  <c r="AP68" i="50" s="1"/>
  <c r="I40" i="36"/>
  <c r="AS108" i="50" s="1"/>
  <c r="L44" i="36"/>
  <c r="AV43" i="50" s="1"/>
  <c r="I48" i="36"/>
  <c r="AS56" i="50" s="1"/>
  <c r="I56" i="36"/>
  <c r="AS142" i="50" s="1"/>
  <c r="L60" i="36"/>
  <c r="AV23" i="50" s="1"/>
  <c r="I65" i="36"/>
  <c r="AS105" i="50" s="1"/>
  <c r="L72" i="36"/>
  <c r="AV161" i="50" s="1"/>
  <c r="L8" i="36"/>
  <c r="AV18" i="50" s="1"/>
  <c r="I12" i="36"/>
  <c r="AS72" i="50" s="1"/>
  <c r="F14" i="36"/>
  <c r="AP54" i="50" s="1"/>
  <c r="L16" i="36"/>
  <c r="AV115" i="50" s="1"/>
  <c r="I20" i="36"/>
  <c r="AS39" i="50" s="1"/>
  <c r="F22" i="36"/>
  <c r="AP134" i="50" s="1"/>
  <c r="L24" i="36"/>
  <c r="AV99" i="50" s="1"/>
  <c r="I28" i="36"/>
  <c r="AS171" i="50" s="1"/>
  <c r="F30" i="36"/>
  <c r="AP130" i="50" s="1"/>
  <c r="L32" i="36"/>
  <c r="AV167" i="50" s="1"/>
  <c r="I36" i="36"/>
  <c r="AS157" i="50" s="1"/>
  <c r="F38" i="36"/>
  <c r="AP57" i="50" s="1"/>
  <c r="L40" i="36"/>
  <c r="AV108" i="50" s="1"/>
  <c r="I44" i="36"/>
  <c r="AS43" i="50" s="1"/>
  <c r="F46" i="36"/>
  <c r="AP36" i="50" s="1"/>
  <c r="L48" i="36"/>
  <c r="AV56" i="50" s="1"/>
  <c r="I52" i="36"/>
  <c r="AS52" i="50" s="1"/>
  <c r="F54" i="36"/>
  <c r="AP113" i="50" s="1"/>
  <c r="L56" i="36"/>
  <c r="AV142" i="50" s="1"/>
  <c r="I60" i="36"/>
  <c r="AS23" i="50" s="1"/>
  <c r="F62" i="36"/>
  <c r="AP124" i="50" s="1"/>
  <c r="F78" i="36"/>
  <c r="AP160" i="50" s="1"/>
  <c r="I81" i="36"/>
  <c r="AS90" i="50" s="1"/>
  <c r="L67" i="36"/>
  <c r="AV92" i="50" s="1"/>
  <c r="F73" i="36"/>
  <c r="AP59" i="50" s="1"/>
  <c r="I80" i="36"/>
  <c r="AS77" i="50" s="1"/>
  <c r="L83" i="36"/>
  <c r="AV133" i="50" s="1"/>
  <c r="L91" i="36"/>
  <c r="AV173" i="50" s="1"/>
  <c r="F93" i="36"/>
  <c r="AP168" i="50" s="1"/>
  <c r="L99" i="36"/>
  <c r="AV29" i="50" s="1"/>
  <c r="F101" i="36"/>
  <c r="AP91" i="50" s="1"/>
  <c r="I120" i="36"/>
  <c r="AS12" i="50" s="1"/>
  <c r="I152" i="36"/>
  <c r="AS153" i="50" s="1"/>
  <c r="D174" i="36"/>
  <c r="L63"/>
  <c r="AV120" i="50" s="1"/>
  <c r="F69" i="36"/>
  <c r="AP74" i="50" s="1"/>
  <c r="I76" i="36"/>
  <c r="AS13" i="50" s="1"/>
  <c r="L79" i="36"/>
  <c r="AV42" i="50" s="1"/>
  <c r="F85" i="36"/>
  <c r="AP22" i="50" s="1"/>
  <c r="I88" i="36"/>
  <c r="AS38" i="50" s="1"/>
  <c r="F90" i="36"/>
  <c r="AP16" i="50" s="1"/>
  <c r="L92" i="36"/>
  <c r="AV107" i="50" s="1"/>
  <c r="I96" i="36"/>
  <c r="AS27" i="50" s="1"/>
  <c r="F98" i="36"/>
  <c r="AP164" i="50" s="1"/>
  <c r="L100" i="36"/>
  <c r="AV144" i="50" s="1"/>
  <c r="I104" i="36"/>
  <c r="AS93" i="50" s="1"/>
  <c r="F106" i="36"/>
  <c r="AP14" i="50" s="1"/>
  <c r="F108" i="36"/>
  <c r="AP71" i="50" s="1"/>
  <c r="F109" i="36"/>
  <c r="AP126" i="50" s="1"/>
  <c r="F124" i="36"/>
  <c r="AP61" i="50" s="1"/>
  <c r="I128" i="36"/>
  <c r="AS100" i="50" s="1"/>
  <c r="L130" i="36"/>
  <c r="AV49" i="50" s="1"/>
  <c r="F156" i="36"/>
  <c r="AP102" i="50" s="1"/>
  <c r="I160" i="36"/>
  <c r="AS34" i="50" s="1"/>
  <c r="L162" i="36"/>
  <c r="AV85" i="50" s="1"/>
  <c r="I64" i="36"/>
  <c r="AS78" i="50" s="1"/>
  <c r="I89" i="36"/>
  <c r="AS114" i="50" s="1"/>
  <c r="I97" i="36"/>
  <c r="AS28" i="50" s="1"/>
  <c r="I105" i="36"/>
  <c r="AS45" i="50" s="1"/>
  <c r="F116" i="36"/>
  <c r="AP116" i="50" s="1"/>
  <c r="L122" i="36"/>
  <c r="AV10" i="50" s="1"/>
  <c r="F148" i="36"/>
  <c r="AP64" i="50" s="1"/>
  <c r="L154" i="36"/>
  <c r="AV165" i="50" s="1"/>
  <c r="F65" i="36"/>
  <c r="AP105" i="50" s="1"/>
  <c r="I72" i="36"/>
  <c r="AS161" i="50" s="1"/>
  <c r="L75" i="36"/>
  <c r="AV26" i="50" s="1"/>
  <c r="F81" i="36"/>
  <c r="AP90" i="50" s="1"/>
  <c r="L87" i="36"/>
  <c r="AV63" i="50" s="1"/>
  <c r="F89" i="36"/>
  <c r="AP114" i="50" s="1"/>
  <c r="I93" i="36"/>
  <c r="AS168" i="50" s="1"/>
  <c r="L95" i="36"/>
  <c r="AV83" i="50" s="1"/>
  <c r="F97" i="36"/>
  <c r="AP28" i="50" s="1"/>
  <c r="I101" i="36"/>
  <c r="AS91" i="50" s="1"/>
  <c r="L103" i="36"/>
  <c r="AV136" i="50" s="1"/>
  <c r="F105" i="36"/>
  <c r="AP45" i="50" s="1"/>
  <c r="F132" i="36"/>
  <c r="AP169" i="50" s="1"/>
  <c r="I136" i="36"/>
  <c r="AS32" i="50" s="1"/>
  <c r="L138" i="36"/>
  <c r="AV154" i="50" s="1"/>
  <c r="F164" i="36"/>
  <c r="AP131" i="50" s="1"/>
  <c r="I168" i="36"/>
  <c r="AS89" i="50" s="1"/>
  <c r="L170" i="36"/>
  <c r="AV138" i="50" s="1"/>
  <c r="I111" i="36"/>
  <c r="AS112" i="50" s="1"/>
  <c r="F113" i="36"/>
  <c r="AP147" i="50" s="1"/>
  <c r="L115" i="36"/>
  <c r="AV11" i="50" s="1"/>
  <c r="I119" i="36"/>
  <c r="AS156" i="50" s="1"/>
  <c r="F121" i="36"/>
  <c r="AP20" i="50" s="1"/>
  <c r="L123" i="36"/>
  <c r="AV97" i="50" s="1"/>
  <c r="I127" i="36"/>
  <c r="AS148" i="50" s="1"/>
  <c r="F129" i="36"/>
  <c r="AP69" i="50" s="1"/>
  <c r="L131" i="36"/>
  <c r="AV96" i="50" s="1"/>
  <c r="I135" i="36"/>
  <c r="AS46" i="50" s="1"/>
  <c r="F137" i="36"/>
  <c r="AP98" i="50" s="1"/>
  <c r="L139" i="36"/>
  <c r="AV150" i="50" s="1"/>
  <c r="I143" i="36"/>
  <c r="AS151" i="50" s="1"/>
  <c r="F145" i="36"/>
  <c r="AP129" i="50" s="1"/>
  <c r="L147" i="36"/>
  <c r="AV86" i="50" s="1"/>
  <c r="I151" i="36"/>
  <c r="AS17" i="50" s="1"/>
  <c r="F153" i="36"/>
  <c r="AP53" i="50" s="1"/>
  <c r="L155" i="36"/>
  <c r="AV58" i="50" s="1"/>
  <c r="I159" i="36"/>
  <c r="AS82" i="50" s="1"/>
  <c r="F161" i="36"/>
  <c r="AP41" i="50" s="1"/>
  <c r="L163" i="36"/>
  <c r="AV174" i="50" s="1"/>
  <c r="I167" i="36"/>
  <c r="AS170" i="50" s="1"/>
  <c r="F169" i="36"/>
  <c r="AP48" i="50" s="1"/>
  <c r="L171" i="36"/>
  <c r="AV135" i="50" s="1"/>
  <c r="I107" i="36"/>
  <c r="AS33" i="50" s="1"/>
  <c r="L110" i="36"/>
  <c r="AV152" i="50" s="1"/>
  <c r="F112" i="36"/>
  <c r="AP143" i="50" s="1"/>
  <c r="I116" i="36"/>
  <c r="AS116" i="50" s="1"/>
  <c r="L118" i="36"/>
  <c r="AV101" i="50" s="1"/>
  <c r="F120" i="36"/>
  <c r="AP12" i="50" s="1"/>
  <c r="I124" i="36"/>
  <c r="AS61" i="50" s="1"/>
  <c r="L126" i="36"/>
  <c r="AV109" i="50" s="1"/>
  <c r="F128" i="36"/>
  <c r="AP100" i="50" s="1"/>
  <c r="I132" i="36"/>
  <c r="AS169" i="50" s="1"/>
  <c r="L134" i="36"/>
  <c r="AV132" i="50" s="1"/>
  <c r="F136" i="36"/>
  <c r="AP32" i="50" s="1"/>
  <c r="I140" i="36"/>
  <c r="AS145" i="50" s="1"/>
  <c r="L142" i="36"/>
  <c r="AV15" i="50" s="1"/>
  <c r="F144" i="36"/>
  <c r="AP47" i="50" s="1"/>
  <c r="I148" i="36"/>
  <c r="AS64" i="50" s="1"/>
  <c r="L150" i="36"/>
  <c r="AV117" i="50" s="1"/>
  <c r="F152" i="36"/>
  <c r="AP153" i="50" s="1"/>
  <c r="I156" i="36"/>
  <c r="AS102" i="50" s="1"/>
  <c r="L158" i="36"/>
  <c r="AV81" i="50" s="1"/>
  <c r="F160" i="36"/>
  <c r="AP34" i="50" s="1"/>
  <c r="I164" i="36"/>
  <c r="AS131" i="50" s="1"/>
  <c r="L166" i="36"/>
  <c r="AV80" i="50" s="1"/>
  <c r="F168" i="36"/>
  <c r="AP89" i="50" s="1"/>
  <c r="I172" i="36"/>
  <c r="AS103" i="50" s="1"/>
  <c r="L168" i="41" l="1"/>
  <c r="J73" i="3"/>
  <c r="AD135"/>
  <c r="AE28"/>
  <c r="M25" i="40"/>
  <c r="N67" i="50" s="1"/>
  <c r="O67" s="1"/>
  <c r="AD101" i="3"/>
  <c r="BD146"/>
  <c r="AD167"/>
  <c r="AE167" s="1"/>
  <c r="M92" i="38"/>
  <c r="BH107" i="50" s="1"/>
  <c r="BI107" s="1"/>
  <c r="J109" i="39"/>
  <c r="V126" i="50" s="1"/>
  <c r="W126" s="1"/>
  <c r="J110" i="39"/>
  <c r="V152" i="50" s="1"/>
  <c r="W152" s="1"/>
  <c r="AD69" i="3"/>
  <c r="L118" i="41"/>
  <c r="AD102" i="3"/>
  <c r="BG57"/>
  <c r="BA27"/>
  <c r="M167" i="40"/>
  <c r="N170" i="50" s="1"/>
  <c r="J31" i="39"/>
  <c r="V106" i="50" s="1"/>
  <c r="AD118" i="3"/>
  <c r="M50" i="38"/>
  <c r="BH149" i="50" s="1"/>
  <c r="M39" i="36"/>
  <c r="AW163" i="50" s="1"/>
  <c r="AX163" s="1"/>
  <c r="G123" i="3"/>
  <c r="U139"/>
  <c r="AD77"/>
  <c r="AE77" s="1"/>
  <c r="J41"/>
  <c r="U147"/>
  <c r="J63" i="39"/>
  <c r="V120" i="50" s="1"/>
  <c r="K144" i="41"/>
  <c r="AD15" i="50" s="1"/>
  <c r="AE15" s="1"/>
  <c r="AD73" i="3"/>
  <c r="AE73" s="1"/>
  <c r="L55" i="41"/>
  <c r="L74"/>
  <c r="M146" i="36"/>
  <c r="AW76" i="50" s="1"/>
  <c r="AX76" s="1"/>
  <c r="M148" i="38"/>
  <c r="BH64" i="50" s="1"/>
  <c r="BI64" s="1"/>
  <c r="BA95" i="3"/>
  <c r="BD154"/>
  <c r="BA165"/>
  <c r="AD38"/>
  <c r="AE38" s="1"/>
  <c r="L29" i="41"/>
  <c r="BA18" i="3"/>
  <c r="BD172"/>
  <c r="U131"/>
  <c r="L39" i="41"/>
  <c r="AD54" i="3"/>
  <c r="AE54" s="1"/>
  <c r="BA72"/>
  <c r="M76" i="38"/>
  <c r="BH13" i="50" s="1"/>
  <c r="BI13" s="1"/>
  <c r="AS133" i="3"/>
  <c r="AV111"/>
  <c r="AS136"/>
  <c r="AP98"/>
  <c r="AP66"/>
  <c r="AS65"/>
  <c r="AP157"/>
  <c r="AS77"/>
  <c r="AP94"/>
  <c r="AS21"/>
  <c r="AS57"/>
  <c r="AS9"/>
  <c r="U129"/>
  <c r="J117"/>
  <c r="M109"/>
  <c r="M102"/>
  <c r="M93"/>
  <c r="M155"/>
  <c r="J142"/>
  <c r="M95"/>
  <c r="G90"/>
  <c r="M59"/>
  <c r="M165"/>
  <c r="M88"/>
  <c r="J86"/>
  <c r="M74"/>
  <c r="M70"/>
  <c r="J48"/>
  <c r="J12"/>
  <c r="J24"/>
  <c r="G10"/>
  <c r="J116"/>
  <c r="J92"/>
  <c r="M69"/>
  <c r="J30"/>
  <c r="J27"/>
  <c r="G19"/>
  <c r="M15"/>
  <c r="J11"/>
  <c r="M116"/>
  <c r="J76"/>
  <c r="M58"/>
  <c r="M29"/>
  <c r="M16"/>
  <c r="J15"/>
  <c r="M135"/>
  <c r="J90"/>
  <c r="M61"/>
  <c r="M48"/>
  <c r="G124"/>
  <c r="G115"/>
  <c r="R68"/>
  <c r="R52"/>
  <c r="R140"/>
  <c r="R124"/>
  <c r="R98"/>
  <c r="R76"/>
  <c r="R61"/>
  <c r="R53"/>
  <c r="R174"/>
  <c r="U21"/>
  <c r="R50"/>
  <c r="U28"/>
  <c r="R155"/>
  <c r="R139"/>
  <c r="U77"/>
  <c r="U38"/>
  <c r="U22"/>
  <c r="R158"/>
  <c r="U91"/>
  <c r="U44"/>
  <c r="R113"/>
  <c r="R105"/>
  <c r="U85"/>
  <c r="J134"/>
  <c r="J148"/>
  <c r="U110"/>
  <c r="J127"/>
  <c r="J160"/>
  <c r="J146"/>
  <c r="M36"/>
  <c r="AD22"/>
  <c r="AE22" s="1"/>
  <c r="L53" i="41"/>
  <c r="M130" i="3"/>
  <c r="R161"/>
  <c r="BD55"/>
  <c r="BD72"/>
  <c r="BD111"/>
  <c r="BA132"/>
  <c r="BD137"/>
  <c r="BA142"/>
  <c r="BD153"/>
  <c r="BG168"/>
  <c r="BD59"/>
  <c r="BD74"/>
  <c r="BD95"/>
  <c r="BA107"/>
  <c r="BA36"/>
  <c r="BA59"/>
  <c r="BD108"/>
  <c r="BG140"/>
  <c r="BD147"/>
  <c r="BA17"/>
  <c r="BD37"/>
  <c r="BG50"/>
  <c r="BA122"/>
  <c r="BG128"/>
  <c r="BD160"/>
  <c r="BG24"/>
  <c r="BG62"/>
  <c r="BG65"/>
  <c r="BG83"/>
  <c r="BA119"/>
  <c r="BD124"/>
  <c r="BA159"/>
  <c r="BG166"/>
  <c r="AS138"/>
  <c r="AS122"/>
  <c r="AP103"/>
  <c r="AS69"/>
  <c r="AV44"/>
  <c r="AP32"/>
  <c r="BD31"/>
  <c r="AV168"/>
  <c r="AV152"/>
  <c r="AV102"/>
  <c r="AS84"/>
  <c r="AV69"/>
  <c r="BG9"/>
  <c r="BG21"/>
  <c r="BD53"/>
  <c r="BD142"/>
  <c r="BD145"/>
  <c r="BD155"/>
  <c r="BG173"/>
  <c r="AS131"/>
  <c r="AS114"/>
  <c r="AP71"/>
  <c r="AS36"/>
  <c r="AD81"/>
  <c r="BD70"/>
  <c r="BA129"/>
  <c r="AS174"/>
  <c r="AS166"/>
  <c r="AV157"/>
  <c r="AV114"/>
  <c r="AV77"/>
  <c r="BA52"/>
  <c r="BG89"/>
  <c r="BG159"/>
  <c r="AV115"/>
  <c r="AV109"/>
  <c r="AV85"/>
  <c r="AP62"/>
  <c r="AS39"/>
  <c r="AD61"/>
  <c r="AE61" s="1"/>
  <c r="BG75"/>
  <c r="BD50"/>
  <c r="BA173"/>
  <c r="AV91"/>
  <c r="M87"/>
  <c r="AP168"/>
  <c r="AV166"/>
  <c r="AP128"/>
  <c r="AV86"/>
  <c r="AP68"/>
  <c r="AV52"/>
  <c r="AV153"/>
  <c r="AV106"/>
  <c r="BG59"/>
  <c r="AV59"/>
  <c r="AV120"/>
  <c r="G143"/>
  <c r="BA135"/>
  <c r="AS20"/>
  <c r="J126"/>
  <c r="BG147"/>
  <c r="J79"/>
  <c r="AP77"/>
  <c r="BD171"/>
  <c r="AP120"/>
  <c r="AV155"/>
  <c r="M173" i="36"/>
  <c r="AW146" i="50" s="1"/>
  <c r="AX146" s="1"/>
  <c r="AS89" i="3"/>
  <c r="AS121"/>
  <c r="AV73"/>
  <c r="AV32"/>
  <c r="AS33"/>
  <c r="M164"/>
  <c r="M143"/>
  <c r="M108"/>
  <c r="G145"/>
  <c r="J136"/>
  <c r="M118"/>
  <c r="J115"/>
  <c r="J104"/>
  <c r="J96"/>
  <c r="J162"/>
  <c r="M147"/>
  <c r="M127"/>
  <c r="M110"/>
  <c r="J77"/>
  <c r="J109"/>
  <c r="G65"/>
  <c r="M53"/>
  <c r="G43"/>
  <c r="G31"/>
  <c r="M18"/>
  <c r="J9"/>
  <c r="J113"/>
  <c r="J80"/>
  <c r="M67"/>
  <c r="J44"/>
  <c r="G133"/>
  <c r="G77"/>
  <c r="G54"/>
  <c r="G44"/>
  <c r="M41"/>
  <c r="M32"/>
  <c r="J163"/>
  <c r="M83"/>
  <c r="M64"/>
  <c r="M52"/>
  <c r="M42"/>
  <c r="M38"/>
  <c r="J35"/>
  <c r="J20"/>
  <c r="G160"/>
  <c r="M126"/>
  <c r="G166"/>
  <c r="G149"/>
  <c r="R88"/>
  <c r="R168"/>
  <c r="R152"/>
  <c r="R120"/>
  <c r="R96"/>
  <c r="U81"/>
  <c r="U25"/>
  <c r="U14"/>
  <c r="R167"/>
  <c r="R135"/>
  <c r="R109"/>
  <c r="U69"/>
  <c r="U32"/>
  <c r="U16"/>
  <c r="U86"/>
  <c r="R162"/>
  <c r="R147"/>
  <c r="R130"/>
  <c r="R62"/>
  <c r="U42"/>
  <c r="R33"/>
  <c r="R134"/>
  <c r="U40"/>
  <c r="U13"/>
  <c r="U87"/>
  <c r="R34"/>
  <c r="R145"/>
  <c r="U51"/>
  <c r="U135"/>
  <c r="U12"/>
  <c r="R97"/>
  <c r="AD121"/>
  <c r="AE121" s="1"/>
  <c r="J138"/>
  <c r="R173"/>
  <c r="J158"/>
  <c r="BG14"/>
  <c r="BD23"/>
  <c r="BD29"/>
  <c r="BA44"/>
  <c r="BA73"/>
  <c r="BG91"/>
  <c r="BD93"/>
  <c r="BA101"/>
  <c r="BA112"/>
  <c r="BG142"/>
  <c r="BA154"/>
  <c r="BD169"/>
  <c r="J150"/>
  <c r="G84"/>
  <c r="BA40"/>
  <c r="BG51"/>
  <c r="BA68"/>
  <c r="BG85"/>
  <c r="BD98"/>
  <c r="BG114"/>
  <c r="BG40"/>
  <c r="BA48"/>
  <c r="BD63"/>
  <c r="BA118"/>
  <c r="BG129"/>
  <c r="BD161"/>
  <c r="BD22"/>
  <c r="BA169"/>
  <c r="G52"/>
  <c r="BG79"/>
  <c r="BA133"/>
  <c r="BD151"/>
  <c r="AS134"/>
  <c r="AS118"/>
  <c r="AV112"/>
  <c r="AP80"/>
  <c r="AV54"/>
  <c r="AS23"/>
  <c r="BA47"/>
  <c r="BD61"/>
  <c r="BG80"/>
  <c r="BD133"/>
  <c r="AP151"/>
  <c r="AS93"/>
  <c r="BD89"/>
  <c r="AS139"/>
  <c r="AV121"/>
  <c r="AV81"/>
  <c r="AS48"/>
  <c r="AS35"/>
  <c r="AV20"/>
  <c r="AP16"/>
  <c r="AV10"/>
  <c r="AV122"/>
  <c r="AS104"/>
  <c r="AP87"/>
  <c r="AP131"/>
  <c r="BG56"/>
  <c r="BG94"/>
  <c r="BD173"/>
  <c r="AP101"/>
  <c r="AS76"/>
  <c r="AS64"/>
  <c r="AS44"/>
  <c r="AV38"/>
  <c r="AV15"/>
  <c r="AP123"/>
  <c r="BA51"/>
  <c r="BA166"/>
  <c r="BG20"/>
  <c r="BD106"/>
  <c r="BD130"/>
  <c r="BD117"/>
  <c r="AP49"/>
  <c r="BD62"/>
  <c r="AV99"/>
  <c r="AP163"/>
  <c r="AP140"/>
  <c r="AV134"/>
  <c r="AS67"/>
  <c r="AP69"/>
  <c r="BA111"/>
  <c r="J135"/>
  <c r="AP136"/>
  <c r="AS171"/>
  <c r="BD46"/>
  <c r="M168"/>
  <c r="AS149"/>
  <c r="AS117"/>
  <c r="AS94"/>
  <c r="AP149"/>
  <c r="AS98"/>
  <c r="AV163"/>
  <c r="AS129"/>
  <c r="AS97"/>
  <c r="AS82"/>
  <c r="AV25"/>
  <c r="AS66"/>
  <c r="AV45"/>
  <c r="AV21"/>
  <c r="AS62"/>
  <c r="AV40"/>
  <c r="AS30"/>
  <c r="AV29"/>
  <c r="BD20"/>
  <c r="BD52"/>
  <c r="BD76"/>
  <c r="BD115"/>
  <c r="U116"/>
  <c r="U169"/>
  <c r="U153"/>
  <c r="U137"/>
  <c r="U121"/>
  <c r="J169"/>
  <c r="G9"/>
  <c r="M149"/>
  <c r="M111"/>
  <c r="J107"/>
  <c r="M101"/>
  <c r="M92"/>
  <c r="J87"/>
  <c r="M172"/>
  <c r="M159"/>
  <c r="M151"/>
  <c r="M136"/>
  <c r="M99"/>
  <c r="G94"/>
  <c r="M90"/>
  <c r="J88"/>
  <c r="J84"/>
  <c r="M72"/>
  <c r="J68"/>
  <c r="J64"/>
  <c r="M62"/>
  <c r="G59"/>
  <c r="G171"/>
  <c r="M161"/>
  <c r="J131"/>
  <c r="M115"/>
  <c r="G108"/>
  <c r="G88"/>
  <c r="M85"/>
  <c r="G76"/>
  <c r="G73"/>
  <c r="M71"/>
  <c r="J69"/>
  <c r="G49"/>
  <c r="M47"/>
  <c r="M37"/>
  <c r="J33"/>
  <c r="J26"/>
  <c r="M24"/>
  <c r="J23"/>
  <c r="G15"/>
  <c r="G13"/>
  <c r="M11"/>
  <c r="M114"/>
  <c r="J101"/>
  <c r="G70"/>
  <c r="J38"/>
  <c r="M30"/>
  <c r="J21"/>
  <c r="J19"/>
  <c r="G156"/>
  <c r="J143"/>
  <c r="M133"/>
  <c r="M104"/>
  <c r="G91"/>
  <c r="J70"/>
  <c r="G60"/>
  <c r="M57"/>
  <c r="J46"/>
  <c r="G38"/>
  <c r="J29"/>
  <c r="J16"/>
  <c r="J13"/>
  <c r="G119"/>
  <c r="G106"/>
  <c r="G99"/>
  <c r="J93"/>
  <c r="G78"/>
  <c r="M75"/>
  <c r="G57"/>
  <c r="M55"/>
  <c r="M45"/>
  <c r="J37"/>
  <c r="M26"/>
  <c r="J17"/>
  <c r="J94"/>
  <c r="J82"/>
  <c r="G67"/>
  <c r="J54"/>
  <c r="J50"/>
  <c r="G26"/>
  <c r="M23"/>
  <c r="M14"/>
  <c r="G144"/>
  <c r="G117"/>
  <c r="G71"/>
  <c r="G153"/>
  <c r="U107"/>
  <c r="U80"/>
  <c r="R72"/>
  <c r="R64"/>
  <c r="R56"/>
  <c r="R48"/>
  <c r="R164"/>
  <c r="R148"/>
  <c r="R132"/>
  <c r="R116"/>
  <c r="R104"/>
  <c r="U84"/>
  <c r="R73"/>
  <c r="R65"/>
  <c r="R57"/>
  <c r="R49"/>
  <c r="R36"/>
  <c r="U29"/>
  <c r="R20"/>
  <c r="R119"/>
  <c r="R58"/>
  <c r="U54"/>
  <c r="R171"/>
  <c r="R154"/>
  <c r="R138"/>
  <c r="U127"/>
  <c r="R115"/>
  <c r="U76"/>
  <c r="U73"/>
  <c r="U64"/>
  <c r="U57"/>
  <c r="U48"/>
  <c r="R46"/>
  <c r="R37"/>
  <c r="U30"/>
  <c r="R21"/>
  <c r="U15"/>
  <c r="R143"/>
  <c r="R81"/>
  <c r="U61"/>
  <c r="U53"/>
  <c r="U45"/>
  <c r="U36"/>
  <c r="U20"/>
  <c r="U70"/>
  <c r="U46"/>
  <c r="R165"/>
  <c r="R129"/>
  <c r="U102"/>
  <c r="U35"/>
  <c r="R172"/>
  <c r="R125"/>
  <c r="U63"/>
  <c r="R169"/>
  <c r="U89"/>
  <c r="U43"/>
  <c r="L23" i="41"/>
  <c r="L122"/>
  <c r="J152" i="3"/>
  <c r="J156"/>
  <c r="M129"/>
  <c r="M169"/>
  <c r="M137"/>
  <c r="J63"/>
  <c r="J171"/>
  <c r="J119"/>
  <c r="M76"/>
  <c r="M17"/>
  <c r="U55"/>
  <c r="AD36"/>
  <c r="AE36" s="1"/>
  <c r="L103" i="41"/>
  <c r="J111" i="3"/>
  <c r="R153"/>
  <c r="BA57"/>
  <c r="BA66"/>
  <c r="BG101"/>
  <c r="BA109"/>
  <c r="BG122"/>
  <c r="BG132"/>
  <c r="BG136"/>
  <c r="BA138"/>
  <c r="BG151"/>
  <c r="BA158"/>
  <c r="BG164"/>
  <c r="BA170"/>
  <c r="G131"/>
  <c r="BG61"/>
  <c r="BG68"/>
  <c r="BD99"/>
  <c r="BG108"/>
  <c r="BD113"/>
  <c r="BA10"/>
  <c r="BD17"/>
  <c r="BG25"/>
  <c r="BA31"/>
  <c r="BD35"/>
  <c r="BG76"/>
  <c r="BA92"/>
  <c r="BA110"/>
  <c r="BG121"/>
  <c r="BD125"/>
  <c r="BA140"/>
  <c r="BG143"/>
  <c r="BG145"/>
  <c r="BA162"/>
  <c r="BG171"/>
  <c r="BA16"/>
  <c r="BG27"/>
  <c r="BG38"/>
  <c r="BD49"/>
  <c r="BA96"/>
  <c r="BD105"/>
  <c r="BD114"/>
  <c r="BA121"/>
  <c r="BG125"/>
  <c r="BA128"/>
  <c r="BD129"/>
  <c r="BD135"/>
  <c r="BD149"/>
  <c r="BD157"/>
  <c r="BG169"/>
  <c r="BG12"/>
  <c r="BG32"/>
  <c r="BD66"/>
  <c r="BA81"/>
  <c r="BG84"/>
  <c r="BG98"/>
  <c r="BD110"/>
  <c r="BG119"/>
  <c r="BG123"/>
  <c r="BA125"/>
  <c r="BG133"/>
  <c r="BD164"/>
  <c r="AP141"/>
  <c r="AV133"/>
  <c r="AV125"/>
  <c r="AV117"/>
  <c r="AP111"/>
  <c r="AV87"/>
  <c r="AS75"/>
  <c r="AP54"/>
  <c r="AV22"/>
  <c r="BG23"/>
  <c r="BA32"/>
  <c r="BG33"/>
  <c r="BD67"/>
  <c r="BG120"/>
  <c r="BA127"/>
  <c r="BG141"/>
  <c r="BG165"/>
  <c r="AV160"/>
  <c r="AP142"/>
  <c r="AS107"/>
  <c r="AS99"/>
  <c r="AS91"/>
  <c r="AP81"/>
  <c r="AS71"/>
  <c r="AP65"/>
  <c r="BA9"/>
  <c r="BD19"/>
  <c r="BG52"/>
  <c r="BG54"/>
  <c r="BD94"/>
  <c r="BD143"/>
  <c r="BG144"/>
  <c r="BA146"/>
  <c r="BA153"/>
  <c r="BG154"/>
  <c r="BA156"/>
  <c r="BG163"/>
  <c r="AV129"/>
  <c r="AS115"/>
  <c r="AV97"/>
  <c r="AP89"/>
  <c r="AS80"/>
  <c r="AV58"/>
  <c r="AP37"/>
  <c r="AV31"/>
  <c r="BA71"/>
  <c r="BG106"/>
  <c r="BD128"/>
  <c r="BG130"/>
  <c r="AV173"/>
  <c r="AS172"/>
  <c r="AV165"/>
  <c r="AS158"/>
  <c r="AS156"/>
  <c r="AV149"/>
  <c r="AP143"/>
  <c r="AV130"/>
  <c r="AV95"/>
  <c r="AS83"/>
  <c r="AS78"/>
  <c r="AS42"/>
  <c r="AP29"/>
  <c r="AV26"/>
  <c r="AS16"/>
  <c r="AP60"/>
  <c r="AS50"/>
  <c r="AS26"/>
  <c r="BD9"/>
  <c r="BD21"/>
  <c r="BD51"/>
  <c r="BD144"/>
  <c r="BG155"/>
  <c r="BA161"/>
  <c r="BG162"/>
  <c r="AS110"/>
  <c r="AS86"/>
  <c r="AS63"/>
  <c r="AS58"/>
  <c r="AS43"/>
  <c r="AS28"/>
  <c r="AP13"/>
  <c r="AS10"/>
  <c r="BG74"/>
  <c r="BG107"/>
  <c r="AS170"/>
  <c r="AS154"/>
  <c r="AP46"/>
  <c r="BG87"/>
  <c r="BG138"/>
  <c r="M174"/>
  <c r="BD26"/>
  <c r="BA63"/>
  <c r="BD116"/>
  <c r="BG157"/>
  <c r="BA123"/>
  <c r="BD10"/>
  <c r="BG81"/>
  <c r="L86" i="41"/>
  <c r="M34" i="3"/>
  <c r="BD156"/>
  <c r="AV113"/>
  <c r="AV71"/>
  <c r="AP40"/>
  <c r="BD122"/>
  <c r="AD20"/>
  <c r="AE20" s="1"/>
  <c r="BA151"/>
  <c r="AP152"/>
  <c r="AV128"/>
  <c r="AP96"/>
  <c r="BD34"/>
  <c r="AP164"/>
  <c r="AP150"/>
  <c r="AV126"/>
  <c r="AP92"/>
  <c r="AS15"/>
  <c r="AV107"/>
  <c r="AS12"/>
  <c r="AP155"/>
  <c r="AS32"/>
  <c r="AV110"/>
  <c r="M138"/>
  <c r="BA160"/>
  <c r="AS68"/>
  <c r="BD134"/>
  <c r="M173"/>
  <c r="J122"/>
  <c r="BD71"/>
  <c r="BA141"/>
  <c r="AP174"/>
  <c r="AS92"/>
  <c r="J106"/>
  <c r="AV162"/>
  <c r="L66" i="41"/>
  <c r="M113" i="3"/>
  <c r="AV30"/>
  <c r="AP156"/>
  <c r="U83"/>
  <c r="BG170"/>
  <c r="AS147"/>
  <c r="AS143"/>
  <c r="AS87"/>
  <c r="AS85"/>
  <c r="AS165"/>
  <c r="AV143"/>
  <c r="AP121"/>
  <c r="AS168"/>
  <c r="AP165"/>
  <c r="AP117"/>
  <c r="AS153"/>
  <c r="AV37"/>
  <c r="BD36"/>
  <c r="U156"/>
  <c r="U140"/>
  <c r="U161"/>
  <c r="U145"/>
  <c r="U113"/>
  <c r="U97"/>
  <c r="J173"/>
  <c r="J137"/>
  <c r="M157"/>
  <c r="G112"/>
  <c r="J99"/>
  <c r="M91"/>
  <c r="J164"/>
  <c r="J149"/>
  <c r="G102"/>
  <c r="G93"/>
  <c r="G86"/>
  <c r="M63"/>
  <c r="J102"/>
  <c r="J72"/>
  <c r="G62"/>
  <c r="M50"/>
  <c r="M46"/>
  <c r="J39"/>
  <c r="J32"/>
  <c r="J25"/>
  <c r="G24"/>
  <c r="G14"/>
  <c r="G87"/>
  <c r="G20"/>
  <c r="M166"/>
  <c r="G148"/>
  <c r="M121"/>
  <c r="G98"/>
  <c r="M60"/>
  <c r="J58"/>
  <c r="J45"/>
  <c r="M28"/>
  <c r="G17"/>
  <c r="M12"/>
  <c r="J174"/>
  <c r="G134"/>
  <c r="J112"/>
  <c r="J98"/>
  <c r="G75"/>
  <c r="J56"/>
  <c r="M54"/>
  <c r="J47"/>
  <c r="J36"/>
  <c r="J18"/>
  <c r="M123"/>
  <c r="G81"/>
  <c r="J53"/>
  <c r="M20"/>
  <c r="G46"/>
  <c r="G132"/>
  <c r="U78"/>
  <c r="R60"/>
  <c r="R44"/>
  <c r="R156"/>
  <c r="R69"/>
  <c r="R102"/>
  <c r="U37"/>
  <c r="R28"/>
  <c r="U11"/>
  <c r="R142"/>
  <c r="R118"/>
  <c r="U90"/>
  <c r="U60"/>
  <c r="R170"/>
  <c r="R114"/>
  <c r="U65"/>
  <c r="U56"/>
  <c r="U49"/>
  <c r="R45"/>
  <c r="R29"/>
  <c r="U62"/>
  <c r="U143"/>
  <c r="U52"/>
  <c r="R141"/>
  <c r="U31"/>
  <c r="U115"/>
  <c r="U9"/>
  <c r="M160"/>
  <c r="J167"/>
  <c r="J154"/>
  <c r="J57"/>
  <c r="R137"/>
  <c r="L90" i="41"/>
  <c r="J103" i="3"/>
  <c r="BG67"/>
  <c r="BG135"/>
  <c r="BG174"/>
  <c r="J157"/>
  <c r="BA65"/>
  <c r="BD112"/>
  <c r="BA114"/>
  <c r="BG16"/>
  <c r="BG18"/>
  <c r="BD54"/>
  <c r="BA115"/>
  <c r="BG124"/>
  <c r="BA145"/>
  <c r="BG160"/>
  <c r="BD15"/>
  <c r="BG39"/>
  <c r="BA83"/>
  <c r="BG96"/>
  <c r="BG113"/>
  <c r="BD127"/>
  <c r="BG150"/>
  <c r="BG172"/>
  <c r="BD33"/>
  <c r="BD85"/>
  <c r="BD120"/>
  <c r="BG126"/>
  <c r="BD174"/>
  <c r="AS142"/>
  <c r="AS130"/>
  <c r="AS113"/>
  <c r="AS55"/>
  <c r="AV18"/>
  <c r="BG22"/>
  <c r="BA33"/>
  <c r="BD152"/>
  <c r="AV94"/>
  <c r="AV72"/>
  <c r="BA20"/>
  <c r="BG153"/>
  <c r="BG156"/>
  <c r="AV145"/>
  <c r="AP105"/>
  <c r="AV28"/>
  <c r="AP17"/>
  <c r="BG127"/>
  <c r="AP173"/>
  <c r="AS164"/>
  <c r="AS150"/>
  <c r="AS148"/>
  <c r="AP127"/>
  <c r="AS96"/>
  <c r="AS162"/>
  <c r="AP30"/>
  <c r="BG53"/>
  <c r="BG161"/>
  <c r="BD163"/>
  <c r="AV65"/>
  <c r="AV27"/>
  <c r="L78" i="41"/>
  <c r="AV42" i="3"/>
  <c r="BD165"/>
  <c r="BD14"/>
  <c r="BG45"/>
  <c r="BA124"/>
  <c r="AC143"/>
  <c r="BA23"/>
  <c r="BA157"/>
  <c r="AS119"/>
  <c r="AV144"/>
  <c r="AP112"/>
  <c r="AV47"/>
  <c r="AP21"/>
  <c r="AS155"/>
  <c r="AV14"/>
  <c r="R117"/>
  <c r="AV142"/>
  <c r="G163"/>
  <c r="BG73"/>
  <c r="AV136"/>
  <c r="AP45"/>
  <c r="AP48"/>
  <c r="AS47"/>
  <c r="J172"/>
  <c r="J144"/>
  <c r="M141"/>
  <c r="AS31"/>
  <c r="AP161"/>
  <c r="AP129"/>
  <c r="AS108"/>
  <c r="AS144"/>
  <c r="AS106"/>
  <c r="AV131"/>
  <c r="AV49"/>
  <c r="AS29"/>
  <c r="AV17"/>
  <c r="M102" i="36"/>
  <c r="AW84" i="50" s="1"/>
  <c r="AX84" s="1"/>
  <c r="AV53" i="3"/>
  <c r="AV13"/>
  <c r="BD24"/>
  <c r="BD56"/>
  <c r="G169"/>
  <c r="M153"/>
  <c r="G141"/>
  <c r="M132"/>
  <c r="J128"/>
  <c r="G105"/>
  <c r="M97"/>
  <c r="M140"/>
  <c r="M128"/>
  <c r="G125"/>
  <c r="M106"/>
  <c r="M73"/>
  <c r="M96"/>
  <c r="M82"/>
  <c r="J66"/>
  <c r="M56"/>
  <c r="M44"/>
  <c r="M35"/>
  <c r="G29"/>
  <c r="M27"/>
  <c r="G95"/>
  <c r="M78"/>
  <c r="M49"/>
  <c r="M25"/>
  <c r="M9"/>
  <c r="M134"/>
  <c r="J85"/>
  <c r="J62"/>
  <c r="G51"/>
  <c r="J40"/>
  <c r="M33"/>
  <c r="M13"/>
  <c r="G168"/>
  <c r="R136"/>
  <c r="R106"/>
  <c r="U58"/>
  <c r="U41"/>
  <c r="R32"/>
  <c r="R159"/>
  <c r="R151"/>
  <c r="R126"/>
  <c r="R95"/>
  <c r="R110"/>
  <c r="R30"/>
  <c r="R122"/>
  <c r="R101"/>
  <c r="U74"/>
  <c r="U26"/>
  <c r="R150"/>
  <c r="U24"/>
  <c r="R42"/>
  <c r="R22"/>
  <c r="R133"/>
  <c r="U103"/>
  <c r="U95"/>
  <c r="U59"/>
  <c r="M154"/>
  <c r="J114"/>
  <c r="G157"/>
  <c r="L100" i="41"/>
  <c r="J120" i="3"/>
  <c r="J71"/>
  <c r="BA12"/>
  <c r="BA25"/>
  <c r="BD41"/>
  <c r="BG46"/>
  <c r="BA56"/>
  <c r="BD65"/>
  <c r="BD82"/>
  <c r="BA88"/>
  <c r="BG116"/>
  <c r="BG148"/>
  <c r="BA164"/>
  <c r="L106" i="41"/>
  <c r="U23" i="3"/>
  <c r="BG19"/>
  <c r="BD27"/>
  <c r="BG31"/>
  <c r="BG42"/>
  <c r="BA60"/>
  <c r="BG72"/>
  <c r="BA75"/>
  <c r="BD81"/>
  <c r="BA90"/>
  <c r="BA104"/>
  <c r="BD30"/>
  <c r="BD90"/>
  <c r="BG100"/>
  <c r="BG137"/>
  <c r="BG149"/>
  <c r="BG60"/>
  <c r="BG77"/>
  <c r="BD102"/>
  <c r="BG139"/>
  <c r="J22"/>
  <c r="BA43"/>
  <c r="BD141"/>
  <c r="AV141"/>
  <c r="AS126"/>
  <c r="AV67"/>
  <c r="AV12"/>
  <c r="BG11"/>
  <c r="BA99"/>
  <c r="BA113"/>
  <c r="BD121"/>
  <c r="BG131"/>
  <c r="BG134"/>
  <c r="AP167"/>
  <c r="AP118"/>
  <c r="AS101"/>
  <c r="AV82"/>
  <c r="AV66"/>
  <c r="BG29"/>
  <c r="BG55"/>
  <c r="AS109"/>
  <c r="AV89"/>
  <c r="AS59"/>
  <c r="BA35"/>
  <c r="AP135"/>
  <c r="AS60"/>
  <c r="AV34"/>
  <c r="AS19"/>
  <c r="AP78"/>
  <c r="AV36"/>
  <c r="BD38"/>
  <c r="BG105"/>
  <c r="BG48"/>
  <c r="AV118"/>
  <c r="AS72"/>
  <c r="BD100"/>
  <c r="AP160"/>
  <c r="AP132"/>
  <c r="AV98"/>
  <c r="AV150"/>
  <c r="AS127"/>
  <c r="AV63"/>
  <c r="AP171"/>
  <c r="AP124"/>
  <c r="AV75"/>
  <c r="AP147"/>
  <c r="AP25"/>
  <c r="M162"/>
  <c r="BD159"/>
  <c r="AV11"/>
  <c r="AV174"/>
  <c r="J166"/>
  <c r="J151"/>
  <c r="BA167"/>
  <c r="AV46"/>
  <c r="AP73"/>
  <c r="AV35"/>
  <c r="AV39"/>
  <c r="BA19"/>
  <c r="AP104"/>
  <c r="AV90"/>
  <c r="AP88"/>
  <c r="AV78"/>
  <c r="AP76"/>
  <c r="AV55"/>
  <c r="BG17"/>
  <c r="AV158"/>
  <c r="AS157"/>
  <c r="AS125"/>
  <c r="AS160"/>
  <c r="AS169"/>
  <c r="AS137"/>
  <c r="AS102"/>
  <c r="AP90"/>
  <c r="AV123"/>
  <c r="AS90"/>
  <c r="AS161"/>
  <c r="AP125"/>
  <c r="AS105"/>
  <c r="AV80"/>
  <c r="AS13"/>
  <c r="AV61"/>
  <c r="AS41"/>
  <c r="AV48"/>
  <c r="AS38"/>
  <c r="M84" i="36"/>
  <c r="AW166" i="50" s="1"/>
  <c r="AX166" s="1"/>
  <c r="BD40" i="3"/>
  <c r="BD68"/>
  <c r="M90" i="38"/>
  <c r="BH16" i="50" s="1"/>
  <c r="BI16" s="1"/>
  <c r="M8" i="38"/>
  <c r="BH18" i="50" s="1"/>
  <c r="BI18" s="1"/>
  <c r="M166" i="38"/>
  <c r="BH80" i="50" s="1"/>
  <c r="BI80" s="1"/>
  <c r="M160" i="38"/>
  <c r="BH34" i="50" s="1"/>
  <c r="BI34" s="1"/>
  <c r="U160" i="3"/>
  <c r="U128"/>
  <c r="U101"/>
  <c r="J8" i="39"/>
  <c r="V18" i="50" s="1"/>
  <c r="W18" s="1"/>
  <c r="J165" i="3"/>
  <c r="G165"/>
  <c r="M125" i="40"/>
  <c r="N75" i="50" s="1"/>
  <c r="O75" s="1"/>
  <c r="G161" i="3"/>
  <c r="M145"/>
  <c r="G142"/>
  <c r="J140"/>
  <c r="M131"/>
  <c r="G116"/>
  <c r="G111"/>
  <c r="M105"/>
  <c r="M100"/>
  <c r="J141"/>
  <c r="M139"/>
  <c r="G137"/>
  <c r="J129"/>
  <c r="M120"/>
  <c r="M117"/>
  <c r="J110"/>
  <c r="J108"/>
  <c r="M103"/>
  <c r="J100"/>
  <c r="M94"/>
  <c r="J91"/>
  <c r="G159"/>
  <c r="G151"/>
  <c r="J145"/>
  <c r="J130"/>
  <c r="G126"/>
  <c r="J124"/>
  <c r="M107"/>
  <c r="G103"/>
  <c r="M98"/>
  <c r="J78"/>
  <c r="J74"/>
  <c r="G68"/>
  <c r="M65"/>
  <c r="J55"/>
  <c r="G53"/>
  <c r="M43"/>
  <c r="G36"/>
  <c r="G30"/>
  <c r="J28"/>
  <c r="M21"/>
  <c r="J10"/>
  <c r="M124"/>
  <c r="M89"/>
  <c r="M81"/>
  <c r="M79"/>
  <c r="J60"/>
  <c r="J132"/>
  <c r="G121"/>
  <c r="J97"/>
  <c r="M86"/>
  <c r="M77"/>
  <c r="M66"/>
  <c r="J52"/>
  <c r="J42"/>
  <c r="M40"/>
  <c r="M31"/>
  <c r="M22"/>
  <c r="J139"/>
  <c r="M122"/>
  <c r="M119"/>
  <c r="G89"/>
  <c r="M84"/>
  <c r="G83"/>
  <c r="M80"/>
  <c r="J61"/>
  <c r="M51"/>
  <c r="G41"/>
  <c r="M39"/>
  <c r="J34"/>
  <c r="J31"/>
  <c r="M19"/>
  <c r="M10"/>
  <c r="M170"/>
  <c r="G152"/>
  <c r="G114"/>
  <c r="G96"/>
  <c r="G174"/>
  <c r="G100"/>
  <c r="U99"/>
  <c r="U79"/>
  <c r="R160"/>
  <c r="R144"/>
  <c r="R128"/>
  <c r="R112"/>
  <c r="U66"/>
  <c r="U50"/>
  <c r="R40"/>
  <c r="U33"/>
  <c r="R24"/>
  <c r="U17"/>
  <c r="R127"/>
  <c r="R93"/>
  <c r="R66"/>
  <c r="U10"/>
  <c r="R94"/>
  <c r="R163"/>
  <c r="R146"/>
  <c r="R131"/>
  <c r="R123"/>
  <c r="R100"/>
  <c r="U75"/>
  <c r="U72"/>
  <c r="R70"/>
  <c r="R54"/>
  <c r="R41"/>
  <c r="U34"/>
  <c r="R25"/>
  <c r="U18"/>
  <c r="R166"/>
  <c r="R108"/>
  <c r="U68"/>
  <c r="R9"/>
  <c r="R111"/>
  <c r="R38"/>
  <c r="R26"/>
  <c r="R149"/>
  <c r="U123"/>
  <c r="U67"/>
  <c r="U19"/>
  <c r="R157"/>
  <c r="U119"/>
  <c r="U47"/>
  <c r="R121"/>
  <c r="U88"/>
  <c r="U27"/>
  <c r="AD117"/>
  <c r="AE117" s="1"/>
  <c r="Z143"/>
  <c r="J168"/>
  <c r="M146"/>
  <c r="M150"/>
  <c r="U111"/>
  <c r="J159"/>
  <c r="J153"/>
  <c r="J147"/>
  <c r="M68"/>
  <c r="U71"/>
  <c r="BD11"/>
  <c r="BG15"/>
  <c r="BA24"/>
  <c r="BG26"/>
  <c r="BG35"/>
  <c r="BD43"/>
  <c r="BG47"/>
  <c r="BG58"/>
  <c r="BG64"/>
  <c r="BG66"/>
  <c r="BG70"/>
  <c r="BD79"/>
  <c r="BD83"/>
  <c r="BG88"/>
  <c r="BG92"/>
  <c r="BD97"/>
  <c r="BG102"/>
  <c r="BG109"/>
  <c r="BG115"/>
  <c r="BD131"/>
  <c r="BA148"/>
  <c r="BG152"/>
  <c r="BG158"/>
  <c r="BG167"/>
  <c r="BA174"/>
  <c r="M142"/>
  <c r="J123"/>
  <c r="R92"/>
  <c r="BD13"/>
  <c r="BD25"/>
  <c r="BA28"/>
  <c r="BG30"/>
  <c r="BD39"/>
  <c r="BA41"/>
  <c r="BD45"/>
  <c r="BD57"/>
  <c r="BD64"/>
  <c r="BG69"/>
  <c r="BD73"/>
  <c r="BD77"/>
  <c r="BA85"/>
  <c r="BG86"/>
  <c r="BG90"/>
  <c r="BG104"/>
  <c r="BG111"/>
  <c r="G167"/>
  <c r="BG13"/>
  <c r="BG28"/>
  <c r="BG37"/>
  <c r="BD42"/>
  <c r="BD47"/>
  <c r="BA49"/>
  <c r="BA74"/>
  <c r="BD78"/>
  <c r="BG82"/>
  <c r="BG95"/>
  <c r="BG99"/>
  <c r="BD101"/>
  <c r="BA137"/>
  <c r="BG146"/>
  <c r="BD158"/>
  <c r="BD167"/>
  <c r="BD69"/>
  <c r="BA77"/>
  <c r="BG78"/>
  <c r="BD87"/>
  <c r="BD118"/>
  <c r="BA150"/>
  <c r="BA172"/>
  <c r="G27"/>
  <c r="BG43"/>
  <c r="BG103"/>
  <c r="BG112"/>
  <c r="BD150"/>
  <c r="AV147"/>
  <c r="AS140"/>
  <c r="AS132"/>
  <c r="AS124"/>
  <c r="AS116"/>
  <c r="AV108"/>
  <c r="AV83"/>
  <c r="AV74"/>
  <c r="AP64"/>
  <c r="AV50"/>
  <c r="AS34"/>
  <c r="AP22"/>
  <c r="G11"/>
  <c r="BG44"/>
  <c r="BA80"/>
  <c r="BD86"/>
  <c r="BD103"/>
  <c r="BD119"/>
  <c r="BA134"/>
  <c r="AP159"/>
  <c r="AS103"/>
  <c r="AS95"/>
  <c r="AP85"/>
  <c r="AP75"/>
  <c r="AS70"/>
  <c r="BA55"/>
  <c r="BG117"/>
  <c r="BA149"/>
  <c r="AV137"/>
  <c r="AS123"/>
  <c r="AV105"/>
  <c r="AP97"/>
  <c r="AP84"/>
  <c r="AP53"/>
  <c r="AS24"/>
  <c r="AS18"/>
  <c r="AP14"/>
  <c r="BG34"/>
  <c r="BG41"/>
  <c r="BA76"/>
  <c r="AV138"/>
  <c r="AP119"/>
  <c r="AV103"/>
  <c r="AS88"/>
  <c r="AV79"/>
  <c r="AP41"/>
  <c r="AS27"/>
  <c r="AP115"/>
  <c r="AS56"/>
  <c r="AV19"/>
  <c r="BA15"/>
  <c r="BA89"/>
  <c r="BA93"/>
  <c r="AP93"/>
  <c r="AV62"/>
  <c r="AV51"/>
  <c r="AS40"/>
  <c r="AP38"/>
  <c r="AP9"/>
  <c r="L119" i="41"/>
  <c r="AD151" i="3"/>
  <c r="AE151" s="1"/>
  <c r="AP166"/>
  <c r="AP139"/>
  <c r="AS74"/>
  <c r="BD91"/>
  <c r="BD139"/>
  <c r="BG36"/>
  <c r="BG93"/>
  <c r="BD123"/>
  <c r="BD166"/>
  <c r="BD126"/>
  <c r="J14"/>
  <c r="BA11"/>
  <c r="BD84"/>
  <c r="BA143"/>
  <c r="AV170"/>
  <c r="AP100"/>
  <c r="AV60"/>
  <c r="AP24"/>
  <c r="AS145"/>
  <c r="AP116"/>
  <c r="AP56"/>
  <c r="BA39"/>
  <c r="BD168"/>
  <c r="AS167"/>
  <c r="AS151"/>
  <c r="AP148"/>
  <c r="AS100"/>
  <c r="AP57"/>
  <c r="AV169"/>
  <c r="AS159"/>
  <c r="AV43"/>
  <c r="AS146"/>
  <c r="AV23"/>
  <c r="AV70"/>
  <c r="AP144"/>
  <c r="M125"/>
  <c r="BG49"/>
  <c r="AV161"/>
  <c r="AP61"/>
  <c r="J170"/>
  <c r="AS163"/>
  <c r="J155"/>
  <c r="J118"/>
  <c r="AP172"/>
  <c r="AS52"/>
  <c r="BD75"/>
  <c r="AS135"/>
  <c r="BD58"/>
  <c r="BA54"/>
  <c r="AS11"/>
  <c r="BD136"/>
  <c r="AP33"/>
  <c r="BD92"/>
  <c r="AV154"/>
  <c r="AV146"/>
  <c r="AS111"/>
  <c r="AP108"/>
  <c r="AS79"/>
  <c r="AS51"/>
  <c r="M158"/>
  <c r="BD18"/>
  <c r="U82"/>
  <c r="L152" i="41"/>
  <c r="AD89" i="3"/>
  <c r="AD52"/>
  <c r="AE52" s="1"/>
  <c r="M165" i="36"/>
  <c r="AW9" i="50" s="1"/>
  <c r="AX9" s="1"/>
  <c r="M48" i="38"/>
  <c r="BH56" i="50" s="1"/>
  <c r="BI56" s="1"/>
  <c r="M157" i="38"/>
  <c r="BH155" i="50" s="1"/>
  <c r="BI155" s="1"/>
  <c r="M54" i="38"/>
  <c r="BH113" i="50" s="1"/>
  <c r="BI113" s="1"/>
  <c r="AD65" i="3"/>
  <c r="M163" i="40"/>
  <c r="N174" i="50" s="1"/>
  <c r="O174" s="1"/>
  <c r="M79" i="36"/>
  <c r="AW42" i="50" s="1"/>
  <c r="AX42" s="1"/>
  <c r="J35" i="39"/>
  <c r="V158" i="50" s="1"/>
  <c r="W158" s="1"/>
  <c r="M76" i="36"/>
  <c r="AW13" i="50" s="1"/>
  <c r="AX13" s="1"/>
  <c r="M73" i="38"/>
  <c r="BH59" i="50" s="1"/>
  <c r="BI59" s="1"/>
  <c r="M132" i="38"/>
  <c r="BH169" i="50" s="1"/>
  <c r="BI169" s="1"/>
  <c r="M120" i="38"/>
  <c r="BH12" i="50" s="1"/>
  <c r="BI12" s="1"/>
  <c r="M142" i="38"/>
  <c r="BH15" i="50" s="1"/>
  <c r="BI15" s="1"/>
  <c r="M35" i="40"/>
  <c r="N158" i="50" s="1"/>
  <c r="O158" s="1"/>
  <c r="AD85" i="3"/>
  <c r="AE85" s="1"/>
  <c r="M59" i="36"/>
  <c r="AW87" i="50" s="1"/>
  <c r="AX87" s="1"/>
  <c r="M114" i="36"/>
  <c r="AW31" i="50" s="1"/>
  <c r="AX31" s="1"/>
  <c r="M130" i="36"/>
  <c r="AW49" i="50" s="1"/>
  <c r="AX49" s="1"/>
  <c r="M154" i="36"/>
  <c r="AW165" i="50" s="1"/>
  <c r="AX165" s="1"/>
  <c r="M88" i="36"/>
  <c r="AW38" i="50" s="1"/>
  <c r="AX38" s="1"/>
  <c r="M72" i="38"/>
  <c r="BH161" i="50" s="1"/>
  <c r="BI161" s="1"/>
  <c r="M64" i="38"/>
  <c r="BH78" i="50" s="1"/>
  <c r="BI78" s="1"/>
  <c r="M89" i="38"/>
  <c r="BH114" i="50" s="1"/>
  <c r="BI114" s="1"/>
  <c r="M100" i="38"/>
  <c r="BH144" i="50" s="1"/>
  <c r="BI144" s="1"/>
  <c r="M156" i="40"/>
  <c r="N102" i="50" s="1"/>
  <c r="O102" s="1"/>
  <c r="M152" i="40"/>
  <c r="N153" i="50" s="1"/>
  <c r="M64" i="36"/>
  <c r="AW78" i="50" s="1"/>
  <c r="AX78" s="1"/>
  <c r="M104" i="36"/>
  <c r="AW93" i="50" s="1"/>
  <c r="AX93" s="1"/>
  <c r="M86" i="36"/>
  <c r="AW162" i="50" s="1"/>
  <c r="AX162" s="1"/>
  <c r="M75" i="38"/>
  <c r="BH26" i="50" s="1"/>
  <c r="BI26" s="1"/>
  <c r="M38" i="38"/>
  <c r="BH57" i="50" s="1"/>
  <c r="BI57" s="1"/>
  <c r="M74" i="38"/>
  <c r="BH30" i="50" s="1"/>
  <c r="BI30" s="1"/>
  <c r="M114" i="38"/>
  <c r="BH31" i="50" s="1"/>
  <c r="BI31" s="1"/>
  <c r="M40" i="38"/>
  <c r="BH108" i="50" s="1"/>
  <c r="BI108" s="1"/>
  <c r="M34" i="38"/>
  <c r="BH68" i="50" s="1"/>
  <c r="BI68" s="1"/>
  <c r="M126" i="38"/>
  <c r="BH109" i="50" s="1"/>
  <c r="BI109" s="1"/>
  <c r="M123" i="38"/>
  <c r="BH97" i="50" s="1"/>
  <c r="BI97" s="1"/>
  <c r="M165" i="38"/>
  <c r="BH9" i="50" s="1"/>
  <c r="BI9" s="1"/>
  <c r="M168" i="38"/>
  <c r="BH89" i="50" s="1"/>
  <c r="BI89" s="1"/>
  <c r="J112" i="39"/>
  <c r="V143" i="50" s="1"/>
  <c r="J53" i="39"/>
  <c r="V19" i="50" s="1"/>
  <c r="W19" s="1"/>
  <c r="J32" i="39"/>
  <c r="V167" i="50" s="1"/>
  <c r="W167" s="1"/>
  <c r="G164" i="3"/>
  <c r="L82" i="41"/>
  <c r="L37"/>
  <c r="L62"/>
  <c r="L21"/>
  <c r="M88" i="38"/>
  <c r="BH38" i="50" s="1"/>
  <c r="BI38" s="1"/>
  <c r="M74" i="36"/>
  <c r="AW30" i="50" s="1"/>
  <c r="AX30" s="1"/>
  <c r="M122" i="38"/>
  <c r="BH10" i="50" s="1"/>
  <c r="BI10" s="1"/>
  <c r="M9" i="40"/>
  <c r="N60" i="50" s="1"/>
  <c r="M159" i="36"/>
  <c r="AW82" i="50" s="1"/>
  <c r="AX82" s="1"/>
  <c r="M70" i="36"/>
  <c r="AW140" i="50" s="1"/>
  <c r="AX140" s="1"/>
  <c r="M37" i="36"/>
  <c r="AW172" i="50" s="1"/>
  <c r="AX172" s="1"/>
  <c r="M22" i="38"/>
  <c r="BH134" i="50" s="1"/>
  <c r="BI134" s="1"/>
  <c r="M32" i="38"/>
  <c r="BH167" i="50" s="1"/>
  <c r="BI167" s="1"/>
  <c r="M18" i="38"/>
  <c r="BH25" i="50" s="1"/>
  <c r="BI25" s="1"/>
  <c r="M111" i="38"/>
  <c r="BH112" i="50" s="1"/>
  <c r="BI112" s="1"/>
  <c r="M164" i="38"/>
  <c r="BH131" i="50" s="1"/>
  <c r="BI131" s="1"/>
  <c r="M127" i="38"/>
  <c r="BH148" i="50" s="1"/>
  <c r="BI148" s="1"/>
  <c r="M133" i="38"/>
  <c r="BH123" i="50" s="1"/>
  <c r="BI123" s="1"/>
  <c r="M136" i="38"/>
  <c r="BH32" i="50" s="1"/>
  <c r="BI32" s="1"/>
  <c r="J160" i="39"/>
  <c r="V34" i="50" s="1"/>
  <c r="W34" s="1"/>
  <c r="J69" i="39"/>
  <c r="V74" i="50" s="1"/>
  <c r="J56" i="39"/>
  <c r="V142" i="50" s="1"/>
  <c r="J19" i="39"/>
  <c r="V137" i="50" s="1"/>
  <c r="W137" s="1"/>
  <c r="M75" i="40"/>
  <c r="N26" i="50" s="1"/>
  <c r="M13" i="40"/>
  <c r="N66" i="50" s="1"/>
  <c r="O66" s="1"/>
  <c r="M87" i="36"/>
  <c r="AW63" i="50" s="1"/>
  <c r="AX63" s="1"/>
  <c r="AV88" i="3"/>
  <c r="M63" i="36"/>
  <c r="AW120" i="50" s="1"/>
  <c r="AX120" s="1"/>
  <c r="AV64" i="3"/>
  <c r="M54" i="36"/>
  <c r="AW113" i="50" s="1"/>
  <c r="AX113" s="1"/>
  <c r="AP55" i="3"/>
  <c r="M22" i="36"/>
  <c r="AW134" i="50" s="1"/>
  <c r="AX134" s="1"/>
  <c r="AP23" i="3"/>
  <c r="M26" i="36"/>
  <c r="AW119" i="50" s="1"/>
  <c r="AX119" s="1"/>
  <c r="AP27" i="3"/>
  <c r="M10" i="36"/>
  <c r="AW127" i="50" s="1"/>
  <c r="AX127" s="1"/>
  <c r="AP11" i="3"/>
  <c r="M106" i="38"/>
  <c r="BH14" i="50" s="1"/>
  <c r="BI14" s="1"/>
  <c r="BD107" i="3"/>
  <c r="M55" i="38"/>
  <c r="BH65" i="50" s="1"/>
  <c r="BI65" s="1"/>
  <c r="N50" i="38"/>
  <c r="M117"/>
  <c r="BH94" i="50" s="1"/>
  <c r="BI94" s="1"/>
  <c r="BG118" i="3"/>
  <c r="BH133"/>
  <c r="M61" i="38"/>
  <c r="BH44" i="50" s="1"/>
  <c r="BI44" s="1"/>
  <c r="BA62" i="3"/>
  <c r="M83" i="38"/>
  <c r="BH133" i="50" s="1"/>
  <c r="BI133" s="1"/>
  <c r="BA84" i="3"/>
  <c r="M95" i="38"/>
  <c r="BH83" i="50" s="1"/>
  <c r="BI83" s="1"/>
  <c r="BD96" i="3"/>
  <c r="M105" i="38"/>
  <c r="BH45" i="50" s="1"/>
  <c r="BI45" s="1"/>
  <c r="BA106" i="3"/>
  <c r="M28" i="38"/>
  <c r="BH171" i="50" s="1"/>
  <c r="BI171" s="1"/>
  <c r="BA29" i="3"/>
  <c r="M77" i="38"/>
  <c r="BH37" i="50" s="1"/>
  <c r="BI37" s="1"/>
  <c r="BA78" i="3"/>
  <c r="BA34"/>
  <c r="M33" i="38"/>
  <c r="BH125" i="50" s="1"/>
  <c r="BI125" s="1"/>
  <c r="M45" i="38"/>
  <c r="BH95" i="50" s="1"/>
  <c r="BI95" s="1"/>
  <c r="BA46" i="3"/>
  <c r="M13" i="38"/>
  <c r="BH66" i="50" s="1"/>
  <c r="BI66" s="1"/>
  <c r="BA14" i="3"/>
  <c r="M53" i="38"/>
  <c r="BH19" i="50" s="1"/>
  <c r="BI19" s="1"/>
  <c r="M154" i="38"/>
  <c r="BH165" i="50" s="1"/>
  <c r="BI165" s="1"/>
  <c r="BA155" i="3"/>
  <c r="M66" i="38"/>
  <c r="BH55" i="50" s="1"/>
  <c r="BI55" s="1"/>
  <c r="BA67" i="3"/>
  <c r="M139" i="38"/>
  <c r="BH150" i="50" s="1"/>
  <c r="BI150" s="1"/>
  <c r="BD140" i="3"/>
  <c r="M151" i="38"/>
  <c r="BH17" i="50" s="1"/>
  <c r="BI17" s="1"/>
  <c r="BA152" i="3"/>
  <c r="M163" i="38"/>
  <c r="BH174" i="50" s="1"/>
  <c r="BI174" s="1"/>
  <c r="M94" i="36"/>
  <c r="AW104" i="50" s="1"/>
  <c r="AX104" s="1"/>
  <c r="AP95" i="3"/>
  <c r="M35" i="36"/>
  <c r="AW158" i="50" s="1"/>
  <c r="AX158" s="1"/>
  <c r="AP36" i="3"/>
  <c r="M131" i="38"/>
  <c r="BH96" i="50" s="1"/>
  <c r="BI96" s="1"/>
  <c r="BD132" i="3"/>
  <c r="M20" i="38"/>
  <c r="BH39" i="50" s="1"/>
  <c r="BI39" s="1"/>
  <c r="BA21" i="3"/>
  <c r="M77" i="36"/>
  <c r="AW37" i="50" s="1"/>
  <c r="AX37" s="1"/>
  <c r="M170" i="38"/>
  <c r="BH138" i="50" s="1"/>
  <c r="BI138" s="1"/>
  <c r="BA171" i="3"/>
  <c r="M172" i="36"/>
  <c r="AW103" i="50" s="1"/>
  <c r="AX103" s="1"/>
  <c r="AS173" i="3"/>
  <c r="M150" i="36"/>
  <c r="AW117" i="50" s="1"/>
  <c r="AX117" s="1"/>
  <c r="AV151" i="3"/>
  <c r="M140" i="36"/>
  <c r="AW145" i="50" s="1"/>
  <c r="AX145" s="1"/>
  <c r="AS141" i="3"/>
  <c r="M118" i="36"/>
  <c r="AW101" i="50" s="1"/>
  <c r="AX101" s="1"/>
  <c r="AV119" i="3"/>
  <c r="M163" i="36"/>
  <c r="AW174" i="50" s="1"/>
  <c r="AX174" s="1"/>
  <c r="AV164" i="3"/>
  <c r="M153" i="36"/>
  <c r="AW53" i="50" s="1"/>
  <c r="AX53" s="1"/>
  <c r="AP154" i="3"/>
  <c r="M131" i="36"/>
  <c r="AW96" i="50" s="1"/>
  <c r="AX96" s="1"/>
  <c r="AV132" i="3"/>
  <c r="M121" i="36"/>
  <c r="AW20" i="50" s="1"/>
  <c r="AX20" s="1"/>
  <c r="AP122" i="3"/>
  <c r="M111" i="36"/>
  <c r="AW112" i="50" s="1"/>
  <c r="AX112" s="1"/>
  <c r="AS112" i="3"/>
  <c r="M149" i="36"/>
  <c r="AW35" i="50" s="1"/>
  <c r="AX35" s="1"/>
  <c r="M105" i="36"/>
  <c r="AW45" i="50" s="1"/>
  <c r="AX45" s="1"/>
  <c r="AP106" i="3"/>
  <c r="M95" i="36"/>
  <c r="AW83" i="50" s="1"/>
  <c r="AX83" s="1"/>
  <c r="AV96" i="3"/>
  <c r="M81" i="36"/>
  <c r="AW90" i="50" s="1"/>
  <c r="AX90" s="1"/>
  <c r="AP82" i="3"/>
  <c r="M162" i="36"/>
  <c r="AW85" i="50" s="1"/>
  <c r="AX85" s="1"/>
  <c r="M167" i="36"/>
  <c r="AW170" i="50" s="1"/>
  <c r="AX170" s="1"/>
  <c r="M141" i="36"/>
  <c r="AW121" i="50" s="1"/>
  <c r="AX121" s="1"/>
  <c r="M92" i="36"/>
  <c r="AW107" i="50" s="1"/>
  <c r="AX107" s="1"/>
  <c r="AV93" i="3"/>
  <c r="M99" i="36"/>
  <c r="AW29" i="50" s="1"/>
  <c r="AX29" s="1"/>
  <c r="AV100" i="3"/>
  <c r="M80" i="36"/>
  <c r="AW77" i="50" s="1"/>
  <c r="AX77" s="1"/>
  <c r="AS81" i="3"/>
  <c r="M107" i="36"/>
  <c r="AW33" i="50" s="1"/>
  <c r="AX33" s="1"/>
  <c r="M62" i="36"/>
  <c r="AW124" i="50" s="1"/>
  <c r="AX124" s="1"/>
  <c r="AP63" i="3"/>
  <c r="M52" i="36"/>
  <c r="AW52" i="50" s="1"/>
  <c r="AX52" s="1"/>
  <c r="AS53" i="3"/>
  <c r="M40" i="36"/>
  <c r="AW108" i="50" s="1"/>
  <c r="AX108" s="1"/>
  <c r="AV41" i="3"/>
  <c r="M30" i="36"/>
  <c r="AW130" i="50" s="1"/>
  <c r="AX130" s="1"/>
  <c r="AP31" i="3"/>
  <c r="M8" i="36"/>
  <c r="AW18" i="50" s="1"/>
  <c r="AX18" s="1"/>
  <c r="AV9" i="3"/>
  <c r="M110" i="36"/>
  <c r="AW152" i="50" s="1"/>
  <c r="AX152" s="1"/>
  <c r="M122" i="36"/>
  <c r="AW10" i="50" s="1"/>
  <c r="AX10" s="1"/>
  <c r="M49" i="36"/>
  <c r="AW62" i="50" s="1"/>
  <c r="AX62" s="1"/>
  <c r="AP50" i="3"/>
  <c r="M17" i="36"/>
  <c r="AW51" i="50" s="1"/>
  <c r="AX51" s="1"/>
  <c r="AP18" i="3"/>
  <c r="M58" i="36"/>
  <c r="AW128" i="50" s="1"/>
  <c r="AX128" s="1"/>
  <c r="AP59" i="3"/>
  <c r="M20" i="36"/>
  <c r="AW39" i="50" s="1"/>
  <c r="AX39" s="1"/>
  <c r="M29" i="36"/>
  <c r="AW70" i="50" s="1"/>
  <c r="AX70" s="1"/>
  <c r="M31" i="38"/>
  <c r="BH106" i="50" s="1"/>
  <c r="BI106" s="1"/>
  <c r="BD32" i="3"/>
  <c r="M60" i="38"/>
  <c r="BH23" i="50" s="1"/>
  <c r="BI23" s="1"/>
  <c r="BA61" i="3"/>
  <c r="M11" i="38"/>
  <c r="BH88" i="50" s="1"/>
  <c r="BI88" s="1"/>
  <c r="BD12" i="3"/>
  <c r="M43" i="38"/>
  <c r="BH141" i="50" s="1"/>
  <c r="BI141" s="1"/>
  <c r="BD44" i="3"/>
  <c r="M68" i="38"/>
  <c r="BH79" i="50" s="1"/>
  <c r="BI79" s="1"/>
  <c r="BA69" i="3"/>
  <c r="M30" i="38"/>
  <c r="BH130" i="50" s="1"/>
  <c r="BI130" s="1"/>
  <c r="M67" i="38"/>
  <c r="BH92" i="50" s="1"/>
  <c r="BI92" s="1"/>
  <c r="M82" i="38"/>
  <c r="BH40" i="50" s="1"/>
  <c r="BI40" s="1"/>
  <c r="M109" i="38"/>
  <c r="BH126" i="50" s="1"/>
  <c r="BI126" s="1"/>
  <c r="BG110" i="3"/>
  <c r="M16" i="38"/>
  <c r="BH115" i="50" s="1"/>
  <c r="BI115" s="1"/>
  <c r="M39" i="38"/>
  <c r="BH163" i="50" s="1"/>
  <c r="BI163" s="1"/>
  <c r="M56" i="38"/>
  <c r="BH142" i="50" s="1"/>
  <c r="BI142" s="1"/>
  <c r="M26" i="38"/>
  <c r="BH119" i="50" s="1"/>
  <c r="BI119" s="1"/>
  <c r="M58" i="38"/>
  <c r="BH128" i="50" s="1"/>
  <c r="BI128" s="1"/>
  <c r="M19" i="38"/>
  <c r="BH137" i="50" s="1"/>
  <c r="BI137" s="1"/>
  <c r="M84" i="38"/>
  <c r="BH166" i="50" s="1"/>
  <c r="BI166" s="1"/>
  <c r="M112" i="38"/>
  <c r="BH143" i="50" s="1"/>
  <c r="BI143" s="1"/>
  <c r="M140" i="38"/>
  <c r="BH145" i="50" s="1"/>
  <c r="BI145" s="1"/>
  <c r="M172" i="38"/>
  <c r="BH103" i="50" s="1"/>
  <c r="BI103" s="1"/>
  <c r="M65" i="38"/>
  <c r="BH105" i="50" s="1"/>
  <c r="BI105" s="1"/>
  <c r="M124" i="38"/>
  <c r="BH61" i="50" s="1"/>
  <c r="BI61" s="1"/>
  <c r="M134" i="38"/>
  <c r="BH132" i="50" s="1"/>
  <c r="BI132" s="1"/>
  <c r="M149" i="38"/>
  <c r="BH35" i="50" s="1"/>
  <c r="BI35" s="1"/>
  <c r="M141" i="38"/>
  <c r="BH121" i="50" s="1"/>
  <c r="BI121" s="1"/>
  <c r="M152" i="38"/>
  <c r="BH153" i="50" s="1"/>
  <c r="BI153" s="1"/>
  <c r="J80" i="39"/>
  <c r="V77" i="50" s="1"/>
  <c r="J25" i="39"/>
  <c r="V67" i="50" s="1"/>
  <c r="W67" s="1"/>
  <c r="J72" i="39"/>
  <c r="V161" i="50" s="1"/>
  <c r="W161" s="1"/>
  <c r="J24" i="39"/>
  <c r="V99" i="50" s="1"/>
  <c r="M67" i="40"/>
  <c r="N92" i="50" s="1"/>
  <c r="O92" s="1"/>
  <c r="M101" i="40"/>
  <c r="N91" i="50" s="1"/>
  <c r="M10" i="40"/>
  <c r="N127" i="50" s="1"/>
  <c r="M18" i="40"/>
  <c r="N25" i="50" s="1"/>
  <c r="AD105" i="3"/>
  <c r="AE105" s="1"/>
  <c r="AD99"/>
  <c r="AE99" s="1"/>
  <c r="M69" i="38"/>
  <c r="BH74" i="50" s="1"/>
  <c r="BI74" s="1"/>
  <c r="BA70" i="3"/>
  <c r="M146" i="38"/>
  <c r="BH76" i="50" s="1"/>
  <c r="BI76" s="1"/>
  <c r="BA147" i="3"/>
  <c r="M116" i="38"/>
  <c r="BH116" i="50" s="1"/>
  <c r="BI116" s="1"/>
  <c r="BA117" i="3"/>
  <c r="M21" i="38"/>
  <c r="BH110" i="50" s="1"/>
  <c r="BI110" s="1"/>
  <c r="BA22" i="3"/>
  <c r="M81" i="38"/>
  <c r="BH90" i="50" s="1"/>
  <c r="BI90" s="1"/>
  <c r="BA82" i="3"/>
  <c r="M96" i="38"/>
  <c r="BH27" i="50" s="1"/>
  <c r="BI27" s="1"/>
  <c r="BA97" i="3"/>
  <c r="M125" i="38"/>
  <c r="BH75" i="50" s="1"/>
  <c r="BI75" s="1"/>
  <c r="BA126" i="3"/>
  <c r="M145" i="38"/>
  <c r="BH129" i="50" s="1"/>
  <c r="BI129" s="1"/>
  <c r="M155" i="38"/>
  <c r="BH58" i="50" s="1"/>
  <c r="BI58" s="1"/>
  <c r="M97" i="38"/>
  <c r="BH28" i="50" s="1"/>
  <c r="BI28" s="1"/>
  <c r="BA98" i="3"/>
  <c r="M66" i="36"/>
  <c r="AW55" i="50" s="1"/>
  <c r="AX55" s="1"/>
  <c r="AP67" i="3"/>
  <c r="M17" i="38"/>
  <c r="BH51" i="50" s="1"/>
  <c r="BI51" s="1"/>
  <c r="M133" i="36"/>
  <c r="AW123" i="50" s="1"/>
  <c r="AX123" s="1"/>
  <c r="AP134" i="3"/>
  <c r="M87" i="38"/>
  <c r="BH63" i="50" s="1"/>
  <c r="BI63" s="1"/>
  <c r="BD88" i="3"/>
  <c r="M27" i="36"/>
  <c r="AW73" i="50" s="1"/>
  <c r="AX73" s="1"/>
  <c r="AP28" i="3"/>
  <c r="M37" i="38"/>
  <c r="BH172" i="50" s="1"/>
  <c r="BI172" s="1"/>
  <c r="BA38" i="3"/>
  <c r="M152" i="36"/>
  <c r="AW153" i="50" s="1"/>
  <c r="AX153" s="1"/>
  <c r="AP153" i="3"/>
  <c r="M155" i="36"/>
  <c r="AW58" i="50" s="1"/>
  <c r="AX58" s="1"/>
  <c r="AV156" i="3"/>
  <c r="M145" i="36"/>
  <c r="AW129" i="50" s="1"/>
  <c r="AX129" s="1"/>
  <c r="AP146" i="3"/>
  <c r="M123" i="36"/>
  <c r="AW97" i="50" s="1"/>
  <c r="AX97" s="1"/>
  <c r="AV124" i="3"/>
  <c r="M113" i="36"/>
  <c r="AW147" i="50" s="1"/>
  <c r="AX147" s="1"/>
  <c r="AP114" i="3"/>
  <c r="M138" i="36"/>
  <c r="AW154" i="50" s="1"/>
  <c r="AX154" s="1"/>
  <c r="AV139" i="3"/>
  <c r="M106" i="36"/>
  <c r="AW14" i="50" s="1"/>
  <c r="AX14" s="1"/>
  <c r="AP107" i="3"/>
  <c r="M85" i="36"/>
  <c r="AW22" i="50" s="1"/>
  <c r="AX22" s="1"/>
  <c r="AP86" i="3"/>
  <c r="M101" i="36"/>
  <c r="AW91" i="50" s="1"/>
  <c r="AX91" s="1"/>
  <c r="AP102" i="3"/>
  <c r="M83" i="36"/>
  <c r="AW133" i="50" s="1"/>
  <c r="AX133" s="1"/>
  <c r="AV84" i="3"/>
  <c r="M44" i="36"/>
  <c r="AW43" i="50" s="1"/>
  <c r="AX43" s="1"/>
  <c r="AS45" i="3"/>
  <c r="M32" i="36"/>
  <c r="AW167" i="50" s="1"/>
  <c r="AX167" s="1"/>
  <c r="AV33" i="3"/>
  <c r="N79" i="36"/>
  <c r="M53"/>
  <c r="AW19" i="50" s="1"/>
  <c r="AX19" s="1"/>
  <c r="AS54" i="3"/>
  <c r="M41" i="36"/>
  <c r="AW24" i="50" s="1"/>
  <c r="AX24" s="1"/>
  <c r="AP42" i="3"/>
  <c r="M21" i="36"/>
  <c r="AW110" i="50" s="1"/>
  <c r="AX110" s="1"/>
  <c r="AS22" i="3"/>
  <c r="M9" i="36"/>
  <c r="AW60" i="50" s="1"/>
  <c r="AX60" s="1"/>
  <c r="AP10" i="3"/>
  <c r="M42" i="36"/>
  <c r="AW118" i="50" s="1"/>
  <c r="AX118" s="1"/>
  <c r="AP43" i="3"/>
  <c r="M24" i="36"/>
  <c r="AW99" i="50" s="1"/>
  <c r="AX99" s="1"/>
  <c r="AS25" i="3"/>
  <c r="M62" i="38"/>
  <c r="BH124" i="50" s="1"/>
  <c r="BI124" s="1"/>
  <c r="BG63" i="3"/>
  <c r="M168" i="36"/>
  <c r="AW89" i="50" s="1"/>
  <c r="AX89" s="1"/>
  <c r="AP169" i="3"/>
  <c r="M158" i="36"/>
  <c r="AW81" i="50" s="1"/>
  <c r="AX81" s="1"/>
  <c r="AV159" i="3"/>
  <c r="M136" i="36"/>
  <c r="AW32" i="50" s="1"/>
  <c r="AX32" s="1"/>
  <c r="AP137" i="3"/>
  <c r="M126" i="36"/>
  <c r="AW109" i="50" s="1"/>
  <c r="AX109" s="1"/>
  <c r="AV127" i="3"/>
  <c r="M171" i="36"/>
  <c r="AW135" i="50" s="1"/>
  <c r="AX135" s="1"/>
  <c r="AV172" i="3"/>
  <c r="M161" i="36"/>
  <c r="AW41" i="50" s="1"/>
  <c r="AX41" s="1"/>
  <c r="AP162" i="3"/>
  <c r="M151" i="36"/>
  <c r="AW17" i="50" s="1"/>
  <c r="AX17" s="1"/>
  <c r="AS152" i="3"/>
  <c r="M139" i="36"/>
  <c r="AW150" i="50" s="1"/>
  <c r="AX150" s="1"/>
  <c r="AV140" i="3"/>
  <c r="M129" i="36"/>
  <c r="AW69" i="50" s="1"/>
  <c r="AX69" s="1"/>
  <c r="AP130" i="3"/>
  <c r="M119" i="36"/>
  <c r="AW156" i="50" s="1"/>
  <c r="AX156" s="1"/>
  <c r="AS120" i="3"/>
  <c r="M170" i="36"/>
  <c r="AW138" i="50" s="1"/>
  <c r="AX138" s="1"/>
  <c r="AV171" i="3"/>
  <c r="M132" i="36"/>
  <c r="AW169" i="50" s="1"/>
  <c r="AX169" s="1"/>
  <c r="AP133" i="3"/>
  <c r="M103" i="36"/>
  <c r="AW136" i="50" s="1"/>
  <c r="AV104" i="3"/>
  <c r="M75" i="36"/>
  <c r="AW26" i="50" s="1"/>
  <c r="AX26" s="1"/>
  <c r="AV76" i="3"/>
  <c r="M135" i="36"/>
  <c r="AW46" i="50" s="1"/>
  <c r="AX46" s="1"/>
  <c r="M109" i="36"/>
  <c r="AW126" i="50" s="1"/>
  <c r="AX126" s="1"/>
  <c r="AP110" i="3"/>
  <c r="M100" i="36"/>
  <c r="AW144" i="50" s="1"/>
  <c r="AX144" s="1"/>
  <c r="AV101" i="3"/>
  <c r="M90" i="36"/>
  <c r="AW16" i="50" s="1"/>
  <c r="AX16" s="1"/>
  <c r="AP91" i="3"/>
  <c r="M73" i="36"/>
  <c r="AW59" i="50" s="1"/>
  <c r="AX59" s="1"/>
  <c r="AP74" i="3"/>
  <c r="N70" i="36"/>
  <c r="M60"/>
  <c r="AW23" i="50" s="1"/>
  <c r="AX23" s="1"/>
  <c r="AS61" i="3"/>
  <c r="M38" i="36"/>
  <c r="AW57" i="50" s="1"/>
  <c r="AX57" s="1"/>
  <c r="AP39" i="3"/>
  <c r="M96" i="36"/>
  <c r="AW27" i="50" s="1"/>
  <c r="AX27" s="1"/>
  <c r="M34" i="36"/>
  <c r="AW68" i="50" s="1"/>
  <c r="AX68" s="1"/>
  <c r="AP35" i="3"/>
  <c r="M16" i="36"/>
  <c r="AW115" i="50" s="1"/>
  <c r="AX115" s="1"/>
  <c r="AS17" i="3"/>
  <c r="M57" i="36"/>
  <c r="AW139" i="50" s="1"/>
  <c r="AX139" s="1"/>
  <c r="AP58" i="3"/>
  <c r="M25" i="36"/>
  <c r="AW67" i="50" s="1"/>
  <c r="AX67" s="1"/>
  <c r="AP26" i="3"/>
  <c r="M15" i="36"/>
  <c r="AW50" i="50" s="1"/>
  <c r="AX50" s="1"/>
  <c r="AV16" i="3"/>
  <c r="M142" i="36"/>
  <c r="AW15" i="50" s="1"/>
  <c r="AX15" s="1"/>
  <c r="M18" i="36"/>
  <c r="AW25" i="50" s="1"/>
  <c r="AX25" s="1"/>
  <c r="AP19" i="3"/>
  <c r="M47" i="36"/>
  <c r="AW122" i="50" s="1"/>
  <c r="AX122" s="1"/>
  <c r="M23" i="38"/>
  <c r="BH111" i="50" s="1"/>
  <c r="BI111" s="1"/>
  <c r="N64" i="38"/>
  <c r="M107"/>
  <c r="BH33" i="50" s="1"/>
  <c r="BI33" s="1"/>
  <c r="BA108" i="3"/>
  <c r="M35" i="38"/>
  <c r="BH158" i="50" s="1"/>
  <c r="BI158" s="1"/>
  <c r="BH93" i="3"/>
  <c r="N157" i="38"/>
  <c r="M86" i="40"/>
  <c r="N162" i="50" s="1"/>
  <c r="M165" i="40"/>
  <c r="N9" i="50" s="1"/>
  <c r="M61" i="40"/>
  <c r="N44" i="50" s="1"/>
  <c r="M134" i="40"/>
  <c r="N132" i="50" s="1"/>
  <c r="O132" s="1"/>
  <c r="J122" i="39"/>
  <c r="V10" i="50" s="1"/>
  <c r="W10" s="1"/>
  <c r="M12" i="38"/>
  <c r="BH72" i="50" s="1"/>
  <c r="BI72" s="1"/>
  <c r="BA13" i="3"/>
  <c r="M44" i="38"/>
  <c r="BH43" i="50" s="1"/>
  <c r="BI43" s="1"/>
  <c r="BA45" i="3"/>
  <c r="M86" i="38"/>
  <c r="BH162" i="50" s="1"/>
  <c r="BI162" s="1"/>
  <c r="BA87" i="3"/>
  <c r="BA94"/>
  <c r="M93" i="38"/>
  <c r="BH168" i="50" s="1"/>
  <c r="BI168" s="1"/>
  <c r="M79" i="38"/>
  <c r="BH42" i="50" s="1"/>
  <c r="BI42" s="1"/>
  <c r="BD80" i="3"/>
  <c r="M99" i="38"/>
  <c r="BH29" i="50" s="1"/>
  <c r="BI29" s="1"/>
  <c r="BA100" i="3"/>
  <c r="M36" i="38"/>
  <c r="BH157" i="50" s="1"/>
  <c r="BI157" s="1"/>
  <c r="BA37" i="3"/>
  <c r="M57" i="38"/>
  <c r="BH139" i="50" s="1"/>
  <c r="BI139" s="1"/>
  <c r="BA58" i="3"/>
  <c r="BA102"/>
  <c r="M101" i="38"/>
  <c r="BH91" i="50" s="1"/>
  <c r="BI91" s="1"/>
  <c r="M108" i="38"/>
  <c r="BH71" i="50" s="1"/>
  <c r="BI71" s="1"/>
  <c r="BD109" i="3"/>
  <c r="M159" i="38"/>
  <c r="BH82" i="50" s="1"/>
  <c r="BI82" s="1"/>
  <c r="BA26" i="3"/>
  <c r="M25" i="38"/>
  <c r="BH67" i="50" s="1"/>
  <c r="BI67" s="1"/>
  <c r="M71" i="38"/>
  <c r="BH159" i="50" s="1"/>
  <c r="BI159" s="1"/>
  <c r="M94" i="38"/>
  <c r="BH104" i="50" s="1"/>
  <c r="BI104" s="1"/>
  <c r="M103" i="38"/>
  <c r="BH136" i="50" s="1"/>
  <c r="BI136" s="1"/>
  <c r="BD104" i="3"/>
  <c r="M129" i="38"/>
  <c r="BH69" i="50" s="1"/>
  <c r="BI69" s="1"/>
  <c r="BA130" i="3"/>
  <c r="M135" i="38"/>
  <c r="BH46" i="50" s="1"/>
  <c r="BI46" s="1"/>
  <c r="BA136" i="3"/>
  <c r="M138" i="38"/>
  <c r="BH154" i="50" s="1"/>
  <c r="BI154" s="1"/>
  <c r="BA139" i="3"/>
  <c r="M9" i="38"/>
  <c r="BH60" i="50" s="1"/>
  <c r="BI60" s="1"/>
  <c r="BG10" i="3"/>
  <c r="M78" i="38"/>
  <c r="BH160" i="50" s="1"/>
  <c r="BI160" s="1"/>
  <c r="BA79" i="3"/>
  <c r="M119" i="38"/>
  <c r="BH156" i="50" s="1"/>
  <c r="BI156" s="1"/>
  <c r="BA120" i="3"/>
  <c r="M125" i="36"/>
  <c r="AW75" i="50" s="1"/>
  <c r="AX75" s="1"/>
  <c r="AP126" i="3"/>
  <c r="M143" i="38"/>
  <c r="BH151" i="50" s="1"/>
  <c r="BI151" s="1"/>
  <c r="BA144" i="3"/>
  <c r="M43" i="36"/>
  <c r="AW141" i="50" s="1"/>
  <c r="AX141" s="1"/>
  <c r="AP44" i="3"/>
  <c r="M19" i="36"/>
  <c r="AW137" i="50" s="1"/>
  <c r="AX137" s="1"/>
  <c r="AP20" i="3"/>
  <c r="M52" i="38"/>
  <c r="BH52" i="50" s="1"/>
  <c r="BI52" s="1"/>
  <c r="BA53" i="3"/>
  <c r="M153" i="38"/>
  <c r="BH53" i="50" s="1"/>
  <c r="BI53" s="1"/>
  <c r="M171" i="38"/>
  <c r="BH135" i="50" s="1"/>
  <c r="BI135" s="1"/>
  <c r="BA42" i="3"/>
  <c r="M41" i="38"/>
  <c r="BH24" i="50" s="1"/>
  <c r="BI24" s="1"/>
  <c r="M130" i="38"/>
  <c r="BH49" i="50" s="1"/>
  <c r="BI49" s="1"/>
  <c r="BA131" i="3"/>
  <c r="M157" i="36"/>
  <c r="AW155" i="50" s="1"/>
  <c r="AX155" s="1"/>
  <c r="M166" i="36"/>
  <c r="AW80" i="50" s="1"/>
  <c r="AX80" s="1"/>
  <c r="AV167" i="3"/>
  <c r="M144" i="36"/>
  <c r="AW47" i="50" s="1"/>
  <c r="AX47" s="1"/>
  <c r="AP145" i="3"/>
  <c r="M134" i="36"/>
  <c r="AW132" i="50" s="1"/>
  <c r="AX132" s="1"/>
  <c r="AV135" i="3"/>
  <c r="M112" i="36"/>
  <c r="AW143" i="50" s="1"/>
  <c r="AX143" s="1"/>
  <c r="AP113" i="3"/>
  <c r="M169" i="36"/>
  <c r="AW48" i="50" s="1"/>
  <c r="AX48" s="1"/>
  <c r="AP170" i="3"/>
  <c r="M147" i="36"/>
  <c r="AW86" i="50" s="1"/>
  <c r="AX86" s="1"/>
  <c r="AV148" i="3"/>
  <c r="M137" i="36"/>
  <c r="AW98" i="50" s="1"/>
  <c r="AX98" s="1"/>
  <c r="AP138" i="3"/>
  <c r="M127" i="36"/>
  <c r="AW148" i="50" s="1"/>
  <c r="AX148" s="1"/>
  <c r="AS128" i="3"/>
  <c r="M115" i="36"/>
  <c r="AW11" i="50" s="1"/>
  <c r="AX11" s="1"/>
  <c r="AV116" i="3"/>
  <c r="M143" i="36"/>
  <c r="AW151" i="50" s="1"/>
  <c r="AX151" s="1"/>
  <c r="M117" i="36"/>
  <c r="AW94" i="50" s="1"/>
  <c r="AX94" s="1"/>
  <c r="M72" i="36"/>
  <c r="AW161" i="50" s="1"/>
  <c r="AX161" s="1"/>
  <c r="AS73" i="3"/>
  <c r="M108" i="36"/>
  <c r="AW71" i="50" s="1"/>
  <c r="AX71" s="1"/>
  <c r="AP109" i="3"/>
  <c r="M98" i="36"/>
  <c r="AW164" i="50" s="1"/>
  <c r="AX164" s="1"/>
  <c r="AP99" i="3"/>
  <c r="M69" i="36"/>
  <c r="AW74" i="50" s="1"/>
  <c r="AX74" s="1"/>
  <c r="AP70" i="3"/>
  <c r="M91" i="36"/>
  <c r="AW173" i="50" s="1"/>
  <c r="AX173" s="1"/>
  <c r="AV92" i="3"/>
  <c r="M67" i="36"/>
  <c r="AW92" i="50" s="1"/>
  <c r="AX92" s="1"/>
  <c r="AV68" i="3"/>
  <c r="M78" i="36"/>
  <c r="AW160" i="50" s="1"/>
  <c r="AX160" s="1"/>
  <c r="AP79" i="3"/>
  <c r="M68" i="36"/>
  <c r="AW79" i="50" s="1"/>
  <c r="AX79" s="1"/>
  <c r="M56" i="36"/>
  <c r="AW142" i="50" s="1"/>
  <c r="AX142" s="1"/>
  <c r="AV57" i="3"/>
  <c r="M46" i="36"/>
  <c r="AW36" i="50" s="1"/>
  <c r="AX36" s="1"/>
  <c r="AP47" i="3"/>
  <c r="M36" i="36"/>
  <c r="AW157" i="50" s="1"/>
  <c r="AX157" s="1"/>
  <c r="AS37" i="3"/>
  <c r="M14" i="36"/>
  <c r="AW54" i="50" s="1"/>
  <c r="AX54" s="1"/>
  <c r="AP15" i="3"/>
  <c r="M48" i="36"/>
  <c r="AW56" i="50" s="1"/>
  <c r="AX56" s="1"/>
  <c r="AS49" i="3"/>
  <c r="M28" i="36"/>
  <c r="AW171" i="50" s="1"/>
  <c r="AX171" s="1"/>
  <c r="M12" i="36"/>
  <c r="AW72" i="50" s="1"/>
  <c r="AX72" s="1"/>
  <c r="M61" i="36"/>
  <c r="AW44" i="50" s="1"/>
  <c r="AX44" s="1"/>
  <c r="M55" i="36"/>
  <c r="AW65" i="50" s="1"/>
  <c r="AX65" s="1"/>
  <c r="AV56" i="3"/>
  <c r="M45" i="36"/>
  <c r="AW95" i="50" s="1"/>
  <c r="AX95" s="1"/>
  <c r="AS46" i="3"/>
  <c r="M33" i="36"/>
  <c r="AW125" i="50" s="1"/>
  <c r="AX125" s="1"/>
  <c r="AP34" i="3"/>
  <c r="M23" i="36"/>
  <c r="AW111" i="50" s="1"/>
  <c r="AX111" s="1"/>
  <c r="AV24" i="3"/>
  <c r="M13" i="36"/>
  <c r="AW66" i="50" s="1"/>
  <c r="AX66" s="1"/>
  <c r="AS14" i="3"/>
  <c r="M50" i="36"/>
  <c r="AW149" i="50" s="1"/>
  <c r="AX149" s="1"/>
  <c r="AP51" i="3"/>
  <c r="M31" i="36"/>
  <c r="AW106" i="50" s="1"/>
  <c r="AX106" s="1"/>
  <c r="M15" i="38"/>
  <c r="BH50" i="50" s="1"/>
  <c r="BI50" s="1"/>
  <c r="BD16" i="3"/>
  <c r="M47" i="38"/>
  <c r="BH122" i="50" s="1"/>
  <c r="BI122" s="1"/>
  <c r="BD48" i="3"/>
  <c r="M70" i="38"/>
  <c r="BH140" i="50" s="1"/>
  <c r="BI140" s="1"/>
  <c r="BG71" i="3"/>
  <c r="M27" i="38"/>
  <c r="BH73" i="50" s="1"/>
  <c r="BI73" s="1"/>
  <c r="BD28" i="3"/>
  <c r="M59" i="38"/>
  <c r="BH87" i="50" s="1"/>
  <c r="BI87" s="1"/>
  <c r="BD60" i="3"/>
  <c r="M14" i="38"/>
  <c r="BH54" i="50" s="1"/>
  <c r="BI54" s="1"/>
  <c r="M46" i="38"/>
  <c r="BH36" i="50" s="1"/>
  <c r="BI36" s="1"/>
  <c r="M98" i="38"/>
  <c r="BH164" i="50" s="1"/>
  <c r="BI164" s="1"/>
  <c r="M115" i="38"/>
  <c r="BH11" i="50" s="1"/>
  <c r="BI11" s="1"/>
  <c r="BA116" i="3"/>
  <c r="M24" i="38"/>
  <c r="BH99" i="50" s="1"/>
  <c r="BI99" s="1"/>
  <c r="M10" i="38"/>
  <c r="BH127" i="50" s="1"/>
  <c r="BI127" s="1"/>
  <c r="M42" i="38"/>
  <c r="BH118" i="50" s="1"/>
  <c r="BI118" s="1"/>
  <c r="M51" i="38"/>
  <c r="BH21" i="50" s="1"/>
  <c r="BI21" s="1"/>
  <c r="M110" i="38"/>
  <c r="BH152" i="50" s="1"/>
  <c r="BI152" s="1"/>
  <c r="M128" i="38"/>
  <c r="BH100" i="50" s="1"/>
  <c r="BI100" s="1"/>
  <c r="M156" i="38"/>
  <c r="BH102" i="50" s="1"/>
  <c r="BI102" s="1"/>
  <c r="M150" i="38"/>
  <c r="BH117" i="50" s="1"/>
  <c r="BI117" s="1"/>
  <c r="M118" i="38"/>
  <c r="BH101" i="50" s="1"/>
  <c r="BI101" s="1"/>
  <c r="M113" i="38"/>
  <c r="BH147" i="50" s="1"/>
  <c r="BI147" s="1"/>
  <c r="M158" i="38"/>
  <c r="BH81" i="50" s="1"/>
  <c r="BI81" s="1"/>
  <c r="M144" i="38"/>
  <c r="BH47" i="50" s="1"/>
  <c r="BI47" s="1"/>
  <c r="M173" i="38"/>
  <c r="BH146" i="50" s="1"/>
  <c r="BI146" s="1"/>
  <c r="J57" i="39"/>
  <c r="V139" i="50" s="1"/>
  <c r="J23" i="39"/>
  <c r="V111" i="50" s="1"/>
  <c r="J40" i="39"/>
  <c r="V108" i="50" s="1"/>
  <c r="J55" i="39"/>
  <c r="V65" i="50" s="1"/>
  <c r="M111" i="40"/>
  <c r="N112" i="50" s="1"/>
  <c r="O112" s="1"/>
  <c r="M113" i="40"/>
  <c r="N147" i="50" s="1"/>
  <c r="M85" i="40"/>
  <c r="N22" i="50" s="1"/>
  <c r="O22" s="1"/>
  <c r="M133" i="40"/>
  <c r="N123" i="50" s="1"/>
  <c r="O123" s="1"/>
  <c r="M26" i="40"/>
  <c r="N119" i="50" s="1"/>
  <c r="O119" s="1"/>
  <c r="M29" i="40"/>
  <c r="N70" i="50" s="1"/>
  <c r="G135" i="3"/>
  <c r="J146" i="39"/>
  <c r="V76" i="50" s="1"/>
  <c r="M162" i="38"/>
  <c r="BH85" i="50" s="1"/>
  <c r="BI85" s="1"/>
  <c r="BA163" i="3"/>
  <c r="M102" i="38"/>
  <c r="BH84" i="50" s="1"/>
  <c r="BI84" s="1"/>
  <c r="BA103" i="3"/>
  <c r="M91" i="38"/>
  <c r="BH173" i="50" s="1"/>
  <c r="BI173" s="1"/>
  <c r="M104" i="38"/>
  <c r="BH93" i="50" s="1"/>
  <c r="BI93" s="1"/>
  <c r="BA105" i="3"/>
  <c r="M167" i="38"/>
  <c r="BH170" i="50" s="1"/>
  <c r="BI170" s="1"/>
  <c r="BA168" i="3"/>
  <c r="M147" i="38"/>
  <c r="BH86" i="50" s="1"/>
  <c r="BI86" s="1"/>
  <c r="BD148" i="3"/>
  <c r="M63" i="38"/>
  <c r="BH120" i="50" s="1"/>
  <c r="BI120" s="1"/>
  <c r="BA64" i="3"/>
  <c r="M80" i="38"/>
  <c r="BH77" i="50" s="1"/>
  <c r="BI77" s="1"/>
  <c r="M85" i="38"/>
  <c r="BH22" i="50" s="1"/>
  <c r="BI22" s="1"/>
  <c r="BA86" i="3"/>
  <c r="M169" i="38"/>
  <c r="BH48" i="50" s="1"/>
  <c r="BI48" s="1"/>
  <c r="BD170" i="3"/>
  <c r="M82" i="36"/>
  <c r="AW40" i="50" s="1"/>
  <c r="AX40" s="1"/>
  <c r="AP83" i="3"/>
  <c r="M49" i="38"/>
  <c r="BH62" i="50" s="1"/>
  <c r="BI62" s="1"/>
  <c r="M71" i="36"/>
  <c r="AW159" i="50" s="1"/>
  <c r="AX159" s="1"/>
  <c r="AP72" i="3"/>
  <c r="M137" i="38"/>
  <c r="BH98" i="50" s="1"/>
  <c r="BI98" s="1"/>
  <c r="BD138" i="3"/>
  <c r="M161" i="38"/>
  <c r="BH41" i="50" s="1"/>
  <c r="BI41" s="1"/>
  <c r="BD162" i="3"/>
  <c r="M51" i="36"/>
  <c r="AW21" i="50" s="1"/>
  <c r="AX21" s="1"/>
  <c r="AP52" i="3"/>
  <c r="M121" i="38"/>
  <c r="BH20" i="50" s="1"/>
  <c r="BI20" s="1"/>
  <c r="M29" i="38"/>
  <c r="BH70" i="50" s="1"/>
  <c r="BI70" s="1"/>
  <c r="BA30" i="3"/>
  <c r="M11" i="36"/>
  <c r="AW88" i="50" s="1"/>
  <c r="AX88" s="1"/>
  <c r="AP12" i="3"/>
  <c r="L147" i="41"/>
  <c r="AD146" i="3"/>
  <c r="AE146" s="1"/>
  <c r="L49" i="41"/>
  <c r="AD48" i="3"/>
  <c r="AE48" s="1"/>
  <c r="L41" i="41"/>
  <c r="AD40" i="3"/>
  <c r="AE40" s="1"/>
  <c r="L63" i="41"/>
  <c r="AD62" i="3"/>
  <c r="AE62" s="1"/>
  <c r="L101" i="41"/>
  <c r="AD100" i="3"/>
  <c r="AE100" s="1"/>
  <c r="L92" i="41"/>
  <c r="AD91" i="3"/>
  <c r="AE91" s="1"/>
  <c r="L124" i="41"/>
  <c r="AD123" i="3"/>
  <c r="AE123" s="1"/>
  <c r="L35" i="41"/>
  <c r="AD34" i="3"/>
  <c r="AE34" s="1"/>
  <c r="L84" i="41"/>
  <c r="AD83" i="3"/>
  <c r="AE83" s="1"/>
  <c r="L120" i="41"/>
  <c r="AD119" i="3"/>
  <c r="L11" i="41"/>
  <c r="AD10" i="3"/>
  <c r="L43" i="41"/>
  <c r="AD42" i="3"/>
  <c r="AE42" s="1"/>
  <c r="L135" i="41"/>
  <c r="AD134" i="3"/>
  <c r="L162" i="41"/>
  <c r="AD161" i="3"/>
  <c r="AE161" s="1"/>
  <c r="L93" i="41"/>
  <c r="AD92" i="3"/>
  <c r="AE92" s="1"/>
  <c r="L134" i="41"/>
  <c r="AD133" i="3"/>
  <c r="AE133" s="1"/>
  <c r="L150" i="41"/>
  <c r="AD149" i="3"/>
  <c r="AE149" s="1"/>
  <c r="L166" i="41"/>
  <c r="AD165" i="3"/>
  <c r="L163" i="41"/>
  <c r="AD162" i="3"/>
  <c r="AE162" s="1"/>
  <c r="L17" i="41"/>
  <c r="AD16" i="3"/>
  <c r="AE16" s="1"/>
  <c r="L48" i="41"/>
  <c r="AD47" i="3"/>
  <c r="AE47" s="1"/>
  <c r="L69" i="41"/>
  <c r="AD68" i="3"/>
  <c r="L117" i="41"/>
  <c r="AD116" i="3"/>
  <c r="AE116" s="1"/>
  <c r="L172" i="41"/>
  <c r="AD171" i="3"/>
  <c r="L18" i="41"/>
  <c r="AD17" i="3"/>
  <c r="AE17" s="1"/>
  <c r="L34" i="41"/>
  <c r="AD33" i="3"/>
  <c r="AE33" s="1"/>
  <c r="L50" i="41"/>
  <c r="AD49" i="3"/>
  <c r="L40" i="41"/>
  <c r="AD39" i="3"/>
  <c r="AE39" s="1"/>
  <c r="L56" i="41"/>
  <c r="AD55" i="3"/>
  <c r="AE55" s="1"/>
  <c r="L67" i="41"/>
  <c r="AD66" i="3"/>
  <c r="L79" i="41"/>
  <c r="AD78" i="3"/>
  <c r="AE78" s="1"/>
  <c r="L87" i="41"/>
  <c r="AD86" i="3"/>
  <c r="AE86" s="1"/>
  <c r="L45" i="41"/>
  <c r="AD44" i="3"/>
  <c r="L114" i="41"/>
  <c r="AD113" i="3"/>
  <c r="AE113" s="1"/>
  <c r="L127" i="41"/>
  <c r="AD126" i="3"/>
  <c r="L16" i="41"/>
  <c r="AD15" i="3"/>
  <c r="AE15" s="1"/>
  <c r="L156" i="41"/>
  <c r="AD155" i="3"/>
  <c r="AE155" s="1"/>
  <c r="L138" i="41"/>
  <c r="AD137" i="3"/>
  <c r="AE137" s="1"/>
  <c r="L153" i="41"/>
  <c r="AD152" i="3"/>
  <c r="AE152" s="1"/>
  <c r="L14" i="41"/>
  <c r="AD13" i="3"/>
  <c r="AE13" s="1"/>
  <c r="L13" i="41"/>
  <c r="AD12" i="3"/>
  <c r="L94" i="41"/>
  <c r="AD93" i="3"/>
  <c r="AE93" s="1"/>
  <c r="L22" i="41"/>
  <c r="AD21" i="3"/>
  <c r="AE21" s="1"/>
  <c r="L47" i="41"/>
  <c r="AD46" i="3"/>
  <c r="AE46" s="1"/>
  <c r="L73" i="41"/>
  <c r="AD72" i="3"/>
  <c r="AE72" s="1"/>
  <c r="L97" i="41"/>
  <c r="AD96" i="3"/>
  <c r="AE96" s="1"/>
  <c r="L139" i="41"/>
  <c r="AD138" i="3"/>
  <c r="L64" i="41"/>
  <c r="AD63" i="3"/>
  <c r="AE63" s="1"/>
  <c r="L111" i="41"/>
  <c r="AD110" i="3"/>
  <c r="AE110" s="1"/>
  <c r="L95" i="41"/>
  <c r="AD94" i="3"/>
  <c r="L112" i="41"/>
  <c r="AD111" i="3"/>
  <c r="AE111" s="1"/>
  <c r="L154" i="41"/>
  <c r="AD153" i="3"/>
  <c r="AE153" s="1"/>
  <c r="L169" i="41"/>
  <c r="AD168" i="3"/>
  <c r="L104" i="41"/>
  <c r="AD103" i="3"/>
  <c r="L160" i="41"/>
  <c r="AD159" i="3"/>
  <c r="L20" i="41"/>
  <c r="AD19" i="3"/>
  <c r="AE19" s="1"/>
  <c r="L36" i="41"/>
  <c r="AD35" i="3"/>
  <c r="L52" i="41"/>
  <c r="AD51" i="3"/>
  <c r="AE51" s="1"/>
  <c r="L115" i="41"/>
  <c r="AD114" i="3"/>
  <c r="AE114" s="1"/>
  <c r="L19" i="41"/>
  <c r="AD18" i="3"/>
  <c r="AE18" s="1"/>
  <c r="L54" i="41"/>
  <c r="AD53" i="3"/>
  <c r="AE53" s="1"/>
  <c r="L65" i="41"/>
  <c r="AD64" i="3"/>
  <c r="AE64" s="1"/>
  <c r="L89" i="41"/>
  <c r="AD88" i="3"/>
  <c r="AE88" s="1"/>
  <c r="L164" i="41"/>
  <c r="AD163" i="3"/>
  <c r="AE163" s="1"/>
  <c r="L129" i="41"/>
  <c r="AD128" i="3"/>
  <c r="AE128" s="1"/>
  <c r="L151" i="41"/>
  <c r="AD150" i="3"/>
  <c r="AE150" s="1"/>
  <c r="L10" i="41"/>
  <c r="AD9" i="3"/>
  <c r="AE9" s="1"/>
  <c r="L133" i="41"/>
  <c r="AD132" i="3"/>
  <c r="AE132" s="1"/>
  <c r="L149" i="41"/>
  <c r="AD148" i="3"/>
  <c r="AE148" s="1"/>
  <c r="L165" i="41"/>
  <c r="AD164" i="3"/>
  <c r="AE164" s="1"/>
  <c r="L131" i="41"/>
  <c r="AD130" i="3"/>
  <c r="L61" i="41"/>
  <c r="AD60" i="3"/>
  <c r="L77" i="41"/>
  <c r="AD76" i="3"/>
  <c r="AE76" s="1"/>
  <c r="L105" i="41"/>
  <c r="AD104" i="3"/>
  <c r="AE104" s="1"/>
  <c r="L57" i="41"/>
  <c r="AD56" i="3"/>
  <c r="AE56" s="1"/>
  <c r="L71" i="41"/>
  <c r="AD70" i="3"/>
  <c r="L123" i="41"/>
  <c r="AD122" i="3"/>
  <c r="AE122" s="1"/>
  <c r="L96" i="41"/>
  <c r="AD95" i="3"/>
  <c r="AE95" s="1"/>
  <c r="L98" i="41"/>
  <c r="AD97" i="3"/>
  <c r="L68" i="41"/>
  <c r="AD67" i="3"/>
  <c r="AE67" s="1"/>
  <c r="L148" i="41"/>
  <c r="AD147" i="3"/>
  <c r="L27" i="41"/>
  <c r="AD26" i="3"/>
  <c r="AE26" s="1"/>
  <c r="L130" i="41"/>
  <c r="AD129" i="3"/>
  <c r="AE129" s="1"/>
  <c r="L145" i="41"/>
  <c r="AD144" i="3"/>
  <c r="AE144" s="1"/>
  <c r="L167" i="41"/>
  <c r="AD166" i="3"/>
  <c r="AE166" s="1"/>
  <c r="L125" i="41"/>
  <c r="AD124" i="3"/>
  <c r="L141" i="41"/>
  <c r="AD140" i="3"/>
  <c r="L157" i="41"/>
  <c r="AD156" i="3"/>
  <c r="L171" i="41"/>
  <c r="AD170" i="3"/>
  <c r="AE170" s="1"/>
  <c r="L155" i="41"/>
  <c r="AD154" i="3"/>
  <c r="AE154" s="1"/>
  <c r="L38" i="41"/>
  <c r="AD37" i="3"/>
  <c r="AE37" s="1"/>
  <c r="L85" i="41"/>
  <c r="AD84" i="3"/>
  <c r="AE84" s="1"/>
  <c r="L140" i="41"/>
  <c r="AD139" i="3"/>
  <c r="AE139" s="1"/>
  <c r="L12" i="41"/>
  <c r="AD11" i="3"/>
  <c r="L28" i="41"/>
  <c r="AD27" i="3"/>
  <c r="L44" i="41"/>
  <c r="AD43" i="3"/>
  <c r="AE43" s="1"/>
  <c r="L25" i="41"/>
  <c r="AD24" i="3"/>
  <c r="L46" i="41"/>
  <c r="AD45" i="3"/>
  <c r="AE45" s="1"/>
  <c r="L59" i="41"/>
  <c r="AD58" i="3"/>
  <c r="AE58" s="1"/>
  <c r="L75" i="41"/>
  <c r="AD74" i="3"/>
  <c r="L83" i="41"/>
  <c r="AD82" i="3"/>
  <c r="AE82" s="1"/>
  <c r="L91" i="41"/>
  <c r="AD90" i="3"/>
  <c r="L121" i="41"/>
  <c r="AD120" i="3"/>
  <c r="L51" i="41"/>
  <c r="AD50" i="3"/>
  <c r="AE50" s="1"/>
  <c r="L15" i="41"/>
  <c r="AD14" i="3"/>
  <c r="AE14" s="1"/>
  <c r="L60" i="41"/>
  <c r="AD59" i="3"/>
  <c r="AE59" s="1"/>
  <c r="L76" i="41"/>
  <c r="AD75" i="3"/>
  <c r="AE75" s="1"/>
  <c r="L175" i="41"/>
  <c r="AD174" i="3"/>
  <c r="AE174" s="1"/>
  <c r="L31" i="41"/>
  <c r="AD30" i="3"/>
  <c r="L72" i="41"/>
  <c r="AD71" i="3"/>
  <c r="AE71" s="1"/>
  <c r="L80" i="41"/>
  <c r="AD79" i="3"/>
  <c r="AE79" s="1"/>
  <c r="L116" i="41"/>
  <c r="AD115" i="3"/>
  <c r="AE115" s="1"/>
  <c r="L99" i="41"/>
  <c r="AD98" i="3"/>
  <c r="AE98" s="1"/>
  <c r="L143" i="41"/>
  <c r="AD142" i="3"/>
  <c r="AE142" s="1"/>
  <c r="L170" i="41"/>
  <c r="AD169" i="3"/>
  <c r="L30" i="41"/>
  <c r="AD29" i="3"/>
  <c r="AE29" s="1"/>
  <c r="L174" i="41"/>
  <c r="AD173" i="3"/>
  <c r="AE173" s="1"/>
  <c r="L32" i="41"/>
  <c r="AD31" i="3"/>
  <c r="L81" i="41"/>
  <c r="AD80" i="3"/>
  <c r="L107" i="41"/>
  <c r="AD106" i="3"/>
  <c r="L113" i="41"/>
  <c r="AD112" i="3"/>
  <c r="L24" i="41"/>
  <c r="AD23" i="3"/>
  <c r="L88" i="41"/>
  <c r="AD87" i="3"/>
  <c r="AE87" s="1"/>
  <c r="L108" i="41"/>
  <c r="AD107" i="3"/>
  <c r="AE107" s="1"/>
  <c r="L137" i="41"/>
  <c r="AD136" i="3"/>
  <c r="AE136" s="1"/>
  <c r="L159" i="41"/>
  <c r="AD158" i="3"/>
  <c r="L128" i="41"/>
  <c r="AD127" i="3"/>
  <c r="L26" i="41"/>
  <c r="AD25" i="3"/>
  <c r="AE25" s="1"/>
  <c r="L42" i="41"/>
  <c r="AD41" i="3"/>
  <c r="L58" i="41"/>
  <c r="AD57" i="3"/>
  <c r="AE57" s="1"/>
  <c r="L173" i="41"/>
  <c r="AD172" i="3"/>
  <c r="AE172" s="1"/>
  <c r="L110" i="41"/>
  <c r="AD109" i="3"/>
  <c r="AE109" s="1"/>
  <c r="L33" i="41"/>
  <c r="AD32" i="3"/>
  <c r="L132" i="41"/>
  <c r="AD131" i="3"/>
  <c r="L109" i="41"/>
  <c r="AD108" i="3"/>
  <c r="AE108" s="1"/>
  <c r="L146" i="41"/>
  <c r="AD145" i="3"/>
  <c r="AE145" s="1"/>
  <c r="L161" i="41"/>
  <c r="AD160" i="3"/>
  <c r="L126" i="41"/>
  <c r="AD125" i="3"/>
  <c r="AE125" s="1"/>
  <c r="L142" i="41"/>
  <c r="AD141" i="3"/>
  <c r="AE141" s="1"/>
  <c r="L158" i="41"/>
  <c r="AD157" i="3"/>
  <c r="AE157" s="1"/>
  <c r="J96" i="39"/>
  <c r="V27" i="50" s="1"/>
  <c r="W27" s="1"/>
  <c r="J101" i="39"/>
  <c r="V91" i="50" s="1"/>
  <c r="J21" i="39"/>
  <c r="V110" i="50" s="1"/>
  <c r="J48" i="39"/>
  <c r="V56" i="50" s="1"/>
  <c r="W56" s="1"/>
  <c r="J28" i="39"/>
  <c r="V171" i="50" s="1"/>
  <c r="W171" s="1"/>
  <c r="J144" i="39"/>
  <c r="V47" i="50" s="1"/>
  <c r="W47" s="1"/>
  <c r="J75" i="39"/>
  <c r="V26" i="50" s="1"/>
  <c r="W26" s="1"/>
  <c r="J41" i="39"/>
  <c r="V24" i="50" s="1"/>
  <c r="W24" s="1"/>
  <c r="J51" i="39"/>
  <c r="V21" i="50" s="1"/>
  <c r="W21" s="1"/>
  <c r="J44" i="39"/>
  <c r="V43" i="50" s="1"/>
  <c r="J134" i="39"/>
  <c r="V132" i="50" s="1"/>
  <c r="J128" i="39"/>
  <c r="V100" i="50" s="1"/>
  <c r="J37" i="39"/>
  <c r="V172" i="50" s="1"/>
  <c r="W172" s="1"/>
  <c r="J64" i="39"/>
  <c r="V78" i="50" s="1"/>
  <c r="J118" i="39"/>
  <c r="V101" i="50" s="1"/>
  <c r="J94" i="39"/>
  <c r="V104" i="50" s="1"/>
  <c r="J163" i="39"/>
  <c r="V174" i="50" s="1"/>
  <c r="W174" s="1"/>
  <c r="U164" i="3"/>
  <c r="J131" i="39"/>
  <c r="V96" i="50" s="1"/>
  <c r="U132" i="3"/>
  <c r="J104" i="39"/>
  <c r="V93" i="50" s="1"/>
  <c r="W93" s="1"/>
  <c r="U105" i="3"/>
  <c r="J161" i="39"/>
  <c r="V41" i="50" s="1"/>
  <c r="U162" i="3"/>
  <c r="J152" i="39"/>
  <c r="V153" i="50" s="1"/>
  <c r="W153" s="1"/>
  <c r="J129" i="39"/>
  <c r="V69" i="50" s="1"/>
  <c r="U130" i="3"/>
  <c r="J77" i="39"/>
  <c r="V37" i="50" s="1"/>
  <c r="W37" s="1"/>
  <c r="R78" i="3"/>
  <c r="V26"/>
  <c r="J15" i="39"/>
  <c r="V50" i="50" s="1"/>
  <c r="W50" s="1"/>
  <c r="R16" i="3"/>
  <c r="J170" i="39"/>
  <c r="V138" i="50" s="1"/>
  <c r="W138" s="1"/>
  <c r="U171" i="3"/>
  <c r="J154" i="39"/>
  <c r="V165" i="50" s="1"/>
  <c r="W165" s="1"/>
  <c r="U155" i="3"/>
  <c r="J30" i="39"/>
  <c r="V130" i="50" s="1"/>
  <c r="R31" i="3"/>
  <c r="J158" i="39"/>
  <c r="V81" i="50" s="1"/>
  <c r="W81" s="1"/>
  <c r="U159" i="3"/>
  <c r="J10" i="39"/>
  <c r="V127" i="50" s="1"/>
  <c r="R11" i="3"/>
  <c r="J18" i="39"/>
  <c r="V25" i="50" s="1"/>
  <c r="W25" s="1"/>
  <c r="R19" i="3"/>
  <c r="J143" i="39"/>
  <c r="V151" i="50" s="1"/>
  <c r="W151" s="1"/>
  <c r="U144" i="3"/>
  <c r="J95" i="39"/>
  <c r="V83" i="50" s="1"/>
  <c r="W83" s="1"/>
  <c r="U96" i="3"/>
  <c r="J148" i="39"/>
  <c r="V64" i="50" s="1"/>
  <c r="W64" s="1"/>
  <c r="U149" i="3"/>
  <c r="J116" i="39"/>
  <c r="V116" i="50" s="1"/>
  <c r="W116" s="1"/>
  <c r="U117" i="3"/>
  <c r="J169" i="39"/>
  <c r="V48" i="50" s="1"/>
  <c r="W48" s="1"/>
  <c r="U170" i="3"/>
  <c r="J149" i="39"/>
  <c r="V35" i="50" s="1"/>
  <c r="W35" s="1"/>
  <c r="U150" i="3"/>
  <c r="J93" i="39"/>
  <c r="V168" i="50" s="1"/>
  <c r="W168" s="1"/>
  <c r="U94" i="3"/>
  <c r="J89" i="39"/>
  <c r="V114" i="50" s="1"/>
  <c r="R90" i="3"/>
  <c r="J43" i="39"/>
  <c r="V141" i="50" s="1"/>
  <c r="W141" s="1"/>
  <c r="J68" i="39"/>
  <c r="V79" i="50" s="1"/>
  <c r="J36" i="39"/>
  <c r="V157" i="50" s="1"/>
  <c r="W157" s="1"/>
  <c r="J79" i="39"/>
  <c r="V42" i="50" s="1"/>
  <c r="R80" i="3"/>
  <c r="J38" i="39"/>
  <c r="V57" i="50" s="1"/>
  <c r="R39" i="3"/>
  <c r="J22" i="39"/>
  <c r="V134" i="50" s="1"/>
  <c r="R23" i="3"/>
  <c r="J150" i="39"/>
  <c r="V117" i="50" s="1"/>
  <c r="U151" i="3"/>
  <c r="J62" i="39"/>
  <c r="V124" i="50" s="1"/>
  <c r="R63" i="3"/>
  <c r="J66" i="39"/>
  <c r="V55" i="50" s="1"/>
  <c r="W55" s="1"/>
  <c r="R67" i="3"/>
  <c r="J58" i="39"/>
  <c r="V128" i="50" s="1"/>
  <c r="R59" i="3"/>
  <c r="J50" i="39"/>
  <c r="V149" i="50" s="1"/>
  <c r="R51" i="3"/>
  <c r="J171" i="39"/>
  <c r="V135" i="50" s="1"/>
  <c r="U172" i="3"/>
  <c r="J123" i="39"/>
  <c r="V97" i="50" s="1"/>
  <c r="U124" i="3"/>
  <c r="J107" i="39"/>
  <c r="V33" i="50" s="1"/>
  <c r="W33" s="1"/>
  <c r="U108" i="3"/>
  <c r="J91" i="39"/>
  <c r="V173" i="50" s="1"/>
  <c r="W173" s="1"/>
  <c r="U92" i="3"/>
  <c r="J168" i="39"/>
  <c r="V89" i="50" s="1"/>
  <c r="J157" i="39"/>
  <c r="V155" i="50" s="1"/>
  <c r="W155" s="1"/>
  <c r="U158" i="3"/>
  <c r="J145" i="39"/>
  <c r="V129" i="50" s="1"/>
  <c r="U146" i="3"/>
  <c r="J136" i="39"/>
  <c r="V32" i="50" s="1"/>
  <c r="W32" s="1"/>
  <c r="J125" i="39"/>
  <c r="V75" i="50" s="1"/>
  <c r="U126" i="3"/>
  <c r="J113" i="39"/>
  <c r="V147" i="50" s="1"/>
  <c r="U114" i="3"/>
  <c r="J90" i="39"/>
  <c r="V16" i="50" s="1"/>
  <c r="W16" s="1"/>
  <c r="R91" i="3"/>
  <c r="J74" i="39"/>
  <c r="V30" i="50" s="1"/>
  <c r="W30" s="1"/>
  <c r="R75" i="3"/>
  <c r="J76" i="39"/>
  <c r="V13" i="50" s="1"/>
  <c r="W13" s="1"/>
  <c r="R77" i="3"/>
  <c r="J85" i="39"/>
  <c r="V22" i="50" s="1"/>
  <c r="W22" s="1"/>
  <c r="R86" i="3"/>
  <c r="K109" i="39"/>
  <c r="J155"/>
  <c r="V58" i="50" s="1"/>
  <c r="W58" s="1"/>
  <c r="J65" i="39"/>
  <c r="V105" i="50" s="1"/>
  <c r="J49" i="39"/>
  <c r="V62" i="50" s="1"/>
  <c r="W62" s="1"/>
  <c r="J33" i="39"/>
  <c r="V125" i="50" s="1"/>
  <c r="J67" i="39"/>
  <c r="V92" i="50" s="1"/>
  <c r="V111" i="3"/>
  <c r="J115" i="39"/>
  <c r="V11" i="50" s="1"/>
  <c r="W11" s="1"/>
  <c r="J47" i="39"/>
  <c r="V122" i="50" s="1"/>
  <c r="J159" i="39"/>
  <c r="V82" i="50" s="1"/>
  <c r="W82" s="1"/>
  <c r="J102" i="39"/>
  <c r="V84" i="50" s="1"/>
  <c r="R103" i="3"/>
  <c r="J9" i="39"/>
  <c r="V60" i="50" s="1"/>
  <c r="R10" i="3"/>
  <c r="J142" i="39"/>
  <c r="V15" i="50" s="1"/>
  <c r="W15" s="1"/>
  <c r="J46" i="39"/>
  <c r="V36" i="50" s="1"/>
  <c r="W36" s="1"/>
  <c r="R47" i="3"/>
  <c r="J13" i="39"/>
  <c r="V66" i="50" s="1"/>
  <c r="R14" i="3"/>
  <c r="J130" i="39"/>
  <c r="V49" i="50" s="1"/>
  <c r="W49" s="1"/>
  <c r="J114" i="39"/>
  <c r="V31" i="50" s="1"/>
  <c r="W31" s="1"/>
  <c r="J147" i="39"/>
  <c r="V86" i="50" s="1"/>
  <c r="W86" s="1"/>
  <c r="U148" i="3"/>
  <c r="J99" i="39"/>
  <c r="V29" i="50" s="1"/>
  <c r="W29" s="1"/>
  <c r="U100" i="3"/>
  <c r="J173" i="39"/>
  <c r="V146" i="50" s="1"/>
  <c r="U174" i="3"/>
  <c r="J141" i="39"/>
  <c r="V121" i="50" s="1"/>
  <c r="U142" i="3"/>
  <c r="J120" i="39"/>
  <c r="V12" i="50" s="1"/>
  <c r="W12" s="1"/>
  <c r="J82" i="39"/>
  <c r="V40" i="50" s="1"/>
  <c r="W40" s="1"/>
  <c r="R83" i="3"/>
  <c r="J97" i="39"/>
  <c r="V28" i="50" s="1"/>
  <c r="W28" s="1"/>
  <c r="U98" i="3"/>
  <c r="J88" i="39"/>
  <c r="V38" i="50" s="1"/>
  <c r="W38" s="1"/>
  <c r="R89" i="3"/>
  <c r="K57" i="39"/>
  <c r="K31"/>
  <c r="V32" i="3"/>
  <c r="J106" i="39"/>
  <c r="V14" i="50" s="1"/>
  <c r="W14" s="1"/>
  <c r="R107" i="3"/>
  <c r="J162" i="39"/>
  <c r="V85" i="50" s="1"/>
  <c r="U163" i="3"/>
  <c r="J14" i="39"/>
  <c r="V54" i="50" s="1"/>
  <c r="R15" i="3"/>
  <c r="J126" i="39"/>
  <c r="V109" i="50" s="1"/>
  <c r="J34" i="39"/>
  <c r="V68" i="50" s="1"/>
  <c r="R35" i="3"/>
  <c r="J111" i="39"/>
  <c r="V112" i="50" s="1"/>
  <c r="U112" i="3"/>
  <c r="J164" i="39"/>
  <c r="V131" i="50" s="1"/>
  <c r="U165" i="3"/>
  <c r="J132" i="39"/>
  <c r="V169" i="50" s="1"/>
  <c r="W169" s="1"/>
  <c r="U133" i="3"/>
  <c r="J137" i="39"/>
  <c r="V98" i="50" s="1"/>
  <c r="U138" i="3"/>
  <c r="J117" i="39"/>
  <c r="V94" i="50" s="1"/>
  <c r="U118" i="3"/>
  <c r="J78" i="39"/>
  <c r="V160" i="50" s="1"/>
  <c r="W160" s="1"/>
  <c r="R79" i="3"/>
  <c r="J84" i="39"/>
  <c r="V166" i="50" s="1"/>
  <c r="W166" s="1"/>
  <c r="R85" i="3"/>
  <c r="J73" i="39"/>
  <c r="V59" i="50" s="1"/>
  <c r="R74" i="3"/>
  <c r="J127" i="39"/>
  <c r="V148" i="50" s="1"/>
  <c r="W148" s="1"/>
  <c r="J52" i="39"/>
  <c r="V52" i="50" s="1"/>
  <c r="J20" i="39"/>
  <c r="V39" i="50" s="1"/>
  <c r="J167" i="39"/>
  <c r="V170" i="50" s="1"/>
  <c r="W170" s="1"/>
  <c r="U168" i="3"/>
  <c r="J151" i="39"/>
  <c r="V17" i="50" s="1"/>
  <c r="W17" s="1"/>
  <c r="U152" i="3"/>
  <c r="J135" i="39"/>
  <c r="V46" i="50" s="1"/>
  <c r="W46" s="1"/>
  <c r="U136" i="3"/>
  <c r="J119" i="39"/>
  <c r="V156" i="50" s="1"/>
  <c r="W156" s="1"/>
  <c r="U120" i="3"/>
  <c r="J103" i="39"/>
  <c r="V136" i="50" s="1"/>
  <c r="U104" i="3"/>
  <c r="J172" i="39"/>
  <c r="V103" i="50" s="1"/>
  <c r="U173" i="3"/>
  <c r="J156" i="39"/>
  <c r="V102" i="50" s="1"/>
  <c r="W102" s="1"/>
  <c r="U157" i="3"/>
  <c r="J140" i="39"/>
  <c r="V145" i="50" s="1"/>
  <c r="U141" i="3"/>
  <c r="J124" i="39"/>
  <c r="V61" i="50" s="1"/>
  <c r="U125" i="3"/>
  <c r="J108" i="39"/>
  <c r="V71" i="50" s="1"/>
  <c r="U109" i="3"/>
  <c r="I174" i="39"/>
  <c r="U93" i="3"/>
  <c r="J165" i="39"/>
  <c r="V9" i="50" s="1"/>
  <c r="W9" s="1"/>
  <c r="U166" i="3"/>
  <c r="J153" i="39"/>
  <c r="V53" i="50" s="1"/>
  <c r="W53" s="1"/>
  <c r="U154" i="3"/>
  <c r="J133" i="39"/>
  <c r="V123" i="50" s="1"/>
  <c r="U134" i="3"/>
  <c r="J121" i="39"/>
  <c r="V20" i="50" s="1"/>
  <c r="W20" s="1"/>
  <c r="U122" i="3"/>
  <c r="K112" i="39"/>
  <c r="J86"/>
  <c r="V162" i="50" s="1"/>
  <c r="W162" s="1"/>
  <c r="R87" i="3"/>
  <c r="J105" i="39"/>
  <c r="V45" i="50" s="1"/>
  <c r="W45" s="1"/>
  <c r="U106" i="3"/>
  <c r="J81" i="39"/>
  <c r="V90" i="50" s="1"/>
  <c r="W90" s="1"/>
  <c r="R82" i="3"/>
  <c r="J100" i="39"/>
  <c r="V144" i="50" s="1"/>
  <c r="W144" s="1"/>
  <c r="J139" i="39"/>
  <c r="V150" i="50" s="1"/>
  <c r="J61" i="39"/>
  <c r="V44" i="50" s="1"/>
  <c r="W44" s="1"/>
  <c r="J45" i="39"/>
  <c r="V95" i="50" s="1"/>
  <c r="J29" i="39"/>
  <c r="V70" i="50" s="1"/>
  <c r="W70" s="1"/>
  <c r="J59" i="39"/>
  <c r="V87" i="50" s="1"/>
  <c r="W87" s="1"/>
  <c r="J27" i="39"/>
  <c r="V73" i="50" s="1"/>
  <c r="W73" s="1"/>
  <c r="J87" i="39"/>
  <c r="V63" i="50" s="1"/>
  <c r="W63" s="1"/>
  <c r="J60" i="39"/>
  <c r="V23" i="50" s="1"/>
  <c r="W23" s="1"/>
  <c r="J71" i="39"/>
  <c r="V159" i="50" s="1"/>
  <c r="W159" s="1"/>
  <c r="J39" i="39"/>
  <c r="V163" i="50" s="1"/>
  <c r="W163" s="1"/>
  <c r="J98" i="39"/>
  <c r="V164" i="50" s="1"/>
  <c r="W164" s="1"/>
  <c r="R99" i="3"/>
  <c r="J12" i="39"/>
  <c r="V72" i="50" s="1"/>
  <c r="W72" s="1"/>
  <c r="R13" i="3"/>
  <c r="J83" i="39"/>
  <c r="V133" i="50" s="1"/>
  <c r="R84" i="3"/>
  <c r="J42" i="39"/>
  <c r="V118" i="50" s="1"/>
  <c r="R43" i="3"/>
  <c r="J26" i="39"/>
  <c r="V119" i="50" s="1"/>
  <c r="R27" i="3"/>
  <c r="J11" i="39"/>
  <c r="V88" i="50" s="1"/>
  <c r="W88" s="1"/>
  <c r="R12" i="3"/>
  <c r="J166" i="39"/>
  <c r="V80" i="50" s="1"/>
  <c r="W80" s="1"/>
  <c r="U167" i="3"/>
  <c r="J70" i="39"/>
  <c r="V140" i="50" s="1"/>
  <c r="W140" s="1"/>
  <c r="R71" i="3"/>
  <c r="J54" i="39"/>
  <c r="V113" i="50" s="1"/>
  <c r="W113" s="1"/>
  <c r="R55" i="3"/>
  <c r="J16" i="39"/>
  <c r="V115" i="50" s="1"/>
  <c r="R17" i="3"/>
  <c r="J138" i="39"/>
  <c r="V154" i="50" s="1"/>
  <c r="W154" s="1"/>
  <c r="J17" i="39"/>
  <c r="V51" i="50" s="1"/>
  <c r="R18" i="3"/>
  <c r="M159" i="40"/>
  <c r="N82" i="50" s="1"/>
  <c r="O82" s="1"/>
  <c r="M69" i="40"/>
  <c r="N74" i="50" s="1"/>
  <c r="O74" s="1"/>
  <c r="M105" i="40"/>
  <c r="N45" i="50" s="1"/>
  <c r="M98" i="40"/>
  <c r="N164" i="50" s="1"/>
  <c r="M28" i="40"/>
  <c r="N171" i="50" s="1"/>
  <c r="M173" i="40"/>
  <c r="N146" i="50" s="1"/>
  <c r="M45" i="40"/>
  <c r="N95" i="50" s="1"/>
  <c r="M14" i="40"/>
  <c r="N54" i="50" s="1"/>
  <c r="M56" i="40"/>
  <c r="N142" i="50" s="1"/>
  <c r="O142" s="1"/>
  <c r="M40" i="40"/>
  <c r="N108" i="50" s="1"/>
  <c r="M158" i="40"/>
  <c r="N81" i="50" s="1"/>
  <c r="M150" i="40"/>
  <c r="N117" i="50" s="1"/>
  <c r="M77" i="40"/>
  <c r="N37" i="50" s="1"/>
  <c r="M30" i="40"/>
  <c r="N130" i="50" s="1"/>
  <c r="O130" s="1"/>
  <c r="M118" i="40"/>
  <c r="N101" i="50" s="1"/>
  <c r="M16" i="40"/>
  <c r="N115" i="50" s="1"/>
  <c r="BZ115" s="1"/>
  <c r="E114" i="51" s="1"/>
  <c r="M149" i="40"/>
  <c r="N35" i="50" s="1"/>
  <c r="BZ35" s="1"/>
  <c r="G150" i="3"/>
  <c r="M172" i="40"/>
  <c r="N103" i="50" s="1"/>
  <c r="O103" s="1"/>
  <c r="G173" i="3"/>
  <c r="M132" i="40"/>
  <c r="N169" i="50" s="1"/>
  <c r="O169" s="1"/>
  <c r="J133" i="3"/>
  <c r="N87"/>
  <c r="N9" i="40"/>
  <c r="M94"/>
  <c r="N104" i="50" s="1"/>
  <c r="O104" s="1"/>
  <c r="J95" i="3"/>
  <c r="M169" i="40"/>
  <c r="N48" i="50" s="1"/>
  <c r="G170" i="3"/>
  <c r="M78" i="40"/>
  <c r="N160" i="50" s="1"/>
  <c r="G79" i="3"/>
  <c r="M63" i="40"/>
  <c r="N120" i="50" s="1"/>
  <c r="G64" i="3"/>
  <c r="M31" i="40"/>
  <c r="N106" i="50" s="1"/>
  <c r="G32" i="3"/>
  <c r="M80" i="40"/>
  <c r="N77" i="50" s="1"/>
  <c r="J81" i="3"/>
  <c r="M50" i="40"/>
  <c r="N149" i="50" s="1"/>
  <c r="O149" s="1"/>
  <c r="J51" i="3"/>
  <c r="M39" i="40"/>
  <c r="N163" i="50" s="1"/>
  <c r="G40" i="3"/>
  <c r="M112" i="40"/>
  <c r="N143" i="50" s="1"/>
  <c r="O143" s="1"/>
  <c r="G113" i="3"/>
  <c r="M81" i="40"/>
  <c r="N90" i="50" s="1"/>
  <c r="G82" i="3"/>
  <c r="M79" i="40"/>
  <c r="N42" i="50" s="1"/>
  <c r="G80" i="3"/>
  <c r="M21" i="40"/>
  <c r="N110" i="50" s="1"/>
  <c r="BZ110" s="1"/>
  <c r="E109" i="51" s="1"/>
  <c r="G109" s="1"/>
  <c r="G22" i="3"/>
  <c r="M139" i="40"/>
  <c r="N150" i="50" s="1"/>
  <c r="G140" i="3"/>
  <c r="N135"/>
  <c r="M157" i="40"/>
  <c r="N155" i="50" s="1"/>
  <c r="G158" i="3"/>
  <c r="M148" i="40"/>
  <c r="N64" i="50" s="1"/>
  <c r="M117" i="40"/>
  <c r="N94" i="50" s="1"/>
  <c r="G118" i="3"/>
  <c r="M170" i="40"/>
  <c r="N138" i="50" s="1"/>
  <c r="M171" i="3"/>
  <c r="M160" i="40"/>
  <c r="N34" i="50" s="1"/>
  <c r="J161" i="3"/>
  <c r="M147" i="40"/>
  <c r="N86" i="50" s="1"/>
  <c r="O86" s="1"/>
  <c r="M148" i="3"/>
  <c r="M124" i="40"/>
  <c r="N61" i="50" s="1"/>
  <c r="O61" s="1"/>
  <c r="J125" i="3"/>
  <c r="M115" i="40"/>
  <c r="N11" i="50" s="1"/>
  <c r="M97" i="40"/>
  <c r="N28" i="50" s="1"/>
  <c r="I174" i="40"/>
  <c r="J89" i="3"/>
  <c r="M90" i="40"/>
  <c r="N16" i="50" s="1"/>
  <c r="N86" i="3"/>
  <c r="M59" i="40"/>
  <c r="N87" i="50" s="1"/>
  <c r="BZ87" s="1"/>
  <c r="E86" i="51" s="1"/>
  <c r="G86" s="1"/>
  <c r="M92" i="40"/>
  <c r="N107" i="50" s="1"/>
  <c r="O107" s="1"/>
  <c r="M53" i="40"/>
  <c r="N19" i="50" s="1"/>
  <c r="BZ19" s="1"/>
  <c r="N26" i="3"/>
  <c r="M76" i="40"/>
  <c r="N13" i="50" s="1"/>
  <c r="M12" i="40"/>
  <c r="N72" i="50" s="1"/>
  <c r="O72" s="1"/>
  <c r="M129" i="40"/>
  <c r="N69" i="50" s="1"/>
  <c r="G130" i="3"/>
  <c r="M142" i="40"/>
  <c r="N15" i="50" s="1"/>
  <c r="M107" i="40"/>
  <c r="N33" i="50" s="1"/>
  <c r="O33" s="1"/>
  <c r="M84" i="40"/>
  <c r="N166" i="50" s="1"/>
  <c r="G85" i="3"/>
  <c r="M119" i="40"/>
  <c r="N156" i="50" s="1"/>
  <c r="BZ156" s="1"/>
  <c r="E155" i="51" s="1"/>
  <c r="G120" i="3"/>
  <c r="M72" i="40"/>
  <c r="N161" i="50" s="1"/>
  <c r="M68" i="40"/>
  <c r="N79" i="50" s="1"/>
  <c r="G69" i="3"/>
  <c r="M48" i="40"/>
  <c r="N56" i="50" s="1"/>
  <c r="J49" i="3"/>
  <c r="G35"/>
  <c r="M34" i="40"/>
  <c r="N68" i="50" s="1"/>
  <c r="M27" i="40"/>
  <c r="N73" i="50" s="1"/>
  <c r="O73" s="1"/>
  <c r="G28" i="3"/>
  <c r="M17" i="40"/>
  <c r="N51" i="50" s="1"/>
  <c r="G18" i="3"/>
  <c r="M11" i="40"/>
  <c r="N88" i="50" s="1"/>
  <c r="O88" s="1"/>
  <c r="G12" i="3"/>
  <c r="M121" i="40"/>
  <c r="N20" i="50" s="1"/>
  <c r="G122" i="3"/>
  <c r="M73" i="40"/>
  <c r="N59" i="50" s="1"/>
  <c r="O59" s="1"/>
  <c r="G74" i="3"/>
  <c r="M15" i="40"/>
  <c r="N50" i="50" s="1"/>
  <c r="G16" i="3"/>
  <c r="M123" i="40"/>
  <c r="N97" i="50" s="1"/>
  <c r="O97" s="1"/>
  <c r="M122" i="40"/>
  <c r="N10" i="50" s="1"/>
  <c r="BZ10" s="1"/>
  <c r="M106" i="40"/>
  <c r="N14" i="50" s="1"/>
  <c r="G107" i="3"/>
  <c r="M32" i="40"/>
  <c r="N167" i="50" s="1"/>
  <c r="G33" i="3"/>
  <c r="M24" i="40"/>
  <c r="N99" i="50" s="1"/>
  <c r="G25" i="3"/>
  <c r="M162" i="40"/>
  <c r="N85" i="50" s="1"/>
  <c r="O85" s="1"/>
  <c r="M163" i="3"/>
  <c r="M103" i="40"/>
  <c r="N136" i="50" s="1"/>
  <c r="O136" s="1"/>
  <c r="G104" i="3"/>
  <c r="M41" i="40"/>
  <c r="N24" i="50" s="1"/>
  <c r="O24" s="1"/>
  <c r="G42" i="3"/>
  <c r="M127" i="40"/>
  <c r="N148" i="50" s="1"/>
  <c r="G128" i="3"/>
  <c r="M166" i="40"/>
  <c r="N80" i="50" s="1"/>
  <c r="O80" s="1"/>
  <c r="M167" i="3"/>
  <c r="M143" i="40"/>
  <c r="N151" i="50" s="1"/>
  <c r="M144" i="3"/>
  <c r="M116" i="40"/>
  <c r="N116" i="50" s="1"/>
  <c r="O116" s="1"/>
  <c r="M155" i="40"/>
  <c r="N58" i="50" s="1"/>
  <c r="BZ58" s="1"/>
  <c r="E57" i="51" s="1"/>
  <c r="G57" s="1"/>
  <c r="M156" i="3"/>
  <c r="M145" i="40"/>
  <c r="N129" i="50" s="1"/>
  <c r="BZ129" s="1"/>
  <c r="G146" i="3"/>
  <c r="M114" i="40"/>
  <c r="N31" i="50" s="1"/>
  <c r="BZ31" s="1"/>
  <c r="M88" i="40"/>
  <c r="N38" i="50" s="1"/>
  <c r="O38" s="1"/>
  <c r="M136" i="40"/>
  <c r="N32" i="50" s="1"/>
  <c r="M89" i="40"/>
  <c r="N114" i="50" s="1"/>
  <c r="O114" s="1"/>
  <c r="M83" i="40"/>
  <c r="N133" i="50" s="1"/>
  <c r="BZ133" s="1"/>
  <c r="M51" i="40"/>
  <c r="N21" i="50" s="1"/>
  <c r="M141" i="40"/>
  <c r="N121" i="50" s="1"/>
  <c r="M19" i="40"/>
  <c r="N137" i="50" s="1"/>
  <c r="O137" s="1"/>
  <c r="M52" i="40"/>
  <c r="N52" i="50" s="1"/>
  <c r="M23" i="40"/>
  <c r="N111" i="50" s="1"/>
  <c r="M137" i="40"/>
  <c r="N98" i="50" s="1"/>
  <c r="G138" i="3"/>
  <c r="M108" i="40"/>
  <c r="N71" i="50" s="1"/>
  <c r="G109" i="3"/>
  <c r="G101"/>
  <c r="M100" i="40"/>
  <c r="N144" i="50" s="1"/>
  <c r="O144" s="1"/>
  <c r="G92" i="3"/>
  <c r="M91" i="40"/>
  <c r="N173" i="50" s="1"/>
  <c r="M154" i="40"/>
  <c r="N165" i="50" s="1"/>
  <c r="G155" i="3"/>
  <c r="M82" i="40"/>
  <c r="N40" i="50" s="1"/>
  <c r="O40" s="1"/>
  <c r="J83" i="3"/>
  <c r="M71" i="40"/>
  <c r="N159" i="50" s="1"/>
  <c r="G72" i="3"/>
  <c r="M66" i="40"/>
  <c r="N55" i="50" s="1"/>
  <c r="J67" i="3"/>
  <c r="M57" i="40"/>
  <c r="N139" i="50" s="1"/>
  <c r="G58" i="3"/>
  <c r="M135" i="40"/>
  <c r="N46" i="50" s="1"/>
  <c r="G136" i="3"/>
  <c r="G127"/>
  <c r="M126" i="40"/>
  <c r="N109" i="50" s="1"/>
  <c r="M60" i="40"/>
  <c r="N23" i="50" s="1"/>
  <c r="O23" s="1"/>
  <c r="G61" i="3"/>
  <c r="M58" i="40"/>
  <c r="N128" i="50" s="1"/>
  <c r="J59" i="3"/>
  <c r="M54" i="40"/>
  <c r="N113" i="50" s="1"/>
  <c r="O113" s="1"/>
  <c r="G55" i="3"/>
  <c r="M47" i="40"/>
  <c r="N122" i="50" s="1"/>
  <c r="G48" i="3"/>
  <c r="M42" i="40"/>
  <c r="N118" i="50" s="1"/>
  <c r="J43" i="3"/>
  <c r="M64" i="40"/>
  <c r="N78" i="50" s="1"/>
  <c r="J65" i="3"/>
  <c r="M62" i="40"/>
  <c r="N124" i="50" s="1"/>
  <c r="O124" s="1"/>
  <c r="G63" i="3"/>
  <c r="M49" i="40"/>
  <c r="N62" i="50" s="1"/>
  <c r="G50" i="3"/>
  <c r="M22" i="40"/>
  <c r="N134" i="50" s="1"/>
  <c r="G23" i="3"/>
  <c r="M20" i="40"/>
  <c r="N39" i="50" s="1"/>
  <c r="G21" i="3"/>
  <c r="M120" i="40"/>
  <c r="N12" i="50" s="1"/>
  <c r="J121" i="3"/>
  <c r="N134"/>
  <c r="M65" i="40"/>
  <c r="N105" i="50" s="1"/>
  <c r="O105" s="1"/>
  <c r="G66" i="3"/>
  <c r="M151" i="40"/>
  <c r="N17" i="50" s="1"/>
  <c r="O17" s="1"/>
  <c r="M152" i="3"/>
  <c r="L174" i="40"/>
  <c r="M112" i="3"/>
  <c r="M153" i="40"/>
  <c r="N53" i="50" s="1"/>
  <c r="BZ53" s="1"/>
  <c r="G154" i="3"/>
  <c r="M144" i="40"/>
  <c r="N47" i="50" s="1"/>
  <c r="O47" s="1"/>
  <c r="M109" i="40"/>
  <c r="N126" i="50" s="1"/>
  <c r="G110" i="3"/>
  <c r="N167" i="40"/>
  <c r="M99"/>
  <c r="N29" i="50" s="1"/>
  <c r="M87" i="40"/>
  <c r="N63" i="50" s="1"/>
  <c r="BZ63" s="1"/>
  <c r="E62" i="51" s="1"/>
  <c r="M43" i="40"/>
  <c r="N141" i="50" s="1"/>
  <c r="M140" i="40"/>
  <c r="N145" i="50" s="1"/>
  <c r="M110" i="40"/>
  <c r="N152" i="50" s="1"/>
  <c r="M37" i="40"/>
  <c r="N172" i="50" s="1"/>
  <c r="O172" s="1"/>
  <c r="M161" i="40"/>
  <c r="N41" i="50" s="1"/>
  <c r="G162" i="3"/>
  <c r="M131" i="40"/>
  <c r="N96" i="50" s="1"/>
  <c r="O96" s="1"/>
  <c r="M130" i="40"/>
  <c r="N49" i="50" s="1"/>
  <c r="BZ49" s="1"/>
  <c r="M128" i="40"/>
  <c r="N100" i="50" s="1"/>
  <c r="G129" i="3"/>
  <c r="M96" i="40"/>
  <c r="N27" i="50" s="1"/>
  <c r="O27" s="1"/>
  <c r="G97" i="3"/>
  <c r="M146" i="40"/>
  <c r="N76" i="50" s="1"/>
  <c r="O76" s="1"/>
  <c r="G147" i="3"/>
  <c r="M95" i="40"/>
  <c r="N83" i="50" s="1"/>
  <c r="M171" i="40"/>
  <c r="N135" i="50" s="1"/>
  <c r="G172" i="3"/>
  <c r="M138" i="40"/>
  <c r="N154" i="50" s="1"/>
  <c r="G139" i="3"/>
  <c r="M102" i="40"/>
  <c r="N84" i="50" s="1"/>
  <c r="O84" s="1"/>
  <c r="M74" i="40"/>
  <c r="N30" i="50" s="1"/>
  <c r="J75" i="3"/>
  <c r="M70" i="40"/>
  <c r="N140" i="50" s="1"/>
  <c r="O140" s="1"/>
  <c r="M55" i="40"/>
  <c r="N65" i="50" s="1"/>
  <c r="G56" i="3"/>
  <c r="M46" i="40"/>
  <c r="N36" i="50" s="1"/>
  <c r="G47" i="3"/>
  <c r="M36" i="40"/>
  <c r="N157" i="50" s="1"/>
  <c r="G37" i="3"/>
  <c r="M33" i="40"/>
  <c r="N125" i="50" s="1"/>
  <c r="BZ125" s="1"/>
  <c r="G34" i="3"/>
  <c r="M104" i="40"/>
  <c r="N93" i="50" s="1"/>
  <c r="O93" s="1"/>
  <c r="J105" i="3"/>
  <c r="M44" i="40"/>
  <c r="N43" i="50" s="1"/>
  <c r="G45" i="3"/>
  <c r="M93" i="40"/>
  <c r="N168" i="50" s="1"/>
  <c r="M38" i="40"/>
  <c r="N57" i="50" s="1"/>
  <c r="G39" i="3"/>
  <c r="M164" i="40"/>
  <c r="N131" i="50" s="1"/>
  <c r="O131" s="1"/>
  <c r="M168" i="40"/>
  <c r="N89" i="50" s="1"/>
  <c r="O89" s="1"/>
  <c r="F174" i="40"/>
  <c r="M8"/>
  <c r="N18" i="50" s="1"/>
  <c r="J92" i="39"/>
  <c r="V107" i="50" s="1"/>
  <c r="F174" i="39"/>
  <c r="M120" i="36"/>
  <c r="AW12" i="50" s="1"/>
  <c r="AX12" s="1"/>
  <c r="M164" i="36"/>
  <c r="AW131" i="50" s="1"/>
  <c r="AX131" s="1"/>
  <c r="M89" i="36"/>
  <c r="AW114" i="50" s="1"/>
  <c r="AX114" s="1"/>
  <c r="M116" i="36"/>
  <c r="AW116" i="50" s="1"/>
  <c r="AX116" s="1"/>
  <c r="M156" i="36"/>
  <c r="AW102" i="50" s="1"/>
  <c r="AX102" s="1"/>
  <c r="M160" i="36"/>
  <c r="AW34" i="50" s="1"/>
  <c r="AX34" s="1"/>
  <c r="M128" i="36"/>
  <c r="AW100" i="50" s="1"/>
  <c r="AX100" s="1"/>
  <c r="M97" i="36"/>
  <c r="AW28" i="50" s="1"/>
  <c r="AX28" s="1"/>
  <c r="M65" i="36"/>
  <c r="AW105" i="50" s="1"/>
  <c r="AX105" s="1"/>
  <c r="M148" i="36"/>
  <c r="AW64" i="50" s="1"/>
  <c r="AX64" s="1"/>
  <c r="M124" i="36"/>
  <c r="AW61" i="50" s="1"/>
  <c r="AX61" s="1"/>
  <c r="M93" i="36"/>
  <c r="AW168" i="50" s="1"/>
  <c r="AX168" s="1"/>
  <c r="BZ41" l="1"/>
  <c r="W41" s="1"/>
  <c r="BZ111"/>
  <c r="AM111" s="1"/>
  <c r="BZ20"/>
  <c r="BZ154"/>
  <c r="E153" i="51" s="1"/>
  <c r="BZ62" i="50"/>
  <c r="E61" i="51" s="1"/>
  <c r="G61" s="1"/>
  <c r="BZ122" i="50"/>
  <c r="E121" i="51" s="1"/>
  <c r="BZ139" i="50"/>
  <c r="BZ165"/>
  <c r="BZ121"/>
  <c r="CA121" s="1"/>
  <c r="F120" i="51" s="1"/>
  <c r="BZ32" i="50"/>
  <c r="CA32" s="1"/>
  <c r="F31" i="51" s="1"/>
  <c r="BZ68" i="50"/>
  <c r="BZ13"/>
  <c r="BZ90"/>
  <c r="E89" i="51" s="1"/>
  <c r="G89" s="1"/>
  <c r="BZ163" i="50"/>
  <c r="E162" i="51" s="1"/>
  <c r="BZ77" i="50"/>
  <c r="E76" i="51" s="1"/>
  <c r="G76" s="1"/>
  <c r="BZ120" i="50"/>
  <c r="E119" i="51" s="1"/>
  <c r="BZ48" i="50"/>
  <c r="E47" i="51" s="1"/>
  <c r="G47" s="1"/>
  <c r="BZ81" i="50"/>
  <c r="E80" i="51" s="1"/>
  <c r="G80" s="1"/>
  <c r="BZ95" i="50"/>
  <c r="BZ45"/>
  <c r="BZ50"/>
  <c r="E49" i="51" s="1"/>
  <c r="G49" s="1"/>
  <c r="BZ18" i="50"/>
  <c r="BZ43"/>
  <c r="BZ36"/>
  <c r="E35" i="51" s="1"/>
  <c r="G35" s="1"/>
  <c r="BZ145" i="50"/>
  <c r="E144" i="51" s="1"/>
  <c r="BZ39" i="50"/>
  <c r="E38" i="51" s="1"/>
  <c r="G38" s="1"/>
  <c r="BZ78" i="50"/>
  <c r="E77" i="51" s="1"/>
  <c r="G77" s="1"/>
  <c r="BZ128" i="50"/>
  <c r="E127" i="51" s="1"/>
  <c r="BZ159" i="50"/>
  <c r="E158" i="51" s="1"/>
  <c r="BZ98" i="50"/>
  <c r="CA98" s="1"/>
  <c r="F97" i="51" s="1"/>
  <c r="BZ15" i="50"/>
  <c r="BZ94"/>
  <c r="E93" i="51" s="1"/>
  <c r="G93" s="1"/>
  <c r="BZ29" i="50"/>
  <c r="E28" i="51" s="1"/>
  <c r="G28" s="1"/>
  <c r="E132"/>
  <c r="CA31" i="50"/>
  <c r="F30" i="51" s="1"/>
  <c r="E30"/>
  <c r="G30" s="1"/>
  <c r="CA10" i="50"/>
  <c r="F9" i="51" s="1"/>
  <c r="E9"/>
  <c r="G9" s="1"/>
  <c r="CA19" i="50"/>
  <c r="F18" i="51" s="1"/>
  <c r="E18"/>
  <c r="G18" s="1"/>
  <c r="CA35" i="50"/>
  <c r="F34" i="51" s="1"/>
  <c r="E34"/>
  <c r="G34" s="1"/>
  <c r="CA49" i="50"/>
  <c r="F48" i="51" s="1"/>
  <c r="E48"/>
  <c r="G48" s="1"/>
  <c r="CA41" i="50"/>
  <c r="F40" i="51" s="1"/>
  <c r="CA53" i="50"/>
  <c r="F52" i="51" s="1"/>
  <c r="E52"/>
  <c r="G52" s="1"/>
  <c r="AE111" i="50"/>
  <c r="E110" i="51"/>
  <c r="G110" s="1"/>
  <c r="CA20" i="50"/>
  <c r="F19" i="51" s="1"/>
  <c r="E19"/>
  <c r="G19" s="1"/>
  <c r="CA18" i="50"/>
  <c r="F17" i="51" s="1"/>
  <c r="E17"/>
  <c r="G17" s="1"/>
  <c r="CA43" i="50"/>
  <c r="F42" i="51" s="1"/>
  <c r="E42"/>
  <c r="G42" s="1"/>
  <c r="E124"/>
  <c r="CA62" i="50"/>
  <c r="F61" i="51" s="1"/>
  <c r="CA139" i="50"/>
  <c r="F138" i="51" s="1"/>
  <c r="E138"/>
  <c r="G138" s="1"/>
  <c r="E164"/>
  <c r="E97"/>
  <c r="G97" s="1"/>
  <c r="E31"/>
  <c r="G31" s="1"/>
  <c r="W129" i="50"/>
  <c r="E128" i="51"/>
  <c r="CA68" i="50"/>
  <c r="F67" i="51" s="1"/>
  <c r="E67"/>
  <c r="G67" s="1"/>
  <c r="CA15" i="50"/>
  <c r="F14" i="51" s="1"/>
  <c r="E14"/>
  <c r="G14" s="1"/>
  <c r="CA13" i="50"/>
  <c r="F12" i="51" s="1"/>
  <c r="E12"/>
  <c r="G12" s="1"/>
  <c r="CA48" i="50"/>
  <c r="F47" i="51" s="1"/>
  <c r="CA95" i="50"/>
  <c r="F94" i="51" s="1"/>
  <c r="E94"/>
  <c r="G94" s="1"/>
  <c r="CA45" i="50"/>
  <c r="F44" i="51" s="1"/>
  <c r="E44"/>
  <c r="G44" s="1"/>
  <c r="BZ100" i="50"/>
  <c r="W100" s="1"/>
  <c r="W95"/>
  <c r="W78"/>
  <c r="BZ117"/>
  <c r="E116" i="51" s="1"/>
  <c r="G116" s="1"/>
  <c r="BZ54" i="50"/>
  <c r="BZ164"/>
  <c r="W115"/>
  <c r="W145"/>
  <c r="BZ44"/>
  <c r="O45"/>
  <c r="O19"/>
  <c r="AE81"/>
  <c r="W68"/>
  <c r="W128"/>
  <c r="BZ28"/>
  <c r="W133"/>
  <c r="W54"/>
  <c r="BZ136"/>
  <c r="E135" i="51" s="1"/>
  <c r="BZ127" i="50"/>
  <c r="AM127" s="1"/>
  <c r="BZ26"/>
  <c r="W43"/>
  <c r="BZ25"/>
  <c r="W120"/>
  <c r="O49"/>
  <c r="O29"/>
  <c r="AE127"/>
  <c r="CA78"/>
  <c r="F77" i="51" s="1"/>
  <c r="AE78" i="50"/>
  <c r="O156"/>
  <c r="CA87"/>
  <c r="F86" i="51" s="1"/>
  <c r="AM87" i="50"/>
  <c r="AM94"/>
  <c r="CA94"/>
  <c r="F93" i="51" s="1"/>
  <c r="CA110" i="50"/>
  <c r="F109" i="51" s="1"/>
  <c r="AM110" i="50"/>
  <c r="CA77"/>
  <c r="F76" i="51" s="1"/>
  <c r="AE77" i="50"/>
  <c r="AM120"/>
  <c r="O25"/>
  <c r="O122"/>
  <c r="O110"/>
  <c r="W110"/>
  <c r="O165"/>
  <c r="O145"/>
  <c r="O139"/>
  <c r="O18"/>
  <c r="BZ57"/>
  <c r="BZ30"/>
  <c r="BZ76"/>
  <c r="E75" i="51" s="1"/>
  <c r="G75" s="1"/>
  <c r="BZ141" i="50"/>
  <c r="E140" i="51" s="1"/>
  <c r="BZ17" i="50"/>
  <c r="BZ173"/>
  <c r="BZ21"/>
  <c r="BZ148"/>
  <c r="E147" i="51" s="1"/>
  <c r="BZ99" i="50"/>
  <c r="BZ14"/>
  <c r="BZ51"/>
  <c r="E50" i="51" s="1"/>
  <c r="G50" s="1"/>
  <c r="BZ79" i="50"/>
  <c r="N54" i="38"/>
  <c r="BZ60" i="50"/>
  <c r="E59" i="51" s="1"/>
  <c r="G59" s="1"/>
  <c r="W77" i="50"/>
  <c r="O57"/>
  <c r="O125"/>
  <c r="O77"/>
  <c r="O79"/>
  <c r="O39"/>
  <c r="O26"/>
  <c r="O173"/>
  <c r="O68"/>
  <c r="O159"/>
  <c r="BZ172"/>
  <c r="AM63"/>
  <c r="BZ126"/>
  <c r="BZ12"/>
  <c r="BZ134"/>
  <c r="BZ118"/>
  <c r="E117" i="51" s="1"/>
  <c r="BZ113" i="50"/>
  <c r="BZ23"/>
  <c r="BZ46"/>
  <c r="BZ55"/>
  <c r="BZ40"/>
  <c r="BZ71"/>
  <c r="BZ52"/>
  <c r="E51" i="51" s="1"/>
  <c r="G51" s="1"/>
  <c r="AE58" i="50"/>
  <c r="CA58"/>
  <c r="F57" i="51" s="1"/>
  <c r="BZ161" i="50"/>
  <c r="E160" i="51" s="1"/>
  <c r="BZ166" i="50"/>
  <c r="BZ69"/>
  <c r="E68" i="51" s="1"/>
  <c r="G68" s="1"/>
  <c r="BZ16" i="50"/>
  <c r="BZ11"/>
  <c r="BZ86"/>
  <c r="BZ138"/>
  <c r="E137" i="51" s="1"/>
  <c r="BZ150" i="50"/>
  <c r="E149" i="51" s="1"/>
  <c r="BZ42" i="50"/>
  <c r="E41" i="51" s="1"/>
  <c r="G41" s="1"/>
  <c r="BZ143" i="50"/>
  <c r="E142" i="51" s="1"/>
  <c r="BZ149" i="50"/>
  <c r="E148" i="51" s="1"/>
  <c r="BZ106" i="50"/>
  <c r="E105" i="51" s="1"/>
  <c r="G105" s="1"/>
  <c r="BZ160" i="50"/>
  <c r="BZ104"/>
  <c r="E103" i="51" s="1"/>
  <c r="G103" s="1"/>
  <c r="BZ130" i="50"/>
  <c r="E129" i="51" s="1"/>
  <c r="G129" s="1"/>
  <c r="BZ108" i="50"/>
  <c r="E107" i="51" s="1"/>
  <c r="G107" s="1"/>
  <c r="BZ146" i="50"/>
  <c r="E145" i="51" s="1"/>
  <c r="BZ74" i="50"/>
  <c r="BZ61"/>
  <c r="E60" i="51" s="1"/>
  <c r="G60" s="1"/>
  <c r="V70" i="3"/>
  <c r="BZ112" i="50"/>
  <c r="E111" i="51" s="1"/>
  <c r="G111" s="1"/>
  <c r="BZ124" i="50"/>
  <c r="E123" i="51" s="1"/>
  <c r="BZ70" i="50"/>
  <c r="E69" i="51" s="1"/>
  <c r="G69" s="1"/>
  <c r="BZ147" i="50"/>
  <c r="AW60" i="3"/>
  <c r="AX60" s="1"/>
  <c r="BZ162" i="50"/>
  <c r="E161" i="51" s="1"/>
  <c r="N126" i="38"/>
  <c r="BZ91" i="50"/>
  <c r="BZ153"/>
  <c r="E152" i="51" s="1"/>
  <c r="BZ158" i="50"/>
  <c r="BZ174"/>
  <c r="BZ170"/>
  <c r="E169" i="51" s="1"/>
  <c r="O133" i="50"/>
  <c r="O55"/>
  <c r="O28"/>
  <c r="O52"/>
  <c r="O160"/>
  <c r="O41"/>
  <c r="O31"/>
  <c r="O50"/>
  <c r="O16"/>
  <c r="O78"/>
  <c r="O91"/>
  <c r="O90"/>
  <c r="O111"/>
  <c r="O32"/>
  <c r="AX136"/>
  <c r="O10"/>
  <c r="O134"/>
  <c r="O54"/>
  <c r="O63"/>
  <c r="O35"/>
  <c r="O99"/>
  <c r="O164"/>
  <c r="O87"/>
  <c r="O118"/>
  <c r="O163"/>
  <c r="O11"/>
  <c r="AE156"/>
  <c r="AE94"/>
  <c r="CA36"/>
  <c r="F35" i="51" s="1"/>
  <c r="AM36" i="50"/>
  <c r="AM154"/>
  <c r="AM128"/>
  <c r="AM129"/>
  <c r="BZ34"/>
  <c r="AM115"/>
  <c r="BZ123"/>
  <c r="BZ66"/>
  <c r="O43"/>
  <c r="O98"/>
  <c r="O48"/>
  <c r="O121"/>
  <c r="AE87"/>
  <c r="CA111"/>
  <c r="F110" i="51" s="1"/>
  <c r="BZ38" i="50"/>
  <c r="E37" i="51" s="1"/>
  <c r="G37" s="1"/>
  <c r="BZ151" i="50"/>
  <c r="E150" i="51" s="1"/>
  <c r="BZ64" i="50"/>
  <c r="BZ103"/>
  <c r="E102" i="51" s="1"/>
  <c r="BZ101" i="50"/>
  <c r="E100" i="51" s="1"/>
  <c r="G100" s="1"/>
  <c r="V36" i="3"/>
  <c r="W36" s="1"/>
  <c r="BZ22" i="50"/>
  <c r="BZ9"/>
  <c r="BZ75"/>
  <c r="E74" i="51" s="1"/>
  <c r="G74" s="1"/>
  <c r="O30" i="50"/>
  <c r="O60"/>
  <c r="O128"/>
  <c r="O101"/>
  <c r="O81"/>
  <c r="W125"/>
  <c r="W139"/>
  <c r="O9"/>
  <c r="O94"/>
  <c r="O129"/>
  <c r="W94"/>
  <c r="O148"/>
  <c r="O44"/>
  <c r="O34"/>
  <c r="AE98"/>
  <c r="AE45"/>
  <c r="AE68"/>
  <c r="BZ89"/>
  <c r="E88" i="51" s="1"/>
  <c r="G88" s="1"/>
  <c r="BZ168" i="50"/>
  <c r="BZ93"/>
  <c r="BZ157"/>
  <c r="E156" i="51" s="1"/>
  <c r="BZ65" i="50"/>
  <c r="BZ84"/>
  <c r="E83" i="51" s="1"/>
  <c r="G83" s="1"/>
  <c r="BZ135" i="50"/>
  <c r="BZ131"/>
  <c r="E130" i="51" s="1"/>
  <c r="G130" s="1"/>
  <c r="BZ140" i="50"/>
  <c r="BZ83"/>
  <c r="E82" i="51" s="1"/>
  <c r="G82" s="1"/>
  <c r="BZ27" i="50"/>
  <c r="E26" i="51" s="1"/>
  <c r="G26" s="1"/>
  <c r="BZ96" i="50"/>
  <c r="E95" i="51" s="1"/>
  <c r="G95" s="1"/>
  <c r="BZ152" i="50"/>
  <c r="BZ47"/>
  <c r="BZ105"/>
  <c r="E104" i="51" s="1"/>
  <c r="G104" s="1"/>
  <c r="BZ109" i="50"/>
  <c r="E108" i="51" s="1"/>
  <c r="G108" s="1"/>
  <c r="BZ144" i="50"/>
  <c r="E143" i="51" s="1"/>
  <c r="G143" s="1"/>
  <c r="BZ137" i="50"/>
  <c r="BZ114"/>
  <c r="E113" i="51" s="1"/>
  <c r="G113" s="1"/>
  <c r="BZ116" i="50"/>
  <c r="BZ80"/>
  <c r="BZ24"/>
  <c r="BZ85"/>
  <c r="BZ167"/>
  <c r="E166" i="51" s="1"/>
  <c r="BZ97" i="50"/>
  <c r="BZ59"/>
  <c r="BZ88"/>
  <c r="E87" i="51" s="1"/>
  <c r="G87" s="1"/>
  <c r="BZ73" i="50"/>
  <c r="E72" i="51" s="1"/>
  <c r="G72" s="1"/>
  <c r="BZ56" i="50"/>
  <c r="E55" i="51" s="1"/>
  <c r="G55" s="1"/>
  <c r="BZ33" i="50"/>
  <c r="E32" i="51" s="1"/>
  <c r="G32" s="1"/>
  <c r="BZ72" i="50"/>
  <c r="BZ107"/>
  <c r="E106" i="51" s="1"/>
  <c r="BZ155" i="50"/>
  <c r="E154" i="51" s="1"/>
  <c r="N10" i="3"/>
  <c r="BZ169" i="50"/>
  <c r="E168" i="51" s="1"/>
  <c r="BZ37" i="50"/>
  <c r="BZ142"/>
  <c r="E141" i="51" s="1"/>
  <c r="BZ171" i="50"/>
  <c r="E170" i="51" s="1"/>
  <c r="BZ82" i="50"/>
  <c r="E81" i="51" s="1"/>
  <c r="G81" s="1"/>
  <c r="V110" i="3"/>
  <c r="W110" s="1"/>
  <c r="BZ119" i="50"/>
  <c r="E118" i="51" s="1"/>
  <c r="G118" s="1"/>
  <c r="BZ132" i="50"/>
  <c r="E131" i="51" s="1"/>
  <c r="BH158" i="3"/>
  <c r="BI158" s="1"/>
  <c r="BZ92" i="50"/>
  <c r="E91" i="51" s="1"/>
  <c r="G91" s="1"/>
  <c r="BZ102" i="50"/>
  <c r="E101" i="51" s="1"/>
  <c r="G101" s="1"/>
  <c r="BZ67" i="50"/>
  <c r="E66" i="51" s="1"/>
  <c r="G66" s="1"/>
  <c r="O153" i="50"/>
  <c r="O151"/>
  <c r="O14"/>
  <c r="O115"/>
  <c r="O36"/>
  <c r="O154"/>
  <c r="O106"/>
  <c r="O70"/>
  <c r="O120"/>
  <c r="O53"/>
  <c r="O95"/>
  <c r="O37"/>
  <c r="O51"/>
  <c r="O135"/>
  <c r="O109"/>
  <c r="O126"/>
  <c r="O152"/>
  <c r="O64"/>
  <c r="O170"/>
  <c r="O62"/>
  <c r="O12"/>
  <c r="O56"/>
  <c r="O71"/>
  <c r="O69"/>
  <c r="O21"/>
  <c r="O147"/>
  <c r="O20"/>
  <c r="O58"/>
  <c r="O46"/>
  <c r="O15"/>
  <c r="O42"/>
  <c r="O13"/>
  <c r="O117"/>
  <c r="O100"/>
  <c r="AE49"/>
  <c r="BH89" i="3"/>
  <c r="BI89" s="1"/>
  <c r="BH75"/>
  <c r="BI75" s="1"/>
  <c r="O134"/>
  <c r="O26"/>
  <c r="N168"/>
  <c r="O168" s="1"/>
  <c r="N25" i="40"/>
  <c r="N101"/>
  <c r="V113" i="3"/>
  <c r="K35" i="39"/>
  <c r="O135" i="3"/>
  <c r="N88" i="38"/>
  <c r="N132"/>
  <c r="N74"/>
  <c r="W111" i="3"/>
  <c r="O86"/>
  <c r="O10"/>
  <c r="N153"/>
  <c r="O153" s="1"/>
  <c r="K110" i="39"/>
  <c r="N59" i="36"/>
  <c r="N92" i="38"/>
  <c r="BH55" i="3"/>
  <c r="BI55" s="1"/>
  <c r="N39" i="36"/>
  <c r="BH77" i="3"/>
  <c r="BI77" s="1"/>
  <c r="BI93"/>
  <c r="W26"/>
  <c r="BI133"/>
  <c r="N152" i="40"/>
  <c r="N150"/>
  <c r="N27" i="3"/>
  <c r="O27" s="1"/>
  <c r="V81"/>
  <c r="N18" i="38"/>
  <c r="N72"/>
  <c r="N86" i="40"/>
  <c r="V135" i="3"/>
  <c r="K122" i="39"/>
  <c r="V76" i="3"/>
  <c r="W76" s="1"/>
  <c r="V65"/>
  <c r="K44" i="39"/>
  <c r="V102" i="3"/>
  <c r="N148" i="38"/>
  <c r="N76" i="36"/>
  <c r="N76" i="38"/>
  <c r="BH9" i="3"/>
  <c r="BI9" s="1"/>
  <c r="AW85"/>
  <c r="AX85" s="1"/>
  <c r="N14"/>
  <c r="O14" s="1"/>
  <c r="N127" i="38"/>
  <c r="K25" i="39"/>
  <c r="N111" i="40"/>
  <c r="AW75" i="3"/>
  <c r="AX75" s="1"/>
  <c r="N57"/>
  <c r="O57" s="1"/>
  <c r="N174"/>
  <c r="V54"/>
  <c r="W54" s="1"/>
  <c r="K56" i="39"/>
  <c r="BH65" i="3"/>
  <c r="BI65" s="1"/>
  <c r="AW40"/>
  <c r="AX40" s="1"/>
  <c r="BH51"/>
  <c r="N8" i="38"/>
  <c r="N84" i="36"/>
  <c r="K8" i="39"/>
  <c r="N70" i="3"/>
  <c r="O70" s="1"/>
  <c r="N126"/>
  <c r="O126" s="1"/>
  <c r="N102"/>
  <c r="O102" s="1"/>
  <c r="K63" i="39"/>
  <c r="V123" i="3"/>
  <c r="W123" s="1"/>
  <c r="V64"/>
  <c r="AD143"/>
  <c r="AE143" s="1"/>
  <c r="L144" i="41"/>
  <c r="AW147" i="3"/>
  <c r="AX147" s="1"/>
  <c r="N146" i="36"/>
  <c r="AW80" i="3"/>
  <c r="AX80" s="1"/>
  <c r="BH167"/>
  <c r="BI167" s="1"/>
  <c r="BH121"/>
  <c r="BI121" s="1"/>
  <c r="BH149"/>
  <c r="BI149" s="1"/>
  <c r="N166" i="38"/>
  <c r="BH137" i="3"/>
  <c r="BI137" s="1"/>
  <c r="N120" i="38"/>
  <c r="BH91" i="3"/>
  <c r="BI91" s="1"/>
  <c r="N69" i="40"/>
  <c r="N113"/>
  <c r="K69" i="39"/>
  <c r="AW71" i="3"/>
  <c r="AX71" s="1"/>
  <c r="N77" i="40"/>
  <c r="N28"/>
  <c r="V52" i="3"/>
  <c r="W52" s="1"/>
  <c r="N85" i="40"/>
  <c r="V41" i="3"/>
  <c r="N67" i="40"/>
  <c r="K160" i="39"/>
  <c r="BH169" i="3"/>
  <c r="BI169" s="1"/>
  <c r="BH39"/>
  <c r="BI39" s="1"/>
  <c r="N86" i="36"/>
  <c r="N156" i="40"/>
  <c r="AW131" i="3"/>
  <c r="AX131" s="1"/>
  <c r="N73" i="38"/>
  <c r="N163" i="40"/>
  <c r="BH49" i="3"/>
  <c r="BI49" s="1"/>
  <c r="N94"/>
  <c r="N16" i="40"/>
  <c r="N14"/>
  <c r="K128" i="39"/>
  <c r="K48"/>
  <c r="N166" i="3"/>
  <c r="O166" s="1"/>
  <c r="N90" i="38"/>
  <c r="K24" i="39"/>
  <c r="K19"/>
  <c r="BH166" i="3"/>
  <c r="BI166" s="1"/>
  <c r="N75" i="38"/>
  <c r="N104" i="36"/>
  <c r="N142" i="38"/>
  <c r="AW77" i="3"/>
  <c r="AX77" s="1"/>
  <c r="N165" i="36"/>
  <c r="N158" i="40"/>
  <c r="N105"/>
  <c r="V161" i="3"/>
  <c r="W161" s="1"/>
  <c r="V119"/>
  <c r="K134" i="39"/>
  <c r="K75"/>
  <c r="K21"/>
  <c r="N26" i="40"/>
  <c r="N112" i="3"/>
  <c r="O112" s="1"/>
  <c r="V58"/>
  <c r="AW103"/>
  <c r="AX103" s="1"/>
  <c r="N165" i="38"/>
  <c r="BH161" i="3"/>
  <c r="BI161" s="1"/>
  <c r="BH112"/>
  <c r="BI112" s="1"/>
  <c r="AW174"/>
  <c r="AX174" s="1"/>
  <c r="N11"/>
  <c r="V73"/>
  <c r="W73" s="1"/>
  <c r="N130" i="36"/>
  <c r="N136" i="38"/>
  <c r="V57" i="3"/>
  <c r="N133" i="38"/>
  <c r="BH19" i="3"/>
  <c r="BI19" s="1"/>
  <c r="N37" i="36"/>
  <c r="K53" i="39"/>
  <c r="N123" i="38"/>
  <c r="N114"/>
  <c r="N64" i="36"/>
  <c r="N89" i="38"/>
  <c r="N88" i="36"/>
  <c r="V9" i="3"/>
  <c r="W9" s="1"/>
  <c r="N56" i="40"/>
  <c r="N159"/>
  <c r="K37" i="39"/>
  <c r="K28"/>
  <c r="K96"/>
  <c r="N61" i="40"/>
  <c r="K80" i="39"/>
  <c r="N75" i="40"/>
  <c r="N164" i="38"/>
  <c r="N22"/>
  <c r="N159" i="36"/>
  <c r="N122" i="38"/>
  <c r="N74" i="36"/>
  <c r="N34" i="38"/>
  <c r="BH73" i="3"/>
  <c r="BI73" s="1"/>
  <c r="N35" i="40"/>
  <c r="N151" i="3"/>
  <c r="O151" s="1"/>
  <c r="N99"/>
  <c r="O99" s="1"/>
  <c r="K94" i="39"/>
  <c r="K41"/>
  <c r="N29" i="40"/>
  <c r="K23" i="39"/>
  <c r="N18" i="40"/>
  <c r="BH23" i="3"/>
  <c r="BI23" s="1"/>
  <c r="K32" i="39"/>
  <c r="N40" i="38"/>
  <c r="N100"/>
  <c r="N114" i="36"/>
  <c r="N85" i="3"/>
  <c r="N125" i="40"/>
  <c r="N36" i="3"/>
  <c r="O36" s="1"/>
  <c r="N118" i="40"/>
  <c r="N45"/>
  <c r="N9" i="3"/>
  <c r="O9" s="1"/>
  <c r="N114"/>
  <c r="O114" s="1"/>
  <c r="N68"/>
  <c r="O68" s="1"/>
  <c r="N157"/>
  <c r="O157" s="1"/>
  <c r="N30" i="40"/>
  <c r="N40"/>
  <c r="N173"/>
  <c r="K64" i="39"/>
  <c r="V45" i="3"/>
  <c r="K144" i="39"/>
  <c r="K101"/>
  <c r="K146"/>
  <c r="N133" i="40"/>
  <c r="K55" i="39"/>
  <c r="N48" i="38"/>
  <c r="N102" i="36"/>
  <c r="N134" i="40"/>
  <c r="N168" i="38"/>
  <c r="BH143" i="3"/>
  <c r="BI143" s="1"/>
  <c r="AW160"/>
  <c r="AX160" s="1"/>
  <c r="N160" i="38"/>
  <c r="N111"/>
  <c r="N173" i="36"/>
  <c r="AW166" i="3"/>
  <c r="AX166" s="1"/>
  <c r="N13" i="40"/>
  <c r="BH128" i="3"/>
  <c r="BI128" s="1"/>
  <c r="N32" i="38"/>
  <c r="BH127" i="3"/>
  <c r="BI127" s="1"/>
  <c r="N154" i="36"/>
  <c r="BH74" i="3"/>
  <c r="BI74" s="1"/>
  <c r="N15"/>
  <c r="O15" s="1"/>
  <c r="N76"/>
  <c r="O76" s="1"/>
  <c r="N30"/>
  <c r="O30" s="1"/>
  <c r="V20"/>
  <c r="W20" s="1"/>
  <c r="V24"/>
  <c r="AW87"/>
  <c r="AX87" s="1"/>
  <c r="BH101"/>
  <c r="BI101" s="1"/>
  <c r="BH35"/>
  <c r="BI35" s="1"/>
  <c r="BH41"/>
  <c r="BI41" s="1"/>
  <c r="N38" i="38"/>
  <c r="AW105" i="3"/>
  <c r="AX105" s="1"/>
  <c r="BH123"/>
  <c r="BI123" s="1"/>
  <c r="BH165"/>
  <c r="BI165" s="1"/>
  <c r="BH76"/>
  <c r="BI76" s="1"/>
  <c r="AW115"/>
  <c r="AX115" s="1"/>
  <c r="N164"/>
  <c r="O164" s="1"/>
  <c r="V33"/>
  <c r="W33" s="1"/>
  <c r="N31"/>
  <c r="O31" s="1"/>
  <c r="V22"/>
  <c r="K40" i="39"/>
  <c r="N19" i="3"/>
  <c r="O19" s="1"/>
  <c r="N62"/>
  <c r="O62" s="1"/>
  <c r="V147"/>
  <c r="V25"/>
  <c r="BH90"/>
  <c r="BI90" s="1"/>
  <c r="BH115"/>
  <c r="BI115" s="1"/>
  <c r="AW89"/>
  <c r="AX89" s="1"/>
  <c r="BH134"/>
  <c r="BI134" s="1"/>
  <c r="AW65"/>
  <c r="AX65" s="1"/>
  <c r="BH124"/>
  <c r="BI124" s="1"/>
  <c r="N17"/>
  <c r="O17" s="1"/>
  <c r="N160"/>
  <c r="O160" s="1"/>
  <c r="N165" i="40"/>
  <c r="V29" i="3"/>
  <c r="W29" s="1"/>
  <c r="V145"/>
  <c r="W145" s="1"/>
  <c r="K72" i="39"/>
  <c r="V56" i="3"/>
  <c r="V97"/>
  <c r="W97" s="1"/>
  <c r="BH33"/>
  <c r="BI33" s="1"/>
  <c r="AW38"/>
  <c r="AX38" s="1"/>
  <c r="AW155"/>
  <c r="AX155" s="1"/>
  <c r="N10" i="40"/>
  <c r="K51" i="39"/>
  <c r="V38" i="3"/>
  <c r="W38" s="1"/>
  <c r="N148" i="36"/>
  <c r="AW149" i="3"/>
  <c r="AX149" s="1"/>
  <c r="N160" i="36"/>
  <c r="AW161" i="3"/>
  <c r="AX161" s="1"/>
  <c r="N164" i="36"/>
  <c r="AW165" i="3"/>
  <c r="AX165" s="1"/>
  <c r="N106"/>
  <c r="O106" s="1"/>
  <c r="N119"/>
  <c r="O119" s="1"/>
  <c r="K118" i="39"/>
  <c r="N82" i="36"/>
  <c r="AW83" i="3"/>
  <c r="AX83" s="1"/>
  <c r="N169" i="38"/>
  <c r="BH170" i="3"/>
  <c r="BI170" s="1"/>
  <c r="N102" i="38"/>
  <c r="BH103" i="3"/>
  <c r="BI103" s="1"/>
  <c r="N144" i="38"/>
  <c r="BH145" i="3"/>
  <c r="BI145" s="1"/>
  <c r="N150" i="38"/>
  <c r="BH151" i="3"/>
  <c r="BI151" s="1"/>
  <c r="N51" i="38"/>
  <c r="BH52" i="3"/>
  <c r="BI52" s="1"/>
  <c r="N98" i="38"/>
  <c r="BH99" i="3"/>
  <c r="BI99" s="1"/>
  <c r="N14" i="38"/>
  <c r="BH15" i="3"/>
  <c r="BI15" s="1"/>
  <c r="N27" i="38"/>
  <c r="BH28" i="3"/>
  <c r="BI28" s="1"/>
  <c r="N47" i="38"/>
  <c r="BH48" i="3"/>
  <c r="BI48" s="1"/>
  <c r="N50" i="36"/>
  <c r="AW51" i="3"/>
  <c r="AX51" s="1"/>
  <c r="N13" i="36"/>
  <c r="AW14" i="3"/>
  <c r="AX14" s="1"/>
  <c r="N33" i="36"/>
  <c r="AW34" i="3"/>
  <c r="AX34" s="1"/>
  <c r="N55" i="36"/>
  <c r="AW56" i="3"/>
  <c r="AX56" s="1"/>
  <c r="N12" i="36"/>
  <c r="AW13" i="3"/>
  <c r="AX13" s="1"/>
  <c r="N68" i="36"/>
  <c r="AW69" i="3"/>
  <c r="AX69" s="1"/>
  <c r="N67" i="36"/>
  <c r="AW68" i="3"/>
  <c r="AX68" s="1"/>
  <c r="N69" i="36"/>
  <c r="AW70" i="3"/>
  <c r="AX70" s="1"/>
  <c r="N108" i="36"/>
  <c r="AW109" i="3"/>
  <c r="AX109" s="1"/>
  <c r="N143" i="36"/>
  <c r="AW144" i="3"/>
  <c r="AX144" s="1"/>
  <c r="N127" i="36"/>
  <c r="AW128" i="3"/>
  <c r="AX128" s="1"/>
  <c r="N147" i="36"/>
  <c r="AW148" i="3"/>
  <c r="AX148" s="1"/>
  <c r="N112" i="36"/>
  <c r="AW113" i="3"/>
  <c r="AX113" s="1"/>
  <c r="N144" i="36"/>
  <c r="AW145" i="3"/>
  <c r="AX145" s="1"/>
  <c r="N171" i="38"/>
  <c r="BH172" i="3"/>
  <c r="BI172" s="1"/>
  <c r="N25" i="38"/>
  <c r="BH26" i="3"/>
  <c r="BI26" s="1"/>
  <c r="N159" i="38"/>
  <c r="BH160" i="3"/>
  <c r="BI160" s="1"/>
  <c r="N36" i="38"/>
  <c r="BH37" i="3"/>
  <c r="BI37" s="1"/>
  <c r="N79" i="38"/>
  <c r="BH80" i="3"/>
  <c r="BI80" s="1"/>
  <c r="N86" i="38"/>
  <c r="BH87" i="3"/>
  <c r="BI87" s="1"/>
  <c r="N12" i="38"/>
  <c r="BH13" i="3"/>
  <c r="BI13" s="1"/>
  <c r="N107" i="38"/>
  <c r="BH108" i="3"/>
  <c r="BI108" s="1"/>
  <c r="N47" i="36"/>
  <c r="AW48" i="3"/>
  <c r="AX48" s="1"/>
  <c r="N38" i="36"/>
  <c r="AW39" i="3"/>
  <c r="AX39" s="1"/>
  <c r="N90" i="36"/>
  <c r="AW91" i="3"/>
  <c r="AX91" s="1"/>
  <c r="N109" i="36"/>
  <c r="AW110" i="3"/>
  <c r="AX110" s="1"/>
  <c r="N66" i="36"/>
  <c r="AW67" i="3"/>
  <c r="AX67" s="1"/>
  <c r="N97" i="38"/>
  <c r="BH98" i="3"/>
  <c r="BI98" s="1"/>
  <c r="N125" i="38"/>
  <c r="BH126" i="3"/>
  <c r="BI126" s="1"/>
  <c r="N81" i="38"/>
  <c r="BH82" i="3"/>
  <c r="BI82" s="1"/>
  <c r="N116" i="38"/>
  <c r="BH117" i="3"/>
  <c r="BI117" s="1"/>
  <c r="N69" i="38"/>
  <c r="BH70" i="3"/>
  <c r="BI70" s="1"/>
  <c r="N141" i="38"/>
  <c r="BH142" i="3"/>
  <c r="BI142" s="1"/>
  <c r="N140" i="38"/>
  <c r="BH141" i="3"/>
  <c r="BI141" s="1"/>
  <c r="N58" i="38"/>
  <c r="BH59" i="3"/>
  <c r="BI59" s="1"/>
  <c r="N16" i="38"/>
  <c r="BH17" i="3"/>
  <c r="BI17" s="1"/>
  <c r="N67" i="38"/>
  <c r="BH68" i="3"/>
  <c r="BI68" s="1"/>
  <c r="N107" i="36"/>
  <c r="AW108" i="3"/>
  <c r="AX108" s="1"/>
  <c r="N99" i="36"/>
  <c r="AW100" i="3"/>
  <c r="AX100" s="1"/>
  <c r="N167" i="36"/>
  <c r="AW168" i="3"/>
  <c r="AX168" s="1"/>
  <c r="N111" i="36"/>
  <c r="AW112" i="3"/>
  <c r="AX112" s="1"/>
  <c r="N131" i="36"/>
  <c r="AW132" i="3"/>
  <c r="AX132" s="1"/>
  <c r="N163" i="36"/>
  <c r="AW164" i="3"/>
  <c r="AX164" s="1"/>
  <c r="N140" i="36"/>
  <c r="AW141" i="3"/>
  <c r="AX141" s="1"/>
  <c r="N172" i="36"/>
  <c r="AW173" i="3"/>
  <c r="AX173" s="1"/>
  <c r="N151" i="38"/>
  <c r="BH152" i="3"/>
  <c r="BI152" s="1"/>
  <c r="BH67"/>
  <c r="BI67" s="1"/>
  <c r="N66" i="38"/>
  <c r="N33"/>
  <c r="BH34" i="3"/>
  <c r="BI34" s="1"/>
  <c r="N55" i="38"/>
  <c r="BH56" i="3"/>
  <c r="BI56" s="1"/>
  <c r="N26" i="36"/>
  <c r="AW27" i="3"/>
  <c r="AX27" s="1"/>
  <c r="N54" i="36"/>
  <c r="AW55" i="3"/>
  <c r="AX55" s="1"/>
  <c r="N63" i="36"/>
  <c r="AW64" i="3"/>
  <c r="AX64" s="1"/>
  <c r="N65" i="36"/>
  <c r="AW66" i="3"/>
  <c r="AX66" s="1"/>
  <c r="N156" i="36"/>
  <c r="AW157" i="3"/>
  <c r="AX157" s="1"/>
  <c r="N120" i="36"/>
  <c r="AW121" i="3"/>
  <c r="AX121" s="1"/>
  <c r="N51" i="36"/>
  <c r="AW52" i="3"/>
  <c r="AX52" s="1"/>
  <c r="N137" i="38"/>
  <c r="BH138" i="3"/>
  <c r="BI138" s="1"/>
  <c r="N63" i="38"/>
  <c r="BH64" i="3"/>
  <c r="BI64" s="1"/>
  <c r="N147" i="38"/>
  <c r="BH148" i="3"/>
  <c r="BI148" s="1"/>
  <c r="N104" i="38"/>
  <c r="BH105" i="3"/>
  <c r="BI105" s="1"/>
  <c r="N158" i="38"/>
  <c r="BH159" i="3"/>
  <c r="BI159" s="1"/>
  <c r="N156" i="38"/>
  <c r="BH157" i="3"/>
  <c r="BI157" s="1"/>
  <c r="N42" i="38"/>
  <c r="BH43" i="3"/>
  <c r="BI43" s="1"/>
  <c r="N24" i="38"/>
  <c r="BH25" i="3"/>
  <c r="BI25" s="1"/>
  <c r="N28" i="36"/>
  <c r="AW29" i="3"/>
  <c r="AX29" s="1"/>
  <c r="N14" i="36"/>
  <c r="AW15" i="3"/>
  <c r="AX15" s="1"/>
  <c r="N46" i="36"/>
  <c r="AW47" i="3"/>
  <c r="AX47" s="1"/>
  <c r="N130" i="38"/>
  <c r="BH131" i="3"/>
  <c r="BI131" s="1"/>
  <c r="N153" i="38"/>
  <c r="BH154" i="3"/>
  <c r="BI154" s="1"/>
  <c r="N43" i="36"/>
  <c r="AW44" i="3"/>
  <c r="AX44" s="1"/>
  <c r="N125" i="36"/>
  <c r="AW126" i="3"/>
  <c r="AX126" s="1"/>
  <c r="N78" i="38"/>
  <c r="BH79" i="3"/>
  <c r="BI79" s="1"/>
  <c r="N138" i="38"/>
  <c r="BH139" i="3"/>
  <c r="BI139" s="1"/>
  <c r="N135" i="38"/>
  <c r="BH136" i="3"/>
  <c r="BI136" s="1"/>
  <c r="N103" i="38"/>
  <c r="BH104" i="3"/>
  <c r="BI104" s="1"/>
  <c r="N93" i="38"/>
  <c r="BH94" i="3"/>
  <c r="BI94" s="1"/>
  <c r="N15" i="36"/>
  <c r="AW16" i="3"/>
  <c r="AX16" s="1"/>
  <c r="N57" i="36"/>
  <c r="AW58" i="3"/>
  <c r="AX58" s="1"/>
  <c r="N34" i="36"/>
  <c r="AW35" i="3"/>
  <c r="AX35" s="1"/>
  <c r="N135" i="36"/>
  <c r="AW136" i="3"/>
  <c r="AX136" s="1"/>
  <c r="N75" i="36"/>
  <c r="AW76" i="3"/>
  <c r="AX76" s="1"/>
  <c r="N132" i="36"/>
  <c r="AW133" i="3"/>
  <c r="AX133" s="1"/>
  <c r="N170" i="36"/>
  <c r="AW171" i="3"/>
  <c r="AX171" s="1"/>
  <c r="N129" i="36"/>
  <c r="AW130" i="3"/>
  <c r="AX130" s="1"/>
  <c r="N151" i="36"/>
  <c r="AW152" i="3"/>
  <c r="AX152" s="1"/>
  <c r="N171" i="36"/>
  <c r="AW172" i="3"/>
  <c r="AX172" s="1"/>
  <c r="N136" i="36"/>
  <c r="AW137" i="3"/>
  <c r="AX137" s="1"/>
  <c r="N168" i="36"/>
  <c r="AW169" i="3"/>
  <c r="AX169" s="1"/>
  <c r="N62" i="38"/>
  <c r="BH63" i="3"/>
  <c r="BI63" s="1"/>
  <c r="N42" i="36"/>
  <c r="AW43" i="3"/>
  <c r="AX43" s="1"/>
  <c r="N21" i="36"/>
  <c r="AW22" i="3"/>
  <c r="AX22" s="1"/>
  <c r="N53" i="36"/>
  <c r="AW54" i="3"/>
  <c r="AX54" s="1"/>
  <c r="N32" i="36"/>
  <c r="AW33" i="3"/>
  <c r="AX33" s="1"/>
  <c r="N83" i="36"/>
  <c r="AW84" i="3"/>
  <c r="AX84" s="1"/>
  <c r="N85" i="36"/>
  <c r="AW86" i="3"/>
  <c r="AX86" s="1"/>
  <c r="N113" i="36"/>
  <c r="AW114" i="3"/>
  <c r="AX114" s="1"/>
  <c r="N145" i="36"/>
  <c r="AW146" i="3"/>
  <c r="AX146" s="1"/>
  <c r="N152" i="36"/>
  <c r="AW153" i="3"/>
  <c r="AX153" s="1"/>
  <c r="N27" i="36"/>
  <c r="AW28" i="3"/>
  <c r="AX28" s="1"/>
  <c r="N87" i="38"/>
  <c r="BH88" i="3"/>
  <c r="BI88" s="1"/>
  <c r="N155" i="38"/>
  <c r="BH156" i="3"/>
  <c r="BI156" s="1"/>
  <c r="N149" i="38"/>
  <c r="BH150" i="3"/>
  <c r="BI150" s="1"/>
  <c r="N112" i="38"/>
  <c r="BH113" i="3"/>
  <c r="BI113" s="1"/>
  <c r="N26" i="38"/>
  <c r="BH27" i="3"/>
  <c r="BI27" s="1"/>
  <c r="N30" i="38"/>
  <c r="BH31" i="3"/>
  <c r="BI31" s="1"/>
  <c r="N43" i="38"/>
  <c r="BH44" i="3"/>
  <c r="BI44" s="1"/>
  <c r="N60" i="38"/>
  <c r="BH61" i="3"/>
  <c r="BI61" s="1"/>
  <c r="N58" i="36"/>
  <c r="AW59" i="3"/>
  <c r="AX59" s="1"/>
  <c r="N49" i="36"/>
  <c r="AW50" i="3"/>
  <c r="AX50" s="1"/>
  <c r="N8" i="36"/>
  <c r="AW9" i="3"/>
  <c r="AX9" s="1"/>
  <c r="N40" i="36"/>
  <c r="AW41" i="3"/>
  <c r="AX41" s="1"/>
  <c r="N62" i="36"/>
  <c r="AW63" i="3"/>
  <c r="AX63" s="1"/>
  <c r="N81" i="36"/>
  <c r="AW82" i="3"/>
  <c r="AX82" s="1"/>
  <c r="N105" i="36"/>
  <c r="AW106" i="3"/>
  <c r="AX106" s="1"/>
  <c r="N77" i="36"/>
  <c r="AW78" i="3"/>
  <c r="AX78" s="1"/>
  <c r="N131" i="38"/>
  <c r="BH132" i="3"/>
  <c r="BI132" s="1"/>
  <c r="N94" i="36"/>
  <c r="AW95" i="3"/>
  <c r="AX95" s="1"/>
  <c r="N13" i="38"/>
  <c r="BH14" i="3"/>
  <c r="BI14" s="1"/>
  <c r="N28" i="38"/>
  <c r="BH29" i="3"/>
  <c r="BI29" s="1"/>
  <c r="N95" i="38"/>
  <c r="BH96" i="3"/>
  <c r="BI96" s="1"/>
  <c r="N61" i="38"/>
  <c r="BH62" i="3"/>
  <c r="BI62" s="1"/>
  <c r="N93" i="36"/>
  <c r="AW94" i="3"/>
  <c r="AX94" s="1"/>
  <c r="N97" i="36"/>
  <c r="AW98" i="3"/>
  <c r="AX98" s="1"/>
  <c r="N116" i="36"/>
  <c r="AW117" i="3"/>
  <c r="AX117" s="1"/>
  <c r="N11" i="36"/>
  <c r="AW12" i="3"/>
  <c r="AX12" s="1"/>
  <c r="N29" i="38"/>
  <c r="BH30" i="3"/>
  <c r="BI30" s="1"/>
  <c r="N49" i="38"/>
  <c r="BH50" i="3"/>
  <c r="BI50" s="1"/>
  <c r="N85" i="38"/>
  <c r="BH86" i="3"/>
  <c r="BI86" s="1"/>
  <c r="N91" i="38"/>
  <c r="BH92" i="3"/>
  <c r="BI92" s="1"/>
  <c r="N162" i="38"/>
  <c r="BH163" i="3"/>
  <c r="BI163" s="1"/>
  <c r="N113" i="38"/>
  <c r="BH114" i="3"/>
  <c r="BI114" s="1"/>
  <c r="N128" i="38"/>
  <c r="BH129" i="3"/>
  <c r="BI129" s="1"/>
  <c r="N10" i="38"/>
  <c r="BH11" i="3"/>
  <c r="BI11" s="1"/>
  <c r="N59" i="38"/>
  <c r="BH60" i="3"/>
  <c r="BI60" s="1"/>
  <c r="N70" i="38"/>
  <c r="BH71" i="3"/>
  <c r="BI71" s="1"/>
  <c r="N15" i="38"/>
  <c r="BH16" i="3"/>
  <c r="BI16" s="1"/>
  <c r="N31" i="36"/>
  <c r="AW32" i="3"/>
  <c r="AX32" s="1"/>
  <c r="N23" i="36"/>
  <c r="AW24" i="3"/>
  <c r="AX24" s="1"/>
  <c r="N45" i="36"/>
  <c r="AW46" i="3"/>
  <c r="AX46" s="1"/>
  <c r="N78" i="36"/>
  <c r="AW79" i="3"/>
  <c r="AX79" s="1"/>
  <c r="N91" i="36"/>
  <c r="AW92" i="3"/>
  <c r="AX92" s="1"/>
  <c r="N98" i="36"/>
  <c r="AW99" i="3"/>
  <c r="AX99" s="1"/>
  <c r="N72" i="36"/>
  <c r="AW73" i="3"/>
  <c r="AX73" s="1"/>
  <c r="N115" i="36"/>
  <c r="AW116" i="3"/>
  <c r="AX116" s="1"/>
  <c r="N137" i="36"/>
  <c r="AW138" i="3"/>
  <c r="AX138" s="1"/>
  <c r="N169" i="36"/>
  <c r="AW170" i="3"/>
  <c r="AX170" s="1"/>
  <c r="N134" i="36"/>
  <c r="AW135" i="3"/>
  <c r="AX135" s="1"/>
  <c r="N166" i="36"/>
  <c r="AW167" i="3"/>
  <c r="AX167" s="1"/>
  <c r="N41" i="38"/>
  <c r="BH42" i="3"/>
  <c r="BI42" s="1"/>
  <c r="N94" i="38"/>
  <c r="BH95" i="3"/>
  <c r="BI95" s="1"/>
  <c r="N108" i="38"/>
  <c r="BH109" i="3"/>
  <c r="BI109" s="1"/>
  <c r="N57" i="38"/>
  <c r="BH58" i="3"/>
  <c r="BI58" s="1"/>
  <c r="N99" i="38"/>
  <c r="BH100" i="3"/>
  <c r="BI100" s="1"/>
  <c r="N44" i="38"/>
  <c r="BH45" i="3"/>
  <c r="BI45" s="1"/>
  <c r="N35" i="38"/>
  <c r="BH36" i="3"/>
  <c r="BI36" s="1"/>
  <c r="N18" i="36"/>
  <c r="AW19" i="3"/>
  <c r="AX19" s="1"/>
  <c r="N96" i="36"/>
  <c r="AW97" i="3"/>
  <c r="AX97" s="1"/>
  <c r="N60" i="36"/>
  <c r="AW61" i="3"/>
  <c r="AX61" s="1"/>
  <c r="N73" i="36"/>
  <c r="AW74" i="3"/>
  <c r="AX74" s="1"/>
  <c r="N100" i="36"/>
  <c r="AW101" i="3"/>
  <c r="AX101" s="1"/>
  <c r="N17" i="38"/>
  <c r="BH18" i="3"/>
  <c r="BI18" s="1"/>
  <c r="N145" i="38"/>
  <c r="BH146" i="3"/>
  <c r="BI146" s="1"/>
  <c r="N96" i="38"/>
  <c r="BH97" i="3"/>
  <c r="BI97" s="1"/>
  <c r="N21" i="38"/>
  <c r="BH22" i="3"/>
  <c r="BI22" s="1"/>
  <c r="N146" i="38"/>
  <c r="BH147" i="3"/>
  <c r="BI147" s="1"/>
  <c r="N134" i="38"/>
  <c r="BH135" i="3"/>
  <c r="BI135" s="1"/>
  <c r="N65" i="38"/>
  <c r="BH66" i="3"/>
  <c r="BI66" s="1"/>
  <c r="N84" i="38"/>
  <c r="BH85" i="3"/>
  <c r="BI85" s="1"/>
  <c r="N56" i="38"/>
  <c r="BH57" i="3"/>
  <c r="BI57" s="1"/>
  <c r="N109" i="38"/>
  <c r="BH110" i="3"/>
  <c r="BI110" s="1"/>
  <c r="N29" i="36"/>
  <c r="AW30" i="3"/>
  <c r="AX30" s="1"/>
  <c r="N122" i="36"/>
  <c r="AW123" i="3"/>
  <c r="AX123" s="1"/>
  <c r="N80" i="36"/>
  <c r="AW81" i="3"/>
  <c r="AX81" s="1"/>
  <c r="N92" i="36"/>
  <c r="AW93" i="3"/>
  <c r="AX93" s="1"/>
  <c r="N149" i="36"/>
  <c r="AW150" i="3"/>
  <c r="AX150" s="1"/>
  <c r="N121" i="36"/>
  <c r="AW122" i="3"/>
  <c r="AX122" s="1"/>
  <c r="N153" i="36"/>
  <c r="AW154" i="3"/>
  <c r="AX154" s="1"/>
  <c r="N118" i="36"/>
  <c r="AW119" i="3"/>
  <c r="AX119" s="1"/>
  <c r="N150" i="36"/>
  <c r="AW151" i="3"/>
  <c r="AX151" s="1"/>
  <c r="N170" i="38"/>
  <c r="BH171" i="3"/>
  <c r="BI171" s="1"/>
  <c r="N163" i="38"/>
  <c r="BH164" i="3"/>
  <c r="BI164" s="1"/>
  <c r="N139" i="38"/>
  <c r="BH140" i="3"/>
  <c r="BI140" s="1"/>
  <c r="N154" i="38"/>
  <c r="BH155" i="3"/>
  <c r="BI155" s="1"/>
  <c r="N106" i="38"/>
  <c r="BH107" i="3"/>
  <c r="BI107" s="1"/>
  <c r="N10" i="36"/>
  <c r="AW11" i="3"/>
  <c r="AX11" s="1"/>
  <c r="N22" i="36"/>
  <c r="AW23" i="3"/>
  <c r="AX23" s="1"/>
  <c r="N87" i="36"/>
  <c r="AW88" i="3"/>
  <c r="AX88" s="1"/>
  <c r="N124" i="36"/>
  <c r="AW125" i="3"/>
  <c r="AX125" s="1"/>
  <c r="N128" i="36"/>
  <c r="AW129" i="3"/>
  <c r="AX129" s="1"/>
  <c r="N89" i="36"/>
  <c r="AW90" i="3"/>
  <c r="AX90" s="1"/>
  <c r="N46"/>
  <c r="N159"/>
  <c r="O159" s="1"/>
  <c r="N121" i="38"/>
  <c r="BH122" i="3"/>
  <c r="BI122" s="1"/>
  <c r="N161" i="38"/>
  <c r="BH162" i="3"/>
  <c r="BI162" s="1"/>
  <c r="N71" i="36"/>
  <c r="AW72" i="3"/>
  <c r="AX72" s="1"/>
  <c r="N80" i="38"/>
  <c r="BH81" i="3"/>
  <c r="BI81" s="1"/>
  <c r="N167" i="38"/>
  <c r="BH168" i="3"/>
  <c r="BI168" s="1"/>
  <c r="N173" i="38"/>
  <c r="BH174" i="3"/>
  <c r="BI174" s="1"/>
  <c r="N118" i="38"/>
  <c r="BH119" i="3"/>
  <c r="BI119" s="1"/>
  <c r="N110" i="38"/>
  <c r="BH111" i="3"/>
  <c r="BI111" s="1"/>
  <c r="N115" i="38"/>
  <c r="BH116" i="3"/>
  <c r="BI116" s="1"/>
  <c r="N46" i="38"/>
  <c r="BH47" i="3"/>
  <c r="BI47" s="1"/>
  <c r="N61" i="36"/>
  <c r="AW62" i="3"/>
  <c r="AX62" s="1"/>
  <c r="N48" i="36"/>
  <c r="AW49" i="3"/>
  <c r="AX49" s="1"/>
  <c r="N36" i="36"/>
  <c r="AW37" i="3"/>
  <c r="AX37" s="1"/>
  <c r="N56" i="36"/>
  <c r="AW57" i="3"/>
  <c r="AX57" s="1"/>
  <c r="N117" i="36"/>
  <c r="AW118" i="3"/>
  <c r="AX118" s="1"/>
  <c r="N157" i="36"/>
  <c r="AW158" i="3"/>
  <c r="AX158" s="1"/>
  <c r="N52" i="38"/>
  <c r="BH53" i="3"/>
  <c r="BI53" s="1"/>
  <c r="N19" i="36"/>
  <c r="AW20" i="3"/>
  <c r="AX20" s="1"/>
  <c r="N143" i="38"/>
  <c r="BH144" i="3"/>
  <c r="BI144" s="1"/>
  <c r="N119" i="38"/>
  <c r="BH120" i="3"/>
  <c r="BI120" s="1"/>
  <c r="N9" i="38"/>
  <c r="BH10" i="3"/>
  <c r="BI10" s="1"/>
  <c r="N129" i="38"/>
  <c r="BH130" i="3"/>
  <c r="BI130" s="1"/>
  <c r="N71" i="38"/>
  <c r="BH72" i="3"/>
  <c r="BI72" s="1"/>
  <c r="N101" i="38"/>
  <c r="BH102" i="3"/>
  <c r="BI102" s="1"/>
  <c r="N23" i="38"/>
  <c r="BH24" i="3"/>
  <c r="BI24" s="1"/>
  <c r="N142" i="36"/>
  <c r="AW143" i="3"/>
  <c r="AX143" s="1"/>
  <c r="N25" i="36"/>
  <c r="AW26" i="3"/>
  <c r="AX26" s="1"/>
  <c r="N16" i="36"/>
  <c r="AW17" i="3"/>
  <c r="AX17" s="1"/>
  <c r="N103" i="36"/>
  <c r="AW104" i="3"/>
  <c r="AX104" s="1"/>
  <c r="N119" i="36"/>
  <c r="AW120" i="3"/>
  <c r="AX120" s="1"/>
  <c r="N139" i="36"/>
  <c r="AW140" i="3"/>
  <c r="AX140" s="1"/>
  <c r="N161" i="36"/>
  <c r="AW162" i="3"/>
  <c r="AX162" s="1"/>
  <c r="N126" i="36"/>
  <c r="AW127" i="3"/>
  <c r="AX127" s="1"/>
  <c r="N158" i="36"/>
  <c r="AW159" i="3"/>
  <c r="AX159" s="1"/>
  <c r="N24" i="36"/>
  <c r="AW25" i="3"/>
  <c r="AX25" s="1"/>
  <c r="N9" i="36"/>
  <c r="AW10" i="3"/>
  <c r="AX10" s="1"/>
  <c r="N41" i="36"/>
  <c r="AW42" i="3"/>
  <c r="AX42" s="1"/>
  <c r="N44" i="36"/>
  <c r="AW45" i="3"/>
  <c r="AX45" s="1"/>
  <c r="N101" i="36"/>
  <c r="AW102" i="3"/>
  <c r="AX102" s="1"/>
  <c r="N106" i="36"/>
  <c r="AW107" i="3"/>
  <c r="AX107" s="1"/>
  <c r="N138" i="36"/>
  <c r="AW139" i="3"/>
  <c r="AX139" s="1"/>
  <c r="N123" i="36"/>
  <c r="AW124" i="3"/>
  <c r="AX124" s="1"/>
  <c r="N155" i="36"/>
  <c r="AW156" i="3"/>
  <c r="AX156" s="1"/>
  <c r="N37" i="38"/>
  <c r="BH38" i="3"/>
  <c r="BI38" s="1"/>
  <c r="N133" i="36"/>
  <c r="AW134" i="3"/>
  <c r="AX134" s="1"/>
  <c r="N152" i="38"/>
  <c r="BH153" i="3"/>
  <c r="BI153" s="1"/>
  <c r="N124" i="38"/>
  <c r="BH125" i="3"/>
  <c r="BI125" s="1"/>
  <c r="N172" i="38"/>
  <c r="BH173" i="3"/>
  <c r="BI173" s="1"/>
  <c r="N19" i="38"/>
  <c r="BH20" i="3"/>
  <c r="BI20" s="1"/>
  <c r="N39" i="38"/>
  <c r="BH40" i="3"/>
  <c r="BI40" s="1"/>
  <c r="N82" i="38"/>
  <c r="BH83" i="3"/>
  <c r="BI83" s="1"/>
  <c r="N68" i="38"/>
  <c r="BH69" i="3"/>
  <c r="BI69" s="1"/>
  <c r="N11" i="38"/>
  <c r="BH12" i="3"/>
  <c r="BI12" s="1"/>
  <c r="N31" i="38"/>
  <c r="BH32" i="3"/>
  <c r="BI32" s="1"/>
  <c r="N20" i="36"/>
  <c r="AW21" i="3"/>
  <c r="AX21" s="1"/>
  <c r="N17" i="36"/>
  <c r="AW18" i="3"/>
  <c r="AX18" s="1"/>
  <c r="N110" i="36"/>
  <c r="AW111" i="3"/>
  <c r="AX111" s="1"/>
  <c r="N30" i="36"/>
  <c r="AW31" i="3"/>
  <c r="AX31" s="1"/>
  <c r="N52" i="36"/>
  <c r="AW53" i="3"/>
  <c r="AX53" s="1"/>
  <c r="N141" i="36"/>
  <c r="AW142" i="3"/>
  <c r="AX142" s="1"/>
  <c r="N162" i="36"/>
  <c r="AW163" i="3"/>
  <c r="AX163" s="1"/>
  <c r="N95" i="36"/>
  <c r="AW96" i="3"/>
  <c r="AX96" s="1"/>
  <c r="N20" i="38"/>
  <c r="BH21" i="3"/>
  <c r="BI21" s="1"/>
  <c r="N35" i="36"/>
  <c r="AW36" i="3"/>
  <c r="AX36" s="1"/>
  <c r="N53" i="38"/>
  <c r="BH54" i="3"/>
  <c r="BI54" s="1"/>
  <c r="N45" i="38"/>
  <c r="BH46" i="3"/>
  <c r="BI46" s="1"/>
  <c r="N77" i="38"/>
  <c r="BH78" i="3"/>
  <c r="BI78" s="1"/>
  <c r="N105" i="38"/>
  <c r="BH106" i="3"/>
  <c r="BI106" s="1"/>
  <c r="N83" i="38"/>
  <c r="BH84" i="3"/>
  <c r="BI84" s="1"/>
  <c r="N117" i="38"/>
  <c r="BH118" i="3"/>
  <c r="BI118" s="1"/>
  <c r="V49"/>
  <c r="W49" s="1"/>
  <c r="V129"/>
  <c r="V42"/>
  <c r="W42" s="1"/>
  <c r="V95"/>
  <c r="K16" i="39"/>
  <c r="V17" i="3"/>
  <c r="K70" i="39"/>
  <c r="V71" i="3"/>
  <c r="W71" s="1"/>
  <c r="K26" i="39"/>
  <c r="V27" i="3"/>
  <c r="K83" i="39"/>
  <c r="V84" i="3"/>
  <c r="K98" i="39"/>
  <c r="V99" i="3"/>
  <c r="W99" s="1"/>
  <c r="K87" i="39"/>
  <c r="V88" i="3"/>
  <c r="W88" s="1"/>
  <c r="K127" i="39"/>
  <c r="V128" i="3"/>
  <c r="W128" s="1"/>
  <c r="K34" i="39"/>
  <c r="V35" i="3"/>
  <c r="K120" i="39"/>
  <c r="V121" i="3"/>
  <c r="W121" s="1"/>
  <c r="K147" i="39"/>
  <c r="V148" i="3"/>
  <c r="W148" s="1"/>
  <c r="K157" i="39"/>
  <c r="V158" i="3"/>
  <c r="W158" s="1"/>
  <c r="K149" i="39"/>
  <c r="V150" i="3"/>
  <c r="W150" s="1"/>
  <c r="K95" i="39"/>
  <c r="V96" i="3"/>
  <c r="W96" s="1"/>
  <c r="K10" i="39"/>
  <c r="V11" i="3"/>
  <c r="K30" i="39"/>
  <c r="V31" i="3"/>
  <c r="K170" i="39"/>
  <c r="V171" i="3"/>
  <c r="W171" s="1"/>
  <c r="K17" i="39"/>
  <c r="V18" i="3"/>
  <c r="K165" i="39"/>
  <c r="V166" i="3"/>
  <c r="W166" s="1"/>
  <c r="K140" i="39"/>
  <c r="V141" i="3"/>
  <c r="K172" i="39"/>
  <c r="V173" i="3"/>
  <c r="K119" i="39"/>
  <c r="V120" i="3"/>
  <c r="W120" s="1"/>
  <c r="K151" i="39"/>
  <c r="V152" i="3"/>
  <c r="W152" s="1"/>
  <c r="K106" i="39"/>
  <c r="V107" i="3"/>
  <c r="W107" s="1"/>
  <c r="K97" i="39"/>
  <c r="V98" i="3"/>
  <c r="W98" s="1"/>
  <c r="K114" i="39"/>
  <c r="V115" i="3"/>
  <c r="W115" s="1"/>
  <c r="K9" i="39"/>
  <c r="V10" i="3"/>
  <c r="K47" i="39"/>
  <c r="V48" i="3"/>
  <c r="K67" i="39"/>
  <c r="V68" i="3"/>
  <c r="K155" i="39"/>
  <c r="V156" i="3"/>
  <c r="W156" s="1"/>
  <c r="K85" i="39"/>
  <c r="V86" i="3"/>
  <c r="W86" s="1"/>
  <c r="K74" i="39"/>
  <c r="V75" i="3"/>
  <c r="W75" s="1"/>
  <c r="K113" i="39"/>
  <c r="V114" i="3"/>
  <c r="K168" i="39"/>
  <c r="V169" i="3"/>
  <c r="K107" i="39"/>
  <c r="V108" i="3"/>
  <c r="W108" s="1"/>
  <c r="K58" i="39"/>
  <c r="V59" i="3"/>
  <c r="K62" i="39"/>
  <c r="V63" i="3"/>
  <c r="K22" i="39"/>
  <c r="V23" i="3"/>
  <c r="K79" i="39"/>
  <c r="V80" i="3"/>
  <c r="K68" i="39"/>
  <c r="V69" i="3"/>
  <c r="K161" i="39"/>
  <c r="V162" i="3"/>
  <c r="K131" i="39"/>
  <c r="V132" i="3"/>
  <c r="K138" i="39"/>
  <c r="V139" i="3"/>
  <c r="W139" s="1"/>
  <c r="K54" i="39"/>
  <c r="V55" i="3"/>
  <c r="W55" s="1"/>
  <c r="K11" i="39"/>
  <c r="V12" i="3"/>
  <c r="W12" s="1"/>
  <c r="K42" i="39"/>
  <c r="V43" i="3"/>
  <c r="K12" i="39"/>
  <c r="V13" i="3"/>
  <c r="W13" s="1"/>
  <c r="K71" i="39"/>
  <c r="V72" i="3"/>
  <c r="W72" s="1"/>
  <c r="K59" i="39"/>
  <c r="V60" i="3"/>
  <c r="W60" s="1"/>
  <c r="K139" i="39"/>
  <c r="V140" i="3"/>
  <c r="K20" i="39"/>
  <c r="V21" i="3"/>
  <c r="K73" i="39"/>
  <c r="V74" i="3"/>
  <c r="K78" i="39"/>
  <c r="V79" i="3"/>
  <c r="W79" s="1"/>
  <c r="K137" i="39"/>
  <c r="V138" i="3"/>
  <c r="K132" i="39"/>
  <c r="V133" i="3"/>
  <c r="W133" s="1"/>
  <c r="K111" i="39"/>
  <c r="V112" i="3"/>
  <c r="K141" i="39"/>
  <c r="V142" i="3"/>
  <c r="K99" i="39"/>
  <c r="V100" i="3"/>
  <c r="W100" s="1"/>
  <c r="K130" i="39"/>
  <c r="V131" i="3"/>
  <c r="W131" s="1"/>
  <c r="K46" i="39"/>
  <c r="V47" i="3"/>
  <c r="W47" s="1"/>
  <c r="K115" i="39"/>
  <c r="V116" i="3"/>
  <c r="W116" s="1"/>
  <c r="K33" i="39"/>
  <c r="V34" i="3"/>
  <c r="K145" i="39"/>
  <c r="V146" i="3"/>
  <c r="K43" i="39"/>
  <c r="V44" i="3"/>
  <c r="W44" s="1"/>
  <c r="K89" i="39"/>
  <c r="V90" i="3"/>
  <c r="K169" i="39"/>
  <c r="V170" i="3"/>
  <c r="W170" s="1"/>
  <c r="K148" i="39"/>
  <c r="V149" i="3"/>
  <c r="W149" s="1"/>
  <c r="K143" i="39"/>
  <c r="V144" i="3"/>
  <c r="W144" s="1"/>
  <c r="K158" i="39"/>
  <c r="V159" i="3"/>
  <c r="W159" s="1"/>
  <c r="K154" i="39"/>
  <c r="V155" i="3"/>
  <c r="W155" s="1"/>
  <c r="K15" i="39"/>
  <c r="V16" i="3"/>
  <c r="W16" s="1"/>
  <c r="K129" i="39"/>
  <c r="V130" i="3"/>
  <c r="K166" i="39"/>
  <c r="V167" i="3"/>
  <c r="W167" s="1"/>
  <c r="K45" i="39"/>
  <c r="V46" i="3"/>
  <c r="K84" i="39"/>
  <c r="V85" i="3"/>
  <c r="W85" s="1"/>
  <c r="K117" i="39"/>
  <c r="V118" i="3"/>
  <c r="K164" i="39"/>
  <c r="V165" i="3"/>
  <c r="K173" i="39"/>
  <c r="V174" i="3"/>
  <c r="K13" i="39"/>
  <c r="V14" i="3"/>
  <c r="K159" i="39"/>
  <c r="V160" i="3"/>
  <c r="W160" s="1"/>
  <c r="K65" i="39"/>
  <c r="V66" i="3"/>
  <c r="K136" i="39"/>
  <c r="V137" i="3"/>
  <c r="W137" s="1"/>
  <c r="K36" i="39"/>
  <c r="V37" i="3"/>
  <c r="W37" s="1"/>
  <c r="K93" i="39"/>
  <c r="V94" i="3"/>
  <c r="W94" s="1"/>
  <c r="K116" i="39"/>
  <c r="V117" i="3"/>
  <c r="W117" s="1"/>
  <c r="K18" i="39"/>
  <c r="V19" i="3"/>
  <c r="W19" s="1"/>
  <c r="K77" i="39"/>
  <c r="V78" i="3"/>
  <c r="W78" s="1"/>
  <c r="K39" i="39"/>
  <c r="V40" i="3"/>
  <c r="W40" s="1"/>
  <c r="K27" i="39"/>
  <c r="V28" i="3"/>
  <c r="W28" s="1"/>
  <c r="K61" i="39"/>
  <c r="V62" i="3"/>
  <c r="W62" s="1"/>
  <c r="K81" i="39"/>
  <c r="V82" i="3"/>
  <c r="W82" s="1"/>
  <c r="K86" i="39"/>
  <c r="V87" i="3"/>
  <c r="W87" s="1"/>
  <c r="K121" i="39"/>
  <c r="V122" i="3"/>
  <c r="W122" s="1"/>
  <c r="K108" i="39"/>
  <c r="V109" i="3"/>
  <c r="K126" i="39"/>
  <c r="V127" i="3"/>
  <c r="K171" i="39"/>
  <c r="V172" i="3"/>
  <c r="K92" i="39"/>
  <c r="V93" i="3"/>
  <c r="K60" i="39"/>
  <c r="V61" i="3"/>
  <c r="W61" s="1"/>
  <c r="K29" i="39"/>
  <c r="V30" i="3"/>
  <c r="W30" s="1"/>
  <c r="K100" i="39"/>
  <c r="V101" i="3"/>
  <c r="W101" s="1"/>
  <c r="K105" i="39"/>
  <c r="V106" i="3"/>
  <c r="W106" s="1"/>
  <c r="K133" i="39"/>
  <c r="V134" i="3"/>
  <c r="K153" i="39"/>
  <c r="V154" i="3"/>
  <c r="W154" s="1"/>
  <c r="K124" i="39"/>
  <c r="V125" i="3"/>
  <c r="K156" i="39"/>
  <c r="V157" i="3"/>
  <c r="W157" s="1"/>
  <c r="K103" i="39"/>
  <c r="V104" i="3"/>
  <c r="K135" i="39"/>
  <c r="V136" i="3"/>
  <c r="W136" s="1"/>
  <c r="K167" i="39"/>
  <c r="V168" i="3"/>
  <c r="W168" s="1"/>
  <c r="K52" i="39"/>
  <c r="V53" i="3"/>
  <c r="K14" i="39"/>
  <c r="V15" i="3"/>
  <c r="K162" i="39"/>
  <c r="V163" i="3"/>
  <c r="K88" i="39"/>
  <c r="V89" i="3"/>
  <c r="W89" s="1"/>
  <c r="K82" i="39"/>
  <c r="V83" i="3"/>
  <c r="W83" s="1"/>
  <c r="K142" i="39"/>
  <c r="V143" i="3"/>
  <c r="W143" s="1"/>
  <c r="K102" i="39"/>
  <c r="V103" i="3"/>
  <c r="K49" i="39"/>
  <c r="V50" i="3"/>
  <c r="W50" s="1"/>
  <c r="K76" i="39"/>
  <c r="V77" i="3"/>
  <c r="W77" s="1"/>
  <c r="K90" i="39"/>
  <c r="V91" i="3"/>
  <c r="W91" s="1"/>
  <c r="K125" i="39"/>
  <c r="V126" i="3"/>
  <c r="K91" i="39"/>
  <c r="V92" i="3"/>
  <c r="W92" s="1"/>
  <c r="K123" i="39"/>
  <c r="V124" i="3"/>
  <c r="K50" i="39"/>
  <c r="V51" i="3"/>
  <c r="K66" i="39"/>
  <c r="V67" i="3"/>
  <c r="W67" s="1"/>
  <c r="K150" i="39"/>
  <c r="V151" i="3"/>
  <c r="K38" i="39"/>
  <c r="V39" i="3"/>
  <c r="K152" i="39"/>
  <c r="V153" i="3"/>
  <c r="W153" s="1"/>
  <c r="K104" i="39"/>
  <c r="V105" i="3"/>
  <c r="W105" s="1"/>
  <c r="K163" i="39"/>
  <c r="V164" i="3"/>
  <c r="W164" s="1"/>
  <c r="N98" i="40"/>
  <c r="N78" i="3"/>
  <c r="O78" s="1"/>
  <c r="N41"/>
  <c r="N29"/>
  <c r="N33" i="40"/>
  <c r="N34" i="3"/>
  <c r="O34" s="1"/>
  <c r="N22" i="40"/>
  <c r="N23" i="3"/>
  <c r="O23" s="1"/>
  <c r="N42" i="40"/>
  <c r="N43" i="3"/>
  <c r="O43" s="1"/>
  <c r="N135" i="40"/>
  <c r="N136" i="3"/>
  <c r="O136" s="1"/>
  <c r="N82" i="40"/>
  <c r="N83" i="3"/>
  <c r="O83" s="1"/>
  <c r="N108" i="40"/>
  <c r="N109" i="3"/>
  <c r="O109" s="1"/>
  <c r="N160" i="40"/>
  <c r="N161" i="3"/>
  <c r="O161" s="1"/>
  <c r="N38" i="40"/>
  <c r="N39" i="3"/>
  <c r="O39" s="1"/>
  <c r="N74" i="40"/>
  <c r="N75" i="3"/>
  <c r="O75" s="1"/>
  <c r="N146" i="40"/>
  <c r="N147" i="3"/>
  <c r="O147" s="1"/>
  <c r="N128" i="40"/>
  <c r="N129" i="3"/>
  <c r="O129" s="1"/>
  <c r="N161" i="40"/>
  <c r="N162" i="3"/>
  <c r="O162" s="1"/>
  <c r="N110" i="40"/>
  <c r="N111" i="3"/>
  <c r="O111" s="1"/>
  <c r="N109" i="40"/>
  <c r="N110" i="3"/>
  <c r="O110" s="1"/>
  <c r="N126" i="40"/>
  <c r="N127" i="3"/>
  <c r="O127" s="1"/>
  <c r="N100" i="40"/>
  <c r="N101" i="3"/>
  <c r="O101" s="1"/>
  <c r="N19" i="40"/>
  <c r="N20" i="3"/>
  <c r="O20" s="1"/>
  <c r="N89" i="40"/>
  <c r="N90" i="3"/>
  <c r="O90" s="1"/>
  <c r="N116" i="40"/>
  <c r="N117" i="3"/>
  <c r="O117" s="1"/>
  <c r="N127" i="40"/>
  <c r="N128" i="3"/>
  <c r="O128" s="1"/>
  <c r="N41" i="40"/>
  <c r="N42" i="3"/>
  <c r="O42" s="1"/>
  <c r="N162" i="40"/>
  <c r="N163" i="3"/>
  <c r="O163" s="1"/>
  <c r="N24" i="40"/>
  <c r="N25" i="3"/>
  <c r="N106" i="40"/>
  <c r="N107" i="3"/>
  <c r="O107" s="1"/>
  <c r="N15" i="40"/>
  <c r="N16" i="3"/>
  <c r="O16" s="1"/>
  <c r="N121" i="40"/>
  <c r="N122" i="3"/>
  <c r="O122" s="1"/>
  <c r="N17" i="40"/>
  <c r="N18" i="3"/>
  <c r="O18" s="1"/>
  <c r="N68" i="40"/>
  <c r="N69" i="3"/>
  <c r="O69" s="1"/>
  <c r="N53" i="40"/>
  <c r="N54" i="3"/>
  <c r="O54" s="1"/>
  <c r="N97" i="40"/>
  <c r="N98" i="3"/>
  <c r="O98" s="1"/>
  <c r="N148" i="40"/>
  <c r="N149" i="3"/>
  <c r="O149" s="1"/>
  <c r="N21" i="40"/>
  <c r="N22" i="3"/>
  <c r="O22" s="1"/>
  <c r="N81" i="40"/>
  <c r="N82" i="3"/>
  <c r="O82" s="1"/>
  <c r="N39" i="40"/>
  <c r="N40" i="3"/>
  <c r="N80" i="40"/>
  <c r="N81" i="3"/>
  <c r="O81" s="1"/>
  <c r="N63" i="40"/>
  <c r="N64" i="3"/>
  <c r="O64" s="1"/>
  <c r="N169" i="40"/>
  <c r="N170" i="3"/>
  <c r="O170" s="1"/>
  <c r="N132" i="40"/>
  <c r="N133" i="3"/>
  <c r="O133" s="1"/>
  <c r="N149" i="40"/>
  <c r="N150" i="3"/>
  <c r="O150" s="1"/>
  <c r="N46" i="40"/>
  <c r="N47" i="3"/>
  <c r="O47" s="1"/>
  <c r="N62" i="40"/>
  <c r="N63" i="3"/>
  <c r="O63" s="1"/>
  <c r="N60" i="40"/>
  <c r="N61" i="3"/>
  <c r="O61" s="1"/>
  <c r="N66" i="40"/>
  <c r="N67" i="3"/>
  <c r="O67" s="1"/>
  <c r="N52" i="40"/>
  <c r="N53" i="3"/>
  <c r="O53" s="1"/>
  <c r="N155" i="40"/>
  <c r="N156" i="3"/>
  <c r="O156" s="1"/>
  <c r="N119" i="40"/>
  <c r="N120" i="3"/>
  <c r="N124" i="40"/>
  <c r="N125" i="3"/>
  <c r="O125" s="1"/>
  <c r="N117" i="40"/>
  <c r="N118" i="3"/>
  <c r="O118" s="1"/>
  <c r="N104" i="40"/>
  <c r="N105" i="3"/>
  <c r="O105" s="1"/>
  <c r="N36" i="40"/>
  <c r="N37" i="3"/>
  <c r="N55" i="40"/>
  <c r="N56" i="3"/>
  <c r="N102" i="40"/>
  <c r="N103" i="3"/>
  <c r="O103" s="1"/>
  <c r="N171" i="40"/>
  <c r="N172" i="3"/>
  <c r="O172" s="1"/>
  <c r="N130" i="40"/>
  <c r="N131" i="3"/>
  <c r="O131" s="1"/>
  <c r="N37" i="40"/>
  <c r="N38" i="3"/>
  <c r="O38" s="1"/>
  <c r="N140" i="40"/>
  <c r="N141" i="3"/>
  <c r="O141" s="1"/>
  <c r="N87" i="40"/>
  <c r="N88" i="3"/>
  <c r="O88" s="1"/>
  <c r="N144" i="40"/>
  <c r="N145" i="3"/>
  <c r="O145" s="1"/>
  <c r="N65" i="40"/>
  <c r="N66" i="3"/>
  <c r="O66" s="1"/>
  <c r="N20" i="40"/>
  <c r="N21" i="3"/>
  <c r="O21" s="1"/>
  <c r="N49" i="40"/>
  <c r="N50" i="3"/>
  <c r="O50" s="1"/>
  <c r="N64" i="40"/>
  <c r="N65" i="3"/>
  <c r="O65" s="1"/>
  <c r="N47" i="40"/>
  <c r="N48" i="3"/>
  <c r="O48" s="1"/>
  <c r="N58" i="40"/>
  <c r="N59" i="3"/>
  <c r="O59" s="1"/>
  <c r="N57" i="40"/>
  <c r="N58" i="3"/>
  <c r="O58" s="1"/>
  <c r="N71" i="40"/>
  <c r="N72" i="3"/>
  <c r="O72" s="1"/>
  <c r="N154" i="40"/>
  <c r="N155" i="3"/>
  <c r="O155" s="1"/>
  <c r="N137" i="40"/>
  <c r="N138" i="3"/>
  <c r="O138" s="1"/>
  <c r="N141" i="40"/>
  <c r="N142" i="3"/>
  <c r="O142" s="1"/>
  <c r="N136" i="40"/>
  <c r="N137" i="3"/>
  <c r="O137" s="1"/>
  <c r="N145" i="40"/>
  <c r="N146" i="3"/>
  <c r="O146" s="1"/>
  <c r="N122" i="40"/>
  <c r="N123" i="3"/>
  <c r="O123" s="1"/>
  <c r="N72" i="40"/>
  <c r="N73" i="3"/>
  <c r="N129" i="40"/>
  <c r="N130" i="3"/>
  <c r="O130" s="1"/>
  <c r="N76" i="40"/>
  <c r="N77" i="3"/>
  <c r="O77" s="1"/>
  <c r="N92" i="40"/>
  <c r="N93" i="3"/>
  <c r="O93" s="1"/>
  <c r="N90" i="40"/>
  <c r="N91" i="3"/>
  <c r="O91" s="1"/>
  <c r="N115" i="40"/>
  <c r="N116" i="3"/>
  <c r="O116" s="1"/>
  <c r="N147" i="40"/>
  <c r="N148" i="3"/>
  <c r="O148" s="1"/>
  <c r="N170" i="40"/>
  <c r="N171" i="3"/>
  <c r="N168" i="40"/>
  <c r="N169" i="3"/>
  <c r="O169" s="1"/>
  <c r="N44" i="40"/>
  <c r="N45" i="3"/>
  <c r="O45" s="1"/>
  <c r="N138" i="40"/>
  <c r="N139" i="3"/>
  <c r="N153" i="40"/>
  <c r="N154" i="3"/>
  <c r="O154" s="1"/>
  <c r="N151" i="40"/>
  <c r="N152" i="3"/>
  <c r="O152" s="1"/>
  <c r="N120" i="40"/>
  <c r="N121" i="3"/>
  <c r="O121" s="1"/>
  <c r="N54" i="40"/>
  <c r="N55" i="3"/>
  <c r="O55" s="1"/>
  <c r="N83" i="40"/>
  <c r="N84" i="3"/>
  <c r="N114" i="40"/>
  <c r="N115" i="3"/>
  <c r="O115" s="1"/>
  <c r="N34" i="40"/>
  <c r="N35" i="3"/>
  <c r="O35" s="1"/>
  <c r="N142" i="40"/>
  <c r="N143" i="3"/>
  <c r="O143" s="1"/>
  <c r="N164" i="40"/>
  <c r="N165" i="3"/>
  <c r="O165" s="1"/>
  <c r="N70" i="40"/>
  <c r="N71" i="3"/>
  <c r="O71" s="1"/>
  <c r="N95" i="40"/>
  <c r="N96" i="3"/>
  <c r="N96" i="40"/>
  <c r="N97" i="3"/>
  <c r="O97" s="1"/>
  <c r="N131" i="40"/>
  <c r="N132" i="3"/>
  <c r="O132" s="1"/>
  <c r="N43" i="40"/>
  <c r="N44" i="3"/>
  <c r="N99" i="40"/>
  <c r="N100" i="3"/>
  <c r="O100" s="1"/>
  <c r="N91" i="40"/>
  <c r="N92" i="3"/>
  <c r="O92" s="1"/>
  <c r="N23" i="40"/>
  <c r="N24" i="3"/>
  <c r="O24" s="1"/>
  <c r="N51" i="40"/>
  <c r="N52" i="3"/>
  <c r="O52" s="1"/>
  <c r="N88" i="40"/>
  <c r="N89" i="3"/>
  <c r="O89" s="1"/>
  <c r="N143" i="40"/>
  <c r="N144" i="3"/>
  <c r="N166" i="40"/>
  <c r="N167" i="3"/>
  <c r="O167" s="1"/>
  <c r="N103" i="40"/>
  <c r="N104" i="3"/>
  <c r="O104" s="1"/>
  <c r="N32" i="40"/>
  <c r="N33" i="3"/>
  <c r="N123" i="40"/>
  <c r="N124" i="3"/>
  <c r="O124" s="1"/>
  <c r="N73" i="40"/>
  <c r="N74" i="3"/>
  <c r="O74" s="1"/>
  <c r="N11" i="40"/>
  <c r="N12" i="3"/>
  <c r="O12" s="1"/>
  <c r="N27" i="40"/>
  <c r="N28" i="3"/>
  <c r="O28" s="1"/>
  <c r="N48" i="40"/>
  <c r="N49" i="3"/>
  <c r="O49" s="1"/>
  <c r="N107" i="40"/>
  <c r="N108" i="3"/>
  <c r="O108" s="1"/>
  <c r="N12" i="40"/>
  <c r="N13" i="3"/>
  <c r="O13" s="1"/>
  <c r="N59" i="40"/>
  <c r="N60" i="3"/>
  <c r="O60" s="1"/>
  <c r="N157" i="40"/>
  <c r="N158" i="3"/>
  <c r="N139" i="40"/>
  <c r="N140" i="3"/>
  <c r="N79" i="40"/>
  <c r="N80" i="3"/>
  <c r="O80" s="1"/>
  <c r="N112" i="40"/>
  <c r="N113" i="3"/>
  <c r="O113" s="1"/>
  <c r="N50" i="40"/>
  <c r="N51" i="3"/>
  <c r="O51" s="1"/>
  <c r="N31" i="40"/>
  <c r="N32" i="3"/>
  <c r="O32" s="1"/>
  <c r="N78" i="40"/>
  <c r="N79" i="3"/>
  <c r="O79" s="1"/>
  <c r="N94" i="40"/>
  <c r="N95" i="3"/>
  <c r="O95" s="1"/>
  <c r="N172" i="40"/>
  <c r="N173" i="3"/>
  <c r="O173" s="1"/>
  <c r="M174" i="40"/>
  <c r="N8"/>
  <c r="J174" i="39"/>
  <c r="CV129" i="4"/>
  <c r="CR129"/>
  <c r="CO129"/>
  <c r="CN129"/>
  <c r="CK129"/>
  <c r="CJ129"/>
  <c r="CH129"/>
  <c r="CE129"/>
  <c r="CD129"/>
  <c r="CA129"/>
  <c r="BZ129"/>
  <c r="BX129"/>
  <c r="BU129"/>
  <c r="BT129"/>
  <c r="BQ129"/>
  <c r="BP129"/>
  <c r="BM129"/>
  <c r="BL129"/>
  <c r="BJ129"/>
  <c r="BG129"/>
  <c r="BF129"/>
  <c r="BC129"/>
  <c r="BB129"/>
  <c r="AY129"/>
  <c r="AX129"/>
  <c r="AV129"/>
  <c r="AS129"/>
  <c r="AR129"/>
  <c r="AO129"/>
  <c r="AN129"/>
  <c r="AI129"/>
  <c r="AH129"/>
  <c r="AE129"/>
  <c r="AD129"/>
  <c r="Y129"/>
  <c r="X129"/>
  <c r="U129"/>
  <c r="T129"/>
  <c r="R129"/>
  <c r="N129"/>
  <c r="P129" s="1"/>
  <c r="K129"/>
  <c r="J129"/>
  <c r="G129"/>
  <c r="F129"/>
  <c r="CV128"/>
  <c r="CR128"/>
  <c r="CO128"/>
  <c r="CN128"/>
  <c r="CK128"/>
  <c r="CJ128"/>
  <c r="CH128"/>
  <c r="CE128"/>
  <c r="CD128"/>
  <c r="CA128"/>
  <c r="BZ128"/>
  <c r="BX128"/>
  <c r="BU128"/>
  <c r="BT128"/>
  <c r="BQ128"/>
  <c r="BP128"/>
  <c r="BM128"/>
  <c r="BL128"/>
  <c r="BJ128"/>
  <c r="BG128"/>
  <c r="BF128"/>
  <c r="BC128"/>
  <c r="BB128"/>
  <c r="AY128"/>
  <c r="AX128"/>
  <c r="AV128"/>
  <c r="AS128"/>
  <c r="AR128"/>
  <c r="AO128"/>
  <c r="AN128"/>
  <c r="AI128"/>
  <c r="AH128"/>
  <c r="AE128"/>
  <c r="AD128"/>
  <c r="Y128"/>
  <c r="X128"/>
  <c r="U128"/>
  <c r="T128"/>
  <c r="R128"/>
  <c r="O128"/>
  <c r="N128"/>
  <c r="K128"/>
  <c r="J128"/>
  <c r="G128"/>
  <c r="F128"/>
  <c r="CV127"/>
  <c r="CR127"/>
  <c r="CO127"/>
  <c r="CN127"/>
  <c r="CK127"/>
  <c r="CJ127"/>
  <c r="CH127"/>
  <c r="CE127"/>
  <c r="CD127"/>
  <c r="CA127"/>
  <c r="BZ127"/>
  <c r="BX127"/>
  <c r="BU127"/>
  <c r="BT127"/>
  <c r="BQ127"/>
  <c r="BP127"/>
  <c r="BM127"/>
  <c r="BL127"/>
  <c r="BJ127"/>
  <c r="BG127"/>
  <c r="BF127"/>
  <c r="BC127"/>
  <c r="BB127"/>
  <c r="AY127"/>
  <c r="AX127"/>
  <c r="AV127"/>
  <c r="AS127"/>
  <c r="AR127"/>
  <c r="AO127"/>
  <c r="AN127"/>
  <c r="AI127"/>
  <c r="AH127"/>
  <c r="AE127"/>
  <c r="AD127"/>
  <c r="Y127"/>
  <c r="X127"/>
  <c r="U127"/>
  <c r="T127"/>
  <c r="R127"/>
  <c r="O127"/>
  <c r="N127"/>
  <c r="K127"/>
  <c r="J127"/>
  <c r="F127"/>
  <c r="H127" s="1"/>
  <c r="CV126"/>
  <c r="CR126"/>
  <c r="CO126"/>
  <c r="CN126"/>
  <c r="CK126"/>
  <c r="CJ126"/>
  <c r="CH126"/>
  <c r="CE126"/>
  <c r="CD126"/>
  <c r="CA126"/>
  <c r="BZ126"/>
  <c r="BX126"/>
  <c r="BU126"/>
  <c r="BT126"/>
  <c r="BQ126"/>
  <c r="BP126"/>
  <c r="BM126"/>
  <c r="BL126"/>
  <c r="BJ126"/>
  <c r="BG126"/>
  <c r="BF126"/>
  <c r="BC126"/>
  <c r="BB126"/>
  <c r="AY126"/>
  <c r="AX126"/>
  <c r="AV126"/>
  <c r="AS126"/>
  <c r="AR126"/>
  <c r="AO126"/>
  <c r="AN126"/>
  <c r="AI126"/>
  <c r="AH126"/>
  <c r="AE126"/>
  <c r="AD126"/>
  <c r="Y126"/>
  <c r="X126"/>
  <c r="U126"/>
  <c r="T126"/>
  <c r="R126"/>
  <c r="O126"/>
  <c r="N126"/>
  <c r="K126"/>
  <c r="J126"/>
  <c r="G126"/>
  <c r="F126"/>
  <c r="CV125"/>
  <c r="CR125"/>
  <c r="CO125"/>
  <c r="CN125"/>
  <c r="CK125"/>
  <c r="CJ125"/>
  <c r="CH125"/>
  <c r="CE125"/>
  <c r="CD125"/>
  <c r="CA125"/>
  <c r="BZ125"/>
  <c r="BX125"/>
  <c r="BU125"/>
  <c r="BT125"/>
  <c r="BQ125"/>
  <c r="BP125"/>
  <c r="BM125"/>
  <c r="BL125"/>
  <c r="BJ125"/>
  <c r="BG125"/>
  <c r="BF125"/>
  <c r="BC125"/>
  <c r="BB125"/>
  <c r="AY125"/>
  <c r="AX125"/>
  <c r="AV125"/>
  <c r="AS125"/>
  <c r="AR125"/>
  <c r="AO125"/>
  <c r="AN125"/>
  <c r="AI125"/>
  <c r="AH125"/>
  <c r="AE125"/>
  <c r="AD125"/>
  <c r="Y125"/>
  <c r="X125"/>
  <c r="T125"/>
  <c r="V125" s="1"/>
  <c r="R125"/>
  <c r="O125"/>
  <c r="N125"/>
  <c r="K125"/>
  <c r="J125"/>
  <c r="G125"/>
  <c r="F125"/>
  <c r="CV124"/>
  <c r="CR124"/>
  <c r="CO124"/>
  <c r="CN124"/>
  <c r="CK124"/>
  <c r="CJ124"/>
  <c r="CH124"/>
  <c r="CE124"/>
  <c r="CD124"/>
  <c r="CA124"/>
  <c r="BZ124"/>
  <c r="BX124"/>
  <c r="BU124"/>
  <c r="BT124"/>
  <c r="BQ124"/>
  <c r="BP124"/>
  <c r="BM124"/>
  <c r="BL124"/>
  <c r="BJ124"/>
  <c r="BG124"/>
  <c r="BF124"/>
  <c r="BC124"/>
  <c r="BB124"/>
  <c r="AY124"/>
  <c r="AX124"/>
  <c r="AV124"/>
  <c r="AS124"/>
  <c r="AR124"/>
  <c r="AO124"/>
  <c r="AN124"/>
  <c r="AI124"/>
  <c r="AH124"/>
  <c r="AE124"/>
  <c r="AD124"/>
  <c r="Y124"/>
  <c r="X124"/>
  <c r="U124"/>
  <c r="T124"/>
  <c r="R124"/>
  <c r="O124"/>
  <c r="N124"/>
  <c r="K124"/>
  <c r="J124"/>
  <c r="G124"/>
  <c r="F124"/>
  <c r="CV123"/>
  <c r="CR123"/>
  <c r="CO123"/>
  <c r="CN123"/>
  <c r="CK123"/>
  <c r="CJ123"/>
  <c r="CH123"/>
  <c r="CE123"/>
  <c r="CD123"/>
  <c r="CA123"/>
  <c r="BZ123"/>
  <c r="BX123"/>
  <c r="BU123"/>
  <c r="BT123"/>
  <c r="BQ123"/>
  <c r="BP123"/>
  <c r="BM123"/>
  <c r="BL123"/>
  <c r="BJ123"/>
  <c r="BG123"/>
  <c r="BF123"/>
  <c r="BC123"/>
  <c r="BB123"/>
  <c r="AY123"/>
  <c r="AX123"/>
  <c r="AV123"/>
  <c r="AS123"/>
  <c r="AR123"/>
  <c r="AO123"/>
  <c r="AN123"/>
  <c r="AI123"/>
  <c r="AH123"/>
  <c r="AE123"/>
  <c r="AD123"/>
  <c r="Y123"/>
  <c r="X123"/>
  <c r="T123"/>
  <c r="V123" s="1"/>
  <c r="R123"/>
  <c r="O123"/>
  <c r="N123"/>
  <c r="K123"/>
  <c r="J123"/>
  <c r="G123"/>
  <c r="F123"/>
  <c r="CV122"/>
  <c r="CR122"/>
  <c r="CO122"/>
  <c r="CN122"/>
  <c r="CK122"/>
  <c r="CJ122"/>
  <c r="CH122"/>
  <c r="CE122"/>
  <c r="CD122"/>
  <c r="CA122"/>
  <c r="BZ122"/>
  <c r="BX122"/>
  <c r="BU122"/>
  <c r="BT122"/>
  <c r="BQ122"/>
  <c r="BP122"/>
  <c r="BM122"/>
  <c r="BL122"/>
  <c r="BJ122"/>
  <c r="BG122"/>
  <c r="BF122"/>
  <c r="BC122"/>
  <c r="BB122"/>
  <c r="AY122"/>
  <c r="AX122"/>
  <c r="AV122"/>
  <c r="AS122"/>
  <c r="AR122"/>
  <c r="AO122"/>
  <c r="AN122"/>
  <c r="AI122"/>
  <c r="AH122"/>
  <c r="AE122"/>
  <c r="AD122"/>
  <c r="Y122"/>
  <c r="X122"/>
  <c r="T122"/>
  <c r="V122" s="1"/>
  <c r="R122"/>
  <c r="O122"/>
  <c r="N122"/>
  <c r="K122"/>
  <c r="J122"/>
  <c r="G122"/>
  <c r="F122"/>
  <c r="CV121"/>
  <c r="CR121"/>
  <c r="CO121"/>
  <c r="CN121"/>
  <c r="CK121"/>
  <c r="CJ121"/>
  <c r="CH121"/>
  <c r="CE121"/>
  <c r="CD121"/>
  <c r="CA121"/>
  <c r="BZ121"/>
  <c r="BX121"/>
  <c r="BU121"/>
  <c r="BT121"/>
  <c r="BQ121"/>
  <c r="BP121"/>
  <c r="BM121"/>
  <c r="BL121"/>
  <c r="BJ121"/>
  <c r="BG121"/>
  <c r="BF121"/>
  <c r="BC121"/>
  <c r="BB121"/>
  <c r="AY121"/>
  <c r="AX121"/>
  <c r="AV121"/>
  <c r="AS121"/>
  <c r="AR121"/>
  <c r="AO121"/>
  <c r="AN121"/>
  <c r="AI121"/>
  <c r="AH121"/>
  <c r="AE121"/>
  <c r="AD121"/>
  <c r="Y121"/>
  <c r="X121"/>
  <c r="U121"/>
  <c r="T121"/>
  <c r="R121"/>
  <c r="O121"/>
  <c r="N121"/>
  <c r="K121"/>
  <c r="J121"/>
  <c r="G121"/>
  <c r="F121"/>
  <c r="CV120"/>
  <c r="CR120"/>
  <c r="CO120"/>
  <c r="CN120"/>
  <c r="CK120"/>
  <c r="CJ120"/>
  <c r="CH120"/>
  <c r="CE120"/>
  <c r="CD120"/>
  <c r="CA120"/>
  <c r="BZ120"/>
  <c r="BX120"/>
  <c r="BU120"/>
  <c r="BT120"/>
  <c r="BQ120"/>
  <c r="BP120"/>
  <c r="BM120"/>
  <c r="BL120"/>
  <c r="BJ120"/>
  <c r="BG120"/>
  <c r="BF120"/>
  <c r="BC120"/>
  <c r="BB120"/>
  <c r="AY120"/>
  <c r="AX120"/>
  <c r="AV120"/>
  <c r="AS120"/>
  <c r="AR120"/>
  <c r="AO120"/>
  <c r="AN120"/>
  <c r="AI120"/>
  <c r="AH120"/>
  <c r="AE120"/>
  <c r="AD120"/>
  <c r="Y120"/>
  <c r="X120"/>
  <c r="T120"/>
  <c r="V120" s="1"/>
  <c r="R120"/>
  <c r="O120"/>
  <c r="N120"/>
  <c r="K120"/>
  <c r="J120"/>
  <c r="G120"/>
  <c r="F120"/>
  <c r="CV119"/>
  <c r="CR119"/>
  <c r="CO119"/>
  <c r="CN119"/>
  <c r="CK119"/>
  <c r="CJ119"/>
  <c r="CH119"/>
  <c r="CE119"/>
  <c r="CD119"/>
  <c r="CA119"/>
  <c r="BZ119"/>
  <c r="BX119"/>
  <c r="BU119"/>
  <c r="BT119"/>
  <c r="BQ119"/>
  <c r="BP119"/>
  <c r="BM119"/>
  <c r="BL119"/>
  <c r="BJ119"/>
  <c r="BG119"/>
  <c r="BF119"/>
  <c r="BC119"/>
  <c r="BB119"/>
  <c r="AY119"/>
  <c r="AX119"/>
  <c r="AV119"/>
  <c r="AS119"/>
  <c r="AR119"/>
  <c r="AO119"/>
  <c r="AN119"/>
  <c r="AI119"/>
  <c r="AH119"/>
  <c r="AE119"/>
  <c r="AD119"/>
  <c r="Y119"/>
  <c r="X119"/>
  <c r="U119"/>
  <c r="T119"/>
  <c r="R119"/>
  <c r="O119"/>
  <c r="N119"/>
  <c r="K119"/>
  <c r="J119"/>
  <c r="G119"/>
  <c r="F119"/>
  <c r="CV118"/>
  <c r="CR118"/>
  <c r="CO118"/>
  <c r="CN118"/>
  <c r="CK118"/>
  <c r="CJ118"/>
  <c r="CH118"/>
  <c r="CE118"/>
  <c r="CD118"/>
  <c r="CA118"/>
  <c r="BZ118"/>
  <c r="BX118"/>
  <c r="BU118"/>
  <c r="BT118"/>
  <c r="BQ118"/>
  <c r="BP118"/>
  <c r="BM118"/>
  <c r="BL118"/>
  <c r="BJ118"/>
  <c r="BG118"/>
  <c r="BF118"/>
  <c r="BC118"/>
  <c r="BB118"/>
  <c r="AY118"/>
  <c r="AX118"/>
  <c r="AV118"/>
  <c r="AS118"/>
  <c r="AR118"/>
  <c r="AO118"/>
  <c r="AN118"/>
  <c r="AI118"/>
  <c r="AH118"/>
  <c r="AE118"/>
  <c r="AD118"/>
  <c r="Y118"/>
  <c r="X118"/>
  <c r="U118"/>
  <c r="T118"/>
  <c r="R118"/>
  <c r="O118"/>
  <c r="N118"/>
  <c r="K118"/>
  <c r="J118"/>
  <c r="G118"/>
  <c r="F118"/>
  <c r="CV117"/>
  <c r="CR117"/>
  <c r="CO117"/>
  <c r="CN117"/>
  <c r="CK117"/>
  <c r="CJ117"/>
  <c r="CH117"/>
  <c r="CE117"/>
  <c r="CD117"/>
  <c r="CA117"/>
  <c r="BZ117"/>
  <c r="BX117"/>
  <c r="BU117"/>
  <c r="BT117"/>
  <c r="BQ117"/>
  <c r="BP117"/>
  <c r="BM117"/>
  <c r="BL117"/>
  <c r="BJ117"/>
  <c r="BG117"/>
  <c r="BF117"/>
  <c r="BC117"/>
  <c r="BB117"/>
  <c r="AY117"/>
  <c r="AX117"/>
  <c r="AV117"/>
  <c r="AS117"/>
  <c r="AR117"/>
  <c r="AO117"/>
  <c r="AN117"/>
  <c r="AI117"/>
  <c r="AH117"/>
  <c r="AE117"/>
  <c r="AD117"/>
  <c r="Y117"/>
  <c r="X117"/>
  <c r="U117"/>
  <c r="T117"/>
  <c r="R117"/>
  <c r="O117"/>
  <c r="N117"/>
  <c r="K117"/>
  <c r="J117"/>
  <c r="G117"/>
  <c r="F117"/>
  <c r="CV116"/>
  <c r="CR116"/>
  <c r="CO116"/>
  <c r="CN116"/>
  <c r="CK116"/>
  <c r="CJ116"/>
  <c r="CH116"/>
  <c r="CE116"/>
  <c r="CD116"/>
  <c r="CA116"/>
  <c r="BZ116"/>
  <c r="BX116"/>
  <c r="BU116"/>
  <c r="BT116"/>
  <c r="BQ116"/>
  <c r="BP116"/>
  <c r="BM116"/>
  <c r="BL116"/>
  <c r="BJ116"/>
  <c r="BG116"/>
  <c r="BF116"/>
  <c r="BC116"/>
  <c r="BB116"/>
  <c r="AY116"/>
  <c r="AX116"/>
  <c r="AV116"/>
  <c r="AS116"/>
  <c r="AR116"/>
  <c r="AO116"/>
  <c r="AN116"/>
  <c r="AI116"/>
  <c r="AH116"/>
  <c r="AE116"/>
  <c r="AD116"/>
  <c r="Y116"/>
  <c r="X116"/>
  <c r="U116"/>
  <c r="T116"/>
  <c r="R116"/>
  <c r="O116"/>
  <c r="N116"/>
  <c r="K116"/>
  <c r="J116"/>
  <c r="F116"/>
  <c r="H116" s="1"/>
  <c r="CV115"/>
  <c r="CR115"/>
  <c r="CO115"/>
  <c r="CN115"/>
  <c r="CK115"/>
  <c r="CJ115"/>
  <c r="CH115"/>
  <c r="CE115"/>
  <c r="CD115"/>
  <c r="CA115"/>
  <c r="BZ115"/>
  <c r="BX115"/>
  <c r="BU115"/>
  <c r="BT115"/>
  <c r="BQ115"/>
  <c r="BP115"/>
  <c r="BM115"/>
  <c r="BL115"/>
  <c r="BJ115"/>
  <c r="BG115"/>
  <c r="BF115"/>
  <c r="BC115"/>
  <c r="BB115"/>
  <c r="AY115"/>
  <c r="AX115"/>
  <c r="AV115"/>
  <c r="AS115"/>
  <c r="AR115"/>
  <c r="AO115"/>
  <c r="AN115"/>
  <c r="AI115"/>
  <c r="AH115"/>
  <c r="AE115"/>
  <c r="AD115"/>
  <c r="Y115"/>
  <c r="X115"/>
  <c r="U115"/>
  <c r="T115"/>
  <c r="R115"/>
  <c r="O115"/>
  <c r="N115"/>
  <c r="K115"/>
  <c r="J115"/>
  <c r="G115"/>
  <c r="F115"/>
  <c r="CV114"/>
  <c r="CR114"/>
  <c r="CO114"/>
  <c r="CN114"/>
  <c r="CK114"/>
  <c r="CJ114"/>
  <c r="CH114"/>
  <c r="CE114"/>
  <c r="CD114"/>
  <c r="CA114"/>
  <c r="BZ114"/>
  <c r="BX114"/>
  <c r="BU114"/>
  <c r="BT114"/>
  <c r="BQ114"/>
  <c r="BP114"/>
  <c r="BM114"/>
  <c r="BL114"/>
  <c r="BJ114"/>
  <c r="BG114"/>
  <c r="BF114"/>
  <c r="BC114"/>
  <c r="BB114"/>
  <c r="AY114"/>
  <c r="AX114"/>
  <c r="AV114"/>
  <c r="AS114"/>
  <c r="AR114"/>
  <c r="AO114"/>
  <c r="AN114"/>
  <c r="AI114"/>
  <c r="AH114"/>
  <c r="AE114"/>
  <c r="AD114"/>
  <c r="Y114"/>
  <c r="X114"/>
  <c r="T114"/>
  <c r="V114" s="1"/>
  <c r="R114"/>
  <c r="O114"/>
  <c r="N114"/>
  <c r="J114"/>
  <c r="L114" s="1"/>
  <c r="G114"/>
  <c r="F114"/>
  <c r="CV113"/>
  <c r="CR113"/>
  <c r="CO113"/>
  <c r="CN113"/>
  <c r="CK113"/>
  <c r="CJ113"/>
  <c r="CH113"/>
  <c r="CE113"/>
  <c r="CD113"/>
  <c r="CA113"/>
  <c r="BZ113"/>
  <c r="BX113"/>
  <c r="BU113"/>
  <c r="BT113"/>
  <c r="BQ113"/>
  <c r="BP113"/>
  <c r="BM113"/>
  <c r="BL113"/>
  <c r="BJ113"/>
  <c r="BG113"/>
  <c r="BF113"/>
  <c r="BC113"/>
  <c r="BB113"/>
  <c r="AY113"/>
  <c r="AX113"/>
  <c r="AV113"/>
  <c r="AS113"/>
  <c r="AR113"/>
  <c r="AO113"/>
  <c r="AN113"/>
  <c r="AI113"/>
  <c r="AH113"/>
  <c r="AE113"/>
  <c r="AD113"/>
  <c r="Y113"/>
  <c r="X113"/>
  <c r="U113"/>
  <c r="T113"/>
  <c r="R113"/>
  <c r="O113"/>
  <c r="N113"/>
  <c r="K113"/>
  <c r="J113"/>
  <c r="G113"/>
  <c r="F113"/>
  <c r="CV112"/>
  <c r="CR112"/>
  <c r="CO112"/>
  <c r="CN112"/>
  <c r="CK112"/>
  <c r="CJ112"/>
  <c r="CH112"/>
  <c r="CE112"/>
  <c r="CD112"/>
  <c r="CA112"/>
  <c r="BZ112"/>
  <c r="BX112"/>
  <c r="BU112"/>
  <c r="BT112"/>
  <c r="BQ112"/>
  <c r="BP112"/>
  <c r="BM112"/>
  <c r="BL112"/>
  <c r="BJ112"/>
  <c r="BG112"/>
  <c r="BF112"/>
  <c r="BC112"/>
  <c r="BB112"/>
  <c r="AY112"/>
  <c r="AX112"/>
  <c r="AV112"/>
  <c r="AS112"/>
  <c r="AR112"/>
  <c r="AO112"/>
  <c r="AN112"/>
  <c r="AI112"/>
  <c r="AH112"/>
  <c r="AE112"/>
  <c r="AD112"/>
  <c r="Y112"/>
  <c r="X112"/>
  <c r="U112"/>
  <c r="T112"/>
  <c r="R112"/>
  <c r="O112"/>
  <c r="N112"/>
  <c r="J112"/>
  <c r="L112" s="1"/>
  <c r="G112"/>
  <c r="F112"/>
  <c r="CV111"/>
  <c r="CR111"/>
  <c r="CO111"/>
  <c r="CN111"/>
  <c r="CK111"/>
  <c r="CJ111"/>
  <c r="CH111"/>
  <c r="CE111"/>
  <c r="CD111"/>
  <c r="CA111"/>
  <c r="BZ111"/>
  <c r="BX111"/>
  <c r="BU111"/>
  <c r="BT111"/>
  <c r="BQ111"/>
  <c r="BP111"/>
  <c r="BM111"/>
  <c r="BL111"/>
  <c r="BJ111"/>
  <c r="BG111"/>
  <c r="BF111"/>
  <c r="BC111"/>
  <c r="BB111"/>
  <c r="AY111"/>
  <c r="AX111"/>
  <c r="AV111"/>
  <c r="AS111"/>
  <c r="AR111"/>
  <c r="AO111"/>
  <c r="AN111"/>
  <c r="AI111"/>
  <c r="AH111"/>
  <c r="AE111"/>
  <c r="AD111"/>
  <c r="Y111"/>
  <c r="X111"/>
  <c r="T111"/>
  <c r="V111" s="1"/>
  <c r="R111"/>
  <c r="O111"/>
  <c r="N111"/>
  <c r="K111"/>
  <c r="J111"/>
  <c r="G111"/>
  <c r="F111"/>
  <c r="CV110"/>
  <c r="CR110"/>
  <c r="CO110"/>
  <c r="CN110"/>
  <c r="CK110"/>
  <c r="CJ110"/>
  <c r="CH110"/>
  <c r="CE110"/>
  <c r="CD110"/>
  <c r="CA110"/>
  <c r="BZ110"/>
  <c r="BX110"/>
  <c r="BU110"/>
  <c r="BT110"/>
  <c r="BQ110"/>
  <c r="BP110"/>
  <c r="BM110"/>
  <c r="BL110"/>
  <c r="BJ110"/>
  <c r="BG110"/>
  <c r="BF110"/>
  <c r="BC110"/>
  <c r="BB110"/>
  <c r="AY110"/>
  <c r="AX110"/>
  <c r="AV110"/>
  <c r="AS110"/>
  <c r="AR110"/>
  <c r="AO110"/>
  <c r="AN110"/>
  <c r="AI110"/>
  <c r="AH110"/>
  <c r="AE110"/>
  <c r="AD110"/>
  <c r="Y110"/>
  <c r="X110"/>
  <c r="U110"/>
  <c r="T110"/>
  <c r="R110"/>
  <c r="O110"/>
  <c r="N110"/>
  <c r="K110"/>
  <c r="J110"/>
  <c r="G110"/>
  <c r="F110"/>
  <c r="CV109"/>
  <c r="CR109"/>
  <c r="CO109"/>
  <c r="CN109"/>
  <c r="CK109"/>
  <c r="CJ109"/>
  <c r="CH109"/>
  <c r="CE109"/>
  <c r="CD109"/>
  <c r="CA109"/>
  <c r="BZ109"/>
  <c r="BX109"/>
  <c r="BU109"/>
  <c r="BT109"/>
  <c r="BQ109"/>
  <c r="BP109"/>
  <c r="BM109"/>
  <c r="BL109"/>
  <c r="BJ109"/>
  <c r="BG109"/>
  <c r="BF109"/>
  <c r="BC109"/>
  <c r="BB109"/>
  <c r="AY109"/>
  <c r="AX109"/>
  <c r="AV109"/>
  <c r="AS109"/>
  <c r="AR109"/>
  <c r="AO109"/>
  <c r="AN109"/>
  <c r="AI109"/>
  <c r="AH109"/>
  <c r="AE109"/>
  <c r="AD109"/>
  <c r="Y109"/>
  <c r="X109"/>
  <c r="U109"/>
  <c r="T109"/>
  <c r="R109"/>
  <c r="O109"/>
  <c r="N109"/>
  <c r="K109"/>
  <c r="J109"/>
  <c r="G109"/>
  <c r="F109"/>
  <c r="CV108"/>
  <c r="CR108"/>
  <c r="CO108"/>
  <c r="CN108"/>
  <c r="CK108"/>
  <c r="CJ108"/>
  <c r="CH108"/>
  <c r="CE108"/>
  <c r="CD108"/>
  <c r="CA108"/>
  <c r="BZ108"/>
  <c r="BX108"/>
  <c r="BU108"/>
  <c r="BT108"/>
  <c r="BQ108"/>
  <c r="BP108"/>
  <c r="BM108"/>
  <c r="BL108"/>
  <c r="BJ108"/>
  <c r="BG108"/>
  <c r="BF108"/>
  <c r="BC108"/>
  <c r="BB108"/>
  <c r="AY108"/>
  <c r="AX108"/>
  <c r="AV108"/>
  <c r="AS108"/>
  <c r="AR108"/>
  <c r="AO108"/>
  <c r="AN108"/>
  <c r="AI108"/>
  <c r="AH108"/>
  <c r="AE108"/>
  <c r="AD108"/>
  <c r="Y108"/>
  <c r="X108"/>
  <c r="U108"/>
  <c r="T108"/>
  <c r="R108"/>
  <c r="O108"/>
  <c r="N108"/>
  <c r="K108"/>
  <c r="J108"/>
  <c r="G108"/>
  <c r="F108"/>
  <c r="CV107"/>
  <c r="CR107"/>
  <c r="CO107"/>
  <c r="CN107"/>
  <c r="CK107"/>
  <c r="CJ107"/>
  <c r="CH107"/>
  <c r="CE107"/>
  <c r="CD107"/>
  <c r="CA107"/>
  <c r="BZ107"/>
  <c r="BX107"/>
  <c r="BU107"/>
  <c r="BT107"/>
  <c r="BQ107"/>
  <c r="BP107"/>
  <c r="BM107"/>
  <c r="BL107"/>
  <c r="BJ107"/>
  <c r="BG107"/>
  <c r="BF107"/>
  <c r="BC107"/>
  <c r="BB107"/>
  <c r="AY107"/>
  <c r="AX107"/>
  <c r="AV107"/>
  <c r="AS107"/>
  <c r="AR107"/>
  <c r="AO107"/>
  <c r="AN107"/>
  <c r="AI107"/>
  <c r="AH107"/>
  <c r="AE107"/>
  <c r="AD107"/>
  <c r="Y107"/>
  <c r="X107"/>
  <c r="U107"/>
  <c r="T107"/>
  <c r="R107"/>
  <c r="O107"/>
  <c r="N107"/>
  <c r="K107"/>
  <c r="J107"/>
  <c r="G107"/>
  <c r="F107"/>
  <c r="CV106"/>
  <c r="CR106"/>
  <c r="CO106"/>
  <c r="CN106"/>
  <c r="CK106"/>
  <c r="CJ106"/>
  <c r="CH106"/>
  <c r="CE106"/>
  <c r="CD106"/>
  <c r="CA106"/>
  <c r="BZ106"/>
  <c r="BX106"/>
  <c r="BU106"/>
  <c r="BT106"/>
  <c r="BQ106"/>
  <c r="BP106"/>
  <c r="BM106"/>
  <c r="BL106"/>
  <c r="BJ106"/>
  <c r="BG106"/>
  <c r="BF106"/>
  <c r="BC106"/>
  <c r="BB106"/>
  <c r="AY106"/>
  <c r="AX106"/>
  <c r="AV106"/>
  <c r="AS106"/>
  <c r="AR106"/>
  <c r="AO106"/>
  <c r="AN106"/>
  <c r="AI106"/>
  <c r="AH106"/>
  <c r="AE106"/>
  <c r="AD106"/>
  <c r="Y106"/>
  <c r="X106"/>
  <c r="T106"/>
  <c r="V106" s="1"/>
  <c r="R106"/>
  <c r="O106"/>
  <c r="N106"/>
  <c r="K106"/>
  <c r="J106"/>
  <c r="G106"/>
  <c r="F106"/>
  <c r="CV105"/>
  <c r="CR105"/>
  <c r="CO105"/>
  <c r="CN105"/>
  <c r="CK105"/>
  <c r="CJ105"/>
  <c r="CH105"/>
  <c r="CE105"/>
  <c r="CD105"/>
  <c r="CA105"/>
  <c r="BZ105"/>
  <c r="BX105"/>
  <c r="BU105"/>
  <c r="BT105"/>
  <c r="BQ105"/>
  <c r="BP105"/>
  <c r="BM105"/>
  <c r="BL105"/>
  <c r="BJ105"/>
  <c r="BG105"/>
  <c r="BF105"/>
  <c r="BC105"/>
  <c r="BB105"/>
  <c r="AY105"/>
  <c r="AX105"/>
  <c r="AV105"/>
  <c r="AS105"/>
  <c r="AR105"/>
  <c r="AO105"/>
  <c r="AN105"/>
  <c r="AI105"/>
  <c r="AH105"/>
  <c r="AE105"/>
  <c r="AD105"/>
  <c r="Y105"/>
  <c r="X105"/>
  <c r="U105"/>
  <c r="T105"/>
  <c r="R105"/>
  <c r="O105"/>
  <c r="N105"/>
  <c r="K105"/>
  <c r="J105"/>
  <c r="G105"/>
  <c r="F105"/>
  <c r="CV104"/>
  <c r="CR104"/>
  <c r="CO104"/>
  <c r="CN104"/>
  <c r="CK104"/>
  <c r="CJ104"/>
  <c r="CH104"/>
  <c r="CE104"/>
  <c r="CD104"/>
  <c r="CA104"/>
  <c r="BZ104"/>
  <c r="BX104"/>
  <c r="BU104"/>
  <c r="BT104"/>
  <c r="BQ104"/>
  <c r="BP104"/>
  <c r="BM104"/>
  <c r="BL104"/>
  <c r="BJ104"/>
  <c r="BG104"/>
  <c r="BF104"/>
  <c r="BC104"/>
  <c r="BB104"/>
  <c r="AY104"/>
  <c r="AX104"/>
  <c r="AV104"/>
  <c r="AS104"/>
  <c r="AR104"/>
  <c r="AO104"/>
  <c r="AN104"/>
  <c r="AI104"/>
  <c r="AH104"/>
  <c r="AE104"/>
  <c r="AD104"/>
  <c r="Y104"/>
  <c r="X104"/>
  <c r="U104"/>
  <c r="T104"/>
  <c r="R104"/>
  <c r="O104"/>
  <c r="N104"/>
  <c r="K104"/>
  <c r="J104"/>
  <c r="G104"/>
  <c r="F104"/>
  <c r="CV103"/>
  <c r="CR103"/>
  <c r="CO103"/>
  <c r="CN103"/>
  <c r="CK103"/>
  <c r="CJ103"/>
  <c r="CH103"/>
  <c r="CE103"/>
  <c r="CD103"/>
  <c r="CA103"/>
  <c r="BZ103"/>
  <c r="BX103"/>
  <c r="BU103"/>
  <c r="BT103"/>
  <c r="BQ103"/>
  <c r="BP103"/>
  <c r="BM103"/>
  <c r="BL103"/>
  <c r="BJ103"/>
  <c r="BG103"/>
  <c r="BF103"/>
  <c r="BC103"/>
  <c r="BB103"/>
  <c r="AY103"/>
  <c r="AX103"/>
  <c r="AV103"/>
  <c r="AS103"/>
  <c r="AR103"/>
  <c r="AO103"/>
  <c r="AN103"/>
  <c r="AI103"/>
  <c r="AH103"/>
  <c r="AE103"/>
  <c r="AD103"/>
  <c r="Y103"/>
  <c r="X103"/>
  <c r="U103"/>
  <c r="T103"/>
  <c r="R103"/>
  <c r="O103"/>
  <c r="N103"/>
  <c r="K103"/>
  <c r="J103"/>
  <c r="G103"/>
  <c r="F103"/>
  <c r="CV102"/>
  <c r="CR102"/>
  <c r="CO102"/>
  <c r="CN102"/>
  <c r="CK102"/>
  <c r="CJ102"/>
  <c r="CH102"/>
  <c r="CE102"/>
  <c r="CD102"/>
  <c r="CA102"/>
  <c r="BZ102"/>
  <c r="BX102"/>
  <c r="BU102"/>
  <c r="BT102"/>
  <c r="BQ102"/>
  <c r="BP102"/>
  <c r="BM102"/>
  <c r="BL102"/>
  <c r="BJ102"/>
  <c r="BG102"/>
  <c r="BF102"/>
  <c r="BC102"/>
  <c r="BB102"/>
  <c r="AY102"/>
  <c r="AX102"/>
  <c r="AV102"/>
  <c r="AS102"/>
  <c r="AR102"/>
  <c r="AO102"/>
  <c r="AN102"/>
  <c r="AI102"/>
  <c r="AH102"/>
  <c r="AE102"/>
  <c r="AD102"/>
  <c r="Y102"/>
  <c r="X102"/>
  <c r="U102"/>
  <c r="T102"/>
  <c r="R102"/>
  <c r="O102"/>
  <c r="N102"/>
  <c r="K102"/>
  <c r="J102"/>
  <c r="G102"/>
  <c r="F102"/>
  <c r="CV101"/>
  <c r="CR101"/>
  <c r="CO101"/>
  <c r="CN101"/>
  <c r="CK101"/>
  <c r="CJ101"/>
  <c r="CH101"/>
  <c r="CE101"/>
  <c r="CD101"/>
  <c r="CA101"/>
  <c r="BZ101"/>
  <c r="BX101"/>
  <c r="BU101"/>
  <c r="BT101"/>
  <c r="BQ101"/>
  <c r="BP101"/>
  <c r="BM101"/>
  <c r="BL101"/>
  <c r="BJ101"/>
  <c r="BG101"/>
  <c r="BF101"/>
  <c r="BC101"/>
  <c r="BB101"/>
  <c r="AY101"/>
  <c r="AX101"/>
  <c r="AV101"/>
  <c r="AS101"/>
  <c r="AR101"/>
  <c r="AO101"/>
  <c r="AN101"/>
  <c r="AI101"/>
  <c r="AH101"/>
  <c r="AE101"/>
  <c r="AD101"/>
  <c r="Y101"/>
  <c r="X101"/>
  <c r="T101"/>
  <c r="V101" s="1"/>
  <c r="R101"/>
  <c r="O101"/>
  <c r="N101"/>
  <c r="K101"/>
  <c r="J101"/>
  <c r="G101"/>
  <c r="F101"/>
  <c r="CV100"/>
  <c r="CR100"/>
  <c r="CO100"/>
  <c r="CN100"/>
  <c r="CK100"/>
  <c r="CJ100"/>
  <c r="CH100"/>
  <c r="CE100"/>
  <c r="CD100"/>
  <c r="CA100"/>
  <c r="BZ100"/>
  <c r="BX100"/>
  <c r="BU100"/>
  <c r="BT100"/>
  <c r="BQ100"/>
  <c r="BP100"/>
  <c r="BM100"/>
  <c r="BL100"/>
  <c r="BJ100"/>
  <c r="BG100"/>
  <c r="BF100"/>
  <c r="BC100"/>
  <c r="BB100"/>
  <c r="AY100"/>
  <c r="AX100"/>
  <c r="AV100"/>
  <c r="AS100"/>
  <c r="AR100"/>
  <c r="AO100"/>
  <c r="AN100"/>
  <c r="AI100"/>
  <c r="AH100"/>
  <c r="AE100"/>
  <c r="AD100"/>
  <c r="Y100"/>
  <c r="X100"/>
  <c r="U100"/>
  <c r="T100"/>
  <c r="R100"/>
  <c r="O100"/>
  <c r="N100"/>
  <c r="K100"/>
  <c r="J100"/>
  <c r="G100"/>
  <c r="F100"/>
  <c r="CV99"/>
  <c r="CR99"/>
  <c r="CO99"/>
  <c r="CN99"/>
  <c r="CK99"/>
  <c r="CJ99"/>
  <c r="CH99"/>
  <c r="CE99"/>
  <c r="CD99"/>
  <c r="CA99"/>
  <c r="BZ99"/>
  <c r="BX99"/>
  <c r="BU99"/>
  <c r="BT99"/>
  <c r="BQ99"/>
  <c r="BP99"/>
  <c r="BM99"/>
  <c r="BL99"/>
  <c r="BJ99"/>
  <c r="BG99"/>
  <c r="BF99"/>
  <c r="BC99"/>
  <c r="BB99"/>
  <c r="AY99"/>
  <c r="AX99"/>
  <c r="AV99"/>
  <c r="AS99"/>
  <c r="AR99"/>
  <c r="AO99"/>
  <c r="AN99"/>
  <c r="AI99"/>
  <c r="AH99"/>
  <c r="AE99"/>
  <c r="AD99"/>
  <c r="Y99"/>
  <c r="X99"/>
  <c r="U99"/>
  <c r="T99"/>
  <c r="R99"/>
  <c r="N99"/>
  <c r="P99" s="1"/>
  <c r="K99"/>
  <c r="J99"/>
  <c r="F99"/>
  <c r="H99" s="1"/>
  <c r="CV98"/>
  <c r="CR98"/>
  <c r="CO98"/>
  <c r="CN98"/>
  <c r="CK98"/>
  <c r="CJ98"/>
  <c r="CH98"/>
  <c r="CE98"/>
  <c r="CD98"/>
  <c r="CA98"/>
  <c r="BZ98"/>
  <c r="BX98"/>
  <c r="BU98"/>
  <c r="BT98"/>
  <c r="BQ98"/>
  <c r="BP98"/>
  <c r="BM98"/>
  <c r="BL98"/>
  <c r="BJ98"/>
  <c r="BG98"/>
  <c r="BF98"/>
  <c r="BC98"/>
  <c r="BB98"/>
  <c r="AY98"/>
  <c r="AX98"/>
  <c r="AV98"/>
  <c r="AS98"/>
  <c r="AR98"/>
  <c r="AO98"/>
  <c r="AN98"/>
  <c r="AI98"/>
  <c r="AH98"/>
  <c r="AE98"/>
  <c r="AD98"/>
  <c r="Y98"/>
  <c r="X98"/>
  <c r="U98"/>
  <c r="T98"/>
  <c r="R98"/>
  <c r="O98"/>
  <c r="N98"/>
  <c r="K98"/>
  <c r="J98"/>
  <c r="G98"/>
  <c r="F98"/>
  <c r="CV97"/>
  <c r="CR97"/>
  <c r="CO97"/>
  <c r="CN97"/>
  <c r="CK97"/>
  <c r="CJ97"/>
  <c r="CH97"/>
  <c r="CE97"/>
  <c r="CD97"/>
  <c r="CA97"/>
  <c r="BZ97"/>
  <c r="BX97"/>
  <c r="BU97"/>
  <c r="BT97"/>
  <c r="BQ97"/>
  <c r="BP97"/>
  <c r="BM97"/>
  <c r="BL97"/>
  <c r="BJ97"/>
  <c r="BG97"/>
  <c r="BF97"/>
  <c r="BC97"/>
  <c r="BB97"/>
  <c r="AY97"/>
  <c r="AX97"/>
  <c r="AV97"/>
  <c r="AS97"/>
  <c r="AR97"/>
  <c r="AO97"/>
  <c r="AN97"/>
  <c r="AI97"/>
  <c r="AH97"/>
  <c r="AE97"/>
  <c r="AD97"/>
  <c r="Y97"/>
  <c r="X97"/>
  <c r="U97"/>
  <c r="T97"/>
  <c r="R97"/>
  <c r="O97"/>
  <c r="N97"/>
  <c r="K97"/>
  <c r="J97"/>
  <c r="F97"/>
  <c r="H97" s="1"/>
  <c r="CV96"/>
  <c r="CR96"/>
  <c r="CO96"/>
  <c r="CN96"/>
  <c r="CK96"/>
  <c r="CJ96"/>
  <c r="CH96"/>
  <c r="CE96"/>
  <c r="CD96"/>
  <c r="CA96"/>
  <c r="BZ96"/>
  <c r="BX96"/>
  <c r="BU96"/>
  <c r="BT96"/>
  <c r="BQ96"/>
  <c r="BP96"/>
  <c r="BM96"/>
  <c r="BL96"/>
  <c r="BJ96"/>
  <c r="BG96"/>
  <c r="BF96"/>
  <c r="BC96"/>
  <c r="BB96"/>
  <c r="AY96"/>
  <c r="AX96"/>
  <c r="AV96"/>
  <c r="AS96"/>
  <c r="AR96"/>
  <c r="AO96"/>
  <c r="AN96"/>
  <c r="AI96"/>
  <c r="AH96"/>
  <c r="AE96"/>
  <c r="AD96"/>
  <c r="Y96"/>
  <c r="X96"/>
  <c r="T96"/>
  <c r="V96" s="1"/>
  <c r="R96"/>
  <c r="N96"/>
  <c r="P96" s="1"/>
  <c r="K96"/>
  <c r="J96"/>
  <c r="G96"/>
  <c r="F96"/>
  <c r="CV95"/>
  <c r="CR95"/>
  <c r="CO95"/>
  <c r="CN95"/>
  <c r="CK95"/>
  <c r="CJ95"/>
  <c r="CH95"/>
  <c r="CE95"/>
  <c r="CD95"/>
  <c r="CA95"/>
  <c r="BZ95"/>
  <c r="BX95"/>
  <c r="BU95"/>
  <c r="BT95"/>
  <c r="BQ95"/>
  <c r="BP95"/>
  <c r="BM95"/>
  <c r="BL95"/>
  <c r="BJ95"/>
  <c r="BG95"/>
  <c r="BF95"/>
  <c r="BC95"/>
  <c r="BB95"/>
  <c r="AY95"/>
  <c r="AX95"/>
  <c r="AV95"/>
  <c r="AS95"/>
  <c r="AR95"/>
  <c r="AO95"/>
  <c r="AN95"/>
  <c r="AI95"/>
  <c r="AH95"/>
  <c r="AE95"/>
  <c r="AD95"/>
  <c r="Y95"/>
  <c r="X95"/>
  <c r="U95"/>
  <c r="T95"/>
  <c r="R95"/>
  <c r="O95"/>
  <c r="N95"/>
  <c r="K95"/>
  <c r="J95"/>
  <c r="G95"/>
  <c r="F95"/>
  <c r="CV94"/>
  <c r="CR94"/>
  <c r="CO94"/>
  <c r="CN94"/>
  <c r="CK94"/>
  <c r="CJ94"/>
  <c r="CH94"/>
  <c r="CE94"/>
  <c r="CD94"/>
  <c r="CA94"/>
  <c r="BZ94"/>
  <c r="BX94"/>
  <c r="BU94"/>
  <c r="BT94"/>
  <c r="BQ94"/>
  <c r="BP94"/>
  <c r="BM94"/>
  <c r="BL94"/>
  <c r="BJ94"/>
  <c r="BG94"/>
  <c r="BF94"/>
  <c r="BC94"/>
  <c r="BB94"/>
  <c r="AY94"/>
  <c r="AX94"/>
  <c r="AV94"/>
  <c r="AS94"/>
  <c r="AR94"/>
  <c r="AO94"/>
  <c r="AN94"/>
  <c r="AI94"/>
  <c r="AH94"/>
  <c r="AE94"/>
  <c r="AD94"/>
  <c r="Y94"/>
  <c r="X94"/>
  <c r="U94"/>
  <c r="T94"/>
  <c r="R94"/>
  <c r="N94"/>
  <c r="P94" s="1"/>
  <c r="K94"/>
  <c r="J94"/>
  <c r="F94"/>
  <c r="H94" s="1"/>
  <c r="CV93"/>
  <c r="CR93"/>
  <c r="CO93"/>
  <c r="CN93"/>
  <c r="CK93"/>
  <c r="CJ93"/>
  <c r="CH93"/>
  <c r="CE93"/>
  <c r="CD93"/>
  <c r="CA93"/>
  <c r="BZ93"/>
  <c r="BX93"/>
  <c r="BU93"/>
  <c r="BT93"/>
  <c r="BQ93"/>
  <c r="BP93"/>
  <c r="BM93"/>
  <c r="BL93"/>
  <c r="BJ93"/>
  <c r="BG93"/>
  <c r="BF93"/>
  <c r="BC93"/>
  <c r="BB93"/>
  <c r="AY93"/>
  <c r="AX93"/>
  <c r="AV93"/>
  <c r="AS93"/>
  <c r="AR93"/>
  <c r="AO93"/>
  <c r="AN93"/>
  <c r="AI93"/>
  <c r="AH93"/>
  <c r="AE93"/>
  <c r="AD93"/>
  <c r="Y93"/>
  <c r="X93"/>
  <c r="U93"/>
  <c r="T93"/>
  <c r="R93"/>
  <c r="O93"/>
  <c r="N93"/>
  <c r="K93"/>
  <c r="J93"/>
  <c r="G93"/>
  <c r="F93"/>
  <c r="CV92"/>
  <c r="CR92"/>
  <c r="CO92"/>
  <c r="CN92"/>
  <c r="CK92"/>
  <c r="CJ92"/>
  <c r="CH92"/>
  <c r="CE92"/>
  <c r="CD92"/>
  <c r="CA92"/>
  <c r="BZ92"/>
  <c r="BX92"/>
  <c r="BU92"/>
  <c r="BT92"/>
  <c r="BQ92"/>
  <c r="BP92"/>
  <c r="BM92"/>
  <c r="BL92"/>
  <c r="BJ92"/>
  <c r="BG92"/>
  <c r="BF92"/>
  <c r="BC92"/>
  <c r="BB92"/>
  <c r="AY92"/>
  <c r="AX92"/>
  <c r="AV92"/>
  <c r="AS92"/>
  <c r="AR92"/>
  <c r="AO92"/>
  <c r="AN92"/>
  <c r="AI92"/>
  <c r="AH92"/>
  <c r="AE92"/>
  <c r="AD92"/>
  <c r="Y92"/>
  <c r="X92"/>
  <c r="U92"/>
  <c r="T92"/>
  <c r="R92"/>
  <c r="O92"/>
  <c r="N92"/>
  <c r="K92"/>
  <c r="J92"/>
  <c r="G92"/>
  <c r="F92"/>
  <c r="CV91"/>
  <c r="CR91"/>
  <c r="CO91"/>
  <c r="CN91"/>
  <c r="CK91"/>
  <c r="CJ91"/>
  <c r="CH91"/>
  <c r="CE91"/>
  <c r="CD91"/>
  <c r="CA91"/>
  <c r="BZ91"/>
  <c r="BX91"/>
  <c r="BU91"/>
  <c r="BT91"/>
  <c r="BQ91"/>
  <c r="BP91"/>
  <c r="BM91"/>
  <c r="BL91"/>
  <c r="BJ91"/>
  <c r="BG91"/>
  <c r="BF91"/>
  <c r="BC91"/>
  <c r="BB91"/>
  <c r="AY91"/>
  <c r="AX91"/>
  <c r="AV91"/>
  <c r="AS91"/>
  <c r="AR91"/>
  <c r="AO91"/>
  <c r="AN91"/>
  <c r="AI91"/>
  <c r="AH91"/>
  <c r="AE91"/>
  <c r="AD91"/>
  <c r="Y91"/>
  <c r="X91"/>
  <c r="U91"/>
  <c r="T91"/>
  <c r="R91"/>
  <c r="O91"/>
  <c r="N91"/>
  <c r="K91"/>
  <c r="J91"/>
  <c r="G91"/>
  <c r="F91"/>
  <c r="CV90"/>
  <c r="CR90"/>
  <c r="CO90"/>
  <c r="CN90"/>
  <c r="CK90"/>
  <c r="CJ90"/>
  <c r="CH90"/>
  <c r="CE90"/>
  <c r="CD90"/>
  <c r="CA90"/>
  <c r="BZ90"/>
  <c r="BX90"/>
  <c r="BU90"/>
  <c r="BT90"/>
  <c r="BQ90"/>
  <c r="BP90"/>
  <c r="BM90"/>
  <c r="BL90"/>
  <c r="BJ90"/>
  <c r="BG90"/>
  <c r="BF90"/>
  <c r="BC90"/>
  <c r="BB90"/>
  <c r="AY90"/>
  <c r="AX90"/>
  <c r="AV90"/>
  <c r="AS90"/>
  <c r="AR90"/>
  <c r="AO90"/>
  <c r="AN90"/>
  <c r="AI90"/>
  <c r="AH90"/>
  <c r="AE90"/>
  <c r="AD90"/>
  <c r="Y90"/>
  <c r="X90"/>
  <c r="U90"/>
  <c r="T90"/>
  <c r="R90"/>
  <c r="O90"/>
  <c r="N90"/>
  <c r="K90"/>
  <c r="J90"/>
  <c r="F90"/>
  <c r="H90" s="1"/>
  <c r="CV89"/>
  <c r="CR89"/>
  <c r="CO89"/>
  <c r="CN89"/>
  <c r="CK89"/>
  <c r="CJ89"/>
  <c r="CH89"/>
  <c r="CE89"/>
  <c r="CD89"/>
  <c r="CA89"/>
  <c r="BZ89"/>
  <c r="BX89"/>
  <c r="BU89"/>
  <c r="BT89"/>
  <c r="BQ89"/>
  <c r="BP89"/>
  <c r="BM89"/>
  <c r="BL89"/>
  <c r="BJ89"/>
  <c r="BG89"/>
  <c r="BF89"/>
  <c r="BC89"/>
  <c r="BB89"/>
  <c r="AY89"/>
  <c r="AX89"/>
  <c r="AV89"/>
  <c r="AS89"/>
  <c r="AR89"/>
  <c r="AO89"/>
  <c r="AN89"/>
  <c r="AI89"/>
  <c r="AH89"/>
  <c r="AE89"/>
  <c r="AD89"/>
  <c r="Y89"/>
  <c r="X89"/>
  <c r="U89"/>
  <c r="T89"/>
  <c r="R89"/>
  <c r="O89"/>
  <c r="N89"/>
  <c r="J89"/>
  <c r="L89" s="1"/>
  <c r="G89"/>
  <c r="F89"/>
  <c r="CV88"/>
  <c r="CR88"/>
  <c r="CO88"/>
  <c r="CN88"/>
  <c r="CK88"/>
  <c r="CJ88"/>
  <c r="CH88"/>
  <c r="CE88"/>
  <c r="CD88"/>
  <c r="CA88"/>
  <c r="BZ88"/>
  <c r="BX88"/>
  <c r="BU88"/>
  <c r="BT88"/>
  <c r="BQ88"/>
  <c r="BP88"/>
  <c r="BM88"/>
  <c r="BL88"/>
  <c r="BJ88"/>
  <c r="BG88"/>
  <c r="BF88"/>
  <c r="BC88"/>
  <c r="BB88"/>
  <c r="AY88"/>
  <c r="AX88"/>
  <c r="AV88"/>
  <c r="AS88"/>
  <c r="AR88"/>
  <c r="AO88"/>
  <c r="AN88"/>
  <c r="AI88"/>
  <c r="AH88"/>
  <c r="AE88"/>
  <c r="AD88"/>
  <c r="Y88"/>
  <c r="X88"/>
  <c r="U88"/>
  <c r="T88"/>
  <c r="R88"/>
  <c r="O88"/>
  <c r="N88"/>
  <c r="K88"/>
  <c r="J88"/>
  <c r="G88"/>
  <c r="F88"/>
  <c r="CV87"/>
  <c r="CR87"/>
  <c r="CO87"/>
  <c r="CN87"/>
  <c r="CK87"/>
  <c r="CJ87"/>
  <c r="CH87"/>
  <c r="CE87"/>
  <c r="CD87"/>
  <c r="CA87"/>
  <c r="BZ87"/>
  <c r="BX87"/>
  <c r="BU87"/>
  <c r="BT87"/>
  <c r="BQ87"/>
  <c r="BP87"/>
  <c r="BM87"/>
  <c r="BL87"/>
  <c r="BJ87"/>
  <c r="BG87"/>
  <c r="BF87"/>
  <c r="BC87"/>
  <c r="BB87"/>
  <c r="AY87"/>
  <c r="AX87"/>
  <c r="AV87"/>
  <c r="AS87"/>
  <c r="AR87"/>
  <c r="AO87"/>
  <c r="AN87"/>
  <c r="AI87"/>
  <c r="AH87"/>
  <c r="AE87"/>
  <c r="AD87"/>
  <c r="Y87"/>
  <c r="X87"/>
  <c r="U87"/>
  <c r="T87"/>
  <c r="R87"/>
  <c r="O87"/>
  <c r="N87"/>
  <c r="K87"/>
  <c r="J87"/>
  <c r="G87"/>
  <c r="F87"/>
  <c r="CV86"/>
  <c r="CR86"/>
  <c r="CO86"/>
  <c r="CN86"/>
  <c r="CK86"/>
  <c r="CJ86"/>
  <c r="CH86"/>
  <c r="CE86"/>
  <c r="CD86"/>
  <c r="CA86"/>
  <c r="BZ86"/>
  <c r="BX86"/>
  <c r="BU86"/>
  <c r="BT86"/>
  <c r="BQ86"/>
  <c r="BP86"/>
  <c r="BM86"/>
  <c r="BL86"/>
  <c r="BJ86"/>
  <c r="BG86"/>
  <c r="BF86"/>
  <c r="BC86"/>
  <c r="BB86"/>
  <c r="AY86"/>
  <c r="AX86"/>
  <c r="AV86"/>
  <c r="AS86"/>
  <c r="AR86"/>
  <c r="AO86"/>
  <c r="AN86"/>
  <c r="AI86"/>
  <c r="AH86"/>
  <c r="AE86"/>
  <c r="AD86"/>
  <c r="Y86"/>
  <c r="X86"/>
  <c r="U86"/>
  <c r="T86"/>
  <c r="R86"/>
  <c r="O86"/>
  <c r="N86"/>
  <c r="K86"/>
  <c r="J86"/>
  <c r="G86"/>
  <c r="F86"/>
  <c r="CV85"/>
  <c r="CR85"/>
  <c r="CO85"/>
  <c r="CN85"/>
  <c r="CK85"/>
  <c r="CJ85"/>
  <c r="CH85"/>
  <c r="CE85"/>
  <c r="CD85"/>
  <c r="CA85"/>
  <c r="BZ85"/>
  <c r="BX85"/>
  <c r="BU85"/>
  <c r="BT85"/>
  <c r="BQ85"/>
  <c r="BP85"/>
  <c r="BM85"/>
  <c r="BL85"/>
  <c r="BJ85"/>
  <c r="BG85"/>
  <c r="BF85"/>
  <c r="BC85"/>
  <c r="BB85"/>
  <c r="AY85"/>
  <c r="AX85"/>
  <c r="AV85"/>
  <c r="AS85"/>
  <c r="AR85"/>
  <c r="AO85"/>
  <c r="AN85"/>
  <c r="AI85"/>
  <c r="AH85"/>
  <c r="AE85"/>
  <c r="AD85"/>
  <c r="Y85"/>
  <c r="X85"/>
  <c r="U85"/>
  <c r="T85"/>
  <c r="R85"/>
  <c r="O85"/>
  <c r="N85"/>
  <c r="K85"/>
  <c r="J85"/>
  <c r="G85"/>
  <c r="F85"/>
  <c r="CV84"/>
  <c r="CR84"/>
  <c r="CO84"/>
  <c r="CN84"/>
  <c r="CK84"/>
  <c r="CJ84"/>
  <c r="CH84"/>
  <c r="CE84"/>
  <c r="CD84"/>
  <c r="CA84"/>
  <c r="BZ84"/>
  <c r="BX84"/>
  <c r="BU84"/>
  <c r="BT84"/>
  <c r="BQ84"/>
  <c r="BP84"/>
  <c r="BM84"/>
  <c r="BL84"/>
  <c r="BJ84"/>
  <c r="BG84"/>
  <c r="BF84"/>
  <c r="BC84"/>
  <c r="BB84"/>
  <c r="AY84"/>
  <c r="AX84"/>
  <c r="AV84"/>
  <c r="AS84"/>
  <c r="AR84"/>
  <c r="AO84"/>
  <c r="AN84"/>
  <c r="AI84"/>
  <c r="AH84"/>
  <c r="AE84"/>
  <c r="AD84"/>
  <c r="Y84"/>
  <c r="X84"/>
  <c r="U84"/>
  <c r="T84"/>
  <c r="R84"/>
  <c r="O84"/>
  <c r="N84"/>
  <c r="K84"/>
  <c r="J84"/>
  <c r="G84"/>
  <c r="F84"/>
  <c r="CV83"/>
  <c r="CR83"/>
  <c r="CO83"/>
  <c r="CN83"/>
  <c r="CK83"/>
  <c r="CJ83"/>
  <c r="CH83"/>
  <c r="CE83"/>
  <c r="CD83"/>
  <c r="CA83"/>
  <c r="BZ83"/>
  <c r="BX83"/>
  <c r="BU83"/>
  <c r="BT83"/>
  <c r="BQ83"/>
  <c r="BP83"/>
  <c r="BM83"/>
  <c r="BL83"/>
  <c r="BJ83"/>
  <c r="BG83"/>
  <c r="BF83"/>
  <c r="BC83"/>
  <c r="BB83"/>
  <c r="AY83"/>
  <c r="AX83"/>
  <c r="AV83"/>
  <c r="AS83"/>
  <c r="AR83"/>
  <c r="AO83"/>
  <c r="AN83"/>
  <c r="AI83"/>
  <c r="AH83"/>
  <c r="AE83"/>
  <c r="AD83"/>
  <c r="Y83"/>
  <c r="X83"/>
  <c r="U83"/>
  <c r="T83"/>
  <c r="R83"/>
  <c r="O83"/>
  <c r="N83"/>
  <c r="K83"/>
  <c r="J83"/>
  <c r="G83"/>
  <c r="F83"/>
  <c r="CV82"/>
  <c r="CR82"/>
  <c r="CO82"/>
  <c r="CN82"/>
  <c r="CK82"/>
  <c r="CJ82"/>
  <c r="CH82"/>
  <c r="CE82"/>
  <c r="CD82"/>
  <c r="CA82"/>
  <c r="BZ82"/>
  <c r="BX82"/>
  <c r="BU82"/>
  <c r="BT82"/>
  <c r="BQ82"/>
  <c r="BP82"/>
  <c r="BM82"/>
  <c r="BL82"/>
  <c r="BJ82"/>
  <c r="BG82"/>
  <c r="BF82"/>
  <c r="BC82"/>
  <c r="BB82"/>
  <c r="AY82"/>
  <c r="AX82"/>
  <c r="AV82"/>
  <c r="AS82"/>
  <c r="AR82"/>
  <c r="AO82"/>
  <c r="AN82"/>
  <c r="AI82"/>
  <c r="AH82"/>
  <c r="AE82"/>
  <c r="AD82"/>
  <c r="Y82"/>
  <c r="X82"/>
  <c r="U82"/>
  <c r="T82"/>
  <c r="R82"/>
  <c r="N82"/>
  <c r="P82" s="1"/>
  <c r="K82"/>
  <c r="J82"/>
  <c r="G82"/>
  <c r="F82"/>
  <c r="CV81"/>
  <c r="CR81"/>
  <c r="CO81"/>
  <c r="CN81"/>
  <c r="CK81"/>
  <c r="CJ81"/>
  <c r="CH81"/>
  <c r="CE81"/>
  <c r="CD81"/>
  <c r="CA81"/>
  <c r="BZ81"/>
  <c r="BX81"/>
  <c r="BU81"/>
  <c r="BT81"/>
  <c r="BQ81"/>
  <c r="BP81"/>
  <c r="BM81"/>
  <c r="BL81"/>
  <c r="BJ81"/>
  <c r="BG81"/>
  <c r="BF81"/>
  <c r="BC81"/>
  <c r="BB81"/>
  <c r="AY81"/>
  <c r="AX81"/>
  <c r="AV81"/>
  <c r="AS81"/>
  <c r="AR81"/>
  <c r="AO81"/>
  <c r="AN81"/>
  <c r="AI81"/>
  <c r="AH81"/>
  <c r="AE81"/>
  <c r="AD81"/>
  <c r="Y81"/>
  <c r="X81"/>
  <c r="U81"/>
  <c r="T81"/>
  <c r="R81"/>
  <c r="O81"/>
  <c r="N81"/>
  <c r="K81"/>
  <c r="J81"/>
  <c r="G81"/>
  <c r="F81"/>
  <c r="CV80"/>
  <c r="CR80"/>
  <c r="CO80"/>
  <c r="CN80"/>
  <c r="CK80"/>
  <c r="CJ80"/>
  <c r="CH80"/>
  <c r="CE80"/>
  <c r="CD80"/>
  <c r="CA80"/>
  <c r="BZ80"/>
  <c r="BX80"/>
  <c r="BU80"/>
  <c r="BT80"/>
  <c r="BQ80"/>
  <c r="BP80"/>
  <c r="BM80"/>
  <c r="BL80"/>
  <c r="BJ80"/>
  <c r="BG80"/>
  <c r="BF80"/>
  <c r="BC80"/>
  <c r="BB80"/>
  <c r="AY80"/>
  <c r="AX80"/>
  <c r="AV80"/>
  <c r="AS80"/>
  <c r="AR80"/>
  <c r="AO80"/>
  <c r="AN80"/>
  <c r="AI80"/>
  <c r="AH80"/>
  <c r="AE80"/>
  <c r="AD80"/>
  <c r="Y80"/>
  <c r="X80"/>
  <c r="U80"/>
  <c r="T80"/>
  <c r="R80"/>
  <c r="O80"/>
  <c r="N80"/>
  <c r="K80"/>
  <c r="J80"/>
  <c r="G80"/>
  <c r="F80"/>
  <c r="CV79"/>
  <c r="CR79"/>
  <c r="CO79"/>
  <c r="CN79"/>
  <c r="CK79"/>
  <c r="CJ79"/>
  <c r="CH79"/>
  <c r="CE79"/>
  <c r="CD79"/>
  <c r="CA79"/>
  <c r="BZ79"/>
  <c r="BX79"/>
  <c r="BU79"/>
  <c r="BT79"/>
  <c r="BQ79"/>
  <c r="BP79"/>
  <c r="BM79"/>
  <c r="BL79"/>
  <c r="BJ79"/>
  <c r="BG79"/>
  <c r="BF79"/>
  <c r="BC79"/>
  <c r="BB79"/>
  <c r="AY79"/>
  <c r="AX79"/>
  <c r="AV79"/>
  <c r="AS79"/>
  <c r="AR79"/>
  <c r="AO79"/>
  <c r="AN79"/>
  <c r="AI79"/>
  <c r="AH79"/>
  <c r="AE79"/>
  <c r="AD79"/>
  <c r="Y79"/>
  <c r="X79"/>
  <c r="U79"/>
  <c r="T79"/>
  <c r="R79"/>
  <c r="N79"/>
  <c r="P79" s="1"/>
  <c r="K79"/>
  <c r="J79"/>
  <c r="G79"/>
  <c r="F79"/>
  <c r="CV78"/>
  <c r="CR78"/>
  <c r="CO78"/>
  <c r="CN78"/>
  <c r="CK78"/>
  <c r="CJ78"/>
  <c r="CH78"/>
  <c r="CE78"/>
  <c r="CD78"/>
  <c r="CA78"/>
  <c r="BZ78"/>
  <c r="BX78"/>
  <c r="BU78"/>
  <c r="BT78"/>
  <c r="BQ78"/>
  <c r="BP78"/>
  <c r="BM78"/>
  <c r="BL78"/>
  <c r="BJ78"/>
  <c r="BG78"/>
  <c r="BF78"/>
  <c r="BC78"/>
  <c r="BB78"/>
  <c r="AY78"/>
  <c r="AX78"/>
  <c r="AV78"/>
  <c r="AS78"/>
  <c r="AR78"/>
  <c r="AO78"/>
  <c r="AN78"/>
  <c r="AI78"/>
  <c r="AH78"/>
  <c r="AE78"/>
  <c r="AD78"/>
  <c r="Y78"/>
  <c r="X78"/>
  <c r="U78"/>
  <c r="T78"/>
  <c r="R78"/>
  <c r="O78"/>
  <c r="N78"/>
  <c r="K78"/>
  <c r="J78"/>
  <c r="G78"/>
  <c r="F78"/>
  <c r="CV77"/>
  <c r="CR77"/>
  <c r="CO77"/>
  <c r="CN77"/>
  <c r="CK77"/>
  <c r="CJ77"/>
  <c r="CH77"/>
  <c r="CE77"/>
  <c r="CD77"/>
  <c r="CA77"/>
  <c r="BZ77"/>
  <c r="BX77"/>
  <c r="BU77"/>
  <c r="BT77"/>
  <c r="BQ77"/>
  <c r="BP77"/>
  <c r="BM77"/>
  <c r="BL77"/>
  <c r="BJ77"/>
  <c r="BG77"/>
  <c r="BF77"/>
  <c r="BC77"/>
  <c r="BB77"/>
  <c r="AY77"/>
  <c r="AX77"/>
  <c r="AV77"/>
  <c r="AS77"/>
  <c r="AR77"/>
  <c r="AO77"/>
  <c r="AN77"/>
  <c r="AI77"/>
  <c r="AH77"/>
  <c r="AE77"/>
  <c r="AD77"/>
  <c r="Y77"/>
  <c r="X77"/>
  <c r="U77"/>
  <c r="T77"/>
  <c r="R77"/>
  <c r="O77"/>
  <c r="N77"/>
  <c r="K77"/>
  <c r="J77"/>
  <c r="G77"/>
  <c r="F77"/>
  <c r="CV76"/>
  <c r="CR76"/>
  <c r="CO76"/>
  <c r="CN76"/>
  <c r="CK76"/>
  <c r="CJ76"/>
  <c r="CH76"/>
  <c r="CE76"/>
  <c r="CD76"/>
  <c r="CA76"/>
  <c r="BZ76"/>
  <c r="BX76"/>
  <c r="BU76"/>
  <c r="BT76"/>
  <c r="BQ76"/>
  <c r="BP76"/>
  <c r="BM76"/>
  <c r="BL76"/>
  <c r="BJ76"/>
  <c r="BG76"/>
  <c r="BF76"/>
  <c r="BC76"/>
  <c r="BB76"/>
  <c r="AY76"/>
  <c r="AX76"/>
  <c r="AV76"/>
  <c r="AS76"/>
  <c r="AR76"/>
  <c r="AO76"/>
  <c r="AN76"/>
  <c r="AI76"/>
  <c r="AH76"/>
  <c r="AE76"/>
  <c r="AD76"/>
  <c r="Y76"/>
  <c r="X76"/>
  <c r="U76"/>
  <c r="T76"/>
  <c r="R76"/>
  <c r="O76"/>
  <c r="N76"/>
  <c r="K76"/>
  <c r="J76"/>
  <c r="G76"/>
  <c r="F76"/>
  <c r="CV75"/>
  <c r="CR75"/>
  <c r="CO75"/>
  <c r="CN75"/>
  <c r="CK75"/>
  <c r="CJ75"/>
  <c r="CH75"/>
  <c r="CE75"/>
  <c r="CD75"/>
  <c r="CA75"/>
  <c r="BZ75"/>
  <c r="BX75"/>
  <c r="BU75"/>
  <c r="BT75"/>
  <c r="BQ75"/>
  <c r="BP75"/>
  <c r="BM75"/>
  <c r="BL75"/>
  <c r="BJ75"/>
  <c r="BG75"/>
  <c r="BF75"/>
  <c r="BC75"/>
  <c r="BB75"/>
  <c r="AY75"/>
  <c r="AX75"/>
  <c r="AV75"/>
  <c r="AS75"/>
  <c r="AR75"/>
  <c r="AO75"/>
  <c r="AN75"/>
  <c r="AI75"/>
  <c r="AH75"/>
  <c r="AE75"/>
  <c r="AD75"/>
  <c r="Y75"/>
  <c r="X75"/>
  <c r="U75"/>
  <c r="T75"/>
  <c r="R75"/>
  <c r="O75"/>
  <c r="N75"/>
  <c r="K75"/>
  <c r="J75"/>
  <c r="G75"/>
  <c r="F75"/>
  <c r="CV74"/>
  <c r="CR74"/>
  <c r="CO74"/>
  <c r="CN74"/>
  <c r="CK74"/>
  <c r="CJ74"/>
  <c r="CH74"/>
  <c r="CE74"/>
  <c r="CD74"/>
  <c r="CA74"/>
  <c r="BZ74"/>
  <c r="BX74"/>
  <c r="BU74"/>
  <c r="BT74"/>
  <c r="BQ74"/>
  <c r="BP74"/>
  <c r="BM74"/>
  <c r="BL74"/>
  <c r="BJ74"/>
  <c r="BG74"/>
  <c r="BF74"/>
  <c r="BC74"/>
  <c r="BB74"/>
  <c r="AY74"/>
  <c r="AX74"/>
  <c r="AV74"/>
  <c r="AS74"/>
  <c r="AR74"/>
  <c r="AO74"/>
  <c r="AN74"/>
  <c r="AI74"/>
  <c r="AH74"/>
  <c r="AE74"/>
  <c r="AF74" s="1"/>
  <c r="AD74"/>
  <c r="Y74"/>
  <c r="X74"/>
  <c r="U74"/>
  <c r="T74"/>
  <c r="R74"/>
  <c r="O74"/>
  <c r="N74"/>
  <c r="K74"/>
  <c r="J74"/>
  <c r="G74"/>
  <c r="F74"/>
  <c r="CV73"/>
  <c r="CR73"/>
  <c r="CO73"/>
  <c r="CN73"/>
  <c r="CK73"/>
  <c r="CJ73"/>
  <c r="CH73"/>
  <c r="CE73"/>
  <c r="CD73"/>
  <c r="CA73"/>
  <c r="BZ73"/>
  <c r="BX73"/>
  <c r="BU73"/>
  <c r="BT73"/>
  <c r="BQ73"/>
  <c r="BP73"/>
  <c r="BM73"/>
  <c r="BL73"/>
  <c r="BJ73"/>
  <c r="BG73"/>
  <c r="BF73"/>
  <c r="BC73"/>
  <c r="BB73"/>
  <c r="AY73"/>
  <c r="AX73"/>
  <c r="AV73"/>
  <c r="AS73"/>
  <c r="AR73"/>
  <c r="AO73"/>
  <c r="AN73"/>
  <c r="AI73"/>
  <c r="AH73"/>
  <c r="AE73"/>
  <c r="AD73"/>
  <c r="Y73"/>
  <c r="X73"/>
  <c r="U73"/>
  <c r="T73"/>
  <c r="R73"/>
  <c r="O73"/>
  <c r="N73"/>
  <c r="K73"/>
  <c r="J73"/>
  <c r="G73"/>
  <c r="F73"/>
  <c r="CV72"/>
  <c r="CR72"/>
  <c r="CO72"/>
  <c r="CP72" s="1"/>
  <c r="CN72"/>
  <c r="CK72"/>
  <c r="CJ72"/>
  <c r="CH72"/>
  <c r="CE72"/>
  <c r="CD72"/>
  <c r="CA72"/>
  <c r="BZ72"/>
  <c r="BX72"/>
  <c r="BU72"/>
  <c r="BT72"/>
  <c r="BQ72"/>
  <c r="BP72"/>
  <c r="BM72"/>
  <c r="BL72"/>
  <c r="BJ72"/>
  <c r="BG72"/>
  <c r="BF72"/>
  <c r="BC72"/>
  <c r="BB72"/>
  <c r="AY72"/>
  <c r="AX72"/>
  <c r="AV72"/>
  <c r="AS72"/>
  <c r="AR72"/>
  <c r="AO72"/>
  <c r="AN72"/>
  <c r="AI72"/>
  <c r="AH72"/>
  <c r="AE72"/>
  <c r="AD72"/>
  <c r="Y72"/>
  <c r="X72"/>
  <c r="U72"/>
  <c r="T72"/>
  <c r="R72"/>
  <c r="N72"/>
  <c r="P72" s="1"/>
  <c r="K72"/>
  <c r="J72"/>
  <c r="G72"/>
  <c r="F72"/>
  <c r="CV71"/>
  <c r="CR71"/>
  <c r="CO71"/>
  <c r="CN71"/>
  <c r="CK71"/>
  <c r="CJ71"/>
  <c r="CH71"/>
  <c r="CE71"/>
  <c r="CD71"/>
  <c r="CA71"/>
  <c r="BZ71"/>
  <c r="BX71"/>
  <c r="BU71"/>
  <c r="BT71"/>
  <c r="BQ71"/>
  <c r="BP71"/>
  <c r="BM71"/>
  <c r="BL71"/>
  <c r="BJ71"/>
  <c r="BG71"/>
  <c r="BF71"/>
  <c r="BC71"/>
  <c r="BB71"/>
  <c r="AY71"/>
  <c r="AX71"/>
  <c r="AV71"/>
  <c r="AS71"/>
  <c r="AR71"/>
  <c r="AO71"/>
  <c r="AN71"/>
  <c r="AI71"/>
  <c r="AH71"/>
  <c r="AE71"/>
  <c r="AD71"/>
  <c r="Y71"/>
  <c r="X71"/>
  <c r="T71"/>
  <c r="V71" s="1"/>
  <c r="R71"/>
  <c r="O71"/>
  <c r="N71"/>
  <c r="K71"/>
  <c r="J71"/>
  <c r="G71"/>
  <c r="F71"/>
  <c r="CV70"/>
  <c r="CR70"/>
  <c r="CO70"/>
  <c r="CN70"/>
  <c r="CK70"/>
  <c r="CJ70"/>
  <c r="CH70"/>
  <c r="CE70"/>
  <c r="CD70"/>
  <c r="CA70"/>
  <c r="BZ70"/>
  <c r="BX70"/>
  <c r="BU70"/>
  <c r="BT70"/>
  <c r="BQ70"/>
  <c r="BP70"/>
  <c r="BM70"/>
  <c r="BL70"/>
  <c r="BJ70"/>
  <c r="BG70"/>
  <c r="BF70"/>
  <c r="BC70"/>
  <c r="BB70"/>
  <c r="AY70"/>
  <c r="AX70"/>
  <c r="AV70"/>
  <c r="AS70"/>
  <c r="AR70"/>
  <c r="AO70"/>
  <c r="AN70"/>
  <c r="AI70"/>
  <c r="AH70"/>
  <c r="AE70"/>
  <c r="AD70"/>
  <c r="Y70"/>
  <c r="X70"/>
  <c r="U70"/>
  <c r="T70"/>
  <c r="R70"/>
  <c r="O70"/>
  <c r="N70"/>
  <c r="K70"/>
  <c r="J70"/>
  <c r="G70"/>
  <c r="F70"/>
  <c r="CV69"/>
  <c r="CR69"/>
  <c r="CO69"/>
  <c r="CN69"/>
  <c r="CK69"/>
  <c r="CJ69"/>
  <c r="CH69"/>
  <c r="CE69"/>
  <c r="CD69"/>
  <c r="CA69"/>
  <c r="BZ69"/>
  <c r="BX69"/>
  <c r="BU69"/>
  <c r="BT69"/>
  <c r="BQ69"/>
  <c r="BP69"/>
  <c r="BM69"/>
  <c r="BL69"/>
  <c r="BJ69"/>
  <c r="BG69"/>
  <c r="BF69"/>
  <c r="BC69"/>
  <c r="BB69"/>
  <c r="AY69"/>
  <c r="AX69"/>
  <c r="AV69"/>
  <c r="AS69"/>
  <c r="AR69"/>
  <c r="AO69"/>
  <c r="AN69"/>
  <c r="AI69"/>
  <c r="AH69"/>
  <c r="AE69"/>
  <c r="AD69"/>
  <c r="Y69"/>
  <c r="X69"/>
  <c r="T69"/>
  <c r="V69" s="1"/>
  <c r="R69"/>
  <c r="O69"/>
  <c r="N69"/>
  <c r="K69"/>
  <c r="J69"/>
  <c r="F69"/>
  <c r="H69" s="1"/>
  <c r="CV68"/>
  <c r="CR68"/>
  <c r="CO68"/>
  <c r="CN68"/>
  <c r="CK68"/>
  <c r="CJ68"/>
  <c r="CH68"/>
  <c r="CE68"/>
  <c r="CD68"/>
  <c r="CA68"/>
  <c r="BZ68"/>
  <c r="BX68"/>
  <c r="BU68"/>
  <c r="BT68"/>
  <c r="BQ68"/>
  <c r="BP68"/>
  <c r="BM68"/>
  <c r="BL68"/>
  <c r="BJ68"/>
  <c r="BG68"/>
  <c r="BF68"/>
  <c r="BC68"/>
  <c r="BB68"/>
  <c r="AY68"/>
  <c r="AX68"/>
  <c r="AV68"/>
  <c r="AS68"/>
  <c r="AR68"/>
  <c r="AO68"/>
  <c r="AN68"/>
  <c r="AI68"/>
  <c r="AH68"/>
  <c r="AE68"/>
  <c r="AD68"/>
  <c r="Y68"/>
  <c r="X68"/>
  <c r="U68"/>
  <c r="T68"/>
  <c r="R68"/>
  <c r="O68"/>
  <c r="N68"/>
  <c r="K68"/>
  <c r="J68"/>
  <c r="G68"/>
  <c r="F68"/>
  <c r="CV67"/>
  <c r="CR67"/>
  <c r="CO67"/>
  <c r="CN67"/>
  <c r="CK67"/>
  <c r="CJ67"/>
  <c r="CH67"/>
  <c r="CE67"/>
  <c r="CD67"/>
  <c r="CA67"/>
  <c r="BZ67"/>
  <c r="BX67"/>
  <c r="BU67"/>
  <c r="BT67"/>
  <c r="BQ67"/>
  <c r="BP67"/>
  <c r="BM67"/>
  <c r="BL67"/>
  <c r="BJ67"/>
  <c r="BG67"/>
  <c r="BF67"/>
  <c r="BC67"/>
  <c r="BB67"/>
  <c r="AY67"/>
  <c r="AX67"/>
  <c r="AV67"/>
  <c r="AS67"/>
  <c r="AR67"/>
  <c r="AO67"/>
  <c r="AN67"/>
  <c r="AI67"/>
  <c r="AH67"/>
  <c r="AE67"/>
  <c r="AD67"/>
  <c r="Y67"/>
  <c r="X67"/>
  <c r="U67"/>
  <c r="T67"/>
  <c r="R67"/>
  <c r="O67"/>
  <c r="N67"/>
  <c r="K67"/>
  <c r="J67"/>
  <c r="G67"/>
  <c r="F67"/>
  <c r="CV66"/>
  <c r="CR66"/>
  <c r="CO66"/>
  <c r="CN66"/>
  <c r="CK66"/>
  <c r="CJ66"/>
  <c r="CH66"/>
  <c r="CE66"/>
  <c r="CD66"/>
  <c r="CA66"/>
  <c r="BZ66"/>
  <c r="BX66"/>
  <c r="BU66"/>
  <c r="BT66"/>
  <c r="BQ66"/>
  <c r="BP66"/>
  <c r="BM66"/>
  <c r="BL66"/>
  <c r="BJ66"/>
  <c r="BG66"/>
  <c r="BF66"/>
  <c r="BC66"/>
  <c r="BB66"/>
  <c r="AY66"/>
  <c r="AX66"/>
  <c r="AV66"/>
  <c r="AS66"/>
  <c r="AR66"/>
  <c r="AO66"/>
  <c r="AN66"/>
  <c r="AI66"/>
  <c r="AH66"/>
  <c r="AE66"/>
  <c r="AD66"/>
  <c r="Y66"/>
  <c r="X66"/>
  <c r="U66"/>
  <c r="T66"/>
  <c r="R66"/>
  <c r="O66"/>
  <c r="N66"/>
  <c r="K66"/>
  <c r="J66"/>
  <c r="G66"/>
  <c r="F66"/>
  <c r="CV65"/>
  <c r="CR65"/>
  <c r="CO65"/>
  <c r="CN65"/>
  <c r="CK65"/>
  <c r="CJ65"/>
  <c r="CH65"/>
  <c r="CE65"/>
  <c r="CD65"/>
  <c r="CA65"/>
  <c r="BZ65"/>
  <c r="BX65"/>
  <c r="BU65"/>
  <c r="BT65"/>
  <c r="BQ65"/>
  <c r="BP65"/>
  <c r="BM65"/>
  <c r="BL65"/>
  <c r="BJ65"/>
  <c r="BG65"/>
  <c r="BF65"/>
  <c r="BC65"/>
  <c r="BB65"/>
  <c r="AY65"/>
  <c r="AX65"/>
  <c r="AV65"/>
  <c r="AS65"/>
  <c r="AR65"/>
  <c r="AO65"/>
  <c r="AN65"/>
  <c r="AI65"/>
  <c r="AH65"/>
  <c r="AE65"/>
  <c r="AD65"/>
  <c r="Y65"/>
  <c r="X65"/>
  <c r="U65"/>
  <c r="T65"/>
  <c r="R65"/>
  <c r="O65"/>
  <c r="N65"/>
  <c r="K65"/>
  <c r="J65"/>
  <c r="G65"/>
  <c r="H65" s="1"/>
  <c r="F65"/>
  <c r="CV64"/>
  <c r="CR64"/>
  <c r="CO64"/>
  <c r="CN64"/>
  <c r="CK64"/>
  <c r="CJ64"/>
  <c r="CH64"/>
  <c r="CE64"/>
  <c r="CD64"/>
  <c r="CA64"/>
  <c r="BZ64"/>
  <c r="BX64"/>
  <c r="BU64"/>
  <c r="BT64"/>
  <c r="BQ64"/>
  <c r="BP64"/>
  <c r="BM64"/>
  <c r="BL64"/>
  <c r="BJ64"/>
  <c r="BG64"/>
  <c r="BF64"/>
  <c r="BC64"/>
  <c r="BB64"/>
  <c r="AY64"/>
  <c r="AX64"/>
  <c r="AV64"/>
  <c r="AS64"/>
  <c r="AR64"/>
  <c r="AO64"/>
  <c r="AN64"/>
  <c r="AI64"/>
  <c r="AH64"/>
  <c r="AE64"/>
  <c r="AD64"/>
  <c r="Y64"/>
  <c r="X64"/>
  <c r="U64"/>
  <c r="T64"/>
  <c r="R64"/>
  <c r="O64"/>
  <c r="N64"/>
  <c r="K64"/>
  <c r="J64"/>
  <c r="G64"/>
  <c r="F64"/>
  <c r="CV63"/>
  <c r="CR63"/>
  <c r="CO63"/>
  <c r="CN63"/>
  <c r="CK63"/>
  <c r="CJ63"/>
  <c r="CH63"/>
  <c r="CE63"/>
  <c r="CD63"/>
  <c r="CA63"/>
  <c r="BZ63"/>
  <c r="BX63"/>
  <c r="BU63"/>
  <c r="BT63"/>
  <c r="BQ63"/>
  <c r="BP63"/>
  <c r="BM63"/>
  <c r="BL63"/>
  <c r="BJ63"/>
  <c r="BG63"/>
  <c r="BF63"/>
  <c r="BC63"/>
  <c r="BB63"/>
  <c r="AY63"/>
  <c r="AX63"/>
  <c r="AV63"/>
  <c r="AS63"/>
  <c r="AR63"/>
  <c r="AO63"/>
  <c r="AN63"/>
  <c r="AI63"/>
  <c r="AH63"/>
  <c r="AE63"/>
  <c r="AD63"/>
  <c r="Y63"/>
  <c r="X63"/>
  <c r="U63"/>
  <c r="T63"/>
  <c r="R63"/>
  <c r="O63"/>
  <c r="N63"/>
  <c r="K63"/>
  <c r="J63"/>
  <c r="G63"/>
  <c r="F63"/>
  <c r="CV62"/>
  <c r="CR62"/>
  <c r="CO62"/>
  <c r="CN62"/>
  <c r="CK62"/>
  <c r="CJ62"/>
  <c r="CH62"/>
  <c r="CE62"/>
  <c r="CD62"/>
  <c r="CA62"/>
  <c r="BZ62"/>
  <c r="BX62"/>
  <c r="BU62"/>
  <c r="BT62"/>
  <c r="BQ62"/>
  <c r="BP62"/>
  <c r="BM62"/>
  <c r="BL62"/>
  <c r="BJ62"/>
  <c r="BG62"/>
  <c r="BF62"/>
  <c r="BC62"/>
  <c r="BB62"/>
  <c r="AY62"/>
  <c r="AX62"/>
  <c r="AV62"/>
  <c r="AS62"/>
  <c r="AR62"/>
  <c r="AO62"/>
  <c r="AN62"/>
  <c r="AI62"/>
  <c r="AH62"/>
  <c r="AE62"/>
  <c r="AD62"/>
  <c r="Y62"/>
  <c r="X62"/>
  <c r="U62"/>
  <c r="T62"/>
  <c r="R62"/>
  <c r="O62"/>
  <c r="N62"/>
  <c r="K62"/>
  <c r="J62"/>
  <c r="G62"/>
  <c r="F62"/>
  <c r="CV61"/>
  <c r="CR61"/>
  <c r="CO61"/>
  <c r="CN61"/>
  <c r="CK61"/>
  <c r="CJ61"/>
  <c r="CH61"/>
  <c r="CE61"/>
  <c r="CD61"/>
  <c r="CA61"/>
  <c r="BZ61"/>
  <c r="BX61"/>
  <c r="BU61"/>
  <c r="BT61"/>
  <c r="BQ61"/>
  <c r="BP61"/>
  <c r="BM61"/>
  <c r="BL61"/>
  <c r="BJ61"/>
  <c r="BG61"/>
  <c r="BF61"/>
  <c r="BC61"/>
  <c r="BB61"/>
  <c r="AY61"/>
  <c r="AX61"/>
  <c r="AV61"/>
  <c r="AS61"/>
  <c r="AR61"/>
  <c r="AO61"/>
  <c r="AN61"/>
  <c r="AI61"/>
  <c r="AH61"/>
  <c r="AE61"/>
  <c r="AD61"/>
  <c r="Y61"/>
  <c r="X61"/>
  <c r="U61"/>
  <c r="T61"/>
  <c r="R61"/>
  <c r="O61"/>
  <c r="N61"/>
  <c r="K61"/>
  <c r="J61"/>
  <c r="G61"/>
  <c r="F61"/>
  <c r="CV60"/>
  <c r="CR60"/>
  <c r="CO60"/>
  <c r="CN60"/>
  <c r="CK60"/>
  <c r="CJ60"/>
  <c r="CH60"/>
  <c r="CE60"/>
  <c r="CD60"/>
  <c r="CA60"/>
  <c r="BZ60"/>
  <c r="BX60"/>
  <c r="BU60"/>
  <c r="BT60"/>
  <c r="BQ60"/>
  <c r="BP60"/>
  <c r="BM60"/>
  <c r="BL60"/>
  <c r="BJ60"/>
  <c r="BG60"/>
  <c r="BF60"/>
  <c r="BC60"/>
  <c r="BB60"/>
  <c r="AY60"/>
  <c r="AX60"/>
  <c r="AV60"/>
  <c r="AS60"/>
  <c r="AR60"/>
  <c r="AO60"/>
  <c r="AN60"/>
  <c r="AI60"/>
  <c r="AH60"/>
  <c r="AE60"/>
  <c r="AD60"/>
  <c r="Y60"/>
  <c r="X60"/>
  <c r="U60"/>
  <c r="T60"/>
  <c r="R60"/>
  <c r="O60"/>
  <c r="N60"/>
  <c r="K60"/>
  <c r="J60"/>
  <c r="F60"/>
  <c r="H60" s="1"/>
  <c r="CV59"/>
  <c r="CR59"/>
  <c r="CO59"/>
  <c r="CN59"/>
  <c r="CK59"/>
  <c r="CJ59"/>
  <c r="CH59"/>
  <c r="CE59"/>
  <c r="CD59"/>
  <c r="CA59"/>
  <c r="BZ59"/>
  <c r="BX59"/>
  <c r="BU59"/>
  <c r="BT59"/>
  <c r="BQ59"/>
  <c r="BP59"/>
  <c r="BM59"/>
  <c r="BL59"/>
  <c r="BJ59"/>
  <c r="BG59"/>
  <c r="BF59"/>
  <c r="BC59"/>
  <c r="BB59"/>
  <c r="AY59"/>
  <c r="AX59"/>
  <c r="AV59"/>
  <c r="AS59"/>
  <c r="AR59"/>
  <c r="AO59"/>
  <c r="AN59"/>
  <c r="AI59"/>
  <c r="AH59"/>
  <c r="AE59"/>
  <c r="AD59"/>
  <c r="Y59"/>
  <c r="X59"/>
  <c r="U59"/>
  <c r="T59"/>
  <c r="R59"/>
  <c r="O59"/>
  <c r="N59"/>
  <c r="K59"/>
  <c r="J59"/>
  <c r="G59"/>
  <c r="F59"/>
  <c r="CV58"/>
  <c r="CR58"/>
  <c r="CO58"/>
  <c r="CN58"/>
  <c r="CK58"/>
  <c r="CJ58"/>
  <c r="CH58"/>
  <c r="CE58"/>
  <c r="CD58"/>
  <c r="CA58"/>
  <c r="BZ58"/>
  <c r="BX58"/>
  <c r="BU58"/>
  <c r="BT58"/>
  <c r="BQ58"/>
  <c r="BP58"/>
  <c r="BM58"/>
  <c r="BL58"/>
  <c r="BJ58"/>
  <c r="BG58"/>
  <c r="BF58"/>
  <c r="BC58"/>
  <c r="BB58"/>
  <c r="AY58"/>
  <c r="AX58"/>
  <c r="AV58"/>
  <c r="AS58"/>
  <c r="AR58"/>
  <c r="AO58"/>
  <c r="AN58"/>
  <c r="AI58"/>
  <c r="AH58"/>
  <c r="AE58"/>
  <c r="AD58"/>
  <c r="Y58"/>
  <c r="X58"/>
  <c r="U58"/>
  <c r="T58"/>
  <c r="R58"/>
  <c r="O58"/>
  <c r="N58"/>
  <c r="K58"/>
  <c r="J58"/>
  <c r="G58"/>
  <c r="F58"/>
  <c r="CV57"/>
  <c r="CR57"/>
  <c r="CO57"/>
  <c r="CN57"/>
  <c r="CK57"/>
  <c r="CJ57"/>
  <c r="CH57"/>
  <c r="CE57"/>
  <c r="CD57"/>
  <c r="CA57"/>
  <c r="BZ57"/>
  <c r="BX57"/>
  <c r="BU57"/>
  <c r="BT57"/>
  <c r="BQ57"/>
  <c r="BP57"/>
  <c r="BM57"/>
  <c r="BL57"/>
  <c r="BJ57"/>
  <c r="BG57"/>
  <c r="BF57"/>
  <c r="BC57"/>
  <c r="BB57"/>
  <c r="AY57"/>
  <c r="AX57"/>
  <c r="AV57"/>
  <c r="AS57"/>
  <c r="AR57"/>
  <c r="AO57"/>
  <c r="AN57"/>
  <c r="AI57"/>
  <c r="AH57"/>
  <c r="AE57"/>
  <c r="AD57"/>
  <c r="Y57"/>
  <c r="X57"/>
  <c r="T57"/>
  <c r="V57" s="1"/>
  <c r="R57"/>
  <c r="O57"/>
  <c r="N57"/>
  <c r="K57"/>
  <c r="J57"/>
  <c r="G57"/>
  <c r="F57"/>
  <c r="CV56"/>
  <c r="CR56"/>
  <c r="CO56"/>
  <c r="CN56"/>
  <c r="CK56"/>
  <c r="CJ56"/>
  <c r="CH56"/>
  <c r="CE56"/>
  <c r="CD56"/>
  <c r="CA56"/>
  <c r="BZ56"/>
  <c r="BX56"/>
  <c r="BU56"/>
  <c r="BT56"/>
  <c r="BQ56"/>
  <c r="BP56"/>
  <c r="BM56"/>
  <c r="BL56"/>
  <c r="BJ56"/>
  <c r="BG56"/>
  <c r="BF56"/>
  <c r="BC56"/>
  <c r="BB56"/>
  <c r="AY56"/>
  <c r="AX56"/>
  <c r="AV56"/>
  <c r="AS56"/>
  <c r="AR56"/>
  <c r="AO56"/>
  <c r="AN56"/>
  <c r="AI56"/>
  <c r="AH56"/>
  <c r="AE56"/>
  <c r="AD56"/>
  <c r="Y56"/>
  <c r="X56"/>
  <c r="U56"/>
  <c r="T56"/>
  <c r="R56"/>
  <c r="O56"/>
  <c r="N56"/>
  <c r="K56"/>
  <c r="J56"/>
  <c r="G56"/>
  <c r="F56"/>
  <c r="CV55"/>
  <c r="CR55"/>
  <c r="CO55"/>
  <c r="CN55"/>
  <c r="CK55"/>
  <c r="CJ55"/>
  <c r="CH55"/>
  <c r="CE55"/>
  <c r="CD55"/>
  <c r="CA55"/>
  <c r="BZ55"/>
  <c r="BX55"/>
  <c r="BU55"/>
  <c r="BT55"/>
  <c r="BQ55"/>
  <c r="BP55"/>
  <c r="BM55"/>
  <c r="BL55"/>
  <c r="BJ55"/>
  <c r="BG55"/>
  <c r="BF55"/>
  <c r="BC55"/>
  <c r="BB55"/>
  <c r="AY55"/>
  <c r="AX55"/>
  <c r="AV55"/>
  <c r="AS55"/>
  <c r="AR55"/>
  <c r="AO55"/>
  <c r="AN55"/>
  <c r="AI55"/>
  <c r="AH55"/>
  <c r="AE55"/>
  <c r="AD55"/>
  <c r="Y55"/>
  <c r="X55"/>
  <c r="U55"/>
  <c r="T55"/>
  <c r="R55"/>
  <c r="O55"/>
  <c r="N55"/>
  <c r="K55"/>
  <c r="J55"/>
  <c r="G55"/>
  <c r="F55"/>
  <c r="CV54"/>
  <c r="CR54"/>
  <c r="CO54"/>
  <c r="CN54"/>
  <c r="CK54"/>
  <c r="CJ54"/>
  <c r="CH54"/>
  <c r="CE54"/>
  <c r="CD54"/>
  <c r="CA54"/>
  <c r="BZ54"/>
  <c r="BX54"/>
  <c r="BU54"/>
  <c r="BT54"/>
  <c r="BQ54"/>
  <c r="BP54"/>
  <c r="BM54"/>
  <c r="BL54"/>
  <c r="BJ54"/>
  <c r="BG54"/>
  <c r="BF54"/>
  <c r="BC54"/>
  <c r="BB54"/>
  <c r="AY54"/>
  <c r="AX54"/>
  <c r="AV54"/>
  <c r="AS54"/>
  <c r="AR54"/>
  <c r="AO54"/>
  <c r="AN54"/>
  <c r="AI54"/>
  <c r="AH54"/>
  <c r="AE54"/>
  <c r="AD54"/>
  <c r="Y54"/>
  <c r="X54"/>
  <c r="T54"/>
  <c r="V54" s="1"/>
  <c r="R54"/>
  <c r="O54"/>
  <c r="N54"/>
  <c r="K54"/>
  <c r="J54"/>
  <c r="G54"/>
  <c r="F54"/>
  <c r="CV53"/>
  <c r="CR53"/>
  <c r="CO53"/>
  <c r="CN53"/>
  <c r="CK53"/>
  <c r="CJ53"/>
  <c r="CH53"/>
  <c r="CE53"/>
  <c r="CD53"/>
  <c r="CA53"/>
  <c r="BZ53"/>
  <c r="BX53"/>
  <c r="BU53"/>
  <c r="BT53"/>
  <c r="BQ53"/>
  <c r="BP53"/>
  <c r="BM53"/>
  <c r="BL53"/>
  <c r="BJ53"/>
  <c r="BG53"/>
  <c r="BF53"/>
  <c r="BC53"/>
  <c r="BB53"/>
  <c r="AY53"/>
  <c r="AX53"/>
  <c r="AV53"/>
  <c r="AS53"/>
  <c r="AR53"/>
  <c r="AO53"/>
  <c r="AN53"/>
  <c r="AI53"/>
  <c r="AH53"/>
  <c r="AE53"/>
  <c r="AD53"/>
  <c r="Y53"/>
  <c r="X53"/>
  <c r="U53"/>
  <c r="T53"/>
  <c r="R53"/>
  <c r="O53"/>
  <c r="N53"/>
  <c r="K53"/>
  <c r="J53"/>
  <c r="G53"/>
  <c r="F53"/>
  <c r="CV52"/>
  <c r="CR52"/>
  <c r="CO52"/>
  <c r="CN52"/>
  <c r="CK52"/>
  <c r="CJ52"/>
  <c r="CH52"/>
  <c r="CE52"/>
  <c r="CD52"/>
  <c r="CA52"/>
  <c r="BZ52"/>
  <c r="BX52"/>
  <c r="BU52"/>
  <c r="BT52"/>
  <c r="BQ52"/>
  <c r="BP52"/>
  <c r="BM52"/>
  <c r="BL52"/>
  <c r="BJ52"/>
  <c r="BG52"/>
  <c r="BF52"/>
  <c r="BC52"/>
  <c r="BB52"/>
  <c r="AY52"/>
  <c r="AX52"/>
  <c r="AV52"/>
  <c r="AS52"/>
  <c r="AR52"/>
  <c r="AO52"/>
  <c r="AN52"/>
  <c r="AI52"/>
  <c r="AH52"/>
  <c r="AE52"/>
  <c r="AD52"/>
  <c r="Y52"/>
  <c r="X52"/>
  <c r="U52"/>
  <c r="T52"/>
  <c r="R52"/>
  <c r="O52"/>
  <c r="N52"/>
  <c r="K52"/>
  <c r="J52"/>
  <c r="G52"/>
  <c r="F52"/>
  <c r="CV51"/>
  <c r="CR51"/>
  <c r="CO51"/>
  <c r="CN51"/>
  <c r="CK51"/>
  <c r="CJ51"/>
  <c r="CH51"/>
  <c r="CE51"/>
  <c r="CD51"/>
  <c r="CA51"/>
  <c r="BZ51"/>
  <c r="BX51"/>
  <c r="BU51"/>
  <c r="BT51"/>
  <c r="BQ51"/>
  <c r="BP51"/>
  <c r="BM51"/>
  <c r="BL51"/>
  <c r="BJ51"/>
  <c r="BG51"/>
  <c r="BF51"/>
  <c r="BC51"/>
  <c r="BB51"/>
  <c r="AY51"/>
  <c r="AX51"/>
  <c r="AV51"/>
  <c r="AS51"/>
  <c r="AR51"/>
  <c r="AO51"/>
  <c r="AN51"/>
  <c r="AI51"/>
  <c r="AH51"/>
  <c r="AE51"/>
  <c r="AD51"/>
  <c r="Y51"/>
  <c r="X51"/>
  <c r="U51"/>
  <c r="T51"/>
  <c r="R51"/>
  <c r="O51"/>
  <c r="N51"/>
  <c r="K51"/>
  <c r="J51"/>
  <c r="G51"/>
  <c r="F51"/>
  <c r="CV50"/>
  <c r="CR50"/>
  <c r="CO50"/>
  <c r="CN50"/>
  <c r="CK50"/>
  <c r="CJ50"/>
  <c r="CH50"/>
  <c r="CE50"/>
  <c r="CD50"/>
  <c r="CA50"/>
  <c r="BZ50"/>
  <c r="BX50"/>
  <c r="BU50"/>
  <c r="BT50"/>
  <c r="BQ50"/>
  <c r="BP50"/>
  <c r="BM50"/>
  <c r="BL50"/>
  <c r="BJ50"/>
  <c r="BG50"/>
  <c r="BF50"/>
  <c r="BC50"/>
  <c r="BB50"/>
  <c r="AY50"/>
  <c r="AX50"/>
  <c r="AV50"/>
  <c r="AS50"/>
  <c r="AR50"/>
  <c r="AO50"/>
  <c r="AN50"/>
  <c r="AI50"/>
  <c r="AH50"/>
  <c r="AE50"/>
  <c r="AD50"/>
  <c r="Y50"/>
  <c r="X50"/>
  <c r="U50"/>
  <c r="T50"/>
  <c r="R50"/>
  <c r="O50"/>
  <c r="N50"/>
  <c r="K50"/>
  <c r="J50"/>
  <c r="G50"/>
  <c r="F50"/>
  <c r="CV49"/>
  <c r="CR49"/>
  <c r="CO49"/>
  <c r="CN49"/>
  <c r="CK49"/>
  <c r="CJ49"/>
  <c r="CH49"/>
  <c r="CE49"/>
  <c r="CD49"/>
  <c r="CA49"/>
  <c r="BZ49"/>
  <c r="BX49"/>
  <c r="BU49"/>
  <c r="BT49"/>
  <c r="BQ49"/>
  <c r="BP49"/>
  <c r="BM49"/>
  <c r="BL49"/>
  <c r="BJ49"/>
  <c r="BG49"/>
  <c r="BF49"/>
  <c r="BC49"/>
  <c r="BB49"/>
  <c r="AY49"/>
  <c r="AX49"/>
  <c r="AV49"/>
  <c r="AS49"/>
  <c r="AR49"/>
  <c r="AO49"/>
  <c r="AN49"/>
  <c r="AI49"/>
  <c r="AH49"/>
  <c r="AE49"/>
  <c r="AD49"/>
  <c r="Y49"/>
  <c r="X49"/>
  <c r="U49"/>
  <c r="T49"/>
  <c r="R49"/>
  <c r="O49"/>
  <c r="N49"/>
  <c r="K49"/>
  <c r="J49"/>
  <c r="G49"/>
  <c r="F49"/>
  <c r="CV48"/>
  <c r="CR48"/>
  <c r="CO48"/>
  <c r="CN48"/>
  <c r="CK48"/>
  <c r="CJ48"/>
  <c r="CH48"/>
  <c r="CE48"/>
  <c r="CD48"/>
  <c r="CA48"/>
  <c r="BZ48"/>
  <c r="BX48"/>
  <c r="BU48"/>
  <c r="BT48"/>
  <c r="BQ48"/>
  <c r="BP48"/>
  <c r="BM48"/>
  <c r="BL48"/>
  <c r="BJ48"/>
  <c r="BG48"/>
  <c r="BF48"/>
  <c r="BC48"/>
  <c r="BB48"/>
  <c r="AY48"/>
  <c r="AX48"/>
  <c r="AV48"/>
  <c r="AS48"/>
  <c r="AR48"/>
  <c r="AO48"/>
  <c r="AN48"/>
  <c r="AI48"/>
  <c r="AH48"/>
  <c r="AE48"/>
  <c r="AD48"/>
  <c r="Y48"/>
  <c r="X48"/>
  <c r="U48"/>
  <c r="T48"/>
  <c r="R48"/>
  <c r="O48"/>
  <c r="N48"/>
  <c r="K48"/>
  <c r="J48"/>
  <c r="G48"/>
  <c r="F48"/>
  <c r="CV47"/>
  <c r="CR47"/>
  <c r="CO47"/>
  <c r="CN47"/>
  <c r="CK47"/>
  <c r="CJ47"/>
  <c r="CH47"/>
  <c r="CE47"/>
  <c r="CD47"/>
  <c r="CA47"/>
  <c r="BZ47"/>
  <c r="BX47"/>
  <c r="BU47"/>
  <c r="BT47"/>
  <c r="BQ47"/>
  <c r="BP47"/>
  <c r="BM47"/>
  <c r="BL47"/>
  <c r="BJ47"/>
  <c r="BG47"/>
  <c r="BF47"/>
  <c r="BC47"/>
  <c r="BB47"/>
  <c r="AY47"/>
  <c r="AX47"/>
  <c r="AV47"/>
  <c r="AS47"/>
  <c r="AR47"/>
  <c r="AO47"/>
  <c r="AN47"/>
  <c r="AI47"/>
  <c r="AH47"/>
  <c r="AE47"/>
  <c r="AD47"/>
  <c r="Y47"/>
  <c r="X47"/>
  <c r="U47"/>
  <c r="T47"/>
  <c r="R47"/>
  <c r="O47"/>
  <c r="N47"/>
  <c r="K47"/>
  <c r="J47"/>
  <c r="G47"/>
  <c r="F47"/>
  <c r="CV46"/>
  <c r="CR46"/>
  <c r="CO46"/>
  <c r="CN46"/>
  <c r="CK46"/>
  <c r="CJ46"/>
  <c r="CH46"/>
  <c r="CE46"/>
  <c r="CD46"/>
  <c r="CA46"/>
  <c r="BZ46"/>
  <c r="BX46"/>
  <c r="BU46"/>
  <c r="BT46"/>
  <c r="BQ46"/>
  <c r="BP46"/>
  <c r="BM46"/>
  <c r="BL46"/>
  <c r="BJ46"/>
  <c r="BG46"/>
  <c r="BF46"/>
  <c r="BC46"/>
  <c r="BB46"/>
  <c r="AY46"/>
  <c r="AX46"/>
  <c r="AV46"/>
  <c r="AS46"/>
  <c r="AR46"/>
  <c r="AO46"/>
  <c r="AN46"/>
  <c r="AI46"/>
  <c r="AH46"/>
  <c r="AE46"/>
  <c r="AD46"/>
  <c r="Y46"/>
  <c r="X46"/>
  <c r="U46"/>
  <c r="T46"/>
  <c r="R46"/>
  <c r="O46"/>
  <c r="N46"/>
  <c r="K46"/>
  <c r="J46"/>
  <c r="G46"/>
  <c r="F46"/>
  <c r="CV45"/>
  <c r="CR45"/>
  <c r="CO45"/>
  <c r="CN45"/>
  <c r="CK45"/>
  <c r="CJ45"/>
  <c r="CH45"/>
  <c r="CE45"/>
  <c r="CD45"/>
  <c r="CA45"/>
  <c r="BZ45"/>
  <c r="BX45"/>
  <c r="BU45"/>
  <c r="BT45"/>
  <c r="BQ45"/>
  <c r="BP45"/>
  <c r="BM45"/>
  <c r="BL45"/>
  <c r="BJ45"/>
  <c r="BG45"/>
  <c r="BF45"/>
  <c r="BC45"/>
  <c r="BB45"/>
  <c r="AY45"/>
  <c r="AX45"/>
  <c r="AV45"/>
  <c r="AS45"/>
  <c r="AR45"/>
  <c r="AO45"/>
  <c r="AN45"/>
  <c r="AI45"/>
  <c r="AH45"/>
  <c r="AE45"/>
  <c r="AD45"/>
  <c r="Y45"/>
  <c r="X45"/>
  <c r="U45"/>
  <c r="T45"/>
  <c r="R45"/>
  <c r="O45"/>
  <c r="N45"/>
  <c r="K45"/>
  <c r="J45"/>
  <c r="G45"/>
  <c r="F45"/>
  <c r="CV44"/>
  <c r="CR44"/>
  <c r="CO44"/>
  <c r="CN44"/>
  <c r="CK44"/>
  <c r="CJ44"/>
  <c r="CH44"/>
  <c r="CE44"/>
  <c r="CD44"/>
  <c r="CA44"/>
  <c r="BZ44"/>
  <c r="BX44"/>
  <c r="BU44"/>
  <c r="BT44"/>
  <c r="BQ44"/>
  <c r="BP44"/>
  <c r="BM44"/>
  <c r="BL44"/>
  <c r="BJ44"/>
  <c r="BG44"/>
  <c r="BF44"/>
  <c r="BC44"/>
  <c r="BB44"/>
  <c r="AY44"/>
  <c r="AX44"/>
  <c r="AV44"/>
  <c r="AS44"/>
  <c r="AR44"/>
  <c r="AO44"/>
  <c r="AN44"/>
  <c r="AI44"/>
  <c r="AH44"/>
  <c r="AE44"/>
  <c r="AD44"/>
  <c r="Y44"/>
  <c r="X44"/>
  <c r="T44"/>
  <c r="V44" s="1"/>
  <c r="R44"/>
  <c r="O44"/>
  <c r="N44"/>
  <c r="K44"/>
  <c r="J44"/>
  <c r="F44"/>
  <c r="H44" s="1"/>
  <c r="CV43"/>
  <c r="CR43"/>
  <c r="CO43"/>
  <c r="CN43"/>
  <c r="CK43"/>
  <c r="CJ43"/>
  <c r="CH43"/>
  <c r="CE43"/>
  <c r="CD43"/>
  <c r="CA43"/>
  <c r="BZ43"/>
  <c r="BX43"/>
  <c r="BU43"/>
  <c r="BT43"/>
  <c r="BQ43"/>
  <c r="BP43"/>
  <c r="BM43"/>
  <c r="BL43"/>
  <c r="BJ43"/>
  <c r="BG43"/>
  <c r="BF43"/>
  <c r="BC43"/>
  <c r="BB43"/>
  <c r="AY43"/>
  <c r="AX43"/>
  <c r="AV43"/>
  <c r="AS43"/>
  <c r="AR43"/>
  <c r="AO43"/>
  <c r="AN43"/>
  <c r="AI43"/>
  <c r="AH43"/>
  <c r="AE43"/>
  <c r="AD43"/>
  <c r="Y43"/>
  <c r="X43"/>
  <c r="U43"/>
  <c r="T43"/>
  <c r="R43"/>
  <c r="O43"/>
  <c r="N43"/>
  <c r="K43"/>
  <c r="J43"/>
  <c r="F43"/>
  <c r="H43" s="1"/>
  <c r="CV42"/>
  <c r="CR42"/>
  <c r="CO42"/>
  <c r="CN42"/>
  <c r="CK42"/>
  <c r="CJ42"/>
  <c r="CH42"/>
  <c r="CE42"/>
  <c r="CD42"/>
  <c r="CA42"/>
  <c r="BZ42"/>
  <c r="BX42"/>
  <c r="BU42"/>
  <c r="BT42"/>
  <c r="BQ42"/>
  <c r="BP42"/>
  <c r="BM42"/>
  <c r="BL42"/>
  <c r="BJ42"/>
  <c r="BG42"/>
  <c r="BF42"/>
  <c r="BC42"/>
  <c r="BB42"/>
  <c r="AY42"/>
  <c r="AX42"/>
  <c r="AV42"/>
  <c r="AS42"/>
  <c r="AR42"/>
  <c r="AO42"/>
  <c r="AN42"/>
  <c r="AI42"/>
  <c r="AH42"/>
  <c r="AE42"/>
  <c r="AD42"/>
  <c r="Y42"/>
  <c r="Z42" s="1"/>
  <c r="X42"/>
  <c r="U42"/>
  <c r="T42"/>
  <c r="R42"/>
  <c r="O42"/>
  <c r="N42"/>
  <c r="K42"/>
  <c r="J42"/>
  <c r="G42"/>
  <c r="F42"/>
  <c r="CV41"/>
  <c r="CR41"/>
  <c r="CO41"/>
  <c r="CN41"/>
  <c r="CK41"/>
  <c r="CJ41"/>
  <c r="CH41"/>
  <c r="CE41"/>
  <c r="CD41"/>
  <c r="CA41"/>
  <c r="BZ41"/>
  <c r="BX41"/>
  <c r="BU41"/>
  <c r="BT41"/>
  <c r="BQ41"/>
  <c r="BP41"/>
  <c r="BM41"/>
  <c r="BL41"/>
  <c r="BJ41"/>
  <c r="BG41"/>
  <c r="BF41"/>
  <c r="BC41"/>
  <c r="BB41"/>
  <c r="AY41"/>
  <c r="AX41"/>
  <c r="AV41"/>
  <c r="AS41"/>
  <c r="AR41"/>
  <c r="AO41"/>
  <c r="AN41"/>
  <c r="AI41"/>
  <c r="AH41"/>
  <c r="AE41"/>
  <c r="AD41"/>
  <c r="Y41"/>
  <c r="X41"/>
  <c r="U41"/>
  <c r="T41"/>
  <c r="R41"/>
  <c r="O41"/>
  <c r="N41"/>
  <c r="K41"/>
  <c r="J41"/>
  <c r="G41"/>
  <c r="F41"/>
  <c r="CV40"/>
  <c r="CR40"/>
  <c r="CO40"/>
  <c r="CN40"/>
  <c r="CK40"/>
  <c r="CJ40"/>
  <c r="CH40"/>
  <c r="CE40"/>
  <c r="CD40"/>
  <c r="CA40"/>
  <c r="BZ40"/>
  <c r="BX40"/>
  <c r="BU40"/>
  <c r="BT40"/>
  <c r="BQ40"/>
  <c r="BP40"/>
  <c r="BM40"/>
  <c r="BL40"/>
  <c r="BJ40"/>
  <c r="BG40"/>
  <c r="BF40"/>
  <c r="BC40"/>
  <c r="BB40"/>
  <c r="AY40"/>
  <c r="AX40"/>
  <c r="AV40"/>
  <c r="AS40"/>
  <c r="AR40"/>
  <c r="AO40"/>
  <c r="AN40"/>
  <c r="AI40"/>
  <c r="AH40"/>
  <c r="AE40"/>
  <c r="AD40"/>
  <c r="Y40"/>
  <c r="X40"/>
  <c r="U40"/>
  <c r="T40"/>
  <c r="R40"/>
  <c r="N40"/>
  <c r="P40" s="1"/>
  <c r="K40"/>
  <c r="J40"/>
  <c r="F40"/>
  <c r="H40" s="1"/>
  <c r="CV39"/>
  <c r="CR39"/>
  <c r="CO39"/>
  <c r="CN39"/>
  <c r="CK39"/>
  <c r="CJ39"/>
  <c r="CH39"/>
  <c r="CE39"/>
  <c r="CD39"/>
  <c r="CA39"/>
  <c r="BZ39"/>
  <c r="BX39"/>
  <c r="BU39"/>
  <c r="BT39"/>
  <c r="BQ39"/>
  <c r="BP39"/>
  <c r="BM39"/>
  <c r="BL39"/>
  <c r="BJ39"/>
  <c r="BG39"/>
  <c r="BF39"/>
  <c r="BC39"/>
  <c r="BB39"/>
  <c r="AY39"/>
  <c r="AX39"/>
  <c r="AV39"/>
  <c r="AS39"/>
  <c r="AR39"/>
  <c r="AO39"/>
  <c r="AN39"/>
  <c r="AI39"/>
  <c r="AH39"/>
  <c r="AE39"/>
  <c r="AD39"/>
  <c r="Y39"/>
  <c r="X39"/>
  <c r="T39"/>
  <c r="V39" s="1"/>
  <c r="R39"/>
  <c r="O39"/>
  <c r="N39"/>
  <c r="K39"/>
  <c r="J39"/>
  <c r="F39"/>
  <c r="H39" s="1"/>
  <c r="CV38"/>
  <c r="CR38"/>
  <c r="CO38"/>
  <c r="CN38"/>
  <c r="CK38"/>
  <c r="CJ38"/>
  <c r="CH38"/>
  <c r="CE38"/>
  <c r="CD38"/>
  <c r="CA38"/>
  <c r="BZ38"/>
  <c r="BX38"/>
  <c r="BU38"/>
  <c r="BT38"/>
  <c r="BQ38"/>
  <c r="BP38"/>
  <c r="BM38"/>
  <c r="BL38"/>
  <c r="BJ38"/>
  <c r="BG38"/>
  <c r="BF38"/>
  <c r="BC38"/>
  <c r="BB38"/>
  <c r="AY38"/>
  <c r="AX38"/>
  <c r="AV38"/>
  <c r="AS38"/>
  <c r="AR38"/>
  <c r="AO38"/>
  <c r="AN38"/>
  <c r="AI38"/>
  <c r="AH38"/>
  <c r="AE38"/>
  <c r="AD38"/>
  <c r="Y38"/>
  <c r="X38"/>
  <c r="U38"/>
  <c r="T38"/>
  <c r="R38"/>
  <c r="O38"/>
  <c r="N38"/>
  <c r="K38"/>
  <c r="J38"/>
  <c r="G38"/>
  <c r="F38"/>
  <c r="CV37"/>
  <c r="CR37"/>
  <c r="CO37"/>
  <c r="CN37"/>
  <c r="CK37"/>
  <c r="CJ37"/>
  <c r="CH37"/>
  <c r="CE37"/>
  <c r="CD37"/>
  <c r="CA37"/>
  <c r="BZ37"/>
  <c r="BX37"/>
  <c r="BU37"/>
  <c r="BT37"/>
  <c r="BQ37"/>
  <c r="BP37"/>
  <c r="BM37"/>
  <c r="BL37"/>
  <c r="BJ37"/>
  <c r="BG37"/>
  <c r="BF37"/>
  <c r="BC37"/>
  <c r="BB37"/>
  <c r="AY37"/>
  <c r="AX37"/>
  <c r="AV37"/>
  <c r="AS37"/>
  <c r="AR37"/>
  <c r="AO37"/>
  <c r="AN37"/>
  <c r="AI37"/>
  <c r="AH37"/>
  <c r="AE37"/>
  <c r="AD37"/>
  <c r="Y37"/>
  <c r="X37"/>
  <c r="U37"/>
  <c r="T37"/>
  <c r="R37"/>
  <c r="O37"/>
  <c r="N37"/>
  <c r="K37"/>
  <c r="J37"/>
  <c r="F37"/>
  <c r="H37" s="1"/>
  <c r="CV36"/>
  <c r="CR36"/>
  <c r="CO36"/>
  <c r="CN36"/>
  <c r="CK36"/>
  <c r="CJ36"/>
  <c r="CH36"/>
  <c r="CE36"/>
  <c r="CD36"/>
  <c r="CA36"/>
  <c r="BZ36"/>
  <c r="BX36"/>
  <c r="BU36"/>
  <c r="BT36"/>
  <c r="BQ36"/>
  <c r="BP36"/>
  <c r="BM36"/>
  <c r="BL36"/>
  <c r="BJ36"/>
  <c r="BG36"/>
  <c r="BF36"/>
  <c r="BC36"/>
  <c r="BB36"/>
  <c r="AY36"/>
  <c r="AX36"/>
  <c r="AV36"/>
  <c r="AS36"/>
  <c r="AR36"/>
  <c r="AO36"/>
  <c r="AN36"/>
  <c r="AI36"/>
  <c r="AH36"/>
  <c r="AE36"/>
  <c r="AD36"/>
  <c r="Y36"/>
  <c r="X36"/>
  <c r="U36"/>
  <c r="T36"/>
  <c r="R36"/>
  <c r="O36"/>
  <c r="N36"/>
  <c r="K36"/>
  <c r="J36"/>
  <c r="G36"/>
  <c r="F36"/>
  <c r="CV35"/>
  <c r="CR35"/>
  <c r="CO35"/>
  <c r="CN35"/>
  <c r="CK35"/>
  <c r="CJ35"/>
  <c r="CH35"/>
  <c r="CE35"/>
  <c r="CD35"/>
  <c r="CA35"/>
  <c r="BZ35"/>
  <c r="BX35"/>
  <c r="BU35"/>
  <c r="BT35"/>
  <c r="BQ35"/>
  <c r="BP35"/>
  <c r="BM35"/>
  <c r="BL35"/>
  <c r="BJ35"/>
  <c r="BG35"/>
  <c r="BF35"/>
  <c r="BC35"/>
  <c r="BB35"/>
  <c r="AY35"/>
  <c r="AX35"/>
  <c r="AV35"/>
  <c r="AS35"/>
  <c r="AR35"/>
  <c r="AO35"/>
  <c r="AN35"/>
  <c r="AI35"/>
  <c r="AH35"/>
  <c r="AE35"/>
  <c r="AD35"/>
  <c r="Y35"/>
  <c r="X35"/>
  <c r="U35"/>
  <c r="T35"/>
  <c r="R35"/>
  <c r="O35"/>
  <c r="N35"/>
  <c r="K35"/>
  <c r="J35"/>
  <c r="G35"/>
  <c r="F35"/>
  <c r="CV34"/>
  <c r="CR34"/>
  <c r="CO34"/>
  <c r="CN34"/>
  <c r="CK34"/>
  <c r="CJ34"/>
  <c r="CH34"/>
  <c r="CE34"/>
  <c r="CD34"/>
  <c r="CA34"/>
  <c r="BZ34"/>
  <c r="BX34"/>
  <c r="BU34"/>
  <c r="BT34"/>
  <c r="BQ34"/>
  <c r="BP34"/>
  <c r="BM34"/>
  <c r="BL34"/>
  <c r="BJ34"/>
  <c r="BG34"/>
  <c r="BF34"/>
  <c r="BC34"/>
  <c r="BB34"/>
  <c r="AY34"/>
  <c r="AX34"/>
  <c r="AV34"/>
  <c r="AS34"/>
  <c r="AR34"/>
  <c r="AO34"/>
  <c r="AN34"/>
  <c r="AI34"/>
  <c r="AH34"/>
  <c r="AE34"/>
  <c r="AD34"/>
  <c r="Y34"/>
  <c r="X34"/>
  <c r="U34"/>
  <c r="T34"/>
  <c r="R34"/>
  <c r="O34"/>
  <c r="N34"/>
  <c r="K34"/>
  <c r="J34"/>
  <c r="G34"/>
  <c r="F34"/>
  <c r="CV33"/>
  <c r="CR33"/>
  <c r="CO33"/>
  <c r="CN33"/>
  <c r="CK33"/>
  <c r="CJ33"/>
  <c r="CH33"/>
  <c r="CE33"/>
  <c r="CD33"/>
  <c r="CA33"/>
  <c r="BZ33"/>
  <c r="BX33"/>
  <c r="BU33"/>
  <c r="BT33"/>
  <c r="BQ33"/>
  <c r="BP33"/>
  <c r="BM33"/>
  <c r="BL33"/>
  <c r="BJ33"/>
  <c r="BG33"/>
  <c r="BF33"/>
  <c r="BC33"/>
  <c r="BB33"/>
  <c r="AY33"/>
  <c r="AX33"/>
  <c r="AV33"/>
  <c r="AS33"/>
  <c r="AR33"/>
  <c r="AO33"/>
  <c r="AN33"/>
  <c r="AI33"/>
  <c r="AH33"/>
  <c r="AE33"/>
  <c r="AD33"/>
  <c r="Y33"/>
  <c r="X33"/>
  <c r="T33"/>
  <c r="V33" s="1"/>
  <c r="R33"/>
  <c r="O33"/>
  <c r="N33"/>
  <c r="K33"/>
  <c r="J33"/>
  <c r="G33"/>
  <c r="F33"/>
  <c r="CV32"/>
  <c r="CR32"/>
  <c r="CO32"/>
  <c r="CN32"/>
  <c r="CK32"/>
  <c r="CJ32"/>
  <c r="CH32"/>
  <c r="CE32"/>
  <c r="CD32"/>
  <c r="CA32"/>
  <c r="BZ32"/>
  <c r="BX32"/>
  <c r="BU32"/>
  <c r="BT32"/>
  <c r="BQ32"/>
  <c r="BP32"/>
  <c r="BM32"/>
  <c r="BL32"/>
  <c r="BJ32"/>
  <c r="BG32"/>
  <c r="BF32"/>
  <c r="BC32"/>
  <c r="BB32"/>
  <c r="AY32"/>
  <c r="AX32"/>
  <c r="AV32"/>
  <c r="AS32"/>
  <c r="AR32"/>
  <c r="AO32"/>
  <c r="AN32"/>
  <c r="AI32"/>
  <c r="AH32"/>
  <c r="AE32"/>
  <c r="AD32"/>
  <c r="Y32"/>
  <c r="X32"/>
  <c r="T32"/>
  <c r="V32" s="1"/>
  <c r="R32"/>
  <c r="O32"/>
  <c r="N32"/>
  <c r="K32"/>
  <c r="J32"/>
  <c r="G32"/>
  <c r="F32"/>
  <c r="CV31"/>
  <c r="CR31"/>
  <c r="CO31"/>
  <c r="CN31"/>
  <c r="CK31"/>
  <c r="CJ31"/>
  <c r="CH31"/>
  <c r="CE31"/>
  <c r="CD31"/>
  <c r="CA31"/>
  <c r="BZ31"/>
  <c r="BX31"/>
  <c r="BU31"/>
  <c r="BT31"/>
  <c r="BQ31"/>
  <c r="BP31"/>
  <c r="BM31"/>
  <c r="BL31"/>
  <c r="BJ31"/>
  <c r="BG31"/>
  <c r="BF31"/>
  <c r="BC31"/>
  <c r="BB31"/>
  <c r="AY31"/>
  <c r="AX31"/>
  <c r="AV31"/>
  <c r="AS31"/>
  <c r="AR31"/>
  <c r="AO31"/>
  <c r="AN31"/>
  <c r="AI31"/>
  <c r="AH31"/>
  <c r="AE31"/>
  <c r="AD31"/>
  <c r="Y31"/>
  <c r="X31"/>
  <c r="U31"/>
  <c r="T31"/>
  <c r="R31"/>
  <c r="O31"/>
  <c r="N31"/>
  <c r="K31"/>
  <c r="J31"/>
  <c r="G31"/>
  <c r="F31"/>
  <c r="CV30"/>
  <c r="CR30"/>
  <c r="CO30"/>
  <c r="CN30"/>
  <c r="CK30"/>
  <c r="CJ30"/>
  <c r="CH30"/>
  <c r="CE30"/>
  <c r="CD30"/>
  <c r="CA30"/>
  <c r="BZ30"/>
  <c r="BX30"/>
  <c r="BU30"/>
  <c r="BT30"/>
  <c r="BQ30"/>
  <c r="BP30"/>
  <c r="BM30"/>
  <c r="BL30"/>
  <c r="BJ30"/>
  <c r="BG30"/>
  <c r="BF30"/>
  <c r="BC30"/>
  <c r="BB30"/>
  <c r="AY30"/>
  <c r="AX30"/>
  <c r="AV30"/>
  <c r="AS30"/>
  <c r="AR30"/>
  <c r="AO30"/>
  <c r="AN30"/>
  <c r="AI30"/>
  <c r="AH30"/>
  <c r="AE30"/>
  <c r="AD30"/>
  <c r="Y30"/>
  <c r="X30"/>
  <c r="U30"/>
  <c r="T30"/>
  <c r="R30"/>
  <c r="O30"/>
  <c r="N30"/>
  <c r="K30"/>
  <c r="J30"/>
  <c r="G30"/>
  <c r="F30"/>
  <c r="CV29"/>
  <c r="CR29"/>
  <c r="CO29"/>
  <c r="CN29"/>
  <c r="CK29"/>
  <c r="CJ29"/>
  <c r="CH29"/>
  <c r="CE29"/>
  <c r="CD29"/>
  <c r="CA29"/>
  <c r="BZ29"/>
  <c r="BX29"/>
  <c r="BU29"/>
  <c r="BT29"/>
  <c r="BQ29"/>
  <c r="BP29"/>
  <c r="BM29"/>
  <c r="BL29"/>
  <c r="BJ29"/>
  <c r="BG29"/>
  <c r="BF29"/>
  <c r="BC29"/>
  <c r="BB29"/>
  <c r="AY29"/>
  <c r="AX29"/>
  <c r="AV29"/>
  <c r="AS29"/>
  <c r="AR29"/>
  <c r="AO29"/>
  <c r="AN29"/>
  <c r="AI29"/>
  <c r="AH29"/>
  <c r="AE29"/>
  <c r="AD29"/>
  <c r="Y29"/>
  <c r="X29"/>
  <c r="U29"/>
  <c r="T29"/>
  <c r="R29"/>
  <c r="O29"/>
  <c r="N29"/>
  <c r="K29"/>
  <c r="J29"/>
  <c r="G29"/>
  <c r="F29"/>
  <c r="CV28"/>
  <c r="CR28"/>
  <c r="CO28"/>
  <c r="CN28"/>
  <c r="CK28"/>
  <c r="CJ28"/>
  <c r="CH28"/>
  <c r="CE28"/>
  <c r="CD28"/>
  <c r="CA28"/>
  <c r="BZ28"/>
  <c r="BX28"/>
  <c r="BU28"/>
  <c r="BT28"/>
  <c r="BQ28"/>
  <c r="BP28"/>
  <c r="BM28"/>
  <c r="BL28"/>
  <c r="BJ28"/>
  <c r="BG28"/>
  <c r="BF28"/>
  <c r="BC28"/>
  <c r="BB28"/>
  <c r="AY28"/>
  <c r="AX28"/>
  <c r="AV28"/>
  <c r="AS28"/>
  <c r="AR28"/>
  <c r="AO28"/>
  <c r="AN28"/>
  <c r="AI28"/>
  <c r="AH28"/>
  <c r="AE28"/>
  <c r="AD28"/>
  <c r="Y28"/>
  <c r="X28"/>
  <c r="T28"/>
  <c r="V28" s="1"/>
  <c r="R28"/>
  <c r="O28"/>
  <c r="N28"/>
  <c r="K28"/>
  <c r="J28"/>
  <c r="G28"/>
  <c r="F28"/>
  <c r="CV27"/>
  <c r="CR27"/>
  <c r="CO27"/>
  <c r="CN27"/>
  <c r="CK27"/>
  <c r="CJ27"/>
  <c r="CH27"/>
  <c r="CE27"/>
  <c r="CD27"/>
  <c r="CA27"/>
  <c r="BZ27"/>
  <c r="BX27"/>
  <c r="BU27"/>
  <c r="BT27"/>
  <c r="BQ27"/>
  <c r="BP27"/>
  <c r="BM27"/>
  <c r="BL27"/>
  <c r="BJ27"/>
  <c r="BG27"/>
  <c r="BF27"/>
  <c r="BC27"/>
  <c r="BB27"/>
  <c r="AY27"/>
  <c r="AX27"/>
  <c r="AV27"/>
  <c r="AS27"/>
  <c r="AR27"/>
  <c r="AO27"/>
  <c r="AN27"/>
  <c r="AI27"/>
  <c r="AH27"/>
  <c r="AE27"/>
  <c r="AD27"/>
  <c r="Y27"/>
  <c r="X27"/>
  <c r="U27"/>
  <c r="T27"/>
  <c r="R27"/>
  <c r="O27"/>
  <c r="N27"/>
  <c r="K27"/>
  <c r="J27"/>
  <c r="G27"/>
  <c r="F27"/>
  <c r="CV26"/>
  <c r="CR26"/>
  <c r="CO26"/>
  <c r="CN26"/>
  <c r="CK26"/>
  <c r="CJ26"/>
  <c r="CH26"/>
  <c r="CE26"/>
  <c r="CD26"/>
  <c r="CA26"/>
  <c r="BZ26"/>
  <c r="BX26"/>
  <c r="BU26"/>
  <c r="BT26"/>
  <c r="BQ26"/>
  <c r="BP26"/>
  <c r="BM26"/>
  <c r="BL26"/>
  <c r="BJ26"/>
  <c r="BG26"/>
  <c r="BF26"/>
  <c r="BC26"/>
  <c r="BB26"/>
  <c r="AY26"/>
  <c r="AX26"/>
  <c r="AV26"/>
  <c r="AS26"/>
  <c r="AR26"/>
  <c r="AO26"/>
  <c r="AN26"/>
  <c r="AI26"/>
  <c r="AH26"/>
  <c r="AE26"/>
  <c r="AD26"/>
  <c r="Y26"/>
  <c r="X26"/>
  <c r="U26"/>
  <c r="T26"/>
  <c r="R26"/>
  <c r="O26"/>
  <c r="N26"/>
  <c r="K26"/>
  <c r="J26"/>
  <c r="G26"/>
  <c r="F26"/>
  <c r="CV25"/>
  <c r="CR25"/>
  <c r="CO25"/>
  <c r="CN25"/>
  <c r="CK25"/>
  <c r="CJ25"/>
  <c r="CH25"/>
  <c r="CE25"/>
  <c r="CD25"/>
  <c r="CA25"/>
  <c r="BZ25"/>
  <c r="BX25"/>
  <c r="BU25"/>
  <c r="BT25"/>
  <c r="BQ25"/>
  <c r="BP25"/>
  <c r="BM25"/>
  <c r="BL25"/>
  <c r="BJ25"/>
  <c r="BG25"/>
  <c r="BF25"/>
  <c r="BC25"/>
  <c r="BB25"/>
  <c r="AY25"/>
  <c r="AX25"/>
  <c r="AV25"/>
  <c r="AS25"/>
  <c r="AR25"/>
  <c r="AO25"/>
  <c r="AN25"/>
  <c r="AI25"/>
  <c r="AH25"/>
  <c r="AE25"/>
  <c r="AD25"/>
  <c r="Y25"/>
  <c r="X25"/>
  <c r="U25"/>
  <c r="T25"/>
  <c r="R25"/>
  <c r="O25"/>
  <c r="N25"/>
  <c r="K25"/>
  <c r="J25"/>
  <c r="G25"/>
  <c r="F25"/>
  <c r="CV24"/>
  <c r="CR24"/>
  <c r="CO24"/>
  <c r="CN24"/>
  <c r="CK24"/>
  <c r="CJ24"/>
  <c r="CH24"/>
  <c r="CE24"/>
  <c r="CD24"/>
  <c r="CA24"/>
  <c r="BZ24"/>
  <c r="BX24"/>
  <c r="BU24"/>
  <c r="BT24"/>
  <c r="BQ24"/>
  <c r="BP24"/>
  <c r="BM24"/>
  <c r="BL24"/>
  <c r="BJ24"/>
  <c r="BG24"/>
  <c r="BF24"/>
  <c r="BC24"/>
  <c r="BB24"/>
  <c r="AY24"/>
  <c r="AX24"/>
  <c r="AV24"/>
  <c r="AS24"/>
  <c r="AR24"/>
  <c r="AO24"/>
  <c r="AN24"/>
  <c r="AI24"/>
  <c r="AH24"/>
  <c r="AE24"/>
  <c r="AD24"/>
  <c r="Y24"/>
  <c r="X24"/>
  <c r="U24"/>
  <c r="T24"/>
  <c r="R24"/>
  <c r="O24"/>
  <c r="N24"/>
  <c r="K24"/>
  <c r="J24"/>
  <c r="G24"/>
  <c r="F24"/>
  <c r="CV23"/>
  <c r="CR23"/>
  <c r="CO23"/>
  <c r="CN23"/>
  <c r="CK23"/>
  <c r="CJ23"/>
  <c r="CH23"/>
  <c r="CE23"/>
  <c r="CD23"/>
  <c r="CA23"/>
  <c r="BZ23"/>
  <c r="BX23"/>
  <c r="BU23"/>
  <c r="BT23"/>
  <c r="BQ23"/>
  <c r="BP23"/>
  <c r="BM23"/>
  <c r="BL23"/>
  <c r="BJ23"/>
  <c r="BG23"/>
  <c r="BF23"/>
  <c r="BC23"/>
  <c r="BB23"/>
  <c r="AY23"/>
  <c r="AX23"/>
  <c r="AV23"/>
  <c r="AS23"/>
  <c r="AR23"/>
  <c r="AO23"/>
  <c r="AN23"/>
  <c r="AI23"/>
  <c r="AH23"/>
  <c r="AE23"/>
  <c r="AD23"/>
  <c r="Y23"/>
  <c r="X23"/>
  <c r="U23"/>
  <c r="T23"/>
  <c r="R23"/>
  <c r="O23"/>
  <c r="N23"/>
  <c r="K23"/>
  <c r="J23"/>
  <c r="G23"/>
  <c r="F23"/>
  <c r="CV22"/>
  <c r="CR22"/>
  <c r="CO22"/>
  <c r="CN22"/>
  <c r="CK22"/>
  <c r="CJ22"/>
  <c r="CH22"/>
  <c r="CE22"/>
  <c r="CD22"/>
  <c r="CA22"/>
  <c r="BZ22"/>
  <c r="BX22"/>
  <c r="BU22"/>
  <c r="BT22"/>
  <c r="BQ22"/>
  <c r="BP22"/>
  <c r="BM22"/>
  <c r="BL22"/>
  <c r="BJ22"/>
  <c r="BG22"/>
  <c r="BF22"/>
  <c r="BC22"/>
  <c r="BB22"/>
  <c r="AY22"/>
  <c r="AX22"/>
  <c r="AV22"/>
  <c r="AS22"/>
  <c r="AR22"/>
  <c r="AO22"/>
  <c r="AN22"/>
  <c r="AI22"/>
  <c r="AH22"/>
  <c r="AE22"/>
  <c r="AD22"/>
  <c r="Y22"/>
  <c r="X22"/>
  <c r="U22"/>
  <c r="T22"/>
  <c r="R22"/>
  <c r="N22"/>
  <c r="P22" s="1"/>
  <c r="J22"/>
  <c r="L22" s="1"/>
  <c r="G22"/>
  <c r="F22"/>
  <c r="CV21"/>
  <c r="CR21"/>
  <c r="CO21"/>
  <c r="CN21"/>
  <c r="CK21"/>
  <c r="CJ21"/>
  <c r="CH21"/>
  <c r="CE21"/>
  <c r="CD21"/>
  <c r="CA21"/>
  <c r="BZ21"/>
  <c r="BX21"/>
  <c r="BU21"/>
  <c r="BT21"/>
  <c r="BQ21"/>
  <c r="BP21"/>
  <c r="BM21"/>
  <c r="BL21"/>
  <c r="BJ21"/>
  <c r="BG21"/>
  <c r="BF21"/>
  <c r="BC21"/>
  <c r="BB21"/>
  <c r="AY21"/>
  <c r="AX21"/>
  <c r="AV21"/>
  <c r="AS21"/>
  <c r="AR21"/>
  <c r="AO21"/>
  <c r="AN21"/>
  <c r="AI21"/>
  <c r="AH21"/>
  <c r="AE21"/>
  <c r="AD21"/>
  <c r="Y21"/>
  <c r="X21"/>
  <c r="T21"/>
  <c r="V21" s="1"/>
  <c r="R21"/>
  <c r="O21"/>
  <c r="N21"/>
  <c r="K21"/>
  <c r="J21"/>
  <c r="G21"/>
  <c r="F21"/>
  <c r="CV20"/>
  <c r="CR20"/>
  <c r="CO20"/>
  <c r="CN20"/>
  <c r="CK20"/>
  <c r="CJ20"/>
  <c r="CH20"/>
  <c r="CE20"/>
  <c r="CD20"/>
  <c r="CA20"/>
  <c r="BZ20"/>
  <c r="BX20"/>
  <c r="BU20"/>
  <c r="BT20"/>
  <c r="BQ20"/>
  <c r="BP20"/>
  <c r="BM20"/>
  <c r="BL20"/>
  <c r="BJ20"/>
  <c r="BG20"/>
  <c r="BF20"/>
  <c r="BC20"/>
  <c r="BB20"/>
  <c r="AY20"/>
  <c r="AX20"/>
  <c r="AV20"/>
  <c r="AS20"/>
  <c r="AR20"/>
  <c r="AO20"/>
  <c r="AN20"/>
  <c r="AI20"/>
  <c r="AH20"/>
  <c r="AE20"/>
  <c r="AD20"/>
  <c r="Y20"/>
  <c r="X20"/>
  <c r="U20"/>
  <c r="T20"/>
  <c r="R20"/>
  <c r="O20"/>
  <c r="N20"/>
  <c r="K20"/>
  <c r="J20"/>
  <c r="F20"/>
  <c r="H20" s="1"/>
  <c r="CV19"/>
  <c r="CR19"/>
  <c r="CO19"/>
  <c r="CN19"/>
  <c r="CK19"/>
  <c r="CJ19"/>
  <c r="CH19"/>
  <c r="CE19"/>
  <c r="CD19"/>
  <c r="CA19"/>
  <c r="BZ19"/>
  <c r="BX19"/>
  <c r="BU19"/>
  <c r="BT19"/>
  <c r="BQ19"/>
  <c r="BP19"/>
  <c r="BM19"/>
  <c r="BL19"/>
  <c r="BJ19"/>
  <c r="BG19"/>
  <c r="BF19"/>
  <c r="BC19"/>
  <c r="BB19"/>
  <c r="AY19"/>
  <c r="AX19"/>
  <c r="AV19"/>
  <c r="AS19"/>
  <c r="AR19"/>
  <c r="AO19"/>
  <c r="AN19"/>
  <c r="AI19"/>
  <c r="AH19"/>
  <c r="AE19"/>
  <c r="AD19"/>
  <c r="Y19"/>
  <c r="X19"/>
  <c r="U19"/>
  <c r="T19"/>
  <c r="R19"/>
  <c r="O19"/>
  <c r="N19"/>
  <c r="K19"/>
  <c r="J19"/>
  <c r="G19"/>
  <c r="F19"/>
  <c r="CV18"/>
  <c r="CR18"/>
  <c r="CO18"/>
  <c r="CN18"/>
  <c r="CK18"/>
  <c r="CJ18"/>
  <c r="CH18"/>
  <c r="CE18"/>
  <c r="CD18"/>
  <c r="CA18"/>
  <c r="BZ18"/>
  <c r="BX18"/>
  <c r="BU18"/>
  <c r="BT18"/>
  <c r="BQ18"/>
  <c r="BP18"/>
  <c r="BM18"/>
  <c r="BL18"/>
  <c r="BJ18"/>
  <c r="BG18"/>
  <c r="BF18"/>
  <c r="BC18"/>
  <c r="BB18"/>
  <c r="AY18"/>
  <c r="AX18"/>
  <c r="AV18"/>
  <c r="AS18"/>
  <c r="AR18"/>
  <c r="AO18"/>
  <c r="AN18"/>
  <c r="AI18"/>
  <c r="AH18"/>
  <c r="AE18"/>
  <c r="AD18"/>
  <c r="Y18"/>
  <c r="X18"/>
  <c r="U18"/>
  <c r="T18"/>
  <c r="R18"/>
  <c r="O18"/>
  <c r="N18"/>
  <c r="J18"/>
  <c r="L18" s="1"/>
  <c r="G18"/>
  <c r="F18"/>
  <c r="CV17"/>
  <c r="CR17"/>
  <c r="CO17"/>
  <c r="CN17"/>
  <c r="CK17"/>
  <c r="CJ17"/>
  <c r="CH17"/>
  <c r="CE17"/>
  <c r="CD17"/>
  <c r="CA17"/>
  <c r="BZ17"/>
  <c r="BX17"/>
  <c r="BU17"/>
  <c r="BT17"/>
  <c r="BQ17"/>
  <c r="BP17"/>
  <c r="BM17"/>
  <c r="BL17"/>
  <c r="BJ17"/>
  <c r="BG17"/>
  <c r="BF17"/>
  <c r="BC17"/>
  <c r="BB17"/>
  <c r="AY17"/>
  <c r="AX17"/>
  <c r="AV17"/>
  <c r="AS17"/>
  <c r="AR17"/>
  <c r="AO17"/>
  <c r="AN17"/>
  <c r="AI17"/>
  <c r="AJ17" s="1"/>
  <c r="AH17"/>
  <c r="AE17"/>
  <c r="AD17"/>
  <c r="Y17"/>
  <c r="X17"/>
  <c r="U17"/>
  <c r="T17"/>
  <c r="R17"/>
  <c r="O17"/>
  <c r="N17"/>
  <c r="K17"/>
  <c r="J17"/>
  <c r="G17"/>
  <c r="F17"/>
  <c r="CV16"/>
  <c r="CR16"/>
  <c r="CO16"/>
  <c r="CN16"/>
  <c r="CK16"/>
  <c r="CJ16"/>
  <c r="CH16"/>
  <c r="CE16"/>
  <c r="CD16"/>
  <c r="CA16"/>
  <c r="BZ16"/>
  <c r="BX16"/>
  <c r="BU16"/>
  <c r="BT16"/>
  <c r="BQ16"/>
  <c r="BP16"/>
  <c r="BM16"/>
  <c r="BL16"/>
  <c r="BJ16"/>
  <c r="BG16"/>
  <c r="BF16"/>
  <c r="BC16"/>
  <c r="BB16"/>
  <c r="AY16"/>
  <c r="AX16"/>
  <c r="AV16"/>
  <c r="AS16"/>
  <c r="AR16"/>
  <c r="AO16"/>
  <c r="AN16"/>
  <c r="AI16"/>
  <c r="AH16"/>
  <c r="AE16"/>
  <c r="AD16"/>
  <c r="Y16"/>
  <c r="X16"/>
  <c r="U16"/>
  <c r="T16"/>
  <c r="R16"/>
  <c r="O16"/>
  <c r="N16"/>
  <c r="K16"/>
  <c r="J16"/>
  <c r="G16"/>
  <c r="F16"/>
  <c r="CV15"/>
  <c r="CR15"/>
  <c r="CO15"/>
  <c r="CN15"/>
  <c r="CK15"/>
  <c r="CJ15"/>
  <c r="CH15"/>
  <c r="CE15"/>
  <c r="CD15"/>
  <c r="CA15"/>
  <c r="BZ15"/>
  <c r="BX15"/>
  <c r="BU15"/>
  <c r="BT15"/>
  <c r="BQ15"/>
  <c r="BP15"/>
  <c r="BM15"/>
  <c r="BL15"/>
  <c r="BJ15"/>
  <c r="BG15"/>
  <c r="BF15"/>
  <c r="BC15"/>
  <c r="BB15"/>
  <c r="AY15"/>
  <c r="AX15"/>
  <c r="AV15"/>
  <c r="AS15"/>
  <c r="AR15"/>
  <c r="AO15"/>
  <c r="AN15"/>
  <c r="AI15"/>
  <c r="AH15"/>
  <c r="AE15"/>
  <c r="AD15"/>
  <c r="Y15"/>
  <c r="X15"/>
  <c r="U15"/>
  <c r="T15"/>
  <c r="R15"/>
  <c r="O15"/>
  <c r="N15"/>
  <c r="K15"/>
  <c r="J15"/>
  <c r="G15"/>
  <c r="F15"/>
  <c r="CV14"/>
  <c r="CR14"/>
  <c r="CO14"/>
  <c r="CN14"/>
  <c r="CK14"/>
  <c r="CJ14"/>
  <c r="CH14"/>
  <c r="CE14"/>
  <c r="CD14"/>
  <c r="CA14"/>
  <c r="BZ14"/>
  <c r="BX14"/>
  <c r="BU14"/>
  <c r="BT14"/>
  <c r="BQ14"/>
  <c r="BP14"/>
  <c r="BM14"/>
  <c r="BL14"/>
  <c r="BJ14"/>
  <c r="BG14"/>
  <c r="BF14"/>
  <c r="BC14"/>
  <c r="BB14"/>
  <c r="AY14"/>
  <c r="AX14"/>
  <c r="AV14"/>
  <c r="AS14"/>
  <c r="AR14"/>
  <c r="AO14"/>
  <c r="AN14"/>
  <c r="AI14"/>
  <c r="AH14"/>
  <c r="AE14"/>
  <c r="AD14"/>
  <c r="Y14"/>
  <c r="X14"/>
  <c r="T14"/>
  <c r="V14" s="1"/>
  <c r="R14"/>
  <c r="N14"/>
  <c r="P14" s="1"/>
  <c r="K14"/>
  <c r="J14"/>
  <c r="G14"/>
  <c r="F14"/>
  <c r="CA90" i="50" l="1"/>
  <c r="F89" i="51" s="1"/>
  <c r="E40"/>
  <c r="G40" s="1"/>
  <c r="W111" i="50"/>
  <c r="W122"/>
  <c r="W121"/>
  <c r="W39"/>
  <c r="W117"/>
  <c r="CA81"/>
  <c r="F80" i="51" s="1"/>
  <c r="E120"/>
  <c r="G120" s="1"/>
  <c r="CA39" i="50"/>
  <c r="F38" i="51" s="1"/>
  <c r="CA29" i="50"/>
  <c r="F28" i="51" s="1"/>
  <c r="CA50" i="50"/>
  <c r="F49" i="51" s="1"/>
  <c r="W98" i="50"/>
  <c r="O141"/>
  <c r="AM117"/>
  <c r="W112"/>
  <c r="AM136"/>
  <c r="O155"/>
  <c r="O150"/>
  <c r="CA117"/>
  <c r="F116" i="51" s="1"/>
  <c r="W136" i="50"/>
  <c r="W134"/>
  <c r="E133" i="51"/>
  <c r="G133" s="1"/>
  <c r="E172"/>
  <c r="E163"/>
  <c r="E173"/>
  <c r="CA55" i="50"/>
  <c r="F54" i="51" s="1"/>
  <c r="E54"/>
  <c r="G54" s="1"/>
  <c r="CA21" i="50"/>
  <c r="F20" i="51" s="1"/>
  <c r="E20"/>
  <c r="G20" s="1"/>
  <c r="CA28" i="50"/>
  <c r="F27" i="51" s="1"/>
  <c r="E27"/>
  <c r="G27" s="1"/>
  <c r="CA85" i="50"/>
  <c r="F84" i="51" s="1"/>
  <c r="E84"/>
  <c r="G84" s="1"/>
  <c r="E134"/>
  <c r="CA14" i="50"/>
  <c r="F13" i="51" s="1"/>
  <c r="E13"/>
  <c r="G13" s="1"/>
  <c r="CA30" i="50"/>
  <c r="F29" i="51" s="1"/>
  <c r="E29"/>
  <c r="G29" s="1"/>
  <c r="CA37" i="50"/>
  <c r="F36" i="51" s="1"/>
  <c r="E36"/>
  <c r="G36" s="1"/>
  <c r="CA116" i="50"/>
  <c r="F115" i="51" s="1"/>
  <c r="E115"/>
  <c r="G115" s="1"/>
  <c r="W97" i="50"/>
  <c r="E96" i="51"/>
  <c r="G96" s="1"/>
  <c r="CA80" i="50"/>
  <c r="F79" i="51" s="1"/>
  <c r="E79"/>
  <c r="G79" s="1"/>
  <c r="E151"/>
  <c r="E139"/>
  <c r="W65" i="50"/>
  <c r="E64" i="51"/>
  <c r="G64" s="1"/>
  <c r="CA22" i="50"/>
  <c r="F21" i="51" s="1"/>
  <c r="E21"/>
  <c r="G21" s="1"/>
  <c r="CA64" i="50"/>
  <c r="F63" i="51" s="1"/>
  <c r="E63"/>
  <c r="G63" s="1"/>
  <c r="W123" i="50"/>
  <c r="E122" i="51"/>
  <c r="G122" s="1"/>
  <c r="W91" i="50"/>
  <c r="E90" i="51"/>
  <c r="G90" s="1"/>
  <c r="E146"/>
  <c r="CA16" i="50"/>
  <c r="F15" i="51" s="1"/>
  <c r="E15"/>
  <c r="G15" s="1"/>
  <c r="CA40" i="50"/>
  <c r="F39" i="51" s="1"/>
  <c r="E39"/>
  <c r="G39" s="1"/>
  <c r="E112"/>
  <c r="CA126" i="50"/>
  <c r="F125" i="51" s="1"/>
  <c r="E125"/>
  <c r="G125" s="1"/>
  <c r="W79" i="50"/>
  <c r="E78" i="51"/>
  <c r="G78" s="1"/>
  <c r="CA25" i="50"/>
  <c r="F24" i="51" s="1"/>
  <c r="E24"/>
  <c r="G24" s="1"/>
  <c r="W127" i="50"/>
  <c r="E126" i="51"/>
  <c r="G126" s="1"/>
  <c r="CA100" i="50"/>
  <c r="F99" i="51" s="1"/>
  <c r="E99"/>
  <c r="G99" s="1"/>
  <c r="CA72" i="50"/>
  <c r="F71" i="51" s="1"/>
  <c r="E71"/>
  <c r="G71" s="1"/>
  <c r="E92"/>
  <c r="E157"/>
  <c r="W74" i="50"/>
  <c r="E73" i="51"/>
  <c r="G73" s="1"/>
  <c r="CA86" i="50"/>
  <c r="F85" i="51" s="1"/>
  <c r="E85"/>
  <c r="G85" s="1"/>
  <c r="E165"/>
  <c r="CA46" i="50"/>
  <c r="F45" i="51" s="1"/>
  <c r="E45"/>
  <c r="G45" s="1"/>
  <c r="CA44" i="50"/>
  <c r="F43" i="51" s="1"/>
  <c r="E43"/>
  <c r="G43" s="1"/>
  <c r="W59" i="50"/>
  <c r="E58" i="51"/>
  <c r="G58" s="1"/>
  <c r="CA24" i="50"/>
  <c r="F23" i="51" s="1"/>
  <c r="E23"/>
  <c r="G23" s="1"/>
  <c r="CA137" i="50"/>
  <c r="F136" i="51" s="1"/>
  <c r="E136"/>
  <c r="G136" s="1"/>
  <c r="CA47" i="50"/>
  <c r="F46" i="51" s="1"/>
  <c r="E46"/>
  <c r="G46" s="1"/>
  <c r="O168" i="50"/>
  <c r="E167" i="51"/>
  <c r="CA9" i="50"/>
  <c r="F8" i="51" s="1"/>
  <c r="E8"/>
  <c r="G8" s="1"/>
  <c r="CA66" i="50"/>
  <c r="F65" i="51" s="1"/>
  <c r="E65"/>
  <c r="G65" s="1"/>
  <c r="CA34" i="50"/>
  <c r="F33" i="51" s="1"/>
  <c r="E33"/>
  <c r="G33" s="1"/>
  <c r="E159"/>
  <c r="CA11" i="50"/>
  <c r="F10" i="51" s="1"/>
  <c r="E10"/>
  <c r="G10" s="1"/>
  <c r="CA71" i="50"/>
  <c r="F70" i="51" s="1"/>
  <c r="E70"/>
  <c r="G70" s="1"/>
  <c r="CA23" i="50"/>
  <c r="F22" i="51" s="1"/>
  <c r="E22"/>
  <c r="G22" s="1"/>
  <c r="CA12" i="50"/>
  <c r="F11" i="51" s="1"/>
  <c r="E11"/>
  <c r="G11" s="1"/>
  <c r="E171"/>
  <c r="CA99" i="50"/>
  <c r="F98" i="51" s="1"/>
  <c r="E98"/>
  <c r="G98" s="1"/>
  <c r="CA17" i="50"/>
  <c r="F16" i="51" s="1"/>
  <c r="E16"/>
  <c r="G16" s="1"/>
  <c r="CA57" i="50"/>
  <c r="F56" i="51" s="1"/>
  <c r="E56"/>
  <c r="G56" s="1"/>
  <c r="CA26" i="50"/>
  <c r="F25" i="51" s="1"/>
  <c r="E25"/>
  <c r="G25" s="1"/>
  <c r="CA54" i="50"/>
  <c r="F53" i="51" s="1"/>
  <c r="E53"/>
  <c r="G53" s="1"/>
  <c r="O166" i="50"/>
  <c r="CP117" i="4"/>
  <c r="H118"/>
  <c r="P118"/>
  <c r="V118"/>
  <c r="AP118"/>
  <c r="BV118"/>
  <c r="CF118"/>
  <c r="AP119"/>
  <c r="CL120"/>
  <c r="BR125"/>
  <c r="P126"/>
  <c r="CF126"/>
  <c r="CA127" i="50"/>
  <c r="F126" i="51" s="1"/>
  <c r="P41" i="4"/>
  <c r="BH41"/>
  <c r="V79"/>
  <c r="CL117"/>
  <c r="L118"/>
  <c r="Z118"/>
  <c r="V121"/>
  <c r="L122"/>
  <c r="CP129"/>
  <c r="AT64"/>
  <c r="O127" i="50"/>
  <c r="W71"/>
  <c r="W99"/>
  <c r="W66"/>
  <c r="CA92"/>
  <c r="F91" i="51" s="1"/>
  <c r="AM92" i="50"/>
  <c r="AE92"/>
  <c r="W92"/>
  <c r="W107"/>
  <c r="AM73"/>
  <c r="CA73"/>
  <c r="F72" i="51" s="1"/>
  <c r="O167" i="50"/>
  <c r="CA109"/>
  <c r="F108" i="51" s="1"/>
  <c r="AE109" i="50"/>
  <c r="CA96"/>
  <c r="F95" i="51" s="1"/>
  <c r="AM96" i="50"/>
  <c r="CA131"/>
  <c r="F130" i="51" s="1"/>
  <c r="AM131" i="50"/>
  <c r="AE131"/>
  <c r="AM157"/>
  <c r="AM151"/>
  <c r="CA70"/>
  <c r="F69" i="51" s="1"/>
  <c r="AM70" i="50"/>
  <c r="AE70"/>
  <c r="CA61"/>
  <c r="F60" i="51" s="1"/>
  <c r="W61" i="50"/>
  <c r="CA130"/>
  <c r="F129" i="51" s="1"/>
  <c r="AM130" i="50"/>
  <c r="AE130"/>
  <c r="W149"/>
  <c r="BI149"/>
  <c r="O138"/>
  <c r="AM138"/>
  <c r="AE138"/>
  <c r="CA69"/>
  <c r="F68" i="51" s="1"/>
  <c r="AE69" i="50"/>
  <c r="W118"/>
  <c r="AM118"/>
  <c r="CA51"/>
  <c r="F50" i="51" s="1"/>
  <c r="W51" i="50"/>
  <c r="CA76"/>
  <c r="F75" i="51" s="1"/>
  <c r="AE76" i="50"/>
  <c r="W131"/>
  <c r="W130"/>
  <c r="W96"/>
  <c r="W109"/>
  <c r="CA82"/>
  <c r="F81" i="51" s="1"/>
  <c r="AE82" i="50"/>
  <c r="AM169"/>
  <c r="AE88"/>
  <c r="CA88"/>
  <c r="F87" i="51" s="1"/>
  <c r="CA114" i="50"/>
  <c r="F113" i="51" s="1"/>
  <c r="AE114" i="50"/>
  <c r="W114"/>
  <c r="CA105"/>
  <c r="F104" i="51" s="1"/>
  <c r="AM105" i="50"/>
  <c r="AE105"/>
  <c r="W105"/>
  <c r="CA27"/>
  <c r="F26" i="51" s="1"/>
  <c r="AE27" i="50"/>
  <c r="AM75"/>
  <c r="CA75"/>
  <c r="F74" i="51" s="1"/>
  <c r="AE75" i="50"/>
  <c r="CA101"/>
  <c r="F100" i="51" s="1"/>
  <c r="AE101" i="50"/>
  <c r="CA38"/>
  <c r="F37" i="51" s="1"/>
  <c r="AM38" i="50"/>
  <c r="AE38"/>
  <c r="O162"/>
  <c r="AM124"/>
  <c r="W124"/>
  <c r="CA74"/>
  <c r="F73" i="51" s="1"/>
  <c r="AE74" i="50"/>
  <c r="CA104"/>
  <c r="F103" i="51" s="1"/>
  <c r="AM104" i="50"/>
  <c r="AM143"/>
  <c r="CA52"/>
  <c r="F51" i="51" s="1"/>
  <c r="AM52" i="50"/>
  <c r="CA134"/>
  <c r="F133" i="51" s="1"/>
  <c r="AM134" i="50"/>
  <c r="AE134"/>
  <c r="CA60"/>
  <c r="F59" i="51" s="1"/>
  <c r="AE60" i="50"/>
  <c r="W135"/>
  <c r="W69"/>
  <c r="W75"/>
  <c r="W52"/>
  <c r="CA67"/>
  <c r="F66" i="51" s="1"/>
  <c r="AM67" i="50"/>
  <c r="W132"/>
  <c r="AE132"/>
  <c r="O171"/>
  <c r="CA33"/>
  <c r="F32" i="51" s="1"/>
  <c r="AM33" i="50"/>
  <c r="CA59"/>
  <c r="F58" i="51" s="1"/>
  <c r="AE59" i="50"/>
  <c r="CA83"/>
  <c r="F82" i="51" s="1"/>
  <c r="O83" i="50"/>
  <c r="CA84"/>
  <c r="F83" i="51" s="1"/>
  <c r="AM84" i="50"/>
  <c r="AE84"/>
  <c r="AE168"/>
  <c r="AM103"/>
  <c r="AM153"/>
  <c r="CA112"/>
  <c r="F111" i="51" s="1"/>
  <c r="AE112" i="50"/>
  <c r="AM146"/>
  <c r="O146"/>
  <c r="CA42"/>
  <c r="F41" i="51" s="1"/>
  <c r="W42" i="50"/>
  <c r="AE42"/>
  <c r="O161"/>
  <c r="W147"/>
  <c r="O157"/>
  <c r="W60"/>
  <c r="W146"/>
  <c r="W103"/>
  <c r="AM102"/>
  <c r="CA102"/>
  <c r="F101" i="51" s="1"/>
  <c r="CA119" i="50"/>
  <c r="F118" i="51" s="1"/>
  <c r="AE119" i="50"/>
  <c r="W119"/>
  <c r="W142"/>
  <c r="AE155"/>
  <c r="CA56"/>
  <c r="F55" i="51" s="1"/>
  <c r="AE56" i="50"/>
  <c r="CA97"/>
  <c r="F96" i="51" s="1"/>
  <c r="AE97" i="50"/>
  <c r="CA144"/>
  <c r="F143" i="51" s="1"/>
  <c r="AE144" i="50"/>
  <c r="CA65"/>
  <c r="F64" i="51" s="1"/>
  <c r="O65" i="50"/>
  <c r="CA89"/>
  <c r="F88" i="51" s="1"/>
  <c r="AE89" i="50"/>
  <c r="W89"/>
  <c r="CA123"/>
  <c r="F122" i="51" s="1"/>
  <c r="AM123" i="50"/>
  <c r="AE123"/>
  <c r="AE170"/>
  <c r="CA91"/>
  <c r="F90" i="51" s="1"/>
  <c r="AM91" i="50"/>
  <c r="AE91"/>
  <c r="O108"/>
  <c r="CA108"/>
  <c r="F107" i="51" s="1"/>
  <c r="AE108" i="50"/>
  <c r="AE106"/>
  <c r="CA106"/>
  <c r="F105" i="51" s="1"/>
  <c r="AE150" i="50"/>
  <c r="CA79"/>
  <c r="F78" i="51" s="1"/>
  <c r="AE79" i="50"/>
  <c r="AM148"/>
  <c r="AE141"/>
  <c r="W104"/>
  <c r="W84"/>
  <c r="W106"/>
  <c r="W108"/>
  <c r="W143"/>
  <c r="W76"/>
  <c r="W57"/>
  <c r="W101"/>
  <c r="W85"/>
  <c r="W150"/>
  <c r="BZ86" i="3"/>
  <c r="CA86" s="1"/>
  <c r="BZ9"/>
  <c r="CA9" s="1"/>
  <c r="BZ102"/>
  <c r="W102" s="1"/>
  <c r="BZ148"/>
  <c r="CA148" s="1"/>
  <c r="BZ146"/>
  <c r="BZ73"/>
  <c r="CA73" s="1"/>
  <c r="BZ82"/>
  <c r="CA82" s="1"/>
  <c r="BZ149"/>
  <c r="CA149" s="1"/>
  <c r="BZ161"/>
  <c r="CA161" s="1"/>
  <c r="BZ36"/>
  <c r="CA36" s="1"/>
  <c r="BZ85"/>
  <c r="CA85" s="1"/>
  <c r="BZ80"/>
  <c r="BZ32"/>
  <c r="BZ28"/>
  <c r="BZ33"/>
  <c r="BZ93"/>
  <c r="CA93" s="1"/>
  <c r="BZ131"/>
  <c r="BZ94"/>
  <c r="BZ160"/>
  <c r="BZ99"/>
  <c r="CA99" s="1"/>
  <c r="BZ27"/>
  <c r="BZ17"/>
  <c r="BZ58"/>
  <c r="CA58" s="1"/>
  <c r="BZ76"/>
  <c r="CA76" s="1"/>
  <c r="BZ52"/>
  <c r="CA52" s="1"/>
  <c r="BZ105"/>
  <c r="CA105" s="1"/>
  <c r="BZ133"/>
  <c r="BZ22"/>
  <c r="BZ90"/>
  <c r="BZ50"/>
  <c r="CA50" s="1"/>
  <c r="BZ62"/>
  <c r="CA62" s="1"/>
  <c r="BZ31"/>
  <c r="BZ11"/>
  <c r="BZ25"/>
  <c r="CA25" s="1"/>
  <c r="BZ41"/>
  <c r="O41" s="1"/>
  <c r="BZ51"/>
  <c r="BZ79"/>
  <c r="CA79" s="1"/>
  <c r="BZ49"/>
  <c r="BZ56"/>
  <c r="CA56" s="1"/>
  <c r="BZ81"/>
  <c r="BZ103"/>
  <c r="BZ114"/>
  <c r="BZ159"/>
  <c r="BZ173"/>
  <c r="BZ13"/>
  <c r="CA13" s="1"/>
  <c r="BZ12"/>
  <c r="BZ71"/>
  <c r="CA71" s="1"/>
  <c r="BZ152"/>
  <c r="CA152" s="1"/>
  <c r="BZ88"/>
  <c r="BZ63"/>
  <c r="W63" s="1"/>
  <c r="BZ117"/>
  <c r="CA117" s="1"/>
  <c r="BZ111"/>
  <c r="CA111" s="1"/>
  <c r="BZ126"/>
  <c r="BZ106"/>
  <c r="BZ68"/>
  <c r="BZ10"/>
  <c r="BZ166"/>
  <c r="CA166" s="1"/>
  <c r="BZ26"/>
  <c r="BZ57"/>
  <c r="BZ135"/>
  <c r="BZ70"/>
  <c r="BZ124"/>
  <c r="BZ97"/>
  <c r="BZ139"/>
  <c r="BZ142"/>
  <c r="BZ66"/>
  <c r="BZ38"/>
  <c r="CA38" s="1"/>
  <c r="BZ150"/>
  <c r="CA150" s="1"/>
  <c r="BZ54"/>
  <c r="CA54" s="1"/>
  <c r="BZ16"/>
  <c r="CA16" s="1"/>
  <c r="BZ20"/>
  <c r="CA20" s="1"/>
  <c r="BZ83"/>
  <c r="CA83" s="1"/>
  <c r="BZ78"/>
  <c r="CA78" s="1"/>
  <c r="BZ157"/>
  <c r="BZ30"/>
  <c r="BZ95"/>
  <c r="BZ113"/>
  <c r="BZ60"/>
  <c r="BZ108"/>
  <c r="BZ89"/>
  <c r="BZ24"/>
  <c r="W24" s="1"/>
  <c r="BZ35"/>
  <c r="BZ84"/>
  <c r="W84" s="1"/>
  <c r="BZ45"/>
  <c r="CA45" s="1"/>
  <c r="BZ171"/>
  <c r="O171" s="1"/>
  <c r="BZ116"/>
  <c r="CA116" s="1"/>
  <c r="BZ123"/>
  <c r="CA123" s="1"/>
  <c r="BZ65"/>
  <c r="BZ21"/>
  <c r="BZ145"/>
  <c r="CA145" s="1"/>
  <c r="BZ61"/>
  <c r="CA61" s="1"/>
  <c r="BZ64"/>
  <c r="BZ98"/>
  <c r="CA98" s="1"/>
  <c r="BZ101"/>
  <c r="BZ110"/>
  <c r="CA110" s="1"/>
  <c r="BZ162"/>
  <c r="BZ147"/>
  <c r="BZ29"/>
  <c r="BZ164"/>
  <c r="CA164" s="1"/>
  <c r="BZ153"/>
  <c r="BZ151"/>
  <c r="W151" s="1"/>
  <c r="BZ15"/>
  <c r="CA15" s="1"/>
  <c r="BZ168"/>
  <c r="BZ134"/>
  <c r="BZ119"/>
  <c r="BZ172"/>
  <c r="BZ87"/>
  <c r="BZ19"/>
  <c r="CA19" s="1"/>
  <c r="BZ174"/>
  <c r="O174" s="1"/>
  <c r="BZ46"/>
  <c r="CA46" s="1"/>
  <c r="BZ44"/>
  <c r="BZ34"/>
  <c r="CA34" s="1"/>
  <c r="BZ112"/>
  <c r="BZ43"/>
  <c r="BZ55"/>
  <c r="CA55" s="1"/>
  <c r="BZ42"/>
  <c r="CA42" s="1"/>
  <c r="BZ67"/>
  <c r="CA67" s="1"/>
  <c r="BZ77"/>
  <c r="CA77" s="1"/>
  <c r="BZ75"/>
  <c r="CA75" s="1"/>
  <c r="BZ156"/>
  <c r="BZ115"/>
  <c r="CA115" s="1"/>
  <c r="BZ18"/>
  <c r="CA18" s="1"/>
  <c r="BZ158"/>
  <c r="BZ122"/>
  <c r="CA122" s="1"/>
  <c r="BZ14"/>
  <c r="CA14" s="1"/>
  <c r="BZ137"/>
  <c r="CA137" s="1"/>
  <c r="BZ118"/>
  <c r="BZ104"/>
  <c r="BZ92"/>
  <c r="CA92" s="1"/>
  <c r="BZ143"/>
  <c r="CA143" s="1"/>
  <c r="BZ169"/>
  <c r="BZ91"/>
  <c r="CA91" s="1"/>
  <c r="BZ48"/>
  <c r="BZ125"/>
  <c r="BZ127"/>
  <c r="BZ129"/>
  <c r="CA129" s="1"/>
  <c r="BZ155"/>
  <c r="CA155" s="1"/>
  <c r="BZ144"/>
  <c r="BZ170"/>
  <c r="CA170" s="1"/>
  <c r="BZ140"/>
  <c r="BZ74"/>
  <c r="W74" s="1"/>
  <c r="BZ167"/>
  <c r="CA167" s="1"/>
  <c r="BZ100"/>
  <c r="CA100" s="1"/>
  <c r="BZ132"/>
  <c r="BZ96"/>
  <c r="CA96" s="1"/>
  <c r="BZ165"/>
  <c r="W165" s="1"/>
  <c r="BZ121"/>
  <c r="CA121" s="1"/>
  <c r="BZ154"/>
  <c r="CA154" s="1"/>
  <c r="BZ130"/>
  <c r="BZ138"/>
  <c r="BZ72"/>
  <c r="CA72" s="1"/>
  <c r="BZ59"/>
  <c r="BZ141"/>
  <c r="CA141" s="1"/>
  <c r="BZ37"/>
  <c r="BZ120"/>
  <c r="BZ53"/>
  <c r="BZ47"/>
  <c r="BZ40"/>
  <c r="CA40" s="1"/>
  <c r="BZ69"/>
  <c r="W69" s="1"/>
  <c r="BZ107"/>
  <c r="CA107" s="1"/>
  <c r="BZ163"/>
  <c r="BZ128"/>
  <c r="BZ39"/>
  <c r="BZ109"/>
  <c r="BZ136"/>
  <c r="CA136" s="1"/>
  <c r="BZ23"/>
  <c r="CL65" i="4"/>
  <c r="BR69"/>
  <c r="CP69"/>
  <c r="H70"/>
  <c r="P70"/>
  <c r="AZ70"/>
  <c r="BH70"/>
  <c r="CF70"/>
  <c r="CF71"/>
  <c r="AZ72"/>
  <c r="BH72"/>
  <c r="CF72"/>
  <c r="AF73"/>
  <c r="AP73"/>
  <c r="BN73"/>
  <c r="L74"/>
  <c r="BD74"/>
  <c r="CL77"/>
  <c r="L78"/>
  <c r="BD78"/>
  <c r="CB78"/>
  <c r="BH81"/>
  <c r="CF81"/>
  <c r="AP83"/>
  <c r="BN83"/>
  <c r="BV83"/>
  <c r="L84"/>
  <c r="BD84"/>
  <c r="CB84"/>
  <c r="CP85"/>
  <c r="H86"/>
  <c r="P86"/>
  <c r="AZ86"/>
  <c r="BH86"/>
  <c r="CL86"/>
  <c r="V87"/>
  <c r="BN87"/>
  <c r="CB89"/>
  <c r="BH91"/>
  <c r="V92"/>
  <c r="BV96"/>
  <c r="P97"/>
  <c r="AZ97"/>
  <c r="CF97"/>
  <c r="BH99"/>
  <c r="CF99"/>
  <c r="AF100"/>
  <c r="AP100"/>
  <c r="AT101"/>
  <c r="CF103"/>
  <c r="Z107"/>
  <c r="AT107"/>
  <c r="BR107"/>
  <c r="V109"/>
  <c r="AF109"/>
  <c r="AP109"/>
  <c r="BN109"/>
  <c r="BV109"/>
  <c r="AJ111"/>
  <c r="H112"/>
  <c r="BD112"/>
  <c r="H114"/>
  <c r="P117"/>
  <c r="AZ117"/>
  <c r="BH117"/>
  <c r="CF117"/>
  <c r="H46"/>
  <c r="CP64"/>
  <c r="V16"/>
  <c r="BV16"/>
  <c r="Z21"/>
  <c r="AB21" s="1"/>
  <c r="AJ21"/>
  <c r="AT21"/>
  <c r="CL25"/>
  <c r="L26"/>
  <c r="BD26"/>
  <c r="CB26"/>
  <c r="CP28"/>
  <c r="H29"/>
  <c r="P29"/>
  <c r="AZ29"/>
  <c r="BH29"/>
  <c r="CF29"/>
  <c r="V30"/>
  <c r="BN30"/>
  <c r="CL41"/>
  <c r="L42"/>
  <c r="AT42"/>
  <c r="BR42"/>
  <c r="L44"/>
  <c r="AF88"/>
  <c r="P90"/>
  <c r="BH90"/>
  <c r="AF91"/>
  <c r="CP92"/>
  <c r="AT95"/>
  <c r="BR95"/>
  <c r="H96"/>
  <c r="BD96"/>
  <c r="L97"/>
  <c r="BD97"/>
  <c r="Z100"/>
  <c r="CF100"/>
  <c r="AZ106"/>
  <c r="BH106"/>
  <c r="CL107"/>
  <c r="L108"/>
  <c r="BD108"/>
  <c r="CL116"/>
  <c r="L117"/>
  <c r="BD117"/>
  <c r="BR14"/>
  <c r="L37"/>
  <c r="BD37"/>
  <c r="CB37"/>
  <c r="BD39"/>
  <c r="CB39"/>
  <c r="L41"/>
  <c r="CB41"/>
  <c r="V128"/>
  <c r="AP128"/>
  <c r="Z15"/>
  <c r="AT15"/>
  <c r="CP15"/>
  <c r="V26"/>
  <c r="AP26"/>
  <c r="BN26"/>
  <c r="BN28"/>
  <c r="BV28"/>
  <c r="Z29"/>
  <c r="AT29"/>
  <c r="BR29"/>
  <c r="CP29"/>
  <c r="AT30"/>
  <c r="AP32"/>
  <c r="BN44"/>
  <c r="CF44"/>
  <c r="L45"/>
  <c r="BD45"/>
  <c r="CB45"/>
  <c r="CF106"/>
  <c r="L39"/>
  <c r="AZ40"/>
  <c r="BH40"/>
  <c r="CF40"/>
  <c r="AF56"/>
  <c r="CB58"/>
  <c r="Z115"/>
  <c r="CL127"/>
  <c r="L128"/>
  <c r="BD128"/>
  <c r="Z54"/>
  <c r="AJ54"/>
  <c r="AT54"/>
  <c r="H55"/>
  <c r="BH55"/>
  <c r="CF55"/>
  <c r="BH92"/>
  <c r="CF92"/>
  <c r="Z27"/>
  <c r="CB32"/>
  <c r="CF34"/>
  <c r="CP34"/>
  <c r="H35"/>
  <c r="P35"/>
  <c r="AP36"/>
  <c r="BV36"/>
  <c r="CL36"/>
  <c r="AP64"/>
  <c r="AT112"/>
  <c r="AT114"/>
  <c r="AW114" s="1"/>
  <c r="AQ114" s="1"/>
  <c r="BR114"/>
  <c r="H115"/>
  <c r="P115"/>
  <c r="Z93"/>
  <c r="AT93"/>
  <c r="BV112"/>
  <c r="AP114"/>
  <c r="L119"/>
  <c r="BD119"/>
  <c r="BN119"/>
  <c r="BV119"/>
  <c r="L120"/>
  <c r="P127"/>
  <c r="V19"/>
  <c r="AF19"/>
  <c r="AP19"/>
  <c r="BN19"/>
  <c r="BV19"/>
  <c r="CL19"/>
  <c r="AF20"/>
  <c r="AZ22"/>
  <c r="BV26"/>
  <c r="CL26"/>
  <c r="BN32"/>
  <c r="BV32"/>
  <c r="CL32"/>
  <c r="Z35"/>
  <c r="AT35"/>
  <c r="BR35"/>
  <c r="CL58"/>
  <c r="AJ61"/>
  <c r="P62"/>
  <c r="AP63"/>
  <c r="BN63"/>
  <c r="BV63"/>
  <c r="CL63"/>
  <c r="BH14"/>
  <c r="AT18"/>
  <c r="CP18"/>
  <c r="P20"/>
  <c r="BV27"/>
  <c r="BH37"/>
  <c r="CP37"/>
  <c r="H38"/>
  <c r="P38"/>
  <c r="BH38"/>
  <c r="AJ39"/>
  <c r="CF39"/>
  <c r="CP39"/>
  <c r="AJ41"/>
  <c r="AJ46"/>
  <c r="CF46"/>
  <c r="AJ50"/>
  <c r="CF50"/>
  <c r="V51"/>
  <c r="CB53"/>
  <c r="L58"/>
  <c r="AZ61"/>
  <c r="AF62"/>
  <c r="AP62"/>
  <c r="BV64"/>
  <c r="CF64"/>
  <c r="L65"/>
  <c r="AT66"/>
  <c r="AZ67"/>
  <c r="BH67"/>
  <c r="AF68"/>
  <c r="AP68"/>
  <c r="BN68"/>
  <c r="BV68"/>
  <c r="CL68"/>
  <c r="BV72"/>
  <c r="CF74"/>
  <c r="CF75"/>
  <c r="AP76"/>
  <c r="H85"/>
  <c r="P85"/>
  <c r="BV86"/>
  <c r="Z90"/>
  <c r="BD99"/>
  <c r="BH102"/>
  <c r="BD104"/>
  <c r="Z105"/>
  <c r="BR105"/>
  <c r="CP105"/>
  <c r="H106"/>
  <c r="AZ115"/>
  <c r="BH115"/>
  <c r="BH119"/>
  <c r="CL123"/>
  <c r="CP127"/>
  <c r="H128"/>
  <c r="S128" s="1"/>
  <c r="P128"/>
  <c r="BV129"/>
  <c r="AZ127"/>
  <c r="BH127"/>
  <c r="H14"/>
  <c r="BR19"/>
  <c r="BD20"/>
  <c r="CB34"/>
  <c r="AZ43"/>
  <c r="AF49"/>
  <c r="AF50"/>
  <c r="AT52"/>
  <c r="BH52"/>
  <c r="BR52"/>
  <c r="P53"/>
  <c r="CF53"/>
  <c r="AP54"/>
  <c r="AW54" s="1"/>
  <c r="Z57"/>
  <c r="AJ57"/>
  <c r="AT57"/>
  <c r="AF58"/>
  <c r="BH58"/>
  <c r="CL60"/>
  <c r="BR67"/>
  <c r="CP67"/>
  <c r="AJ71"/>
  <c r="AT71"/>
  <c r="BN74"/>
  <c r="BV74"/>
  <c r="BD80"/>
  <c r="H81"/>
  <c r="BD85"/>
  <c r="Z86"/>
  <c r="AF90"/>
  <c r="CB91"/>
  <c r="Z92"/>
  <c r="BH98"/>
  <c r="AJ99"/>
  <c r="CB102"/>
  <c r="H103"/>
  <c r="AJ103"/>
  <c r="AT103"/>
  <c r="BV104"/>
  <c r="CF104"/>
  <c r="BN105"/>
  <c r="CL105"/>
  <c r="P120"/>
  <c r="AP18"/>
  <c r="AW18" s="1"/>
  <c r="CL18"/>
  <c r="CS18" s="1"/>
  <c r="L20"/>
  <c r="Z20"/>
  <c r="BH20"/>
  <c r="CF20"/>
  <c r="CF21"/>
  <c r="BH23"/>
  <c r="CF23"/>
  <c r="BH28"/>
  <c r="H34"/>
  <c r="AZ34"/>
  <c r="BH34"/>
  <c r="P43"/>
  <c r="BH43"/>
  <c r="CF43"/>
  <c r="AT44"/>
  <c r="CF48"/>
  <c r="CL54"/>
  <c r="BD55"/>
  <c r="CB55"/>
  <c r="CI55" s="1"/>
  <c r="CG55" s="1"/>
  <c r="CP55"/>
  <c r="CF56"/>
  <c r="CF57"/>
  <c r="BH59"/>
  <c r="AJ65"/>
  <c r="AT65"/>
  <c r="H66"/>
  <c r="AP67"/>
  <c r="BV67"/>
  <c r="CB68"/>
  <c r="AF69"/>
  <c r="BN69"/>
  <c r="BY69" s="1"/>
  <c r="BV69"/>
  <c r="CL69"/>
  <c r="CP70"/>
  <c r="BD71"/>
  <c r="CB71"/>
  <c r="H74"/>
  <c r="AZ74"/>
  <c r="P78"/>
  <c r="AZ78"/>
  <c r="BH78"/>
  <c r="CF78"/>
  <c r="BH79"/>
  <c r="L81"/>
  <c r="BD81"/>
  <c r="CB81"/>
  <c r="Z83"/>
  <c r="BR83"/>
  <c r="CP83"/>
  <c r="P84"/>
  <c r="AZ84"/>
  <c r="CP86"/>
  <c r="V89"/>
  <c r="AF89"/>
  <c r="AP89"/>
  <c r="BV89"/>
  <c r="V94"/>
  <c r="BN94"/>
  <c r="BV94"/>
  <c r="CL94"/>
  <c r="Z95"/>
  <c r="L98"/>
  <c r="BD98"/>
  <c r="CB98"/>
  <c r="AF99"/>
  <c r="Z101"/>
  <c r="AJ101"/>
  <c r="CF101"/>
  <c r="AF102"/>
  <c r="CL102"/>
  <c r="L103"/>
  <c r="CB103"/>
  <c r="AT104"/>
  <c r="BV106"/>
  <c r="CF109"/>
  <c r="AF112"/>
  <c r="BD120"/>
  <c r="H122"/>
  <c r="Z123"/>
  <c r="AB123" s="1"/>
  <c r="BR123"/>
  <c r="BN125"/>
  <c r="CL125"/>
  <c r="CB126"/>
  <c r="CI126" s="1"/>
  <c r="L127"/>
  <c r="BR127"/>
  <c r="CB17"/>
  <c r="BH22"/>
  <c r="V27"/>
  <c r="AP51"/>
  <c r="BN51"/>
  <c r="AJ58"/>
  <c r="P69"/>
  <c r="CB74"/>
  <c r="P83"/>
  <c r="CL83"/>
  <c r="CS83" s="1"/>
  <c r="BD88"/>
  <c r="CB88"/>
  <c r="L90"/>
  <c r="H98"/>
  <c r="BR16"/>
  <c r="CP23"/>
  <c r="P25"/>
  <c r="AZ25"/>
  <c r="CF25"/>
  <c r="H28"/>
  <c r="P28"/>
  <c r="CI34"/>
  <c r="CC34" s="1"/>
  <c r="V35"/>
  <c r="AP35"/>
  <c r="BN35"/>
  <c r="BR41"/>
  <c r="CF41"/>
  <c r="V43"/>
  <c r="AP43"/>
  <c r="BN43"/>
  <c r="BV43"/>
  <c r="CL43"/>
  <c r="CP48"/>
  <c r="AJ56"/>
  <c r="P58"/>
  <c r="Z60"/>
  <c r="BR64"/>
  <c r="AJ66"/>
  <c r="BD66"/>
  <c r="CB66"/>
  <c r="AJ67"/>
  <c r="AP70"/>
  <c r="AP72"/>
  <c r="AJ78"/>
  <c r="CP79"/>
  <c r="AZ85"/>
  <c r="CF85"/>
  <c r="P88"/>
  <c r="BD90"/>
  <c r="AP95"/>
  <c r="AW95" s="1"/>
  <c r="P102"/>
  <c r="AJ102"/>
  <c r="AT102"/>
  <c r="V104"/>
  <c r="AP104"/>
  <c r="AW104" s="1"/>
  <c r="CB105"/>
  <c r="V113"/>
  <c r="CF115"/>
  <c r="BV117"/>
  <c r="CP118"/>
  <c r="CP123"/>
  <c r="CF124"/>
  <c r="AJ20"/>
  <c r="CB20"/>
  <c r="AT36"/>
  <c r="AW36" s="1"/>
  <c r="AQ36" s="1"/>
  <c r="CP36"/>
  <c r="P37"/>
  <c r="AZ37"/>
  <c r="AZ39"/>
  <c r="H41"/>
  <c r="S41" s="1"/>
  <c r="AF41"/>
  <c r="P61"/>
  <c r="CF61"/>
  <c r="Z64"/>
  <c r="CL64"/>
  <c r="CS64" s="1"/>
  <c r="AZ66"/>
  <c r="CF66"/>
  <c r="CI66" s="1"/>
  <c r="Z69"/>
  <c r="AT69"/>
  <c r="BD69"/>
  <c r="AJ70"/>
  <c r="AT70"/>
  <c r="BH71"/>
  <c r="BR71"/>
  <c r="Z72"/>
  <c r="AJ72"/>
  <c r="AT72"/>
  <c r="BR72"/>
  <c r="V73"/>
  <c r="AJ75"/>
  <c r="AT75"/>
  <c r="AZ76"/>
  <c r="BH76"/>
  <c r="BV76"/>
  <c r="CF76"/>
  <c r="AP77"/>
  <c r="BN77"/>
  <c r="BV77"/>
  <c r="H78"/>
  <c r="AT79"/>
  <c r="BR79"/>
  <c r="H84"/>
  <c r="BH84"/>
  <c r="AP85"/>
  <c r="BV85"/>
  <c r="BR86"/>
  <c r="CF87"/>
  <c r="CL88"/>
  <c r="BN89"/>
  <c r="CL89"/>
  <c r="AJ90"/>
  <c r="AT90"/>
  <c r="H91"/>
  <c r="AZ93"/>
  <c r="BH93"/>
  <c r="BN93"/>
  <c r="BV93"/>
  <c r="V95"/>
  <c r="CP95"/>
  <c r="AT98"/>
  <c r="CP98"/>
  <c r="P100"/>
  <c r="AZ100"/>
  <c r="BH100"/>
  <c r="AZ20"/>
  <c r="V22"/>
  <c r="AP22"/>
  <c r="BN22"/>
  <c r="BV22"/>
  <c r="CF22"/>
  <c r="CL22"/>
  <c r="V23"/>
  <c r="AP23"/>
  <c r="BV23"/>
  <c r="AJ25"/>
  <c r="BR25"/>
  <c r="AT27"/>
  <c r="BR27"/>
  <c r="CP27"/>
  <c r="AJ28"/>
  <c r="AT28"/>
  <c r="Z31"/>
  <c r="AT31"/>
  <c r="BR31"/>
  <c r="CP31"/>
  <c r="H32"/>
  <c r="AJ32"/>
  <c r="H33"/>
  <c r="P33"/>
  <c r="AF34"/>
  <c r="BD34"/>
  <c r="BN34"/>
  <c r="BV34"/>
  <c r="H36"/>
  <c r="P36"/>
  <c r="AZ36"/>
  <c r="BH36"/>
  <c r="Z38"/>
  <c r="AT38"/>
  <c r="BR38"/>
  <c r="AF40"/>
  <c r="AZ46"/>
  <c r="Z47"/>
  <c r="AT47"/>
  <c r="BR47"/>
  <c r="CP47"/>
  <c r="AT48"/>
  <c r="CB50"/>
  <c r="BD53"/>
  <c r="AP57"/>
  <c r="AW57" s="1"/>
  <c r="BN57"/>
  <c r="BV57"/>
  <c r="BD59"/>
  <c r="BR60"/>
  <c r="V76"/>
  <c r="BV79"/>
  <c r="CF79"/>
  <c r="V80"/>
  <c r="CL80"/>
  <c r="AT81"/>
  <c r="AZ81"/>
  <c r="AT82"/>
  <c r="BR82"/>
  <c r="CF102"/>
  <c r="BD103"/>
  <c r="AP105"/>
  <c r="AZ105"/>
  <c r="BH105"/>
  <c r="BV105"/>
  <c r="P106"/>
  <c r="Z106"/>
  <c r="AJ106"/>
  <c r="AZ107"/>
  <c r="BH107"/>
  <c r="CB109"/>
  <c r="AJ110"/>
  <c r="CP110"/>
  <c r="BN114"/>
  <c r="CL114"/>
  <c r="L115"/>
  <c r="BD115"/>
  <c r="CB116"/>
  <c r="AJ117"/>
  <c r="AT120"/>
  <c r="AP123"/>
  <c r="BV123"/>
  <c r="Z125"/>
  <c r="CP126"/>
  <c r="Z127"/>
  <c r="AT127"/>
  <c r="V129"/>
  <c r="AF129"/>
  <c r="AP129"/>
  <c r="BN129"/>
  <c r="CB129"/>
  <c r="CP17"/>
  <c r="H18"/>
  <c r="CP54"/>
  <c r="CS54" s="1"/>
  <c r="H59"/>
  <c r="AZ60"/>
  <c r="BH60"/>
  <c r="AF61"/>
  <c r="AL61" s="1"/>
  <c r="AM61" s="1"/>
  <c r="CB62"/>
  <c r="BH65"/>
  <c r="V66"/>
  <c r="AF66"/>
  <c r="V68"/>
  <c r="BN70"/>
  <c r="BV70"/>
  <c r="CL70"/>
  <c r="CS70" s="1"/>
  <c r="AF71"/>
  <c r="BN72"/>
  <c r="CL72"/>
  <c r="CS72" s="1"/>
  <c r="CB73"/>
  <c r="V75"/>
  <c r="AF75"/>
  <c r="CP76"/>
  <c r="Z77"/>
  <c r="AT77"/>
  <c r="BR77"/>
  <c r="CF82"/>
  <c r="V83"/>
  <c r="AJ85"/>
  <c r="AJ88"/>
  <c r="H89"/>
  <c r="L91"/>
  <c r="BD91"/>
  <c r="H92"/>
  <c r="P92"/>
  <c r="AF92"/>
  <c r="BN92"/>
  <c r="CL92"/>
  <c r="CS92" s="1"/>
  <c r="AZ95"/>
  <c r="BH95"/>
  <c r="BV95"/>
  <c r="CF95"/>
  <c r="Z96"/>
  <c r="AT96"/>
  <c r="BR96"/>
  <c r="CP96"/>
  <c r="AJ97"/>
  <c r="AT97"/>
  <c r="AZ99"/>
  <c r="BN99"/>
  <c r="BV99"/>
  <c r="L100"/>
  <c r="CB100"/>
  <c r="BN101"/>
  <c r="BV101"/>
  <c r="CL101"/>
  <c r="L102"/>
  <c r="Z102"/>
  <c r="AZ102"/>
  <c r="V105"/>
  <c r="AF111"/>
  <c r="CP112"/>
  <c r="CP113"/>
  <c r="P114"/>
  <c r="Z114"/>
  <c r="H119"/>
  <c r="AZ119"/>
  <c r="CF119"/>
  <c r="AP120"/>
  <c r="BH120"/>
  <c r="BV120"/>
  <c r="AZ14"/>
  <c r="CL14"/>
  <c r="L15"/>
  <c r="BD15"/>
  <c r="BR15"/>
  <c r="CB15"/>
  <c r="H17"/>
  <c r="AZ17"/>
  <c r="BH17"/>
  <c r="CF17"/>
  <c r="P18"/>
  <c r="AZ18"/>
  <c r="BH18"/>
  <c r="BV18"/>
  <c r="Z19"/>
  <c r="AB19" s="1"/>
  <c r="AT19"/>
  <c r="AP20"/>
  <c r="AP21"/>
  <c r="AW21" s="1"/>
  <c r="BD21"/>
  <c r="AT23"/>
  <c r="BR23"/>
  <c r="AF24"/>
  <c r="AF25"/>
  <c r="AL25" s="1"/>
  <c r="AM25" s="1"/>
  <c r="CB25"/>
  <c r="AP27"/>
  <c r="BN27"/>
  <c r="CL27"/>
  <c r="BD28"/>
  <c r="CF30"/>
  <c r="L31"/>
  <c r="BD31"/>
  <c r="CB31"/>
  <c r="BD33"/>
  <c r="CB33"/>
  <c r="AJ34"/>
  <c r="AL34" s="1"/>
  <c r="AM34" s="1"/>
  <c r="CP42"/>
  <c r="AJ43"/>
  <c r="BD46"/>
  <c r="CB46"/>
  <c r="CI46" s="1"/>
  <c r="CG46" s="1"/>
  <c r="CP46"/>
  <c r="H47"/>
  <c r="P47"/>
  <c r="V47"/>
  <c r="AB47" s="1"/>
  <c r="AZ47"/>
  <c r="BH47"/>
  <c r="CF47"/>
  <c r="AP48"/>
  <c r="BV48"/>
  <c r="CL48"/>
  <c r="CS48" s="1"/>
  <c r="H49"/>
  <c r="P49"/>
  <c r="Z49"/>
  <c r="AT49"/>
  <c r="AZ49"/>
  <c r="BH49"/>
  <c r="BR49"/>
  <c r="CF49"/>
  <c r="P50"/>
  <c r="AZ50"/>
  <c r="BH50"/>
  <c r="AZ53"/>
  <c r="BH53"/>
  <c r="BR53"/>
  <c r="CP57"/>
  <c r="H58"/>
  <c r="AF59"/>
  <c r="CF59"/>
  <c r="P60"/>
  <c r="AP60"/>
  <c r="BH62"/>
  <c r="V63"/>
  <c r="V64"/>
  <c r="BD65"/>
  <c r="Z73"/>
  <c r="CI78"/>
  <c r="CC78" s="1"/>
  <c r="Z80"/>
  <c r="AT80"/>
  <c r="BR80"/>
  <c r="CP80"/>
  <c r="CS80" s="1"/>
  <c r="CM80" s="1"/>
  <c r="V81"/>
  <c r="AF81"/>
  <c r="AF86"/>
  <c r="AP86"/>
  <c r="CB86"/>
  <c r="AT87"/>
  <c r="AZ88"/>
  <c r="CF88"/>
  <c r="CI88" s="1"/>
  <c r="AT92"/>
  <c r="BH103"/>
  <c r="BR103"/>
  <c r="L106"/>
  <c r="BN106"/>
  <c r="CP107"/>
  <c r="AF110"/>
  <c r="AL110" s="1"/>
  <c r="AM110" s="1"/>
  <c r="AP113"/>
  <c r="V115"/>
  <c r="AP115"/>
  <c r="BN115"/>
  <c r="BV115"/>
  <c r="CL115"/>
  <c r="AF116"/>
  <c r="AZ116"/>
  <c r="Z121"/>
  <c r="BD122"/>
  <c r="CB122"/>
  <c r="BR128"/>
  <c r="CP128"/>
  <c r="CL129"/>
  <c r="CS129" s="1"/>
  <c r="CS86"/>
  <c r="CQ86" s="1"/>
  <c r="AF28"/>
  <c r="AL28" s="1"/>
  <c r="AM28" s="1"/>
  <c r="BD32"/>
  <c r="CP35"/>
  <c r="Z36"/>
  <c r="AJ36"/>
  <c r="BN36"/>
  <c r="V37"/>
  <c r="AF37"/>
  <c r="CI39"/>
  <c r="CG39" s="1"/>
  <c r="AJ40"/>
  <c r="BD41"/>
  <c r="AP47"/>
  <c r="BN47"/>
  <c r="BV47"/>
  <c r="CL47"/>
  <c r="V48"/>
  <c r="BR48"/>
  <c r="Z52"/>
  <c r="CP52"/>
  <c r="H53"/>
  <c r="BR57"/>
  <c r="AZ59"/>
  <c r="CB59"/>
  <c r="CI59" s="1"/>
  <c r="AJ62"/>
  <c r="BR62"/>
  <c r="CF62"/>
  <c r="AT63"/>
  <c r="BD63"/>
  <c r="BR63"/>
  <c r="BY63" s="1"/>
  <c r="CP63"/>
  <c r="H64"/>
  <c r="P64"/>
  <c r="BN64"/>
  <c r="BY64" s="1"/>
  <c r="V65"/>
  <c r="AF65"/>
  <c r="CB65"/>
  <c r="P66"/>
  <c r="BN66"/>
  <c r="BV66"/>
  <c r="Z67"/>
  <c r="AT67"/>
  <c r="CF67"/>
  <c r="CL67"/>
  <c r="L68"/>
  <c r="Z68"/>
  <c r="AB68" s="1"/>
  <c r="Z70"/>
  <c r="BR70"/>
  <c r="BN79"/>
  <c r="CL79"/>
  <c r="CS79" s="1"/>
  <c r="CM79" s="1"/>
  <c r="BN82"/>
  <c r="BV82"/>
  <c r="CL82"/>
  <c r="AZ83"/>
  <c r="BH83"/>
  <c r="CB83"/>
  <c r="CF84"/>
  <c r="L85"/>
  <c r="S85" s="1"/>
  <c r="BN85"/>
  <c r="BN86"/>
  <c r="BY86" s="1"/>
  <c r="L87"/>
  <c r="Z87"/>
  <c r="AB87" s="1"/>
  <c r="AJ87"/>
  <c r="BV87"/>
  <c r="CL87"/>
  <c r="L88"/>
  <c r="Z88"/>
  <c r="AP88"/>
  <c r="BH97"/>
  <c r="BK97" s="1"/>
  <c r="BR97"/>
  <c r="V98"/>
  <c r="AF98"/>
  <c r="BN104"/>
  <c r="CL104"/>
  <c r="BV107"/>
  <c r="CL109"/>
  <c r="CF111"/>
  <c r="BN112"/>
  <c r="CL112"/>
  <c r="L113"/>
  <c r="Z113"/>
  <c r="AT113"/>
  <c r="BD113"/>
  <c r="BR113"/>
  <c r="CB113"/>
  <c r="BD114"/>
  <c r="CP114"/>
  <c r="CS114" s="1"/>
  <c r="Z116"/>
  <c r="AJ116"/>
  <c r="BH116"/>
  <c r="BR116"/>
  <c r="CF116"/>
  <c r="AF117"/>
  <c r="BN118"/>
  <c r="Z120"/>
  <c r="AJ120"/>
  <c r="CF120"/>
  <c r="AT123"/>
  <c r="BD124"/>
  <c r="CB124"/>
  <c r="AT125"/>
  <c r="CP125"/>
  <c r="H129"/>
  <c r="AJ14"/>
  <c r="AT14"/>
  <c r="CF14"/>
  <c r="AF15"/>
  <c r="Z16"/>
  <c r="AB16" s="1"/>
  <c r="AT16"/>
  <c r="CF16"/>
  <c r="CL16"/>
  <c r="V17"/>
  <c r="BD17"/>
  <c r="BK17" s="1"/>
  <c r="BN17"/>
  <c r="BV17"/>
  <c r="Z18"/>
  <c r="AJ18"/>
  <c r="BN18"/>
  <c r="BD19"/>
  <c r="BN21"/>
  <c r="BV21"/>
  <c r="CL21"/>
  <c r="AZ23"/>
  <c r="CL23"/>
  <c r="H24"/>
  <c r="P24"/>
  <c r="Z24"/>
  <c r="AT24"/>
  <c r="AZ24"/>
  <c r="BH24"/>
  <c r="BR24"/>
  <c r="CF24"/>
  <c r="CP24"/>
  <c r="H25"/>
  <c r="BH25"/>
  <c r="AJ26"/>
  <c r="H27"/>
  <c r="P27"/>
  <c r="AF27"/>
  <c r="CF28"/>
  <c r="AF29"/>
  <c r="L30"/>
  <c r="Z30"/>
  <c r="AJ30"/>
  <c r="BV30"/>
  <c r="CL30"/>
  <c r="P32"/>
  <c r="AF33"/>
  <c r="L34"/>
  <c r="CF37"/>
  <c r="AF38"/>
  <c r="BD42"/>
  <c r="CB42"/>
  <c r="Z44"/>
  <c r="AJ44"/>
  <c r="BV44"/>
  <c r="CL44"/>
  <c r="P46"/>
  <c r="CP49"/>
  <c r="H50"/>
  <c r="AJ51"/>
  <c r="H52"/>
  <c r="P52"/>
  <c r="BR54"/>
  <c r="L56"/>
  <c r="BD56"/>
  <c r="CB56"/>
  <c r="CL56"/>
  <c r="L57"/>
  <c r="CL57"/>
  <c r="CS57" s="1"/>
  <c r="BD58"/>
  <c r="BR58"/>
  <c r="CF58"/>
  <c r="BN60"/>
  <c r="CB60"/>
  <c r="CP60"/>
  <c r="H61"/>
  <c r="BH61"/>
  <c r="L62"/>
  <c r="Z62"/>
  <c r="AZ62"/>
  <c r="CL62"/>
  <c r="L63"/>
  <c r="Z63"/>
  <c r="BR65"/>
  <c r="L69"/>
  <c r="H71"/>
  <c r="P71"/>
  <c r="BV73"/>
  <c r="CL73"/>
  <c r="P74"/>
  <c r="Z74"/>
  <c r="AT74"/>
  <c r="CL74"/>
  <c r="L75"/>
  <c r="BD75"/>
  <c r="CB75"/>
  <c r="CI75" s="1"/>
  <c r="CG75" s="1"/>
  <c r="CP75"/>
  <c r="H76"/>
  <c r="P76"/>
  <c r="BN76"/>
  <c r="CL76"/>
  <c r="CS76" s="1"/>
  <c r="L77"/>
  <c r="BD77"/>
  <c r="CP77"/>
  <c r="CS77" s="1"/>
  <c r="V78"/>
  <c r="AF78"/>
  <c r="AP78"/>
  <c r="L79"/>
  <c r="AP79"/>
  <c r="AW79" s="1"/>
  <c r="AU79" s="1"/>
  <c r="BD79"/>
  <c r="AZ80"/>
  <c r="BH80"/>
  <c r="BV80"/>
  <c r="P81"/>
  <c r="BN81"/>
  <c r="BV81"/>
  <c r="L82"/>
  <c r="V82"/>
  <c r="AP82"/>
  <c r="AW82" s="1"/>
  <c r="BD82"/>
  <c r="AJ84"/>
  <c r="AT84"/>
  <c r="BN84"/>
  <c r="BV84"/>
  <c r="Z85"/>
  <c r="CB85"/>
  <c r="CI85" s="1"/>
  <c r="BR88"/>
  <c r="BD89"/>
  <c r="BR89"/>
  <c r="CP89"/>
  <c r="BN90"/>
  <c r="BV90"/>
  <c r="AJ91"/>
  <c r="AL91" s="1"/>
  <c r="AM91" s="1"/>
  <c r="CF91"/>
  <c r="BD92"/>
  <c r="CL93"/>
  <c r="AP94"/>
  <c r="AJ95"/>
  <c r="AZ96"/>
  <c r="BH96"/>
  <c r="BY105"/>
  <c r="BW105" s="1"/>
  <c r="CS105"/>
  <c r="AT118"/>
  <c r="AW120"/>
  <c r="BN120"/>
  <c r="P122"/>
  <c r="AZ123"/>
  <c r="BH123"/>
  <c r="H124"/>
  <c r="AP127"/>
  <c r="BN127"/>
  <c r="AZ128"/>
  <c r="BH128"/>
  <c r="AZ129"/>
  <c r="CI17"/>
  <c r="Z23"/>
  <c r="AJ23"/>
  <c r="BN23"/>
  <c r="AZ35"/>
  <c r="BH35"/>
  <c r="BV35"/>
  <c r="CF35"/>
  <c r="CL35"/>
  <c r="V36"/>
  <c r="BR36"/>
  <c r="CF36"/>
  <c r="AJ37"/>
  <c r="AT37"/>
  <c r="BN37"/>
  <c r="BV37"/>
  <c r="CP38"/>
  <c r="AF39"/>
  <c r="BH39"/>
  <c r="AZ41"/>
  <c r="Z45"/>
  <c r="AT45"/>
  <c r="AF46"/>
  <c r="AL46" s="1"/>
  <c r="AM46" s="1"/>
  <c r="BH46"/>
  <c r="BK46" s="1"/>
  <c r="Z48"/>
  <c r="AJ48"/>
  <c r="BN48"/>
  <c r="BY48" s="1"/>
  <c r="BO48" s="1"/>
  <c r="BV51"/>
  <c r="CL51"/>
  <c r="L52"/>
  <c r="V52"/>
  <c r="L53"/>
  <c r="CF65"/>
  <c r="L66"/>
  <c r="CP66"/>
  <c r="H67"/>
  <c r="P67"/>
  <c r="BN67"/>
  <c r="BY70"/>
  <c r="BW70" s="1"/>
  <c r="CI74"/>
  <c r="CC74" s="1"/>
  <c r="H80"/>
  <c r="P80"/>
  <c r="AP80"/>
  <c r="BN80"/>
  <c r="CI81"/>
  <c r="CP82"/>
  <c r="CS82" s="1"/>
  <c r="CM82" s="1"/>
  <c r="H83"/>
  <c r="CI84"/>
  <c r="CC84" s="1"/>
  <c r="V86"/>
  <c r="AT86"/>
  <c r="AW86" s="1"/>
  <c r="AP87"/>
  <c r="AW87" s="1"/>
  <c r="BD87"/>
  <c r="BR87"/>
  <c r="CP87"/>
  <c r="H88"/>
  <c r="BH88"/>
  <c r="Z89"/>
  <c r="AT89"/>
  <c r="CB90"/>
  <c r="P91"/>
  <c r="AZ91"/>
  <c r="BN91"/>
  <c r="BV91"/>
  <c r="L92"/>
  <c r="BR92"/>
  <c r="V93"/>
  <c r="AB93" s="1"/>
  <c r="AP93"/>
  <c r="AW93" s="1"/>
  <c r="AU93" s="1"/>
  <c r="L94"/>
  <c r="S94" s="1"/>
  <c r="AT94"/>
  <c r="BD94"/>
  <c r="BR94"/>
  <c r="CP94"/>
  <c r="H95"/>
  <c r="P95"/>
  <c r="BN95"/>
  <c r="BY95" s="1"/>
  <c r="CL95"/>
  <c r="CS95" s="1"/>
  <c r="CM95" s="1"/>
  <c r="L96"/>
  <c r="AP96"/>
  <c r="AW96" s="1"/>
  <c r="AQ96" s="1"/>
  <c r="BN96"/>
  <c r="BY96" s="1"/>
  <c r="CL96"/>
  <c r="AF97"/>
  <c r="CL97"/>
  <c r="AJ98"/>
  <c r="CF98"/>
  <c r="CI98" s="1"/>
  <c r="Z99"/>
  <c r="CB99"/>
  <c r="CI99" s="1"/>
  <c r="CG99" s="1"/>
  <c r="CP99"/>
  <c r="H100"/>
  <c r="S100" s="1"/>
  <c r="I100" s="1"/>
  <c r="BD100"/>
  <c r="AP101"/>
  <c r="AW101" s="1"/>
  <c r="AU101" s="1"/>
  <c r="BD101"/>
  <c r="AP102"/>
  <c r="P103"/>
  <c r="AZ103"/>
  <c r="BK103" s="1"/>
  <c r="BA103" s="1"/>
  <c r="CL103"/>
  <c r="L104"/>
  <c r="BR104"/>
  <c r="CP104"/>
  <c r="CS104" s="1"/>
  <c r="H105"/>
  <c r="P105"/>
  <c r="AP106"/>
  <c r="BD106"/>
  <c r="CB106"/>
  <c r="CI106" s="1"/>
  <c r="CC106" s="1"/>
  <c r="CP106"/>
  <c r="H107"/>
  <c r="P107"/>
  <c r="AP107"/>
  <c r="BN107"/>
  <c r="BY107" s="1"/>
  <c r="AZ108"/>
  <c r="BH108"/>
  <c r="BK108" s="1"/>
  <c r="AT109"/>
  <c r="BR109"/>
  <c r="CP109"/>
  <c r="BR112"/>
  <c r="H113"/>
  <c r="P113"/>
  <c r="AZ113"/>
  <c r="BH113"/>
  <c r="BN113"/>
  <c r="BV113"/>
  <c r="CF113"/>
  <c r="CL113"/>
  <c r="AJ114"/>
  <c r="AZ114"/>
  <c r="BH114"/>
  <c r="BV114"/>
  <c r="CF114"/>
  <c r="L116"/>
  <c r="H117"/>
  <c r="BN117"/>
  <c r="BR118"/>
  <c r="BY118" s="1"/>
  <c r="CB119"/>
  <c r="CP119"/>
  <c r="H120"/>
  <c r="AZ122"/>
  <c r="BH122"/>
  <c r="CF122"/>
  <c r="BN123"/>
  <c r="BY123" s="1"/>
  <c r="AZ124"/>
  <c r="BH124"/>
  <c r="AP125"/>
  <c r="AZ125"/>
  <c r="BH125"/>
  <c r="BV125"/>
  <c r="BY125" s="1"/>
  <c r="CF125"/>
  <c r="V126"/>
  <c r="AF126"/>
  <c r="AP126"/>
  <c r="BN126"/>
  <c r="BV126"/>
  <c r="V127"/>
  <c r="BD127"/>
  <c r="BN128"/>
  <c r="BV128"/>
  <c r="CL128"/>
  <c r="L129"/>
  <c r="AF14"/>
  <c r="BD14"/>
  <c r="CB14"/>
  <c r="AP16"/>
  <c r="AW16" s="1"/>
  <c r="AQ16" s="1"/>
  <c r="BN16"/>
  <c r="BY16" s="1"/>
  <c r="CP16"/>
  <c r="P17"/>
  <c r="AT17"/>
  <c r="V18"/>
  <c r="BR18"/>
  <c r="CF18"/>
  <c r="L19"/>
  <c r="CB19"/>
  <c r="CP19"/>
  <c r="BR20"/>
  <c r="CL20"/>
  <c r="L21"/>
  <c r="BR21"/>
  <c r="CP21"/>
  <c r="AJ22"/>
  <c r="H23"/>
  <c r="P23"/>
  <c r="L25"/>
  <c r="Z25"/>
  <c r="AP25"/>
  <c r="BD25"/>
  <c r="AZ27"/>
  <c r="BH27"/>
  <c r="CB27"/>
  <c r="AZ28"/>
  <c r="CB28"/>
  <c r="AP30"/>
  <c r="AW30" s="1"/>
  <c r="AQ30" s="1"/>
  <c r="BD30"/>
  <c r="BR30"/>
  <c r="BY30" s="1"/>
  <c r="CP30"/>
  <c r="AF31"/>
  <c r="L32"/>
  <c r="AJ33"/>
  <c r="P34"/>
  <c r="CS36"/>
  <c r="CM36" s="1"/>
  <c r="P39"/>
  <c r="S39" s="1"/>
  <c r="BN39"/>
  <c r="BV39"/>
  <c r="V42"/>
  <c r="AP42"/>
  <c r="AW42" s="1"/>
  <c r="BN42"/>
  <c r="AP44"/>
  <c r="AW44" s="1"/>
  <c r="AU44" s="1"/>
  <c r="BD44"/>
  <c r="BR44"/>
  <c r="CP44"/>
  <c r="AF45"/>
  <c r="L46"/>
  <c r="BN46"/>
  <c r="BV46"/>
  <c r="L49"/>
  <c r="S49" s="1"/>
  <c r="BD49"/>
  <c r="CB49"/>
  <c r="L50"/>
  <c r="Z50"/>
  <c r="AP50"/>
  <c r="BD50"/>
  <c r="AF53"/>
  <c r="L54"/>
  <c r="V55"/>
  <c r="AF55"/>
  <c r="BN55"/>
  <c r="BV55"/>
  <c r="AZ58"/>
  <c r="P59"/>
  <c r="AJ59"/>
  <c r="AT59"/>
  <c r="V60"/>
  <c r="AT60"/>
  <c r="AW60" s="1"/>
  <c r="Z61"/>
  <c r="AP61"/>
  <c r="BD61"/>
  <c r="CB61"/>
  <c r="CP61"/>
  <c r="H62"/>
  <c r="BD62"/>
  <c r="BK62" s="1"/>
  <c r="AW63"/>
  <c r="AJ64"/>
  <c r="AZ64"/>
  <c r="BH64"/>
  <c r="P65"/>
  <c r="S65" s="1"/>
  <c r="AZ65"/>
  <c r="BH66"/>
  <c r="BK66" s="1"/>
  <c r="V67"/>
  <c r="AB67" s="1"/>
  <c r="AT68"/>
  <c r="BD68"/>
  <c r="BR68"/>
  <c r="CP68"/>
  <c r="S69"/>
  <c r="I69" s="1"/>
  <c r="V70"/>
  <c r="AZ71"/>
  <c r="BK71" s="1"/>
  <c r="BI71" s="1"/>
  <c r="CL71"/>
  <c r="L72"/>
  <c r="V72"/>
  <c r="AT73"/>
  <c r="AW73" s="1"/>
  <c r="BD73"/>
  <c r="BR73"/>
  <c r="BY73" s="1"/>
  <c r="BW73" s="1"/>
  <c r="CP73"/>
  <c r="H75"/>
  <c r="P75"/>
  <c r="AZ75"/>
  <c r="BH75"/>
  <c r="Z76"/>
  <c r="AB76" s="1"/>
  <c r="AC76" s="1"/>
  <c r="AT76"/>
  <c r="BR76"/>
  <c r="H77"/>
  <c r="P77"/>
  <c r="S77" s="1"/>
  <c r="V77"/>
  <c r="AZ77"/>
  <c r="BH77"/>
  <c r="Z78"/>
  <c r="AT78"/>
  <c r="H79"/>
  <c r="S79" s="1"/>
  <c r="Q79" s="1"/>
  <c r="Z79"/>
  <c r="AB80"/>
  <c r="AC80" s="1"/>
  <c r="AJ81"/>
  <c r="CP81"/>
  <c r="H82"/>
  <c r="Z82"/>
  <c r="AB82" s="1"/>
  <c r="AJ82"/>
  <c r="AT83"/>
  <c r="V84"/>
  <c r="AF84"/>
  <c r="AL84" s="1"/>
  <c r="AM84" s="1"/>
  <c r="CP84"/>
  <c r="AF85"/>
  <c r="AL85" s="1"/>
  <c r="BH85"/>
  <c r="CS89"/>
  <c r="CQ89" s="1"/>
  <c r="CI91"/>
  <c r="CC91" s="1"/>
  <c r="BV92"/>
  <c r="BY92" s="1"/>
  <c r="BR93"/>
  <c r="CP93"/>
  <c r="Z94"/>
  <c r="AB95"/>
  <c r="AC95" s="1"/>
  <c r="CB97"/>
  <c r="P98"/>
  <c r="AZ98"/>
  <c r="BK98" s="1"/>
  <c r="BN98"/>
  <c r="BV98"/>
  <c r="AP99"/>
  <c r="AJ100"/>
  <c r="BR100"/>
  <c r="CL100"/>
  <c r="L101"/>
  <c r="BR101"/>
  <c r="CP101"/>
  <c r="CS101" s="1"/>
  <c r="H102"/>
  <c r="S102" s="1"/>
  <c r="BD102"/>
  <c r="BK102" s="1"/>
  <c r="V103"/>
  <c r="AF103"/>
  <c r="AL103" s="1"/>
  <c r="CI103"/>
  <c r="Z104"/>
  <c r="AB104" s="1"/>
  <c r="AJ104"/>
  <c r="AB105"/>
  <c r="AT105"/>
  <c r="AF106"/>
  <c r="AL106" s="1"/>
  <c r="V107"/>
  <c r="BD107"/>
  <c r="BV108"/>
  <c r="Z109"/>
  <c r="AB109" s="1"/>
  <c r="AJ109"/>
  <c r="CB111"/>
  <c r="AJ112"/>
  <c r="AZ112"/>
  <c r="BK112" s="1"/>
  <c r="BH112"/>
  <c r="BD116"/>
  <c r="CB117"/>
  <c r="CI117" s="1"/>
  <c r="CL118"/>
  <c r="CS118" s="1"/>
  <c r="CQ118" s="1"/>
  <c r="P119"/>
  <c r="Z119"/>
  <c r="AT119"/>
  <c r="BR120"/>
  <c r="CP120"/>
  <c r="CS120" s="1"/>
  <c r="H121"/>
  <c r="P121"/>
  <c r="AP121"/>
  <c r="AZ121"/>
  <c r="BH121"/>
  <c r="CS125"/>
  <c r="BV127"/>
  <c r="Z128"/>
  <c r="AT128"/>
  <c r="BR129"/>
  <c r="BY129" s="1"/>
  <c r="CS16"/>
  <c r="BK14"/>
  <c r="BI14" s="1"/>
  <c r="L17"/>
  <c r="S17" s="1"/>
  <c r="H22"/>
  <c r="S22" s="1"/>
  <c r="Q22" s="1"/>
  <c r="AJ24"/>
  <c r="Z26"/>
  <c r="AT26"/>
  <c r="AW26" s="1"/>
  <c r="BR26"/>
  <c r="CP26"/>
  <c r="L28"/>
  <c r="V29"/>
  <c r="AB29" s="1"/>
  <c r="AP29"/>
  <c r="BN29"/>
  <c r="BV29"/>
  <c r="CL29"/>
  <c r="CS29" s="1"/>
  <c r="CQ29" s="1"/>
  <c r="H31"/>
  <c r="P31"/>
  <c r="AZ31"/>
  <c r="BH31"/>
  <c r="CF31"/>
  <c r="CI31" s="1"/>
  <c r="Z32"/>
  <c r="AT32"/>
  <c r="BR32"/>
  <c r="CP32"/>
  <c r="CS32" s="1"/>
  <c r="Z33"/>
  <c r="AB33" s="1"/>
  <c r="AT33"/>
  <c r="AZ33"/>
  <c r="BH33"/>
  <c r="BR33"/>
  <c r="CF33"/>
  <c r="CP33"/>
  <c r="Z34"/>
  <c r="AP34"/>
  <c r="AJ35"/>
  <c r="V38"/>
  <c r="AB38" s="1"/>
  <c r="AP38"/>
  <c r="AW38" s="1"/>
  <c r="AQ38" s="1"/>
  <c r="AZ38"/>
  <c r="BN38"/>
  <c r="BV38"/>
  <c r="CF38"/>
  <c r="CL38"/>
  <c r="CS38" s="1"/>
  <c r="Z39"/>
  <c r="AP39"/>
  <c r="L40"/>
  <c r="S40" s="1"/>
  <c r="V40"/>
  <c r="AP40"/>
  <c r="BD40"/>
  <c r="BN40"/>
  <c r="BV40"/>
  <c r="CB40"/>
  <c r="CI40" s="1"/>
  <c r="CL40"/>
  <c r="V41"/>
  <c r="AT41"/>
  <c r="AF42"/>
  <c r="L43"/>
  <c r="BD43"/>
  <c r="CB43"/>
  <c r="H45"/>
  <c r="P45"/>
  <c r="AZ45"/>
  <c r="BH45"/>
  <c r="BR45"/>
  <c r="CF45"/>
  <c r="CI45" s="1"/>
  <c r="CP45"/>
  <c r="Z46"/>
  <c r="AP46"/>
  <c r="AJ47"/>
  <c r="H48"/>
  <c r="P48"/>
  <c r="AZ48"/>
  <c r="BH48"/>
  <c r="AJ49"/>
  <c r="AL49" s="1"/>
  <c r="AM49" s="1"/>
  <c r="BR50"/>
  <c r="CL50"/>
  <c r="L51"/>
  <c r="Z51"/>
  <c r="AT51"/>
  <c r="BD51"/>
  <c r="BR51"/>
  <c r="CB51"/>
  <c r="CP51"/>
  <c r="AJ52"/>
  <c r="BD52"/>
  <c r="CB52"/>
  <c r="AJ53"/>
  <c r="AZ54"/>
  <c r="BN54"/>
  <c r="BV54"/>
  <c r="CF54"/>
  <c r="P55"/>
  <c r="AP55"/>
  <c r="H56"/>
  <c r="P56"/>
  <c r="AT56"/>
  <c r="AZ56"/>
  <c r="BH56"/>
  <c r="BR56"/>
  <c r="AZ57"/>
  <c r="BH57"/>
  <c r="V58"/>
  <c r="AT58"/>
  <c r="L59"/>
  <c r="V59"/>
  <c r="BN59"/>
  <c r="BV59"/>
  <c r="CP59"/>
  <c r="AF60"/>
  <c r="BV60"/>
  <c r="BY60" s="1"/>
  <c r="V61"/>
  <c r="CS68"/>
  <c r="CQ68" s="1"/>
  <c r="S90"/>
  <c r="Q90" s="1"/>
  <c r="BY93"/>
  <c r="AW123"/>
  <c r="AU123" s="1"/>
  <c r="AW127"/>
  <c r="BY19"/>
  <c r="BS19" s="1"/>
  <c r="S37"/>
  <c r="BK39"/>
  <c r="BA39" s="1"/>
  <c r="S52"/>
  <c r="I52" s="1"/>
  <c r="CG91"/>
  <c r="AP14"/>
  <c r="AW14" s="1"/>
  <c r="AQ14" s="1"/>
  <c r="AJ15"/>
  <c r="H16"/>
  <c r="BD16"/>
  <c r="Z17"/>
  <c r="BD18"/>
  <c r="H19"/>
  <c r="P19"/>
  <c r="AZ19"/>
  <c r="BH19"/>
  <c r="CS19"/>
  <c r="BN20"/>
  <c r="BV20"/>
  <c r="CP20"/>
  <c r="H21"/>
  <c r="P21"/>
  <c r="AF21"/>
  <c r="AL21" s="1"/>
  <c r="AM21" s="1"/>
  <c r="CB21"/>
  <c r="AF22"/>
  <c r="L23"/>
  <c r="BD23"/>
  <c r="BK23" s="1"/>
  <c r="BN25"/>
  <c r="BV25"/>
  <c r="CP25"/>
  <c r="CS25" s="1"/>
  <c r="H26"/>
  <c r="P26"/>
  <c r="AZ26"/>
  <c r="BH26"/>
  <c r="CF26"/>
  <c r="CI26" s="1"/>
  <c r="AJ27"/>
  <c r="CF27"/>
  <c r="CI27" s="1"/>
  <c r="BR28"/>
  <c r="BY28" s="1"/>
  <c r="CL28"/>
  <c r="L29"/>
  <c r="BD29"/>
  <c r="BK29" s="1"/>
  <c r="CB29"/>
  <c r="AF30"/>
  <c r="CB30"/>
  <c r="CI30" s="1"/>
  <c r="V31"/>
  <c r="AP31"/>
  <c r="BN31"/>
  <c r="BV31"/>
  <c r="BY31" s="1"/>
  <c r="CL31"/>
  <c r="AZ32"/>
  <c r="BH32"/>
  <c r="CF32"/>
  <c r="CI32" s="1"/>
  <c r="AP33"/>
  <c r="BN33"/>
  <c r="BV33"/>
  <c r="CL33"/>
  <c r="V34"/>
  <c r="AT34"/>
  <c r="AF35"/>
  <c r="AL35" s="1"/>
  <c r="AM35" s="1"/>
  <c r="L36"/>
  <c r="S36" s="1"/>
  <c r="BD36"/>
  <c r="BR37"/>
  <c r="CL37"/>
  <c r="CS37" s="1"/>
  <c r="L38"/>
  <c r="BD38"/>
  <c r="CB38"/>
  <c r="AT39"/>
  <c r="Z40"/>
  <c r="AT40"/>
  <c r="BR40"/>
  <c r="CP40"/>
  <c r="Z41"/>
  <c r="AP41"/>
  <c r="AJ42"/>
  <c r="Z43"/>
  <c r="AT43"/>
  <c r="AW43" s="1"/>
  <c r="BR43"/>
  <c r="CP43"/>
  <c r="P44"/>
  <c r="AF44"/>
  <c r="CB44"/>
  <c r="CI44" s="1"/>
  <c r="V45"/>
  <c r="AP45"/>
  <c r="BN45"/>
  <c r="BV45"/>
  <c r="CL45"/>
  <c r="CS45" s="1"/>
  <c r="V46"/>
  <c r="AT46"/>
  <c r="AF47"/>
  <c r="AL47" s="1"/>
  <c r="L48"/>
  <c r="BD48"/>
  <c r="BN50"/>
  <c r="BV50"/>
  <c r="CP50"/>
  <c r="H51"/>
  <c r="P51"/>
  <c r="AZ51"/>
  <c r="BH51"/>
  <c r="CF51"/>
  <c r="AZ52"/>
  <c r="CF52"/>
  <c r="CB54"/>
  <c r="L55"/>
  <c r="AJ55"/>
  <c r="AT55"/>
  <c r="V56"/>
  <c r="AP56"/>
  <c r="AW56" s="1"/>
  <c r="BN56"/>
  <c r="BV56"/>
  <c r="BD57"/>
  <c r="Z58"/>
  <c r="AL58"/>
  <c r="AM58" s="1"/>
  <c r="AP58"/>
  <c r="Z59"/>
  <c r="BR59"/>
  <c r="CL59"/>
  <c r="AJ60"/>
  <c r="CS60"/>
  <c r="CQ60" s="1"/>
  <c r="L61"/>
  <c r="S61" s="1"/>
  <c r="AB77"/>
  <c r="BY114"/>
  <c r="BO114" s="1"/>
  <c r="Z14"/>
  <c r="L14"/>
  <c r="BN14"/>
  <c r="BV14"/>
  <c r="CP14"/>
  <c r="H15"/>
  <c r="P15"/>
  <c r="V15"/>
  <c r="AP15"/>
  <c r="AZ15"/>
  <c r="BH15"/>
  <c r="BN15"/>
  <c r="BV15"/>
  <c r="CF15"/>
  <c r="CL15"/>
  <c r="CS15" s="1"/>
  <c r="CM15" s="1"/>
  <c r="AJ16"/>
  <c r="AF17"/>
  <c r="AP17"/>
  <c r="BR17"/>
  <c r="BY17" s="1"/>
  <c r="CL17"/>
  <c r="CS17" s="1"/>
  <c r="AF18"/>
  <c r="CB18"/>
  <c r="AJ19"/>
  <c r="AL19" s="1"/>
  <c r="CF19"/>
  <c r="V20"/>
  <c r="AT20"/>
  <c r="AZ21"/>
  <c r="BH21"/>
  <c r="Z22"/>
  <c r="AT22"/>
  <c r="BD22"/>
  <c r="BR22"/>
  <c r="CB22"/>
  <c r="CI22" s="1"/>
  <c r="CP22"/>
  <c r="AF23"/>
  <c r="CB23"/>
  <c r="L24"/>
  <c r="V24"/>
  <c r="AP24"/>
  <c r="AW24" s="1"/>
  <c r="AQ24" s="1"/>
  <c r="BD24"/>
  <c r="BN24"/>
  <c r="BV24"/>
  <c r="CB24"/>
  <c r="CI24" s="1"/>
  <c r="CG24" s="1"/>
  <c r="CL24"/>
  <c r="V25"/>
  <c r="AT25"/>
  <c r="AF26"/>
  <c r="AL26" s="1"/>
  <c r="AM26" s="1"/>
  <c r="L27"/>
  <c r="BD27"/>
  <c r="Z28"/>
  <c r="AP28"/>
  <c r="AW28" s="1"/>
  <c r="AQ28" s="1"/>
  <c r="AJ29"/>
  <c r="H30"/>
  <c r="P30"/>
  <c r="AZ30"/>
  <c r="BH30"/>
  <c r="AJ31"/>
  <c r="AF32"/>
  <c r="L33"/>
  <c r="BR34"/>
  <c r="CL34"/>
  <c r="L35"/>
  <c r="BD35"/>
  <c r="BK35" s="1"/>
  <c r="CB35"/>
  <c r="AF36"/>
  <c r="CB36"/>
  <c r="Z37"/>
  <c r="AB37" s="1"/>
  <c r="AP37"/>
  <c r="AW37" s="1"/>
  <c r="AJ38"/>
  <c r="BR39"/>
  <c r="BY39" s="1"/>
  <c r="CL39"/>
  <c r="CS39" s="1"/>
  <c r="BN41"/>
  <c r="BV41"/>
  <c r="CP41"/>
  <c r="CS41" s="1"/>
  <c r="H42"/>
  <c r="P42"/>
  <c r="AZ42"/>
  <c r="BH42"/>
  <c r="BV42"/>
  <c r="BY42" s="1"/>
  <c r="CF42"/>
  <c r="CL42"/>
  <c r="CS42" s="1"/>
  <c r="CM42" s="1"/>
  <c r="AF43"/>
  <c r="AZ44"/>
  <c r="BH44"/>
  <c r="AJ45"/>
  <c r="BR46"/>
  <c r="CL46"/>
  <c r="L47"/>
  <c r="BD47"/>
  <c r="CB47"/>
  <c r="AF48"/>
  <c r="CB48"/>
  <c r="CI48" s="1"/>
  <c r="V49"/>
  <c r="AB49" s="1"/>
  <c r="CT49" s="1"/>
  <c r="AP49"/>
  <c r="AW49" s="1"/>
  <c r="BN49"/>
  <c r="BV49"/>
  <c r="CI49"/>
  <c r="CC49" s="1"/>
  <c r="CL49"/>
  <c r="V50"/>
  <c r="AT50"/>
  <c r="AF51"/>
  <c r="AF52"/>
  <c r="AP52"/>
  <c r="BN52"/>
  <c r="BV52"/>
  <c r="CL52"/>
  <c r="CS52" s="1"/>
  <c r="AP53"/>
  <c r="BV53"/>
  <c r="H54"/>
  <c r="P54"/>
  <c r="AB54"/>
  <c r="Z55"/>
  <c r="AZ55"/>
  <c r="BK55" s="1"/>
  <c r="BA55" s="1"/>
  <c r="BR55"/>
  <c r="CL55"/>
  <c r="CS55" s="1"/>
  <c r="CP56"/>
  <c r="H57"/>
  <c r="P57"/>
  <c r="AF57"/>
  <c r="CB57"/>
  <c r="CI57" s="1"/>
  <c r="BN58"/>
  <c r="BV58"/>
  <c r="CP58"/>
  <c r="AP59"/>
  <c r="L60"/>
  <c r="S60" s="1"/>
  <c r="BD60"/>
  <c r="BK61"/>
  <c r="AL65"/>
  <c r="CI65"/>
  <c r="CG65" s="1"/>
  <c r="CS69"/>
  <c r="CI71"/>
  <c r="AW77"/>
  <c r="AU77" s="1"/>
  <c r="BY77"/>
  <c r="BO77" s="1"/>
  <c r="CS87"/>
  <c r="CQ87" s="1"/>
  <c r="CS94"/>
  <c r="CQ94" s="1"/>
  <c r="S97"/>
  <c r="BK100"/>
  <c r="BA100" s="1"/>
  <c r="S129"/>
  <c r="M129" s="1"/>
  <c r="AT61"/>
  <c r="BN62"/>
  <c r="BV62"/>
  <c r="CP62"/>
  <c r="CS62" s="1"/>
  <c r="H63"/>
  <c r="P63"/>
  <c r="AZ63"/>
  <c r="BH63"/>
  <c r="L64"/>
  <c r="S64" s="1"/>
  <c r="BD64"/>
  <c r="Z65"/>
  <c r="AB65" s="1"/>
  <c r="AP65"/>
  <c r="AW65" s="1"/>
  <c r="BR66"/>
  <c r="BY66" s="1"/>
  <c r="CL66"/>
  <c r="L67"/>
  <c r="BD67"/>
  <c r="BK67" s="1"/>
  <c r="H68"/>
  <c r="P68"/>
  <c r="AZ68"/>
  <c r="BH68"/>
  <c r="AJ69"/>
  <c r="AZ69"/>
  <c r="BH69"/>
  <c r="L70"/>
  <c r="BD70"/>
  <c r="BK70" s="1"/>
  <c r="Z71"/>
  <c r="AP71"/>
  <c r="AW71" s="1"/>
  <c r="BD72"/>
  <c r="H73"/>
  <c r="P73"/>
  <c r="CP74"/>
  <c r="AJ76"/>
  <c r="AF77"/>
  <c r="CB77"/>
  <c r="BN78"/>
  <c r="BV78"/>
  <c r="CP78"/>
  <c r="AJ79"/>
  <c r="AF80"/>
  <c r="CB80"/>
  <c r="AF83"/>
  <c r="AZ90"/>
  <c r="CL90"/>
  <c r="AF96"/>
  <c r="CB96"/>
  <c r="Z97"/>
  <c r="AP97"/>
  <c r="AW97" s="1"/>
  <c r="AQ97" s="1"/>
  <c r="BR98"/>
  <c r="CL98"/>
  <c r="V99"/>
  <c r="AT99"/>
  <c r="BN100"/>
  <c r="BV100"/>
  <c r="CP100"/>
  <c r="H101"/>
  <c r="P101"/>
  <c r="AB101"/>
  <c r="AF101"/>
  <c r="CB101"/>
  <c r="CI101" s="1"/>
  <c r="CC101" s="1"/>
  <c r="BN102"/>
  <c r="BV102"/>
  <c r="CP102"/>
  <c r="Z103"/>
  <c r="AP103"/>
  <c r="AF104"/>
  <c r="CB104"/>
  <c r="AJ105"/>
  <c r="AW105"/>
  <c r="AQ105" s="1"/>
  <c r="CF105"/>
  <c r="AT106"/>
  <c r="AJ107"/>
  <c r="CF107"/>
  <c r="AJ108"/>
  <c r="AT108"/>
  <c r="BR108"/>
  <c r="CF108"/>
  <c r="CP108"/>
  <c r="H109"/>
  <c r="P109"/>
  <c r="AZ109"/>
  <c r="BH109"/>
  <c r="L110"/>
  <c r="Z110"/>
  <c r="AT110"/>
  <c r="BD110"/>
  <c r="BR110"/>
  <c r="CB110"/>
  <c r="H111"/>
  <c r="P111"/>
  <c r="Z111"/>
  <c r="AT111"/>
  <c r="AZ111"/>
  <c r="BH111"/>
  <c r="BR111"/>
  <c r="CL111"/>
  <c r="Z112"/>
  <c r="CB112"/>
  <c r="AF113"/>
  <c r="AF114"/>
  <c r="CB114"/>
  <c r="CI114" s="1"/>
  <c r="CC114" s="1"/>
  <c r="AF115"/>
  <c r="V116"/>
  <c r="BN116"/>
  <c r="BV116"/>
  <c r="CP116"/>
  <c r="BR117"/>
  <c r="CS117"/>
  <c r="CM117" s="1"/>
  <c r="CB118"/>
  <c r="CI118" s="1"/>
  <c r="CG118" s="1"/>
  <c r="V119"/>
  <c r="AW119"/>
  <c r="AB120"/>
  <c r="AF120"/>
  <c r="CB120"/>
  <c r="AF121"/>
  <c r="S122"/>
  <c r="I122" s="1"/>
  <c r="CS123"/>
  <c r="CQ123" s="1"/>
  <c r="BD125"/>
  <c r="H126"/>
  <c r="AW128"/>
  <c r="AU128" s="1"/>
  <c r="Z129"/>
  <c r="AJ129"/>
  <c r="AT129"/>
  <c r="CF60"/>
  <c r="BR61"/>
  <c r="CL61"/>
  <c r="CS61" s="1"/>
  <c r="V62"/>
  <c r="AB62" s="1"/>
  <c r="AT62"/>
  <c r="AJ63"/>
  <c r="CF63"/>
  <c r="AF64"/>
  <c r="AL64" s="1"/>
  <c r="AM64" s="1"/>
  <c r="CB64"/>
  <c r="BN65"/>
  <c r="BV65"/>
  <c r="CP65"/>
  <c r="CS65" s="1"/>
  <c r="Z66"/>
  <c r="AP66"/>
  <c r="AF67"/>
  <c r="AL67" s="1"/>
  <c r="CB67"/>
  <c r="AJ68"/>
  <c r="CF68"/>
  <c r="AP69"/>
  <c r="AW69" s="1"/>
  <c r="AQ69" s="1"/>
  <c r="CF69"/>
  <c r="AF70"/>
  <c r="CB70"/>
  <c r="L71"/>
  <c r="BN71"/>
  <c r="BV71"/>
  <c r="CP71"/>
  <c r="H72"/>
  <c r="AF72"/>
  <c r="AL72" s="1"/>
  <c r="AM72" s="1"/>
  <c r="CB72"/>
  <c r="V74"/>
  <c r="AP74"/>
  <c r="AW74" s="1"/>
  <c r="BH74"/>
  <c r="BK74" s="1"/>
  <c r="BR74"/>
  <c r="BR75"/>
  <c r="L76"/>
  <c r="S76" s="1"/>
  <c r="BD76"/>
  <c r="S84"/>
  <c r="BK85"/>
  <c r="BI85" s="1"/>
  <c r="CB93"/>
  <c r="AF94"/>
  <c r="CB94"/>
  <c r="BN97"/>
  <c r="BV97"/>
  <c r="CP97"/>
  <c r="CS97" s="1"/>
  <c r="Z98"/>
  <c r="AP98"/>
  <c r="AW98" s="1"/>
  <c r="L99"/>
  <c r="S99" s="1"/>
  <c r="BR99"/>
  <c r="BY99" s="1"/>
  <c r="CL99"/>
  <c r="V100"/>
  <c r="AB100" s="1"/>
  <c r="AC100" s="1"/>
  <c r="AT100"/>
  <c r="AZ101"/>
  <c r="BH101"/>
  <c r="V102"/>
  <c r="BN103"/>
  <c r="BV103"/>
  <c r="CP103"/>
  <c r="H104"/>
  <c r="P104"/>
  <c r="AZ104"/>
  <c r="BH104"/>
  <c r="L105"/>
  <c r="BD105"/>
  <c r="BR106"/>
  <c r="CL106"/>
  <c r="L107"/>
  <c r="S107" s="1"/>
  <c r="AT115"/>
  <c r="BR115"/>
  <c r="BY115" s="1"/>
  <c r="BO115" s="1"/>
  <c r="CB115"/>
  <c r="CP115"/>
  <c r="CS115" s="1"/>
  <c r="AT116"/>
  <c r="Z117"/>
  <c r="AP117"/>
  <c r="AJ118"/>
  <c r="AZ118"/>
  <c r="BH118"/>
  <c r="AJ119"/>
  <c r="BR119"/>
  <c r="BY119" s="1"/>
  <c r="CL119"/>
  <c r="AZ120"/>
  <c r="L121"/>
  <c r="AT121"/>
  <c r="BD121"/>
  <c r="BR121"/>
  <c r="CB121"/>
  <c r="CP121"/>
  <c r="AF122"/>
  <c r="AP122"/>
  <c r="BN122"/>
  <c r="BV122"/>
  <c r="CL122"/>
  <c r="L123"/>
  <c r="AJ123"/>
  <c r="CF123"/>
  <c r="P124"/>
  <c r="Z124"/>
  <c r="AJ124"/>
  <c r="AT124"/>
  <c r="BR124"/>
  <c r="CP124"/>
  <c r="H125"/>
  <c r="P125"/>
  <c r="AJ125"/>
  <c r="CB125"/>
  <c r="BD126"/>
  <c r="AF127"/>
  <c r="CB127"/>
  <c r="AF128"/>
  <c r="CF128"/>
  <c r="BH129"/>
  <c r="S67"/>
  <c r="I67" s="1"/>
  <c r="AJ74"/>
  <c r="AF76"/>
  <c r="CB76"/>
  <c r="CI76" s="1"/>
  <c r="AJ77"/>
  <c r="AL77" s="1"/>
  <c r="CF77"/>
  <c r="BR78"/>
  <c r="CL78"/>
  <c r="AF79"/>
  <c r="AL79" s="1"/>
  <c r="AM79" s="1"/>
  <c r="CB79"/>
  <c r="AJ80"/>
  <c r="CF80"/>
  <c r="BR81"/>
  <c r="CL81"/>
  <c r="AF82"/>
  <c r="AL82" s="1"/>
  <c r="CB82"/>
  <c r="AJ83"/>
  <c r="AL83" s="1"/>
  <c r="CF83"/>
  <c r="BR84"/>
  <c r="CL84"/>
  <c r="V85"/>
  <c r="AT85"/>
  <c r="AJ86"/>
  <c r="CF86"/>
  <c r="CI86" s="1"/>
  <c r="AF87"/>
  <c r="CB87"/>
  <c r="CI87" s="1"/>
  <c r="BN88"/>
  <c r="BV88"/>
  <c r="CP88"/>
  <c r="P89"/>
  <c r="AZ89"/>
  <c r="BH89"/>
  <c r="AP90"/>
  <c r="CF90"/>
  <c r="CP90"/>
  <c r="Z91"/>
  <c r="AP91"/>
  <c r="AJ92"/>
  <c r="AL92" s="1"/>
  <c r="CB92"/>
  <c r="CI92" s="1"/>
  <c r="CG92" s="1"/>
  <c r="AJ93"/>
  <c r="AZ94"/>
  <c r="BH94"/>
  <c r="L95"/>
  <c r="S95" s="1"/>
  <c r="BD95"/>
  <c r="BK95" s="1"/>
  <c r="AJ96"/>
  <c r="CF96"/>
  <c r="V97"/>
  <c r="AB97" s="1"/>
  <c r="AC97" s="1"/>
  <c r="BR102"/>
  <c r="AF105"/>
  <c r="AF107"/>
  <c r="CB107"/>
  <c r="CI107" s="1"/>
  <c r="V108"/>
  <c r="BN108"/>
  <c r="CB108"/>
  <c r="CL108"/>
  <c r="CS108" s="1"/>
  <c r="L109"/>
  <c r="BD109"/>
  <c r="H110"/>
  <c r="P110"/>
  <c r="V110"/>
  <c r="AP110"/>
  <c r="AZ110"/>
  <c r="BH110"/>
  <c r="BN110"/>
  <c r="BV110"/>
  <c r="CF110"/>
  <c r="CL110"/>
  <c r="CS110" s="1"/>
  <c r="CQ110" s="1"/>
  <c r="L111"/>
  <c r="AP111"/>
  <c r="BD111"/>
  <c r="BN111"/>
  <c r="BV111"/>
  <c r="CP111"/>
  <c r="P112"/>
  <c r="V112"/>
  <c r="AP112"/>
  <c r="AW112" s="1"/>
  <c r="CF112"/>
  <c r="AJ113"/>
  <c r="AJ115"/>
  <c r="AL115" s="1"/>
  <c r="AM115" s="1"/>
  <c r="P116"/>
  <c r="AJ121"/>
  <c r="BD123"/>
  <c r="L126"/>
  <c r="CS127"/>
  <c r="BN61"/>
  <c r="BV61"/>
  <c r="CI62"/>
  <c r="CC62" s="1"/>
  <c r="AF63"/>
  <c r="CB63"/>
  <c r="CI63" s="1"/>
  <c r="CC63" s="1"/>
  <c r="AW64"/>
  <c r="BY68"/>
  <c r="BW68" s="1"/>
  <c r="CI68"/>
  <c r="CB69"/>
  <c r="AW70"/>
  <c r="AU70" s="1"/>
  <c r="CS71"/>
  <c r="AW72"/>
  <c r="AW78"/>
  <c r="AU78" s="1"/>
  <c r="AZ79"/>
  <c r="L80"/>
  <c r="Z81"/>
  <c r="AP81"/>
  <c r="AW81" s="1"/>
  <c r="AU81" s="1"/>
  <c r="AZ82"/>
  <c r="BH82"/>
  <c r="L83"/>
  <c r="S83" s="1"/>
  <c r="BD83"/>
  <c r="Z84"/>
  <c r="AP84"/>
  <c r="AW84" s="1"/>
  <c r="BR85"/>
  <c r="CL85"/>
  <c r="CS85" s="1"/>
  <c r="CQ85" s="1"/>
  <c r="L86"/>
  <c r="BD86"/>
  <c r="H87"/>
  <c r="P87"/>
  <c r="AZ87"/>
  <c r="BH87"/>
  <c r="V88"/>
  <c r="AB88" s="1"/>
  <c r="AC88" s="1"/>
  <c r="AT88"/>
  <c r="AJ89"/>
  <c r="CF89"/>
  <c r="V90"/>
  <c r="AB90" s="1"/>
  <c r="BR90"/>
  <c r="CL91"/>
  <c r="AP92"/>
  <c r="AW92" s="1"/>
  <c r="AZ92"/>
  <c r="BK92" s="1"/>
  <c r="BI92" s="1"/>
  <c r="L93"/>
  <c r="AJ94"/>
  <c r="CF94"/>
  <c r="AF95"/>
  <c r="AL95" s="1"/>
  <c r="CB95"/>
  <c r="CI95" s="1"/>
  <c r="CG95" s="1"/>
  <c r="AL100"/>
  <c r="CI102"/>
  <c r="CS107"/>
  <c r="CQ107" s="1"/>
  <c r="AW115"/>
  <c r="AP116"/>
  <c r="S117"/>
  <c r="Q117" s="1"/>
  <c r="V117"/>
  <c r="AT117"/>
  <c r="AF118"/>
  <c r="BD118"/>
  <c r="BK118" s="1"/>
  <c r="AF119"/>
  <c r="AL119" s="1"/>
  <c r="AM119" s="1"/>
  <c r="BN121"/>
  <c r="BV121"/>
  <c r="CF121"/>
  <c r="CL121"/>
  <c r="Z122"/>
  <c r="AB122" s="1"/>
  <c r="AJ122"/>
  <c r="AT122"/>
  <c r="BR122"/>
  <c r="CP122"/>
  <c r="CS122" s="1"/>
  <c r="H123"/>
  <c r="P123"/>
  <c r="AF123"/>
  <c r="CB123"/>
  <c r="L124"/>
  <c r="V124"/>
  <c r="AF124"/>
  <c r="AP124"/>
  <c r="BN124"/>
  <c r="BV124"/>
  <c r="CL124"/>
  <c r="L125"/>
  <c r="AF125"/>
  <c r="Z126"/>
  <c r="AJ126"/>
  <c r="AL126" s="1"/>
  <c r="AT126"/>
  <c r="AZ126"/>
  <c r="BH126"/>
  <c r="BR126"/>
  <c r="CL126"/>
  <c r="CS126" s="1"/>
  <c r="CQ126" s="1"/>
  <c r="AJ127"/>
  <c r="CF127"/>
  <c r="AJ128"/>
  <c r="CB128"/>
  <c r="CI128" s="1"/>
  <c r="CG128" s="1"/>
  <c r="BD129"/>
  <c r="CF129"/>
  <c r="AU14"/>
  <c r="AB14"/>
  <c r="AB15"/>
  <c r="AL17"/>
  <c r="AL15"/>
  <c r="AM15" s="1"/>
  <c r="CS14"/>
  <c r="CI15"/>
  <c r="CQ19"/>
  <c r="CM19"/>
  <c r="AL24"/>
  <c r="AM24" s="1"/>
  <c r="AB26"/>
  <c r="AB31"/>
  <c r="AC31" s="1"/>
  <c r="AB32"/>
  <c r="AC32" s="1"/>
  <c r="AB34"/>
  <c r="AL44"/>
  <c r="AM44" s="1"/>
  <c r="AB45"/>
  <c r="AB46"/>
  <c r="AB51"/>
  <c r="AC51" s="1"/>
  <c r="AL53"/>
  <c r="AM53" s="1"/>
  <c r="AL14"/>
  <c r="P16"/>
  <c r="AZ16"/>
  <c r="BH16"/>
  <c r="BY25"/>
  <c r="S26"/>
  <c r="CS26"/>
  <c r="CS28"/>
  <c r="CS31"/>
  <c r="AW33"/>
  <c r="CI33"/>
  <c r="CS33"/>
  <c r="AW41"/>
  <c r="AW45"/>
  <c r="AW51"/>
  <c r="BY51"/>
  <c r="CS51"/>
  <c r="CQ17"/>
  <c r="CM17"/>
  <c r="AL18"/>
  <c r="AB20"/>
  <c r="CG22"/>
  <c r="CC22"/>
  <c r="AB24"/>
  <c r="AL32"/>
  <c r="AU37"/>
  <c r="AQ37"/>
  <c r="CQ39"/>
  <c r="CM39"/>
  <c r="AB42"/>
  <c r="AC42" s="1"/>
  <c r="AL43"/>
  <c r="AL48"/>
  <c r="AM48" s="1"/>
  <c r="CG48"/>
  <c r="CC48"/>
  <c r="AU49"/>
  <c r="AQ49"/>
  <c r="AL52"/>
  <c r="AM52" s="1"/>
  <c r="CQ52"/>
  <c r="CM52"/>
  <c r="CG17"/>
  <c r="CC17"/>
  <c r="AU21"/>
  <c r="AQ21"/>
  <c r="M22"/>
  <c r="AL27"/>
  <c r="AM27" s="1"/>
  <c r="AB28"/>
  <c r="CG34"/>
  <c r="AU38"/>
  <c r="CQ38"/>
  <c r="CM38"/>
  <c r="AB40"/>
  <c r="CG40"/>
  <c r="CC40"/>
  <c r="AL42"/>
  <c r="AM42" s="1"/>
  <c r="AB43"/>
  <c r="AC43" s="1"/>
  <c r="CC46"/>
  <c r="CQ48"/>
  <c r="CM48"/>
  <c r="BO19"/>
  <c r="AB22"/>
  <c r="AL33"/>
  <c r="CT33" s="1"/>
  <c r="CU33" s="1"/>
  <c r="AB35"/>
  <c r="AC35" s="1"/>
  <c r="Q37"/>
  <c r="M37"/>
  <c r="I37"/>
  <c r="AL38"/>
  <c r="AM38" s="1"/>
  <c r="AB39"/>
  <c r="BE39"/>
  <c r="Q52"/>
  <c r="AB55"/>
  <c r="AC55" s="1"/>
  <c r="L16"/>
  <c r="AF16"/>
  <c r="CB16"/>
  <c r="CI16" s="1"/>
  <c r="CI19"/>
  <c r="AW20"/>
  <c r="AW22"/>
  <c r="CS22"/>
  <c r="S24"/>
  <c r="AW25"/>
  <c r="BK27"/>
  <c r="S35"/>
  <c r="CS35"/>
  <c r="CI42"/>
  <c r="S44"/>
  <c r="AW47"/>
  <c r="CS47"/>
  <c r="AW50"/>
  <c r="AU63"/>
  <c r="AQ63"/>
  <c r="AB69"/>
  <c r="BO70"/>
  <c r="AB71"/>
  <c r="BA71"/>
  <c r="AL20"/>
  <c r="AB23"/>
  <c r="AB27"/>
  <c r="AB30"/>
  <c r="AB36"/>
  <c r="AL37"/>
  <c r="AM37" s="1"/>
  <c r="AL39"/>
  <c r="AM39" s="1"/>
  <c r="AL41"/>
  <c r="AB44"/>
  <c r="CT44" s="1"/>
  <c r="AB48"/>
  <c r="AL50"/>
  <c r="AM50" s="1"/>
  <c r="Z53"/>
  <c r="BN53"/>
  <c r="CP53"/>
  <c r="AF54"/>
  <c r="BH54"/>
  <c r="AW58"/>
  <c r="S59"/>
  <c r="CS59"/>
  <c r="CI64"/>
  <c r="CI67"/>
  <c r="CI70"/>
  <c r="CQ55"/>
  <c r="CM55"/>
  <c r="AL57"/>
  <c r="CG57"/>
  <c r="CC57"/>
  <c r="AL59"/>
  <c r="AM59" s="1"/>
  <c r="CQ64"/>
  <c r="CM64"/>
  <c r="AL69"/>
  <c r="AM69" s="1"/>
  <c r="CC55"/>
  <c r="CQ57"/>
  <c r="CM57"/>
  <c r="BI61"/>
  <c r="BE61"/>
  <c r="BA61"/>
  <c r="AL63"/>
  <c r="CG63"/>
  <c r="AU64"/>
  <c r="AQ64"/>
  <c r="AB66"/>
  <c r="AL68"/>
  <c r="BO68"/>
  <c r="CG68"/>
  <c r="CC68"/>
  <c r="CQ71"/>
  <c r="CM71"/>
  <c r="AU72"/>
  <c r="AQ72"/>
  <c r="AL55"/>
  <c r="AL56"/>
  <c r="AM56" s="1"/>
  <c r="CM60"/>
  <c r="AB61"/>
  <c r="CM68"/>
  <c r="CQ69"/>
  <c r="CM69"/>
  <c r="CG71"/>
  <c r="CC71"/>
  <c r="AL74"/>
  <c r="AM74" s="1"/>
  <c r="V53"/>
  <c r="AT53"/>
  <c r="AW53" s="1"/>
  <c r="CL53"/>
  <c r="BD54"/>
  <c r="Z56"/>
  <c r="AB56" s="1"/>
  <c r="CS58"/>
  <c r="S68"/>
  <c r="BK68"/>
  <c r="S74"/>
  <c r="AB81"/>
  <c r="Q84"/>
  <c r="M84"/>
  <c r="I84"/>
  <c r="AB84"/>
  <c r="AC84" s="1"/>
  <c r="BA85"/>
  <c r="AL89"/>
  <c r="AM89" s="1"/>
  <c r="AB57"/>
  <c r="AB60"/>
  <c r="AL62"/>
  <c r="AM62" s="1"/>
  <c r="AB64"/>
  <c r="AC64" s="1"/>
  <c r="AL66"/>
  <c r="AM66" s="1"/>
  <c r="AB70"/>
  <c r="AC70" s="1"/>
  <c r="AL71"/>
  <c r="AM71" s="1"/>
  <c r="AB72"/>
  <c r="L73"/>
  <c r="S73" s="1"/>
  <c r="AJ73"/>
  <c r="AL73" s="1"/>
  <c r="CF73"/>
  <c r="CI73" s="1"/>
  <c r="BN75"/>
  <c r="BV75"/>
  <c r="AW76"/>
  <c r="S80"/>
  <c r="BK80"/>
  <c r="S86"/>
  <c r="BK86"/>
  <c r="AW88"/>
  <c r="CI89"/>
  <c r="AL90"/>
  <c r="AL75"/>
  <c r="AM75" s="1"/>
  <c r="AQ77"/>
  <c r="M79"/>
  <c r="AL87"/>
  <c r="CG87"/>
  <c r="CC87"/>
  <c r="BY74"/>
  <c r="CG76"/>
  <c r="CC76"/>
  <c r="AQ78"/>
  <c r="CG78"/>
  <c r="AQ81"/>
  <c r="CG81"/>
  <c r="CC81"/>
  <c r="AU84"/>
  <c r="AQ84"/>
  <c r="CM87"/>
  <c r="M90"/>
  <c r="AU92"/>
  <c r="AQ92"/>
  <c r="AM65"/>
  <c r="AC67"/>
  <c r="BS77"/>
  <c r="AU82"/>
  <c r="AQ82"/>
  <c r="CG85"/>
  <c r="CC85"/>
  <c r="AL86"/>
  <c r="AM86" s="1"/>
  <c r="BW86"/>
  <c r="BS86"/>
  <c r="BO86"/>
  <c r="AU87"/>
  <c r="AQ87"/>
  <c r="AZ73"/>
  <c r="BH73"/>
  <c r="AB74"/>
  <c r="Z75"/>
  <c r="AB75" s="1"/>
  <c r="CT75" s="1"/>
  <c r="AP75"/>
  <c r="AW75" s="1"/>
  <c r="CL75"/>
  <c r="CI77"/>
  <c r="CI83"/>
  <c r="AW85"/>
  <c r="CS88"/>
  <c r="Q100"/>
  <c r="Q102"/>
  <c r="M102"/>
  <c r="I102"/>
  <c r="BE103"/>
  <c r="AC77"/>
  <c r="AL78"/>
  <c r="AB79"/>
  <c r="AL81"/>
  <c r="AM81" s="1"/>
  <c r="AM85"/>
  <c r="AB86"/>
  <c r="AL88"/>
  <c r="AB89"/>
  <c r="CT89" s="1"/>
  <c r="BR91"/>
  <c r="H93"/>
  <c r="P93"/>
  <c r="AF93"/>
  <c r="AQ93"/>
  <c r="BD93"/>
  <c r="BY94"/>
  <c r="CS99"/>
  <c r="BY103"/>
  <c r="AB94"/>
  <c r="CM94"/>
  <c r="AU96"/>
  <c r="Q97"/>
  <c r="M97"/>
  <c r="I97"/>
  <c r="AQ101"/>
  <c r="AL107"/>
  <c r="BW107"/>
  <c r="BS107"/>
  <c r="BO107"/>
  <c r="AW90"/>
  <c r="AL94"/>
  <c r="AM94" s="1"/>
  <c r="CS100"/>
  <c r="CS102"/>
  <c r="CI105"/>
  <c r="AW106"/>
  <c r="CC92"/>
  <c r="BW95"/>
  <c r="BS95"/>
  <c r="BO95"/>
  <c r="AB98"/>
  <c r="CG102"/>
  <c r="CC102"/>
  <c r="CQ105"/>
  <c r="CM105"/>
  <c r="AB106"/>
  <c r="AL96"/>
  <c r="AM96" s="1"/>
  <c r="BW96"/>
  <c r="BS96"/>
  <c r="BO96"/>
  <c r="AB99"/>
  <c r="AL101"/>
  <c r="CT101" s="1"/>
  <c r="CG101"/>
  <c r="CG103"/>
  <c r="CC103"/>
  <c r="AL104"/>
  <c r="AM104" s="1"/>
  <c r="AU105"/>
  <c r="V91"/>
  <c r="AT91"/>
  <c r="AW91" s="1"/>
  <c r="CP91"/>
  <c r="CS91" s="1"/>
  <c r="CF93"/>
  <c r="AB111"/>
  <c r="AL111"/>
  <c r="CG117"/>
  <c r="CC117"/>
  <c r="CM118"/>
  <c r="AL122"/>
  <c r="AM122" s="1"/>
  <c r="AB126"/>
  <c r="AC126" s="1"/>
  <c r="AC93"/>
  <c r="AB96"/>
  <c r="AL97"/>
  <c r="AM97" s="1"/>
  <c r="AL99"/>
  <c r="AM99" s="1"/>
  <c r="AM100"/>
  <c r="AL102"/>
  <c r="AM102" s="1"/>
  <c r="AB107"/>
  <c r="AW117"/>
  <c r="CI121"/>
  <c r="AW122"/>
  <c r="S124"/>
  <c r="CI127"/>
  <c r="CI129"/>
  <c r="AB112"/>
  <c r="AU112"/>
  <c r="AQ112"/>
  <c r="AB118"/>
  <c r="AU120"/>
  <c r="AQ120"/>
  <c r="AB125"/>
  <c r="CQ125"/>
  <c r="CM125"/>
  <c r="CQ127"/>
  <c r="CM127"/>
  <c r="AB129"/>
  <c r="CQ129"/>
  <c r="CM129"/>
  <c r="H108"/>
  <c r="AP108"/>
  <c r="AW108" s="1"/>
  <c r="BY110"/>
  <c r="S116"/>
  <c r="S118"/>
  <c r="BK119"/>
  <c r="CI122"/>
  <c r="BK125"/>
  <c r="AL109"/>
  <c r="AM109" s="1"/>
  <c r="AL112"/>
  <c r="AM112" s="1"/>
  <c r="AB113"/>
  <c r="AB114"/>
  <c r="AB115"/>
  <c r="AU115"/>
  <c r="AQ115"/>
  <c r="AL116"/>
  <c r="AM116" s="1"/>
  <c r="AB117"/>
  <c r="AC117" s="1"/>
  <c r="AB121"/>
  <c r="BW123"/>
  <c r="BS123"/>
  <c r="BO123"/>
  <c r="AL124"/>
  <c r="AL125"/>
  <c r="AU127"/>
  <c r="AQ127"/>
  <c r="CG114"/>
  <c r="CQ117"/>
  <c r="AU119"/>
  <c r="AQ119"/>
  <c r="AL121"/>
  <c r="AM121" s="1"/>
  <c r="CM123"/>
  <c r="CG126"/>
  <c r="CC126"/>
  <c r="AB128"/>
  <c r="Q129"/>
  <c r="P108"/>
  <c r="Z108"/>
  <c r="AF108"/>
  <c r="AL117"/>
  <c r="CS53" l="1"/>
  <c r="CT55"/>
  <c r="CU55" s="1"/>
  <c r="CT27"/>
  <c r="CT24"/>
  <c r="AB124"/>
  <c r="AC124" s="1"/>
  <c r="BK104"/>
  <c r="BK101"/>
  <c r="BY71"/>
  <c r="AW17"/>
  <c r="AW126"/>
  <c r="AW113"/>
  <c r="AB63"/>
  <c r="AC63" s="1"/>
  <c r="BK49"/>
  <c r="S119"/>
  <c r="CI94"/>
  <c r="AB59"/>
  <c r="BK121"/>
  <c r="BA121" s="1"/>
  <c r="S121"/>
  <c r="AB119"/>
  <c r="CS119"/>
  <c r="BK60"/>
  <c r="AW129"/>
  <c r="BY34"/>
  <c r="AW27"/>
  <c r="AQ27" s="1"/>
  <c r="AW23"/>
  <c r="BY22"/>
  <c r="BY89"/>
  <c r="BY79"/>
  <c r="AB73"/>
  <c r="AL70"/>
  <c r="AM70" s="1"/>
  <c r="AW110"/>
  <c r="AL76"/>
  <c r="BK19"/>
  <c r="S34"/>
  <c r="AL29"/>
  <c r="AM29" s="1"/>
  <c r="S27"/>
  <c r="BK24"/>
  <c r="BY104"/>
  <c r="CI115"/>
  <c r="BK25"/>
  <c r="AW89"/>
  <c r="S78"/>
  <c r="AW67"/>
  <c r="AQ67" s="1"/>
  <c r="BY72"/>
  <c r="AW66"/>
  <c r="AW62"/>
  <c r="CI53"/>
  <c r="S20"/>
  <c r="BY32"/>
  <c r="BK128"/>
  <c r="CI58"/>
  <c r="BK40"/>
  <c r="BY26"/>
  <c r="CI41"/>
  <c r="CC41" s="1"/>
  <c r="CI37"/>
  <c r="S46"/>
  <c r="CT122"/>
  <c r="CU122" s="1"/>
  <c r="AC122" s="1"/>
  <c r="CT104"/>
  <c r="AB50"/>
  <c r="BY120"/>
  <c r="AW94"/>
  <c r="AB78"/>
  <c r="CS74"/>
  <c r="CS73"/>
  <c r="CS30"/>
  <c r="CT68"/>
  <c r="CU68" s="1"/>
  <c r="BY47"/>
  <c r="AL36"/>
  <c r="AM36" s="1"/>
  <c r="BK88"/>
  <c r="BA88" s="1"/>
  <c r="BK117"/>
  <c r="AB92"/>
  <c r="AC92" s="1"/>
  <c r="BK78"/>
  <c r="CI72"/>
  <c r="W14" i="3"/>
  <c r="W141"/>
  <c r="O85"/>
  <c r="CA109"/>
  <c r="W109"/>
  <c r="AM53"/>
  <c r="CA53"/>
  <c r="W53"/>
  <c r="AM59"/>
  <c r="CA59"/>
  <c r="W59"/>
  <c r="AM132"/>
  <c r="CA132"/>
  <c r="W132"/>
  <c r="CA140"/>
  <c r="AE140"/>
  <c r="O140"/>
  <c r="W140"/>
  <c r="AM104"/>
  <c r="CA104"/>
  <c r="CA156"/>
  <c r="AE156"/>
  <c r="AM134"/>
  <c r="CA134"/>
  <c r="AE134"/>
  <c r="W134"/>
  <c r="AM153"/>
  <c r="CA153"/>
  <c r="CA162"/>
  <c r="W162"/>
  <c r="AM64"/>
  <c r="CA64"/>
  <c r="CA65"/>
  <c r="W65"/>
  <c r="AE65"/>
  <c r="AM89"/>
  <c r="CA89"/>
  <c r="AE89"/>
  <c r="CA95"/>
  <c r="AM95"/>
  <c r="W95"/>
  <c r="AM139"/>
  <c r="CA139"/>
  <c r="CA135"/>
  <c r="AE135"/>
  <c r="CA10"/>
  <c r="W10"/>
  <c r="AE10"/>
  <c r="AM173"/>
  <c r="CA173"/>
  <c r="W173"/>
  <c r="CA81"/>
  <c r="AE81"/>
  <c r="CA51"/>
  <c r="W51"/>
  <c r="AM31"/>
  <c r="CA31"/>
  <c r="AE31"/>
  <c r="AM22"/>
  <c r="CA22"/>
  <c r="CA80"/>
  <c r="AE80"/>
  <c r="O139"/>
  <c r="W31"/>
  <c r="W46"/>
  <c r="W135"/>
  <c r="CA39"/>
  <c r="W39"/>
  <c r="CA69"/>
  <c r="AE69"/>
  <c r="CA120"/>
  <c r="AE120"/>
  <c r="CA127"/>
  <c r="AE127"/>
  <c r="W127"/>
  <c r="CA169"/>
  <c r="AE169"/>
  <c r="AM118"/>
  <c r="CA118"/>
  <c r="AE118"/>
  <c r="CA158"/>
  <c r="O158"/>
  <c r="AE158"/>
  <c r="CA44"/>
  <c r="O44"/>
  <c r="AE44"/>
  <c r="CA87"/>
  <c r="O87"/>
  <c r="CA168"/>
  <c r="AE168"/>
  <c r="CA84"/>
  <c r="O84"/>
  <c r="AM108"/>
  <c r="CA108"/>
  <c r="AM30"/>
  <c r="CA30"/>
  <c r="AE30"/>
  <c r="CA97"/>
  <c r="AE97"/>
  <c r="CA57"/>
  <c r="W57"/>
  <c r="AM68"/>
  <c r="CA68"/>
  <c r="W68"/>
  <c r="AE68"/>
  <c r="CA159"/>
  <c r="AE159"/>
  <c r="CA41"/>
  <c r="AE41"/>
  <c r="CA133"/>
  <c r="AM133"/>
  <c r="CA160"/>
  <c r="AE160"/>
  <c r="CA33"/>
  <c r="O33"/>
  <c r="AM102"/>
  <c r="CA102"/>
  <c r="AE102"/>
  <c r="O120"/>
  <c r="W22"/>
  <c r="W93"/>
  <c r="W64"/>
  <c r="W56"/>
  <c r="W18"/>
  <c r="W118"/>
  <c r="O40"/>
  <c r="W41"/>
  <c r="W45"/>
  <c r="AM23"/>
  <c r="CA23"/>
  <c r="AE23"/>
  <c r="W23"/>
  <c r="AM128"/>
  <c r="CA128"/>
  <c r="AM37"/>
  <c r="CA37"/>
  <c r="O37"/>
  <c r="CA138"/>
  <c r="AE138"/>
  <c r="W138"/>
  <c r="AM165"/>
  <c r="CA165"/>
  <c r="AE165"/>
  <c r="AM144"/>
  <c r="CA144"/>
  <c r="O144"/>
  <c r="CA125"/>
  <c r="W125"/>
  <c r="AM43"/>
  <c r="CA43"/>
  <c r="W43"/>
  <c r="CA172"/>
  <c r="W172"/>
  <c r="CA29"/>
  <c r="O29"/>
  <c r="CA101"/>
  <c r="AE101"/>
  <c r="CA35"/>
  <c r="AE35"/>
  <c r="AM60"/>
  <c r="CA60"/>
  <c r="AE60"/>
  <c r="AM157"/>
  <c r="CA157"/>
  <c r="AM66"/>
  <c r="CA66"/>
  <c r="AE66"/>
  <c r="W66"/>
  <c r="CA124"/>
  <c r="AE124"/>
  <c r="AM26"/>
  <c r="CA26"/>
  <c r="CA106"/>
  <c r="AE106"/>
  <c r="AM63"/>
  <c r="CA63"/>
  <c r="CA12"/>
  <c r="AE12"/>
  <c r="CA114"/>
  <c r="W114"/>
  <c r="CA49"/>
  <c r="AE49"/>
  <c r="AM17"/>
  <c r="CA17"/>
  <c r="CA94"/>
  <c r="AE94"/>
  <c r="AM28"/>
  <c r="CA28"/>
  <c r="BI51"/>
  <c r="W81"/>
  <c r="W80"/>
  <c r="O25"/>
  <c r="O94"/>
  <c r="W129"/>
  <c r="W34"/>
  <c r="W104"/>
  <c r="W124"/>
  <c r="CA163"/>
  <c r="W163"/>
  <c r="CA47"/>
  <c r="AM47"/>
  <c r="CA130"/>
  <c r="AE130"/>
  <c r="CA74"/>
  <c r="AE74"/>
  <c r="CA48"/>
  <c r="W48"/>
  <c r="CA112"/>
  <c r="W112"/>
  <c r="AE112"/>
  <c r="AM174"/>
  <c r="CA174"/>
  <c r="W174"/>
  <c r="CA119"/>
  <c r="AE119"/>
  <c r="W119"/>
  <c r="AM151"/>
  <c r="CA151"/>
  <c r="CA147"/>
  <c r="AE147"/>
  <c r="W147"/>
  <c r="CA21"/>
  <c r="W21"/>
  <c r="AM171"/>
  <c r="CA171"/>
  <c r="AE171"/>
  <c r="AM24"/>
  <c r="CA24"/>
  <c r="AE24"/>
  <c r="AM113"/>
  <c r="CA113"/>
  <c r="CA142"/>
  <c r="W142"/>
  <c r="CA70"/>
  <c r="W70"/>
  <c r="AE70"/>
  <c r="AM126"/>
  <c r="CA126"/>
  <c r="W126"/>
  <c r="AE126"/>
  <c r="AM88"/>
  <c r="CA88"/>
  <c r="AM103"/>
  <c r="CA103"/>
  <c r="W103"/>
  <c r="AE103"/>
  <c r="AM11"/>
  <c r="CA11"/>
  <c r="W11"/>
  <c r="AE11"/>
  <c r="O11"/>
  <c r="CA90"/>
  <c r="AE90"/>
  <c r="W90"/>
  <c r="CA27"/>
  <c r="AE27"/>
  <c r="W27"/>
  <c r="CA131"/>
  <c r="AE131"/>
  <c r="CA32"/>
  <c r="W32"/>
  <c r="AE32"/>
  <c r="AM146"/>
  <c r="CA146"/>
  <c r="W25"/>
  <c r="W113"/>
  <c r="W146"/>
  <c r="O73"/>
  <c r="W58"/>
  <c r="W17"/>
  <c r="W169"/>
  <c r="W130"/>
  <c r="W15"/>
  <c r="O96"/>
  <c r="O46"/>
  <c r="W35"/>
  <c r="O56"/>
  <c r="Q34" i="4"/>
  <c r="I34"/>
  <c r="M34"/>
  <c r="AU57"/>
  <c r="AQ57"/>
  <c r="AQ95"/>
  <c r="AU95"/>
  <c r="CM83"/>
  <c r="CQ83"/>
  <c r="I78"/>
  <c r="Q78"/>
  <c r="M78"/>
  <c r="BO69"/>
  <c r="BS69"/>
  <c r="BW69"/>
  <c r="AQ18"/>
  <c r="AU18"/>
  <c r="BW72"/>
  <c r="BS72"/>
  <c r="BO72"/>
  <c r="CC53"/>
  <c r="CG53"/>
  <c r="Q20"/>
  <c r="M20"/>
  <c r="I20"/>
  <c r="BA128"/>
  <c r="BE128"/>
  <c r="BI128"/>
  <c r="CG37"/>
  <c r="CC37"/>
  <c r="Q46"/>
  <c r="M46"/>
  <c r="I46"/>
  <c r="BA117"/>
  <c r="BI117"/>
  <c r="BE117"/>
  <c r="AC59"/>
  <c r="CT59"/>
  <c r="Q121"/>
  <c r="M121"/>
  <c r="I121"/>
  <c r="AQ60"/>
  <c r="AU60"/>
  <c r="AU42"/>
  <c r="AQ42"/>
  <c r="I39"/>
  <c r="M39"/>
  <c r="Q39"/>
  <c r="CG59"/>
  <c r="CC59"/>
  <c r="CQ72"/>
  <c r="CM72"/>
  <c r="AU23"/>
  <c r="AQ23"/>
  <c r="BW89"/>
  <c r="BS89"/>
  <c r="BO89"/>
  <c r="BO79"/>
  <c r="BW79"/>
  <c r="BS79"/>
  <c r="CG66"/>
  <c r="CC66"/>
  <c r="M107"/>
  <c r="I107"/>
  <c r="CQ104"/>
  <c r="CM104"/>
  <c r="BI97"/>
  <c r="BE97"/>
  <c r="CM70"/>
  <c r="CQ70"/>
  <c r="M128"/>
  <c r="I128"/>
  <c r="AU62"/>
  <c r="AQ62"/>
  <c r="CG58"/>
  <c r="CC58"/>
  <c r="BI78"/>
  <c r="BA78"/>
  <c r="BE78"/>
  <c r="BI98"/>
  <c r="BE98"/>
  <c r="BA98"/>
  <c r="BS125"/>
  <c r="BO125"/>
  <c r="BW125"/>
  <c r="CM114"/>
  <c r="CQ114"/>
  <c r="AU113"/>
  <c r="AQ113"/>
  <c r="CT47"/>
  <c r="CM92"/>
  <c r="CQ92"/>
  <c r="BO30"/>
  <c r="BW30"/>
  <c r="AQ86"/>
  <c r="AU86"/>
  <c r="BO104"/>
  <c r="BW104"/>
  <c r="BS104"/>
  <c r="I41"/>
  <c r="Q41"/>
  <c r="BA25"/>
  <c r="BI25"/>
  <c r="BE25"/>
  <c r="AU89"/>
  <c r="AQ89"/>
  <c r="BO66"/>
  <c r="BW66"/>
  <c r="BS66"/>
  <c r="BS118"/>
  <c r="BO118"/>
  <c r="BW120"/>
  <c r="BS120"/>
  <c r="AU94"/>
  <c r="AQ94"/>
  <c r="CM76"/>
  <c r="CQ76"/>
  <c r="CQ73"/>
  <c r="CM73"/>
  <c r="CM30"/>
  <c r="CQ30"/>
  <c r="CT63"/>
  <c r="CU63" s="1"/>
  <c r="BW114"/>
  <c r="I117"/>
  <c r="CM107"/>
  <c r="CM110"/>
  <c r="AM106"/>
  <c r="AQ123"/>
  <c r="CT106"/>
  <c r="CU106" s="1"/>
  <c r="CC95"/>
  <c r="BO105"/>
  <c r="CU89"/>
  <c r="S89" s="1"/>
  <c r="BI103"/>
  <c r="BW77"/>
  <c r="BE85"/>
  <c r="CC65"/>
  <c r="AQ70"/>
  <c r="BS68"/>
  <c r="BY53"/>
  <c r="BE71"/>
  <c r="BS70"/>
  <c r="BI39"/>
  <c r="CC39"/>
  <c r="CM29"/>
  <c r="CQ42"/>
  <c r="BA14"/>
  <c r="AL128"/>
  <c r="CS124"/>
  <c r="AL123"/>
  <c r="CT123" s="1"/>
  <c r="CU123" s="1"/>
  <c r="AC123" s="1"/>
  <c r="BY122"/>
  <c r="CS121"/>
  <c r="CT95"/>
  <c r="BY85"/>
  <c r="BS85" s="1"/>
  <c r="AL113"/>
  <c r="CT92"/>
  <c r="CS84"/>
  <c r="CI82"/>
  <c r="BY65"/>
  <c r="AL114"/>
  <c r="AM114" s="1"/>
  <c r="AW99"/>
  <c r="S55"/>
  <c r="I55" s="1"/>
  <c r="BK52"/>
  <c r="BY37"/>
  <c r="S23"/>
  <c r="CI97"/>
  <c r="BK65"/>
  <c r="S25"/>
  <c r="CS21"/>
  <c r="CI14"/>
  <c r="CS128"/>
  <c r="AB127"/>
  <c r="CI119"/>
  <c r="S103"/>
  <c r="M103" s="1"/>
  <c r="BK91"/>
  <c r="BY67"/>
  <c r="CI56"/>
  <c r="CS23"/>
  <c r="CM23" s="1"/>
  <c r="CI124"/>
  <c r="CC124" s="1"/>
  <c r="CI100"/>
  <c r="CI50"/>
  <c r="CI20"/>
  <c r="I129"/>
  <c r="AQ128"/>
  <c r="CC118"/>
  <c r="CC128"/>
  <c r="CM126"/>
  <c r="M117"/>
  <c r="BS105"/>
  <c r="CC99"/>
  <c r="CT79"/>
  <c r="CS75"/>
  <c r="CM75" s="1"/>
  <c r="AQ79"/>
  <c r="CM85"/>
  <c r="CQ79"/>
  <c r="CM89"/>
  <c r="CM86"/>
  <c r="Q67"/>
  <c r="CU44"/>
  <c r="BY44" s="1"/>
  <c r="CT36"/>
  <c r="CU36" s="1"/>
  <c r="CI36" s="1"/>
  <c r="CC36" s="1"/>
  <c r="CU27"/>
  <c r="CT20"/>
  <c r="CU20" s="1"/>
  <c r="AQ44"/>
  <c r="CG49"/>
  <c r="CC24"/>
  <c r="BE14"/>
  <c r="CI104"/>
  <c r="AW52"/>
  <c r="CS34"/>
  <c r="AW15"/>
  <c r="BK36"/>
  <c r="CI111"/>
  <c r="BK107"/>
  <c r="AW83"/>
  <c r="AQ83" s="1"/>
  <c r="AW68"/>
  <c r="CI61"/>
  <c r="CS96"/>
  <c r="CM96" s="1"/>
  <c r="S92"/>
  <c r="I92" s="1"/>
  <c r="S91"/>
  <c r="BY80"/>
  <c r="CS112"/>
  <c r="CI109"/>
  <c r="BI100"/>
  <c r="CT78"/>
  <c r="CT61"/>
  <c r="BI55"/>
  <c r="AU28"/>
  <c r="CU24"/>
  <c r="AC24" s="1"/>
  <c r="BK79"/>
  <c r="CI79"/>
  <c r="CI120"/>
  <c r="CS98"/>
  <c r="CS24"/>
  <c r="CI23"/>
  <c r="S38"/>
  <c r="Q38" s="1"/>
  <c r="AW29"/>
  <c r="AQ29" s="1"/>
  <c r="AW125"/>
  <c r="S120"/>
  <c r="I120" s="1"/>
  <c r="AW109"/>
  <c r="AU109" s="1"/>
  <c r="AW107"/>
  <c r="CS63"/>
  <c r="BK59"/>
  <c r="AL40"/>
  <c r="AW19"/>
  <c r="AB83"/>
  <c r="AC83" s="1"/>
  <c r="BY27"/>
  <c r="BS27" s="1"/>
  <c r="AQ104"/>
  <c r="AU104"/>
  <c r="CM18"/>
  <c r="CQ18"/>
  <c r="AQ54"/>
  <c r="AU54"/>
  <c r="BW27"/>
  <c r="BS99"/>
  <c r="BW99"/>
  <c r="BO99"/>
  <c r="CC88"/>
  <c r="CG88"/>
  <c r="I25"/>
  <c r="M25"/>
  <c r="Q25"/>
  <c r="CM63"/>
  <c r="CQ63"/>
  <c r="CT96"/>
  <c r="CU96" s="1"/>
  <c r="BK96" s="1"/>
  <c r="CT43"/>
  <c r="BK41"/>
  <c r="BY23"/>
  <c r="BW23" s="1"/>
  <c r="CS67"/>
  <c r="CI108"/>
  <c r="AL60"/>
  <c r="AM60" s="1"/>
  <c r="BY128"/>
  <c r="BW128" s="1"/>
  <c r="BY57"/>
  <c r="CI25"/>
  <c r="BY29"/>
  <c r="BA102"/>
  <c r="BE102"/>
  <c r="BI102"/>
  <c r="BA66"/>
  <c r="BE66"/>
  <c r="BI66"/>
  <c r="CQ97"/>
  <c r="CM97"/>
  <c r="BI67"/>
  <c r="BA67"/>
  <c r="BE67"/>
  <c r="CM62"/>
  <c r="CQ62"/>
  <c r="BA62"/>
  <c r="BE62"/>
  <c r="BI62"/>
  <c r="BW16"/>
  <c r="BS16"/>
  <c r="CI69"/>
  <c r="CC69" s="1"/>
  <c r="S42"/>
  <c r="BO129"/>
  <c r="BW129"/>
  <c r="AQ19"/>
  <c r="AU19"/>
  <c r="I103"/>
  <c r="AB58"/>
  <c r="CT58" s="1"/>
  <c r="BK122"/>
  <c r="BY15"/>
  <c r="AU73"/>
  <c r="AQ73"/>
  <c r="BI70"/>
  <c r="BA70"/>
  <c r="BE70"/>
  <c r="I64"/>
  <c r="M64"/>
  <c r="Q64"/>
  <c r="CM120"/>
  <c r="CQ120"/>
  <c r="CQ54"/>
  <c r="CM54"/>
  <c r="CT39"/>
  <c r="BY58"/>
  <c r="BW58" s="1"/>
  <c r="S57"/>
  <c r="Q57" s="1"/>
  <c r="S54"/>
  <c r="CU49"/>
  <c r="CT37"/>
  <c r="CU37" s="1"/>
  <c r="BK37" s="1"/>
  <c r="AW121"/>
  <c r="AU121" s="1"/>
  <c r="BY98"/>
  <c r="BK77"/>
  <c r="BK75"/>
  <c r="BK83"/>
  <c r="BA83" s="1"/>
  <c r="S66"/>
  <c r="Q66" s="1"/>
  <c r="BY62"/>
  <c r="AB52"/>
  <c r="AC52" s="1"/>
  <c r="BY36"/>
  <c r="BO36" s="1"/>
  <c r="BK32"/>
  <c r="CU58"/>
  <c r="S58" s="1"/>
  <c r="AB41"/>
  <c r="CT41" s="1"/>
  <c r="CU41" s="1"/>
  <c r="BK64"/>
  <c r="BE64" s="1"/>
  <c r="AL45"/>
  <c r="AM45" s="1"/>
  <c r="AL31"/>
  <c r="CT31" s="1"/>
  <c r="CU31" s="1"/>
  <c r="AB25"/>
  <c r="AL22"/>
  <c r="AM22" s="1"/>
  <c r="AK22" s="1"/>
  <c r="S19"/>
  <c r="BY126"/>
  <c r="CI125"/>
  <c r="BY117"/>
  <c r="BO117" s="1"/>
  <c r="S105"/>
  <c r="CS103"/>
  <c r="CQ103" s="1"/>
  <c r="AM124"/>
  <c r="BK110"/>
  <c r="BI110" s="1"/>
  <c r="AM107"/>
  <c r="BK94"/>
  <c r="CU92"/>
  <c r="CS78"/>
  <c r="BK129"/>
  <c r="AL127"/>
  <c r="CT127" s="1"/>
  <c r="CU127" s="1"/>
  <c r="S104"/>
  <c r="BY97"/>
  <c r="BO97" s="1"/>
  <c r="CS66"/>
  <c r="CU95"/>
  <c r="CT90"/>
  <c r="CU90" s="1"/>
  <c r="BK90" s="1"/>
  <c r="BY88"/>
  <c r="AW111"/>
  <c r="AB110"/>
  <c r="CT110" s="1"/>
  <c r="CU110" s="1"/>
  <c r="BY108"/>
  <c r="CS90"/>
  <c r="CM90" s="1"/>
  <c r="AL80"/>
  <c r="CT80" s="1"/>
  <c r="CU80" s="1"/>
  <c r="BY78"/>
  <c r="BK63"/>
  <c r="S51"/>
  <c r="I51" s="1"/>
  <c r="BY50"/>
  <c r="CI38"/>
  <c r="BK26"/>
  <c r="S21"/>
  <c r="I21" s="1"/>
  <c r="CS93"/>
  <c r="CM93" s="1"/>
  <c r="BY90"/>
  <c r="BY84"/>
  <c r="BY81"/>
  <c r="BO81" s="1"/>
  <c r="BY76"/>
  <c r="BO76" s="1"/>
  <c r="S63"/>
  <c r="AL30"/>
  <c r="BY21"/>
  <c r="BO21" s="1"/>
  <c r="AL120"/>
  <c r="CT120" s="1"/>
  <c r="CU120" s="1"/>
  <c r="AB116"/>
  <c r="CT116" s="1"/>
  <c r="CU116" s="1"/>
  <c r="CS109"/>
  <c r="AL98"/>
  <c r="AM98" s="1"/>
  <c r="CS27"/>
  <c r="CQ65"/>
  <c r="CM65"/>
  <c r="BA107"/>
  <c r="BE107"/>
  <c r="BI107"/>
  <c r="CQ101"/>
  <c r="CM101"/>
  <c r="M66"/>
  <c r="I66"/>
  <c r="BO63"/>
  <c r="BS63"/>
  <c r="BW63"/>
  <c r="BS57"/>
  <c r="BO57"/>
  <c r="BW57"/>
  <c r="BA64"/>
  <c r="AQ109"/>
  <c r="Q105"/>
  <c r="I105"/>
  <c r="M105"/>
  <c r="CC98"/>
  <c r="CG98"/>
  <c r="Q92"/>
  <c r="Q91"/>
  <c r="I91"/>
  <c r="M91"/>
  <c r="CT26"/>
  <c r="CU26" s="1"/>
  <c r="AC26" s="1"/>
  <c r="BS92"/>
  <c r="BW92"/>
  <c r="BO92"/>
  <c r="AU68"/>
  <c r="AQ68"/>
  <c r="CM21"/>
  <c r="CQ21"/>
  <c r="M85"/>
  <c r="I85"/>
  <c r="Q85"/>
  <c r="BW64"/>
  <c r="BS64"/>
  <c r="BO64"/>
  <c r="AM126"/>
  <c r="CT126"/>
  <c r="CU126" s="1"/>
  <c r="BK126" s="1"/>
  <c r="BW119"/>
  <c r="BO119"/>
  <c r="BS119"/>
  <c r="CQ115"/>
  <c r="CM115"/>
  <c r="BE46"/>
  <c r="BI46"/>
  <c r="BA46"/>
  <c r="BE41"/>
  <c r="BI41"/>
  <c r="BA41"/>
  <c r="AM67"/>
  <c r="AK67" s="1"/>
  <c r="CT67"/>
  <c r="CU67" s="1"/>
  <c r="AC65"/>
  <c r="CT65"/>
  <c r="CU65" s="1"/>
  <c r="M65"/>
  <c r="I65"/>
  <c r="Q65"/>
  <c r="CQ93"/>
  <c r="CQ77"/>
  <c r="CM77"/>
  <c r="BW76"/>
  <c r="BS76"/>
  <c r="CC56"/>
  <c r="CG56"/>
  <c r="CM109"/>
  <c r="CQ109"/>
  <c r="CT128"/>
  <c r="CU128" s="1"/>
  <c r="AC128" s="1"/>
  <c r="AL118"/>
  <c r="AM118" s="1"/>
  <c r="Q120"/>
  <c r="CI93"/>
  <c r="CG93" s="1"/>
  <c r="BE100"/>
  <c r="AU97"/>
  <c r="AL105"/>
  <c r="AM105" s="1"/>
  <c r="AB103"/>
  <c r="CT103" s="1"/>
  <c r="CU103" s="1"/>
  <c r="AW103" s="1"/>
  <c r="BA92"/>
  <c r="CT86"/>
  <c r="CU86" s="1"/>
  <c r="CU78"/>
  <c r="AC78" s="1"/>
  <c r="W78" s="1"/>
  <c r="AB102"/>
  <c r="CT102" s="1"/>
  <c r="CU102" s="1"/>
  <c r="AW102" s="1"/>
  <c r="M100"/>
  <c r="BA97"/>
  <c r="CQ96"/>
  <c r="CU75"/>
  <c r="AM83"/>
  <c r="BO80"/>
  <c r="CT77"/>
  <c r="CU77" s="1"/>
  <c r="I90"/>
  <c r="BI88"/>
  <c r="CT87"/>
  <c r="CU87" s="1"/>
  <c r="BK87" s="1"/>
  <c r="AB85"/>
  <c r="CT85" s="1"/>
  <c r="CU85" s="1"/>
  <c r="I79"/>
  <c r="CG74"/>
  <c r="CG69"/>
  <c r="M67"/>
  <c r="AU69"/>
  <c r="Q69"/>
  <c r="CU43"/>
  <c r="CS43" s="1"/>
  <c r="M52"/>
  <c r="CU47"/>
  <c r="CU39"/>
  <c r="M41"/>
  <c r="CT40"/>
  <c r="CU40" s="1"/>
  <c r="CQ36"/>
  <c r="AU30"/>
  <c r="I22"/>
  <c r="BE55"/>
  <c r="I54"/>
  <c r="AL51"/>
  <c r="AM51" s="1"/>
  <c r="BW48"/>
  <c r="BW36"/>
  <c r="AU24"/>
  <c r="AL23"/>
  <c r="AM23" s="1"/>
  <c r="BS30"/>
  <c r="AU27"/>
  <c r="CQ15"/>
  <c r="AW124"/>
  <c r="CI123"/>
  <c r="BK123"/>
  <c r="BI123" s="1"/>
  <c r="BK89"/>
  <c r="BY55"/>
  <c r="BO55" s="1"/>
  <c r="CS49"/>
  <c r="CI35"/>
  <c r="AB17"/>
  <c r="BE75"/>
  <c r="BK58"/>
  <c r="AB18"/>
  <c r="AC18" s="1"/>
  <c r="BY113"/>
  <c r="BS129"/>
  <c r="Q122"/>
  <c r="BO120"/>
  <c r="BS114"/>
  <c r="BI121"/>
  <c r="BW115"/>
  <c r="AU114"/>
  <c r="CT107"/>
  <c r="CU107" s="1"/>
  <c r="Q128"/>
  <c r="CG124"/>
  <c r="M122"/>
  <c r="BW118"/>
  <c r="BE121"/>
  <c r="CT121"/>
  <c r="CU121" s="1"/>
  <c r="BS115"/>
  <c r="CT115"/>
  <c r="CU115" s="1"/>
  <c r="AL129"/>
  <c r="CT129" s="1"/>
  <c r="CU129" s="1"/>
  <c r="AC129" s="1"/>
  <c r="AA129" s="1"/>
  <c r="AM103"/>
  <c r="M120"/>
  <c r="CT111"/>
  <c r="CU111" s="1"/>
  <c r="AC111" s="1"/>
  <c r="CQ95"/>
  <c r="Q107"/>
  <c r="AC98"/>
  <c r="AM92"/>
  <c r="AG92" s="1"/>
  <c r="CG106"/>
  <c r="CT88"/>
  <c r="CU88" s="1"/>
  <c r="CU79"/>
  <c r="CT74"/>
  <c r="CU74" s="1"/>
  <c r="AC74" s="1"/>
  <c r="CG84"/>
  <c r="CQ82"/>
  <c r="BE88"/>
  <c r="AM87"/>
  <c r="AG87" s="1"/>
  <c r="BO73"/>
  <c r="CQ80"/>
  <c r="AU67"/>
  <c r="CG62"/>
  <c r="CT48"/>
  <c r="CU48" s="1"/>
  <c r="AW48" s="1"/>
  <c r="AU48" s="1"/>
  <c r="CT30"/>
  <c r="CU30" s="1"/>
  <c r="AM30" s="1"/>
  <c r="AK30" s="1"/>
  <c r="M69"/>
  <c r="BI65"/>
  <c r="S16"/>
  <c r="I16" s="1"/>
  <c r="AU36"/>
  <c r="BW19"/>
  <c r="CT51"/>
  <c r="CU51" s="1"/>
  <c r="BK51" s="1"/>
  <c r="BE51" s="1"/>
  <c r="AU29"/>
  <c r="BS48"/>
  <c r="CT18"/>
  <c r="CU18" s="1"/>
  <c r="BY18" s="1"/>
  <c r="CG41"/>
  <c r="BY124"/>
  <c r="S123"/>
  <c r="AW116"/>
  <c r="CI60"/>
  <c r="CG60" s="1"/>
  <c r="AW61"/>
  <c r="BY49"/>
  <c r="CS20"/>
  <c r="CM20" s="1"/>
  <c r="BY38"/>
  <c r="AU16"/>
  <c r="S75"/>
  <c r="S53"/>
  <c r="CT60"/>
  <c r="CU60" s="1"/>
  <c r="CT15"/>
  <c r="CU15" s="1"/>
  <c r="CT117"/>
  <c r="CU117" s="1"/>
  <c r="CT119"/>
  <c r="CU119" s="1"/>
  <c r="AC119" s="1"/>
  <c r="CU104"/>
  <c r="CU101"/>
  <c r="S101" s="1"/>
  <c r="CT99"/>
  <c r="CU99" s="1"/>
  <c r="BK99" s="1"/>
  <c r="BI99" s="1"/>
  <c r="BE92"/>
  <c r="CC75"/>
  <c r="BS73"/>
  <c r="CU59"/>
  <c r="CU61"/>
  <c r="CT19"/>
  <c r="CU19" s="1"/>
  <c r="AM19" s="1"/>
  <c r="AK19" s="1"/>
  <c r="BO16"/>
  <c r="CS81"/>
  <c r="AW59"/>
  <c r="BK15"/>
  <c r="S15"/>
  <c r="BY54"/>
  <c r="CI28"/>
  <c r="S88"/>
  <c r="BK120"/>
  <c r="BI120" s="1"/>
  <c r="AC120"/>
  <c r="I60"/>
  <c r="M60"/>
  <c r="Q60"/>
  <c r="BS37"/>
  <c r="BW37"/>
  <c r="BO37"/>
  <c r="I23"/>
  <c r="M23"/>
  <c r="Q23"/>
  <c r="BS60"/>
  <c r="BW60"/>
  <c r="BO60"/>
  <c r="BY101"/>
  <c r="BE123"/>
  <c r="M95"/>
  <c r="Q95"/>
  <c r="I95"/>
  <c r="I99"/>
  <c r="M99"/>
  <c r="Q99"/>
  <c r="BA74"/>
  <c r="BE74"/>
  <c r="BI74"/>
  <c r="BS55"/>
  <c r="BW55"/>
  <c r="CC32"/>
  <c r="CG32"/>
  <c r="BI29"/>
  <c r="BA29"/>
  <c r="BE29"/>
  <c r="CC27"/>
  <c r="CG27"/>
  <c r="CM25"/>
  <c r="CQ25"/>
  <c r="BA23"/>
  <c r="BE23"/>
  <c r="BI23"/>
  <c r="BA95"/>
  <c r="BE95"/>
  <c r="BI95"/>
  <c r="CC60"/>
  <c r="AQ61"/>
  <c r="AU61"/>
  <c r="BO42"/>
  <c r="BS42"/>
  <c r="BW42"/>
  <c r="M38"/>
  <c r="M36"/>
  <c r="Q36"/>
  <c r="I36"/>
  <c r="BO28"/>
  <c r="BS28"/>
  <c r="BW28"/>
  <c r="CG26"/>
  <c r="CC26"/>
  <c r="Q61"/>
  <c r="I61"/>
  <c r="M61"/>
  <c r="AQ43"/>
  <c r="AU43"/>
  <c r="BA36"/>
  <c r="BE36"/>
  <c r="BI36"/>
  <c r="Q17"/>
  <c r="I17"/>
  <c r="M17"/>
  <c r="CT112"/>
  <c r="CU112" s="1"/>
  <c r="AC121"/>
  <c r="AC115"/>
  <c r="W115" s="1"/>
  <c r="CT113"/>
  <c r="CU113" s="1"/>
  <c r="CS113" s="1"/>
  <c r="AM117"/>
  <c r="AM111"/>
  <c r="AC96"/>
  <c r="AA96" s="1"/>
  <c r="AC99"/>
  <c r="AM95"/>
  <c r="AG95" s="1"/>
  <c r="AC89"/>
  <c r="W89" s="1"/>
  <c r="AM80"/>
  <c r="AM78"/>
  <c r="AC90"/>
  <c r="AA90" s="1"/>
  <c r="CT81"/>
  <c r="CU81" s="1"/>
  <c r="S81" s="1"/>
  <c r="AM88"/>
  <c r="CT62"/>
  <c r="CU62" s="1"/>
  <c r="S62" s="1"/>
  <c r="M62" s="1"/>
  <c r="CT69"/>
  <c r="CU69" s="1"/>
  <c r="BK69" s="1"/>
  <c r="AC39"/>
  <c r="W39" s="1"/>
  <c r="AC37"/>
  <c r="CT38"/>
  <c r="CU38" s="1"/>
  <c r="CT29"/>
  <c r="CU29" s="1"/>
  <c r="S29" s="1"/>
  <c r="AC23"/>
  <c r="AA23" s="1"/>
  <c r="AM18"/>
  <c r="AC30"/>
  <c r="W30" s="1"/>
  <c r="CT14"/>
  <c r="CU14" s="1"/>
  <c r="AM14" s="1"/>
  <c r="S111"/>
  <c r="BY102"/>
  <c r="BY100"/>
  <c r="BY52"/>
  <c r="BK42"/>
  <c r="BK30"/>
  <c r="BK21"/>
  <c r="BY59"/>
  <c r="CI52"/>
  <c r="CI51"/>
  <c r="S48"/>
  <c r="BK38"/>
  <c r="AW34"/>
  <c r="BK31"/>
  <c r="CQ16"/>
  <c r="CM16"/>
  <c r="CT118"/>
  <c r="CU118" s="1"/>
  <c r="AW118" s="1"/>
  <c r="AQ118" s="1"/>
  <c r="CT84"/>
  <c r="CU84" s="1"/>
  <c r="BK84" s="1"/>
  <c r="BI84" s="1"/>
  <c r="CT71"/>
  <c r="CU71" s="1"/>
  <c r="S71" s="1"/>
  <c r="I71" s="1"/>
  <c r="CT76"/>
  <c r="CU76" s="1"/>
  <c r="BK76" s="1"/>
  <c r="BI76" s="1"/>
  <c r="CT50"/>
  <c r="CU50" s="1"/>
  <c r="BK50" s="1"/>
  <c r="CT45"/>
  <c r="CU45" s="1"/>
  <c r="S43"/>
  <c r="CI96"/>
  <c r="CI54"/>
  <c r="AW40"/>
  <c r="Q94"/>
  <c r="M94"/>
  <c r="I94"/>
  <c r="BW93"/>
  <c r="BS93"/>
  <c r="BO93"/>
  <c r="AM120"/>
  <c r="AK120" s="1"/>
  <c r="CT114"/>
  <c r="CU114" s="1"/>
  <c r="AC114" s="1"/>
  <c r="AC104"/>
  <c r="AA104" s="1"/>
  <c r="CT82"/>
  <c r="CU82" s="1"/>
  <c r="AC82" s="1"/>
  <c r="CT72"/>
  <c r="CU72" s="1"/>
  <c r="S72" s="1"/>
  <c r="I72" s="1"/>
  <c r="AM55"/>
  <c r="AK55" s="1"/>
  <c r="AM63"/>
  <c r="CT25"/>
  <c r="CU25" s="1"/>
  <c r="AC25" s="1"/>
  <c r="CT17"/>
  <c r="CU17" s="1"/>
  <c r="AC17" s="1"/>
  <c r="W17" s="1"/>
  <c r="BY121"/>
  <c r="BY61"/>
  <c r="BY41"/>
  <c r="S30"/>
  <c r="BY24"/>
  <c r="BK57"/>
  <c r="CS50"/>
  <c r="BK48"/>
  <c r="AW46"/>
  <c r="CS40"/>
  <c r="AW39"/>
  <c r="S96"/>
  <c r="I96" s="1"/>
  <c r="AM90"/>
  <c r="AK90" s="1"/>
  <c r="CT66"/>
  <c r="CU66" s="1"/>
  <c r="AM43"/>
  <c r="S126"/>
  <c r="CS111"/>
  <c r="CI110"/>
  <c r="AW55"/>
  <c r="BY40"/>
  <c r="AK121"/>
  <c r="AG121"/>
  <c r="AA124"/>
  <c r="W124"/>
  <c r="S113"/>
  <c r="CI113"/>
  <c r="AM113"/>
  <c r="BK113"/>
  <c r="BA120"/>
  <c r="AK102"/>
  <c r="AG102"/>
  <c r="AK122"/>
  <c r="AG122"/>
  <c r="AU91"/>
  <c r="AQ91"/>
  <c r="AA97"/>
  <c r="W97"/>
  <c r="AK84"/>
  <c r="AG84"/>
  <c r="AA100"/>
  <c r="W100"/>
  <c r="W90"/>
  <c r="BY87"/>
  <c r="AC87"/>
  <c r="S87"/>
  <c r="AK71"/>
  <c r="AG71"/>
  <c r="AA64"/>
  <c r="W64"/>
  <c r="AU53"/>
  <c r="AQ53"/>
  <c r="Q58"/>
  <c r="M58"/>
  <c r="I58"/>
  <c r="I62"/>
  <c r="AK69"/>
  <c r="AG69"/>
  <c r="BW44"/>
  <c r="BS44"/>
  <c r="BO44"/>
  <c r="CG36"/>
  <c r="AC20"/>
  <c r="BY20"/>
  <c r="BK20"/>
  <c r="AM47"/>
  <c r="S47"/>
  <c r="AC47"/>
  <c r="BK47"/>
  <c r="CI47"/>
  <c r="AK45"/>
  <c r="AG45"/>
  <c r="S33"/>
  <c r="BY33"/>
  <c r="AC33"/>
  <c r="BK33"/>
  <c r="CI29"/>
  <c r="AC29"/>
  <c r="AK52"/>
  <c r="AG52"/>
  <c r="S14"/>
  <c r="AM128"/>
  <c r="AA128"/>
  <c r="W128"/>
  <c r="BI126"/>
  <c r="BE126"/>
  <c r="BA126"/>
  <c r="CQ91"/>
  <c r="CM91"/>
  <c r="AK94"/>
  <c r="AG94"/>
  <c r="BI90"/>
  <c r="BE90"/>
  <c r="BA90"/>
  <c r="AK81"/>
  <c r="AG81"/>
  <c r="M71"/>
  <c r="AA65"/>
  <c r="W65"/>
  <c r="AK46"/>
  <c r="AG46"/>
  <c r="AK37"/>
  <c r="AG37"/>
  <c r="AK28"/>
  <c r="AG28"/>
  <c r="CQ43"/>
  <c r="CM43"/>
  <c r="AA35"/>
  <c r="W35"/>
  <c r="BI50"/>
  <c r="BE50"/>
  <c r="BA50"/>
  <c r="AA24"/>
  <c r="W24"/>
  <c r="AK42"/>
  <c r="AG42"/>
  <c r="AG120"/>
  <c r="AK109"/>
  <c r="AG109"/>
  <c r="AA122"/>
  <c r="W122"/>
  <c r="AK99"/>
  <c r="AG99"/>
  <c r="Q89"/>
  <c r="M89"/>
  <c r="I89"/>
  <c r="BY82"/>
  <c r="CG73"/>
  <c r="CC73"/>
  <c r="Q73"/>
  <c r="M73"/>
  <c r="I73"/>
  <c r="Q72"/>
  <c r="AA52"/>
  <c r="W52"/>
  <c r="AK56"/>
  <c r="AG56"/>
  <c r="AQ48"/>
  <c r="AG30"/>
  <c r="AK64"/>
  <c r="AG64"/>
  <c r="M16"/>
  <c r="AK29"/>
  <c r="AG29"/>
  <c r="BI51"/>
  <c r="BA51"/>
  <c r="AA26"/>
  <c r="W26"/>
  <c r="AK44"/>
  <c r="AG44"/>
  <c r="AM68"/>
  <c r="BK116"/>
  <c r="CS116"/>
  <c r="CI116"/>
  <c r="BY116"/>
  <c r="AK114"/>
  <c r="AG114"/>
  <c r="BK115"/>
  <c r="S115"/>
  <c r="AK112"/>
  <c r="AG112"/>
  <c r="BK111"/>
  <c r="BE99"/>
  <c r="BA99"/>
  <c r="AU102"/>
  <c r="AQ102"/>
  <c r="CI80"/>
  <c r="AW80"/>
  <c r="AA78"/>
  <c r="AA70"/>
  <c r="W70"/>
  <c r="AK59"/>
  <c r="AG59"/>
  <c r="AK50"/>
  <c r="AG50"/>
  <c r="AK34"/>
  <c r="AG34"/>
  <c r="AK25"/>
  <c r="AG25"/>
  <c r="AG19"/>
  <c r="AK72"/>
  <c r="AG72"/>
  <c r="AK70"/>
  <c r="AG70"/>
  <c r="AG67"/>
  <c r="AW31"/>
  <c r="S31"/>
  <c r="S18"/>
  <c r="BI37"/>
  <c r="BE37"/>
  <c r="BA37"/>
  <c r="AK35"/>
  <c r="AG35"/>
  <c r="W129"/>
  <c r="CG127"/>
  <c r="CC127"/>
  <c r="AK117"/>
  <c r="AG117"/>
  <c r="AK103"/>
  <c r="AG103"/>
  <c r="CG86"/>
  <c r="CC86"/>
  <c r="BI63"/>
  <c r="BE63"/>
  <c r="BA63"/>
  <c r="AA120"/>
  <c r="W120"/>
  <c r="AK110"/>
  <c r="AG110"/>
  <c r="Q116"/>
  <c r="M116"/>
  <c r="I116"/>
  <c r="AU126"/>
  <c r="AQ126"/>
  <c r="BI112"/>
  <c r="BE112"/>
  <c r="BA112"/>
  <c r="AA95"/>
  <c r="W95"/>
  <c r="AU103"/>
  <c r="AQ103"/>
  <c r="AU99"/>
  <c r="AQ99"/>
  <c r="BS97"/>
  <c r="AL93"/>
  <c r="CT93" s="1"/>
  <c r="CU93" s="1"/>
  <c r="BK93" s="1"/>
  <c r="AA83"/>
  <c r="W83"/>
  <c r="BE84"/>
  <c r="BA84"/>
  <c r="AU75"/>
  <c r="AQ75"/>
  <c r="AK65"/>
  <c r="AG65"/>
  <c r="AK87"/>
  <c r="AU88"/>
  <c r="AQ88"/>
  <c r="Q76"/>
  <c r="M76"/>
  <c r="I76"/>
  <c r="CQ53"/>
  <c r="CM53"/>
  <c r="AK62"/>
  <c r="AG62"/>
  <c r="Q49"/>
  <c r="M49"/>
  <c r="I49"/>
  <c r="Q44"/>
  <c r="M44"/>
  <c r="I44"/>
  <c r="BW39"/>
  <c r="BS39"/>
  <c r="BO39"/>
  <c r="BI27"/>
  <c r="BE27"/>
  <c r="BA27"/>
  <c r="CG16"/>
  <c r="CC16"/>
  <c r="AK38"/>
  <c r="AG38"/>
  <c r="AK39"/>
  <c r="AG39"/>
  <c r="AK43"/>
  <c r="AG43"/>
  <c r="AK18"/>
  <c r="AG18"/>
  <c r="M51"/>
  <c r="Q43"/>
  <c r="M43"/>
  <c r="I43"/>
  <c r="BI32"/>
  <c r="BE32"/>
  <c r="BA32"/>
  <c r="AA30"/>
  <c r="AU17"/>
  <c r="AQ17"/>
  <c r="AK53"/>
  <c r="AG53"/>
  <c r="AK49"/>
  <c r="AG49"/>
  <c r="AA31"/>
  <c r="W31"/>
  <c r="AK15"/>
  <c r="AG15"/>
  <c r="Q119"/>
  <c r="M119"/>
  <c r="I119"/>
  <c r="BW108"/>
  <c r="BS108"/>
  <c r="BO108"/>
  <c r="BI129"/>
  <c r="BE129"/>
  <c r="BA129"/>
  <c r="BW126"/>
  <c r="BS126"/>
  <c r="BO126"/>
  <c r="Q124"/>
  <c r="M124"/>
  <c r="I124"/>
  <c r="AU122"/>
  <c r="AQ122"/>
  <c r="AU117"/>
  <c r="AQ117"/>
  <c r="AK100"/>
  <c r="AG100"/>
  <c r="BW90"/>
  <c r="BS90"/>
  <c r="BO90"/>
  <c r="CG107"/>
  <c r="CC107"/>
  <c r="CQ102"/>
  <c r="CM102"/>
  <c r="BW103"/>
  <c r="BS103"/>
  <c r="BO103"/>
  <c r="AU98"/>
  <c r="AQ98"/>
  <c r="BW94"/>
  <c r="BS94"/>
  <c r="BO94"/>
  <c r="AA80"/>
  <c r="W80"/>
  <c r="BW84"/>
  <c r="BS84"/>
  <c r="BO84"/>
  <c r="BS81"/>
  <c r="CG77"/>
  <c r="CC77"/>
  <c r="CQ75"/>
  <c r="AU74"/>
  <c r="AQ74"/>
  <c r="AA67"/>
  <c r="W67"/>
  <c r="AK58"/>
  <c r="AG58"/>
  <c r="BI86"/>
  <c r="BE86"/>
  <c r="BA86"/>
  <c r="Q83"/>
  <c r="M83"/>
  <c r="I83"/>
  <c r="Q80"/>
  <c r="M80"/>
  <c r="I80"/>
  <c r="AU76"/>
  <c r="AQ76"/>
  <c r="BI60"/>
  <c r="BE60"/>
  <c r="BA60"/>
  <c r="BW71"/>
  <c r="BS71"/>
  <c r="BO71"/>
  <c r="AU66"/>
  <c r="AQ66"/>
  <c r="CQ59"/>
  <c r="CM59"/>
  <c r="AU56"/>
  <c r="AQ56"/>
  <c r="BS53"/>
  <c r="BO53"/>
  <c r="BW53"/>
  <c r="BI49"/>
  <c r="BE49"/>
  <c r="BA49"/>
  <c r="BW47"/>
  <c r="BS47"/>
  <c r="BO47"/>
  <c r="M40"/>
  <c r="I40"/>
  <c r="Q40"/>
  <c r="BI35"/>
  <c r="BE35"/>
  <c r="BA35"/>
  <c r="BW22"/>
  <c r="BS22"/>
  <c r="BO22"/>
  <c r="BI17"/>
  <c r="BE17"/>
  <c r="BA17"/>
  <c r="AU51"/>
  <c r="AQ51"/>
  <c r="AU45"/>
  <c r="AQ45"/>
  <c r="BI40"/>
  <c r="BE40"/>
  <c r="BA40"/>
  <c r="CQ37"/>
  <c r="CM37"/>
  <c r="CG33"/>
  <c r="CC33"/>
  <c r="BW32"/>
  <c r="BS32"/>
  <c r="BO32"/>
  <c r="CQ31"/>
  <c r="CM31"/>
  <c r="CG30"/>
  <c r="CC30"/>
  <c r="CQ28"/>
  <c r="CM28"/>
  <c r="BI26"/>
  <c r="BE26"/>
  <c r="BA26"/>
  <c r="CQ14"/>
  <c r="CM14"/>
  <c r="CT109"/>
  <c r="CU109" s="1"/>
  <c r="CT94"/>
  <c r="CU94" s="1"/>
  <c r="AC94" s="1"/>
  <c r="CT56"/>
  <c r="CU56" s="1"/>
  <c r="AC56" s="1"/>
  <c r="AC50"/>
  <c r="CI112"/>
  <c r="AC116"/>
  <c r="CT125"/>
  <c r="CU125" s="1"/>
  <c r="AM125" s="1"/>
  <c r="AB108"/>
  <c r="AC113"/>
  <c r="AC118"/>
  <c r="CT97"/>
  <c r="CU97" s="1"/>
  <c r="CT100"/>
  <c r="CU100" s="1"/>
  <c r="AW100" s="1"/>
  <c r="BK73"/>
  <c r="AM77"/>
  <c r="CI90"/>
  <c r="AC79"/>
  <c r="AM82"/>
  <c r="AC75"/>
  <c r="CT70"/>
  <c r="CU70" s="1"/>
  <c r="S70" s="1"/>
  <c r="CT64"/>
  <c r="CU64" s="1"/>
  <c r="CT57"/>
  <c r="CU57" s="1"/>
  <c r="AC57" s="1"/>
  <c r="AC61"/>
  <c r="AC66"/>
  <c r="AC58"/>
  <c r="BK72"/>
  <c r="CT42"/>
  <c r="CU42" s="1"/>
  <c r="CT28"/>
  <c r="CU28" s="1"/>
  <c r="AM20"/>
  <c r="AM33"/>
  <c r="AC22"/>
  <c r="BK45"/>
  <c r="BY43"/>
  <c r="AC27"/>
  <c r="CT21"/>
  <c r="CU21" s="1"/>
  <c r="CI21" s="1"/>
  <c r="AC40"/>
  <c r="AC38"/>
  <c r="AC48"/>
  <c r="CT46"/>
  <c r="CU46" s="1"/>
  <c r="CT34"/>
  <c r="CU34" s="1"/>
  <c r="AC49"/>
  <c r="CT52"/>
  <c r="CU52" s="1"/>
  <c r="BK43"/>
  <c r="BK16"/>
  <c r="CT32"/>
  <c r="CU32" s="1"/>
  <c r="AM17"/>
  <c r="AC15"/>
  <c r="AC14"/>
  <c r="CG122"/>
  <c r="CC122"/>
  <c r="AU108"/>
  <c r="AQ108"/>
  <c r="AA126"/>
  <c r="W126"/>
  <c r="AK111"/>
  <c r="AG111"/>
  <c r="AK97"/>
  <c r="AG97"/>
  <c r="AA98"/>
  <c r="W98"/>
  <c r="BI94"/>
  <c r="BE94"/>
  <c r="BA94"/>
  <c r="BI101"/>
  <c r="BE101"/>
  <c r="BA101"/>
  <c r="CG72"/>
  <c r="CC72"/>
  <c r="AA76"/>
  <c r="W76"/>
  <c r="AK78"/>
  <c r="AG78"/>
  <c r="AK79"/>
  <c r="AG79"/>
  <c r="Q86"/>
  <c r="M86"/>
  <c r="I86"/>
  <c r="BI69"/>
  <c r="BE69"/>
  <c r="BA69"/>
  <c r="CQ66"/>
  <c r="CM66"/>
  <c r="AK74"/>
  <c r="AG74"/>
  <c r="CG70"/>
  <c r="CC70"/>
  <c r="AK66"/>
  <c r="AG66"/>
  <c r="Q59"/>
  <c r="M59"/>
  <c r="I59"/>
  <c r="CQ41"/>
  <c r="CM41"/>
  <c r="BI24"/>
  <c r="BE24"/>
  <c r="BA24"/>
  <c r="CG19"/>
  <c r="CC19"/>
  <c r="AA55"/>
  <c r="W55"/>
  <c r="AK27"/>
  <c r="AG27"/>
  <c r="AA42"/>
  <c r="W42"/>
  <c r="CQ51"/>
  <c r="CM51"/>
  <c r="CQ45"/>
  <c r="CM45"/>
  <c r="CG44"/>
  <c r="CC44"/>
  <c r="CG31"/>
  <c r="CC31"/>
  <c r="AU26"/>
  <c r="AQ26"/>
  <c r="AL108"/>
  <c r="AK124"/>
  <c r="AG124"/>
  <c r="AA121"/>
  <c r="W121"/>
  <c r="AK119"/>
  <c r="AG119"/>
  <c r="AA117"/>
  <c r="W117"/>
  <c r="AA115"/>
  <c r="AU125"/>
  <c r="AQ125"/>
  <c r="BI119"/>
  <c r="BE119"/>
  <c r="BA119"/>
  <c r="BS117"/>
  <c r="AU111"/>
  <c r="AQ111"/>
  <c r="AU110"/>
  <c r="AQ110"/>
  <c r="CG108"/>
  <c r="CC108"/>
  <c r="CG129"/>
  <c r="CC129"/>
  <c r="BW122"/>
  <c r="BS122"/>
  <c r="BO122"/>
  <c r="BI118"/>
  <c r="BE118"/>
  <c r="BA118"/>
  <c r="CG115"/>
  <c r="CC115"/>
  <c r="BI108"/>
  <c r="BE108"/>
  <c r="BA108"/>
  <c r="AK126"/>
  <c r="AG126"/>
  <c r="Q96"/>
  <c r="M96"/>
  <c r="AB91"/>
  <c r="CT91" s="1"/>
  <c r="CU91" s="1"/>
  <c r="BY91" s="1"/>
  <c r="AK96"/>
  <c r="AG96"/>
  <c r="AK91"/>
  <c r="AG91"/>
  <c r="CG105"/>
  <c r="CC105"/>
  <c r="CQ100"/>
  <c r="CM100"/>
  <c r="BW98"/>
  <c r="BS98"/>
  <c r="BO98"/>
  <c r="Q104"/>
  <c r="M104"/>
  <c r="I104"/>
  <c r="CG94"/>
  <c r="CC94"/>
  <c r="AK85"/>
  <c r="AG85"/>
  <c r="AA77"/>
  <c r="W77"/>
  <c r="CQ88"/>
  <c r="CM88"/>
  <c r="AU85"/>
  <c r="AQ85"/>
  <c r="BW78"/>
  <c r="BS78"/>
  <c r="BO78"/>
  <c r="CQ74"/>
  <c r="CM74"/>
  <c r="AK86"/>
  <c r="AG86"/>
  <c r="AK83"/>
  <c r="AG83"/>
  <c r="AK61"/>
  <c r="AG61"/>
  <c r="BO74"/>
  <c r="BW74"/>
  <c r="BS74"/>
  <c r="CG89"/>
  <c r="CC89"/>
  <c r="BE83"/>
  <c r="BI80"/>
  <c r="BE80"/>
  <c r="BA80"/>
  <c r="Q77"/>
  <c r="M77"/>
  <c r="I77"/>
  <c r="AA84"/>
  <c r="W84"/>
  <c r="Q74"/>
  <c r="M74"/>
  <c r="I74"/>
  <c r="Q68"/>
  <c r="M68"/>
  <c r="I68"/>
  <c r="AU65"/>
  <c r="AQ65"/>
  <c r="BW62"/>
  <c r="BS62"/>
  <c r="BO62"/>
  <c r="AB53"/>
  <c r="CT53" s="1"/>
  <c r="CU53" s="1"/>
  <c r="BK53" s="1"/>
  <c r="AK60"/>
  <c r="AG60"/>
  <c r="CG67"/>
  <c r="CC67"/>
  <c r="CG64"/>
  <c r="CC64"/>
  <c r="CQ47"/>
  <c r="CM47"/>
  <c r="CG42"/>
  <c r="CC42"/>
  <c r="BW34"/>
  <c r="BS34"/>
  <c r="BO34"/>
  <c r="AU25"/>
  <c r="AQ25"/>
  <c r="CQ22"/>
  <c r="CM22"/>
  <c r="AU20"/>
  <c r="AQ20"/>
  <c r="BW17"/>
  <c r="BS17"/>
  <c r="BO17"/>
  <c r="AA39"/>
  <c r="AA37"/>
  <c r="W37"/>
  <c r="AK48"/>
  <c r="AG48"/>
  <c r="BI52"/>
  <c r="BE52"/>
  <c r="BA52"/>
  <c r="CQ33"/>
  <c r="CM33"/>
  <c r="CQ32"/>
  <c r="CM32"/>
  <c r="BW26"/>
  <c r="BS26"/>
  <c r="BO26"/>
  <c r="BW25"/>
  <c r="BS25"/>
  <c r="BO25"/>
  <c r="M21"/>
  <c r="Q19"/>
  <c r="M19"/>
  <c r="I19"/>
  <c r="AA51"/>
  <c r="W51"/>
  <c r="AA32"/>
  <c r="W32"/>
  <c r="AK24"/>
  <c r="AG24"/>
  <c r="AC107"/>
  <c r="AC101"/>
  <c r="S93"/>
  <c r="BY75"/>
  <c r="AC68"/>
  <c r="CI43"/>
  <c r="S50"/>
  <c r="BK44"/>
  <c r="CT35"/>
  <c r="CU35" s="1"/>
  <c r="BY45"/>
  <c r="AC44"/>
  <c r="BW110"/>
  <c r="BS110"/>
  <c r="BO110"/>
  <c r="CQ119"/>
  <c r="CM119"/>
  <c r="AK115"/>
  <c r="AG115"/>
  <c r="AK116"/>
  <c r="AG116"/>
  <c r="AU129"/>
  <c r="AQ129"/>
  <c r="BI125"/>
  <c r="BE125"/>
  <c r="BA125"/>
  <c r="Q118"/>
  <c r="M118"/>
  <c r="I118"/>
  <c r="BA110"/>
  <c r="CQ108"/>
  <c r="CM108"/>
  <c r="CG125"/>
  <c r="CC125"/>
  <c r="CQ122"/>
  <c r="CM122"/>
  <c r="CG121"/>
  <c r="CC121"/>
  <c r="AK106"/>
  <c r="AG106"/>
  <c r="AA93"/>
  <c r="W93"/>
  <c r="BW101"/>
  <c r="BS101"/>
  <c r="BO101"/>
  <c r="AK104"/>
  <c r="AG104"/>
  <c r="AA99"/>
  <c r="W99"/>
  <c r="AA92"/>
  <c r="W92"/>
  <c r="AK95"/>
  <c r="AU106"/>
  <c r="AQ106"/>
  <c r="AQ90"/>
  <c r="AU90"/>
  <c r="AK107"/>
  <c r="AG107"/>
  <c r="BI104"/>
  <c r="BE104"/>
  <c r="BA104"/>
  <c r="CQ99"/>
  <c r="CM99"/>
  <c r="BI96"/>
  <c r="BE96"/>
  <c r="BA96"/>
  <c r="CG83"/>
  <c r="CC83"/>
  <c r="AK80"/>
  <c r="AG80"/>
  <c r="AA63"/>
  <c r="W63"/>
  <c r="AA88"/>
  <c r="W88"/>
  <c r="AK75"/>
  <c r="AG75"/>
  <c r="AK88"/>
  <c r="AG88"/>
  <c r="BW85"/>
  <c r="BI77"/>
  <c r="BE77"/>
  <c r="BA77"/>
  <c r="AK89"/>
  <c r="AG89"/>
  <c r="AU71"/>
  <c r="AQ71"/>
  <c r="BI68"/>
  <c r="BE68"/>
  <c r="BA68"/>
  <c r="Q63"/>
  <c r="M63"/>
  <c r="I63"/>
  <c r="CQ58"/>
  <c r="CM58"/>
  <c r="AK63"/>
  <c r="AG63"/>
  <c r="AA59"/>
  <c r="W59"/>
  <c r="BW65"/>
  <c r="BS65"/>
  <c r="BO65"/>
  <c r="CQ61"/>
  <c r="CM61"/>
  <c r="AU58"/>
  <c r="AQ58"/>
  <c r="AL54"/>
  <c r="CT54" s="1"/>
  <c r="CU54" s="1"/>
  <c r="AC54" s="1"/>
  <c r="AU50"/>
  <c r="AQ50"/>
  <c r="AU47"/>
  <c r="AQ47"/>
  <c r="CQ35"/>
  <c r="CM35"/>
  <c r="Q35"/>
  <c r="M35"/>
  <c r="I35"/>
  <c r="Q27"/>
  <c r="M27"/>
  <c r="I27"/>
  <c r="Q24"/>
  <c r="M24"/>
  <c r="I24"/>
  <c r="AU22"/>
  <c r="AQ22"/>
  <c r="AL16"/>
  <c r="CT16" s="1"/>
  <c r="CU16" s="1"/>
  <c r="AC16" s="1"/>
  <c r="AA43"/>
  <c r="W43"/>
  <c r="AK36"/>
  <c r="AG36"/>
  <c r="AK26"/>
  <c r="AG26"/>
  <c r="BW51"/>
  <c r="BS51"/>
  <c r="BO51"/>
  <c r="BW50"/>
  <c r="BS50"/>
  <c r="BO50"/>
  <c r="CG45"/>
  <c r="CC45"/>
  <c r="AU41"/>
  <c r="AQ41"/>
  <c r="CG38"/>
  <c r="CC38"/>
  <c r="AU33"/>
  <c r="AQ33"/>
  <c r="BW31"/>
  <c r="BS31"/>
  <c r="BO31"/>
  <c r="CQ26"/>
  <c r="CM26"/>
  <c r="Q26"/>
  <c r="M26"/>
  <c r="I26"/>
  <c r="BI19"/>
  <c r="BE19"/>
  <c r="BA19"/>
  <c r="AK21"/>
  <c r="AG21"/>
  <c r="CG15"/>
  <c r="CC15"/>
  <c r="CT124"/>
  <c r="CU124" s="1"/>
  <c r="BK124" s="1"/>
  <c r="S108"/>
  <c r="AC86"/>
  <c r="CT73"/>
  <c r="CU73" s="1"/>
  <c r="AC73" s="1"/>
  <c r="AC60"/>
  <c r="AC19"/>
  <c r="AM31"/>
  <c r="CS44"/>
  <c r="AC36"/>
  <c r="AM40" l="1"/>
  <c r="AG55"/>
  <c r="BK82"/>
  <c r="Q62"/>
  <c r="BW21"/>
  <c r="AM127"/>
  <c r="AQ121"/>
  <c r="CM103"/>
  <c r="BO27"/>
  <c r="AA119"/>
  <c r="W119"/>
  <c r="AK98"/>
  <c r="AG98"/>
  <c r="AM41"/>
  <c r="AC41"/>
  <c r="W82"/>
  <c r="AA82"/>
  <c r="M101"/>
  <c r="I101"/>
  <c r="Q101"/>
  <c r="S110"/>
  <c r="M110" s="1"/>
  <c r="AC110"/>
  <c r="BY127"/>
  <c r="BK127"/>
  <c r="AC127"/>
  <c r="W127" s="1"/>
  <c r="S127"/>
  <c r="S106"/>
  <c r="AC106"/>
  <c r="BY106"/>
  <c r="BK106"/>
  <c r="CS106"/>
  <c r="CG120"/>
  <c r="CC120"/>
  <c r="AG22"/>
  <c r="Q51"/>
  <c r="BW97"/>
  <c r="BA76"/>
  <c r="BK18"/>
  <c r="BY111"/>
  <c r="Q16"/>
  <c r="CC93"/>
  <c r="W104"/>
  <c r="BE120"/>
  <c r="I38"/>
  <c r="BA123"/>
  <c r="Q55"/>
  <c r="CT22"/>
  <c r="CU22" s="1"/>
  <c r="BK22" s="1"/>
  <c r="BS36"/>
  <c r="CT98"/>
  <c r="CU98" s="1"/>
  <c r="S98" s="1"/>
  <c r="BO23"/>
  <c r="BE59"/>
  <c r="BA59"/>
  <c r="BI59"/>
  <c r="CG23"/>
  <c r="CC23"/>
  <c r="CG79"/>
  <c r="CC79"/>
  <c r="CQ112"/>
  <c r="CM112"/>
  <c r="CM34"/>
  <c r="CQ34"/>
  <c r="CG50"/>
  <c r="CC50"/>
  <c r="CG119"/>
  <c r="CC119"/>
  <c r="CQ84"/>
  <c r="CM84"/>
  <c r="CQ124"/>
  <c r="CM124"/>
  <c r="CT83"/>
  <c r="CU83" s="1"/>
  <c r="BY83" s="1"/>
  <c r="BE110"/>
  <c r="CI18"/>
  <c r="AG90"/>
  <c r="CQ20"/>
  <c r="M55"/>
  <c r="BS21"/>
  <c r="BS23"/>
  <c r="M92"/>
  <c r="BI64"/>
  <c r="AU83"/>
  <c r="Q103"/>
  <c r="CQ24"/>
  <c r="CM24"/>
  <c r="BA79"/>
  <c r="BI79"/>
  <c r="BE79"/>
  <c r="BW80"/>
  <c r="BS80"/>
  <c r="CG61"/>
  <c r="CC61"/>
  <c r="CG111"/>
  <c r="CC111"/>
  <c r="AU52"/>
  <c r="AQ52"/>
  <c r="CG100"/>
  <c r="CC100"/>
  <c r="BW67"/>
  <c r="BS67"/>
  <c r="BO67"/>
  <c r="CM121"/>
  <c r="CQ121"/>
  <c r="CG109"/>
  <c r="CC109"/>
  <c r="AU15"/>
  <c r="AQ15"/>
  <c r="CG20"/>
  <c r="CC20"/>
  <c r="CG14"/>
  <c r="CC14"/>
  <c r="CC97"/>
  <c r="CG97"/>
  <c r="CC82"/>
  <c r="CG82"/>
  <c r="W96"/>
  <c r="Q21"/>
  <c r="BI83"/>
  <c r="BW117"/>
  <c r="BW81"/>
  <c r="BO85"/>
  <c r="W23"/>
  <c r="AK92"/>
  <c r="BE76"/>
  <c r="CQ90"/>
  <c r="AC71"/>
  <c r="AC69"/>
  <c r="S82"/>
  <c r="BY14"/>
  <c r="BS14" s="1"/>
  <c r="AM101"/>
  <c r="CQ23"/>
  <c r="CT23"/>
  <c r="CU23" s="1"/>
  <c r="AU107"/>
  <c r="AQ107"/>
  <c r="CQ98"/>
  <c r="CM98"/>
  <c r="CG104"/>
  <c r="CC104"/>
  <c r="BI91"/>
  <c r="BE91"/>
  <c r="BA91"/>
  <c r="CQ128"/>
  <c r="CM128"/>
  <c r="BE65"/>
  <c r="BA65"/>
  <c r="CG25"/>
  <c r="CC25"/>
  <c r="BS128"/>
  <c r="BO128"/>
  <c r="CM67"/>
  <c r="CQ67"/>
  <c r="BO29"/>
  <c r="BS29"/>
  <c r="BW29"/>
  <c r="M72"/>
  <c r="S114"/>
  <c r="M114" s="1"/>
  <c r="AA17"/>
  <c r="BK114"/>
  <c r="Q71"/>
  <c r="M42"/>
  <c r="Q42"/>
  <c r="I42"/>
  <c r="BA122"/>
  <c r="BE122"/>
  <c r="BI122"/>
  <c r="BS15"/>
  <c r="BW15"/>
  <c r="BO15"/>
  <c r="AA89"/>
  <c r="AU118"/>
  <c r="AG118"/>
  <c r="AK118"/>
  <c r="BA75"/>
  <c r="BI75"/>
  <c r="BS58"/>
  <c r="BO58"/>
  <c r="AM76"/>
  <c r="BO88"/>
  <c r="BS88"/>
  <c r="BW88"/>
  <c r="CM78"/>
  <c r="CQ78"/>
  <c r="M57"/>
  <c r="I57"/>
  <c r="CQ27"/>
  <c r="CM27"/>
  <c r="Q54"/>
  <c r="M54"/>
  <c r="AG51"/>
  <c r="AK51"/>
  <c r="AG23"/>
  <c r="AK23"/>
  <c r="AG14"/>
  <c r="AK14"/>
  <c r="W18"/>
  <c r="AA18"/>
  <c r="AG105"/>
  <c r="AK105"/>
  <c r="I15"/>
  <c r="M15"/>
  <c r="Q15"/>
  <c r="Q53"/>
  <c r="I53"/>
  <c r="M53"/>
  <c r="AU116"/>
  <c r="AQ116"/>
  <c r="CC35"/>
  <c r="CG35"/>
  <c r="AC85"/>
  <c r="CT105"/>
  <c r="CU105" s="1"/>
  <c r="BO54"/>
  <c r="BS54"/>
  <c r="BW54"/>
  <c r="CM81"/>
  <c r="CQ81"/>
  <c r="BS38"/>
  <c r="BO38"/>
  <c r="BW38"/>
  <c r="BS113"/>
  <c r="BO113"/>
  <c r="BW113"/>
  <c r="BI89"/>
  <c r="BE89"/>
  <c r="BA89"/>
  <c r="AC53"/>
  <c r="AC91"/>
  <c r="AM129"/>
  <c r="CC28"/>
  <c r="CG28"/>
  <c r="AQ59"/>
  <c r="AU59"/>
  <c r="BW124"/>
  <c r="BO124"/>
  <c r="BS124"/>
  <c r="AQ124"/>
  <c r="AU124"/>
  <c r="AC62"/>
  <c r="AC102"/>
  <c r="Q88"/>
  <c r="I88"/>
  <c r="M88"/>
  <c r="BI15"/>
  <c r="BE15"/>
  <c r="BA15"/>
  <c r="I75"/>
  <c r="M75"/>
  <c r="Q75"/>
  <c r="BO49"/>
  <c r="BS49"/>
  <c r="BW49"/>
  <c r="M123"/>
  <c r="Q123"/>
  <c r="I123"/>
  <c r="BI58"/>
  <c r="BE58"/>
  <c r="BA58"/>
  <c r="CM49"/>
  <c r="CQ49"/>
  <c r="CC123"/>
  <c r="CG123"/>
  <c r="AC103"/>
  <c r="CG110"/>
  <c r="CC110"/>
  <c r="AU39"/>
  <c r="AQ39"/>
  <c r="CM50"/>
  <c r="CQ50"/>
  <c r="BO41"/>
  <c r="BS41"/>
  <c r="BW41"/>
  <c r="BA31"/>
  <c r="BE31"/>
  <c r="BI31"/>
  <c r="CC51"/>
  <c r="CG51"/>
  <c r="BA30"/>
  <c r="BE30"/>
  <c r="BI30"/>
  <c r="BS102"/>
  <c r="BW102"/>
  <c r="BO102"/>
  <c r="AU55"/>
  <c r="AQ55"/>
  <c r="BI48"/>
  <c r="BA48"/>
  <c r="BE48"/>
  <c r="I30"/>
  <c r="M30"/>
  <c r="Q30"/>
  <c r="CG96"/>
  <c r="CC96"/>
  <c r="I48"/>
  <c r="M48"/>
  <c r="Q48"/>
  <c r="BI21"/>
  <c r="BA21"/>
  <c r="BE21"/>
  <c r="BO100"/>
  <c r="BS100"/>
  <c r="BW100"/>
  <c r="S112"/>
  <c r="BY112"/>
  <c r="AC112"/>
  <c r="BS40"/>
  <c r="BW40"/>
  <c r="BO40"/>
  <c r="Q126"/>
  <c r="I126"/>
  <c r="M126"/>
  <c r="AQ46"/>
  <c r="AU46"/>
  <c r="BO24"/>
  <c r="BS24"/>
  <c r="BW24"/>
  <c r="BS121"/>
  <c r="BW121"/>
  <c r="BO121"/>
  <c r="CG54"/>
  <c r="CC54"/>
  <c r="AC45"/>
  <c r="S45"/>
  <c r="BI38"/>
  <c r="BA38"/>
  <c r="BE38"/>
  <c r="BS59"/>
  <c r="BW59"/>
  <c r="BO59"/>
  <c r="BW52"/>
  <c r="BO52"/>
  <c r="BS52"/>
  <c r="AM16"/>
  <c r="AG16" s="1"/>
  <c r="AC72"/>
  <c r="CM111"/>
  <c r="CQ111"/>
  <c r="CQ40"/>
  <c r="CM40"/>
  <c r="BI57"/>
  <c r="BA57"/>
  <c r="BE57"/>
  <c r="BS61"/>
  <c r="BW61"/>
  <c r="BO61"/>
  <c r="AQ40"/>
  <c r="AU40"/>
  <c r="AQ34"/>
  <c r="AU34"/>
  <c r="CC52"/>
  <c r="CG52"/>
  <c r="BE42"/>
  <c r="BI42"/>
  <c r="BA42"/>
  <c r="M111"/>
  <c r="I111"/>
  <c r="Q111"/>
  <c r="AC81"/>
  <c r="BK81"/>
  <c r="AA94"/>
  <c r="W94"/>
  <c r="AA16"/>
  <c r="W16"/>
  <c r="AK125"/>
  <c r="AG125"/>
  <c r="AA56"/>
  <c r="W56"/>
  <c r="AA57"/>
  <c r="W57"/>
  <c r="BW91"/>
  <c r="BS91"/>
  <c r="BO91"/>
  <c r="CQ44"/>
  <c r="CM44"/>
  <c r="BI124"/>
  <c r="BE124"/>
  <c r="BA124"/>
  <c r="AA36"/>
  <c r="W36"/>
  <c r="AA60"/>
  <c r="W60"/>
  <c r="I108"/>
  <c r="Q108"/>
  <c r="M108"/>
  <c r="AK41"/>
  <c r="AG41"/>
  <c r="BI44"/>
  <c r="BE44"/>
  <c r="BA44"/>
  <c r="AA68"/>
  <c r="W68"/>
  <c r="Q127"/>
  <c r="M127"/>
  <c r="I127"/>
  <c r="AA14"/>
  <c r="W14"/>
  <c r="BI16"/>
  <c r="BE16"/>
  <c r="BA16"/>
  <c r="AA49"/>
  <c r="W49"/>
  <c r="AA38"/>
  <c r="W38"/>
  <c r="BW43"/>
  <c r="BS43"/>
  <c r="BO43"/>
  <c r="AK20"/>
  <c r="AG20"/>
  <c r="BI72"/>
  <c r="BE72"/>
  <c r="BA72"/>
  <c r="AK82"/>
  <c r="AG82"/>
  <c r="AK77"/>
  <c r="AG77"/>
  <c r="AA50"/>
  <c r="W50"/>
  <c r="S109"/>
  <c r="BY109"/>
  <c r="AC109"/>
  <c r="BK109"/>
  <c r="CG18"/>
  <c r="CC18"/>
  <c r="Q31"/>
  <c r="M31"/>
  <c r="I31"/>
  <c r="BW111"/>
  <c r="BS111"/>
  <c r="BO111"/>
  <c r="BI115"/>
  <c r="BE115"/>
  <c r="BA115"/>
  <c r="CG116"/>
  <c r="CC116"/>
  <c r="BW82"/>
  <c r="BS82"/>
  <c r="BO82"/>
  <c r="I114"/>
  <c r="Q114"/>
  <c r="M14"/>
  <c r="I14"/>
  <c r="Q14"/>
  <c r="AA29"/>
  <c r="W29"/>
  <c r="AA33"/>
  <c r="W33"/>
  <c r="Q47"/>
  <c r="M47"/>
  <c r="I47"/>
  <c r="AA20"/>
  <c r="W20"/>
  <c r="Q87"/>
  <c r="M87"/>
  <c r="I87"/>
  <c r="AA106"/>
  <c r="W106"/>
  <c r="CG113"/>
  <c r="CC113"/>
  <c r="CT108"/>
  <c r="CU108" s="1"/>
  <c r="AM108" s="1"/>
  <c r="BK54"/>
  <c r="AM73"/>
  <c r="AA19"/>
  <c r="W19"/>
  <c r="AA86"/>
  <c r="W86"/>
  <c r="BY35"/>
  <c r="AW35"/>
  <c r="AA71"/>
  <c r="W71"/>
  <c r="AA101"/>
  <c r="W101"/>
  <c r="AW32"/>
  <c r="S32"/>
  <c r="AA25"/>
  <c r="W25"/>
  <c r="AA48"/>
  <c r="W48"/>
  <c r="AA27"/>
  <c r="W27"/>
  <c r="AK33"/>
  <c r="AG33"/>
  <c r="AA69"/>
  <c r="W69"/>
  <c r="AA61"/>
  <c r="W61"/>
  <c r="AA75"/>
  <c r="W75"/>
  <c r="CG90"/>
  <c r="CC90"/>
  <c r="AA113"/>
  <c r="W113"/>
  <c r="CG112"/>
  <c r="CC112"/>
  <c r="AA123"/>
  <c r="W123"/>
  <c r="BI93"/>
  <c r="BE93"/>
  <c r="BA93"/>
  <c r="BI18"/>
  <c r="BE18"/>
  <c r="BA18"/>
  <c r="CG80"/>
  <c r="CC80"/>
  <c r="BI111"/>
  <c r="BE111"/>
  <c r="BA111"/>
  <c r="Q115"/>
  <c r="M115"/>
  <c r="I115"/>
  <c r="BW116"/>
  <c r="BS116"/>
  <c r="BO116"/>
  <c r="AK68"/>
  <c r="AG68"/>
  <c r="Q82"/>
  <c r="M82"/>
  <c r="I82"/>
  <c r="BI114"/>
  <c r="BE114"/>
  <c r="BA114"/>
  <c r="AA110"/>
  <c r="W110"/>
  <c r="AA41"/>
  <c r="W41"/>
  <c r="AK128"/>
  <c r="AG128"/>
  <c r="BI33"/>
  <c r="BE33"/>
  <c r="BA33"/>
  <c r="AA47"/>
  <c r="W47"/>
  <c r="BW20"/>
  <c r="BS20"/>
  <c r="BO20"/>
  <c r="BW87"/>
  <c r="BS87"/>
  <c r="BO87"/>
  <c r="CQ106"/>
  <c r="CM106"/>
  <c r="BI106"/>
  <c r="BE106"/>
  <c r="BA106"/>
  <c r="AK113"/>
  <c r="AG113"/>
  <c r="AM57"/>
  <c r="AC21"/>
  <c r="AK31"/>
  <c r="AG31"/>
  <c r="Q81"/>
  <c r="M81"/>
  <c r="I81"/>
  <c r="AA127"/>
  <c r="AA54"/>
  <c r="W54"/>
  <c r="BW45"/>
  <c r="BS45"/>
  <c r="BO45"/>
  <c r="CG43"/>
  <c r="CC43"/>
  <c r="Q93"/>
  <c r="M93"/>
  <c r="I93"/>
  <c r="BI53"/>
  <c r="BE53"/>
  <c r="BA53"/>
  <c r="AK17"/>
  <c r="AG17"/>
  <c r="CS46"/>
  <c r="BY46"/>
  <c r="AC46"/>
  <c r="CG21"/>
  <c r="CC21"/>
  <c r="AA22"/>
  <c r="W22"/>
  <c r="AA66"/>
  <c r="W66"/>
  <c r="Q70"/>
  <c r="M70"/>
  <c r="I70"/>
  <c r="AA79"/>
  <c r="W79"/>
  <c r="AU100"/>
  <c r="AQ100"/>
  <c r="BI127"/>
  <c r="BE127"/>
  <c r="BA127"/>
  <c r="AA116"/>
  <c r="W116"/>
  <c r="Q18"/>
  <c r="M18"/>
  <c r="I18"/>
  <c r="AU80"/>
  <c r="AQ80"/>
  <c r="BI116"/>
  <c r="BE116"/>
  <c r="BA116"/>
  <c r="AA114"/>
  <c r="W114"/>
  <c r="Q110"/>
  <c r="I110"/>
  <c r="AK40"/>
  <c r="AG40"/>
  <c r="CG29"/>
  <c r="CC29"/>
  <c r="Q33"/>
  <c r="M33"/>
  <c r="I33"/>
  <c r="BI47"/>
  <c r="BE47"/>
  <c r="BA47"/>
  <c r="BI20"/>
  <c r="BE20"/>
  <c r="BA20"/>
  <c r="AA87"/>
  <c r="W87"/>
  <c r="BW106"/>
  <c r="BS106"/>
  <c r="BO106"/>
  <c r="CQ113"/>
  <c r="CM113"/>
  <c r="AM93"/>
  <c r="AM123"/>
  <c r="AM32"/>
  <c r="AA73"/>
  <c r="W73"/>
  <c r="AA44"/>
  <c r="W44"/>
  <c r="Q50"/>
  <c r="M50"/>
  <c r="I50"/>
  <c r="BW75"/>
  <c r="BS75"/>
  <c r="BO75"/>
  <c r="AA107"/>
  <c r="W107"/>
  <c r="AA53"/>
  <c r="W53"/>
  <c r="AA91"/>
  <c r="W91"/>
  <c r="AA15"/>
  <c r="W15"/>
  <c r="BI43"/>
  <c r="BE43"/>
  <c r="BA43"/>
  <c r="AC34"/>
  <c r="BK34"/>
  <c r="AA40"/>
  <c r="W40"/>
  <c r="BI45"/>
  <c r="BE45"/>
  <c r="BA45"/>
  <c r="AC28"/>
  <c r="BK28"/>
  <c r="S28"/>
  <c r="AA58"/>
  <c r="W58"/>
  <c r="W74"/>
  <c r="AA74"/>
  <c r="BI73"/>
  <c r="BE73"/>
  <c r="BA73"/>
  <c r="AA118"/>
  <c r="W118"/>
  <c r="AC125"/>
  <c r="S125"/>
  <c r="S56"/>
  <c r="BY56"/>
  <c r="CS56"/>
  <c r="BK56"/>
  <c r="BW18"/>
  <c r="BS18"/>
  <c r="BO18"/>
  <c r="AU31"/>
  <c r="AQ31"/>
  <c r="CQ116"/>
  <c r="CM116"/>
  <c r="AA111"/>
  <c r="W111"/>
  <c r="BI82"/>
  <c r="BE82"/>
  <c r="BA82"/>
  <c r="BW14"/>
  <c r="BO14"/>
  <c r="Q29"/>
  <c r="M29"/>
  <c r="I29"/>
  <c r="BW33"/>
  <c r="BS33"/>
  <c r="BO33"/>
  <c r="CG47"/>
  <c r="CC47"/>
  <c r="AK47"/>
  <c r="AG47"/>
  <c r="BI87"/>
  <c r="BE87"/>
  <c r="BA87"/>
  <c r="Q106"/>
  <c r="M106"/>
  <c r="I106"/>
  <c r="BI113"/>
  <c r="BE113"/>
  <c r="BA113"/>
  <c r="Q113"/>
  <c r="M113"/>
  <c r="I113"/>
  <c r="AM54"/>
  <c r="AK127" l="1"/>
  <c r="AG127"/>
  <c r="BO83"/>
  <c r="BW83"/>
  <c r="BS83"/>
  <c r="BA22"/>
  <c r="BE22"/>
  <c r="BI22"/>
  <c r="BO127"/>
  <c r="BW127"/>
  <c r="BS127"/>
  <c r="AK101"/>
  <c r="AG101"/>
  <c r="M98"/>
  <c r="I98"/>
  <c r="Q98"/>
  <c r="AK16"/>
  <c r="AG76"/>
  <c r="AK76"/>
  <c r="W103"/>
  <c r="AA103"/>
  <c r="W62"/>
  <c r="AA62"/>
  <c r="AA85"/>
  <c r="W85"/>
  <c r="W102"/>
  <c r="AA102"/>
  <c r="AC105"/>
  <c r="BK105"/>
  <c r="AG129"/>
  <c r="AK129"/>
  <c r="BS112"/>
  <c r="BW112"/>
  <c r="BO112"/>
  <c r="AC108"/>
  <c r="AA108" s="1"/>
  <c r="AA81"/>
  <c r="W81"/>
  <c r="W112"/>
  <c r="AA112"/>
  <c r="BA81"/>
  <c r="BE81"/>
  <c r="BI81"/>
  <c r="AA72"/>
  <c r="W72"/>
  <c r="AA45"/>
  <c r="W45"/>
  <c r="Q45"/>
  <c r="I45"/>
  <c r="M45"/>
  <c r="I112"/>
  <c r="M112"/>
  <c r="Q112"/>
  <c r="Q125"/>
  <c r="M125"/>
  <c r="I125"/>
  <c r="AK54"/>
  <c r="AG54"/>
  <c r="BW56"/>
  <c r="BS56"/>
  <c r="BO56"/>
  <c r="AK32"/>
  <c r="AG32"/>
  <c r="CQ46"/>
  <c r="CM46"/>
  <c r="AU35"/>
  <c r="AQ35"/>
  <c r="BI54"/>
  <c r="BE54"/>
  <c r="BA54"/>
  <c r="BI109"/>
  <c r="BE109"/>
  <c r="BA109"/>
  <c r="CQ56"/>
  <c r="CM56"/>
  <c r="AA125"/>
  <c r="W125"/>
  <c r="AA28"/>
  <c r="W28"/>
  <c r="BW46"/>
  <c r="BS46"/>
  <c r="BO46"/>
  <c r="AU32"/>
  <c r="AQ32"/>
  <c r="Q109"/>
  <c r="M109"/>
  <c r="I109"/>
  <c r="BI28"/>
  <c r="BE28"/>
  <c r="BA28"/>
  <c r="AA34"/>
  <c r="W34"/>
  <c r="AK93"/>
  <c r="AG93"/>
  <c r="AA46"/>
  <c r="W46"/>
  <c r="AK57"/>
  <c r="AG57"/>
  <c r="Q32"/>
  <c r="M32"/>
  <c r="I32"/>
  <c r="AK73"/>
  <c r="AG73"/>
  <c r="BW109"/>
  <c r="BS109"/>
  <c r="BO109"/>
  <c r="BI56"/>
  <c r="BE56"/>
  <c r="BA56"/>
  <c r="Q56"/>
  <c r="M56"/>
  <c r="I56"/>
  <c r="Q28"/>
  <c r="M28"/>
  <c r="I28"/>
  <c r="BI34"/>
  <c r="BE34"/>
  <c r="BA34"/>
  <c r="AK123"/>
  <c r="AG123"/>
  <c r="AA21"/>
  <c r="W21"/>
  <c r="BW35"/>
  <c r="BS35"/>
  <c r="BO35"/>
  <c r="AK108"/>
  <c r="AG108"/>
  <c r="AA109"/>
  <c r="W109"/>
  <c r="W108" l="1"/>
  <c r="W105"/>
  <c r="AA105"/>
  <c r="BA105"/>
  <c r="BE105"/>
  <c r="BI105"/>
</calcChain>
</file>

<file path=xl/sharedStrings.xml><?xml version="1.0" encoding="utf-8"?>
<sst xmlns="http://schemas.openxmlformats.org/spreadsheetml/2006/main" count="4628" uniqueCount="634">
  <si>
    <t>UCA-EST-SAFI</t>
  </si>
  <si>
    <t xml:space="preserve">         Département Techniques de Management</t>
  </si>
  <si>
    <t>A.U : 17/18</t>
  </si>
  <si>
    <t>1ere  Année  Tronc Commun</t>
  </si>
  <si>
    <t xml:space="preserve">                                                                                                                                    Grille  de Passage S1+S2   en S3  du Mardi  03/07/2018</t>
  </si>
  <si>
    <t>Modules</t>
  </si>
  <si>
    <t>M1 : Langues &amp; Terminologie I</t>
  </si>
  <si>
    <t xml:space="preserve">   M2 : Management &amp; Economie Générale</t>
  </si>
  <si>
    <t>M3 : Mathématiques Appliquées &amp; Informatique</t>
  </si>
  <si>
    <t xml:space="preserve">                M4 : Techniques Quantitative de Gestion  I</t>
  </si>
  <si>
    <t>M5 : Langues &amp; Terminologie II</t>
  </si>
  <si>
    <t>M6 :   Marketing &amp; Droit</t>
  </si>
  <si>
    <t>M7 :  Informatique &amp; Statistiques</t>
  </si>
  <si>
    <t xml:space="preserve">      M8 : Techniques Quantitative de Gestion  II</t>
  </si>
  <si>
    <t xml:space="preserve">Matières </t>
  </si>
  <si>
    <t xml:space="preserve"> Anglais</t>
  </si>
  <si>
    <t>Fran</t>
  </si>
  <si>
    <t>Term</t>
  </si>
  <si>
    <t>Manag  des org</t>
  </si>
  <si>
    <t xml:space="preserve">Economie Générale </t>
  </si>
  <si>
    <t>Math App</t>
  </si>
  <si>
    <t>Info de Gestion</t>
  </si>
  <si>
    <t>Compt Générale</t>
  </si>
  <si>
    <t>Math Fin</t>
  </si>
  <si>
    <t>Anglais</t>
  </si>
  <si>
    <t>TEC</t>
  </si>
  <si>
    <t>Marketing Fond</t>
  </si>
  <si>
    <t>Mark Oper</t>
  </si>
  <si>
    <t>Droit</t>
  </si>
  <si>
    <t>Informatique</t>
  </si>
  <si>
    <t>Stat</t>
  </si>
  <si>
    <t>Tech d'Enq</t>
  </si>
  <si>
    <t>Coefficients</t>
  </si>
  <si>
    <t>M1</t>
  </si>
  <si>
    <t>M2</t>
  </si>
  <si>
    <t>M3</t>
  </si>
  <si>
    <t>M4</t>
  </si>
  <si>
    <t>M5</t>
  </si>
  <si>
    <t>M6</t>
  </si>
  <si>
    <t>M7</t>
  </si>
  <si>
    <t>M8</t>
  </si>
  <si>
    <t>Nom</t>
  </si>
  <si>
    <t>Prénom</t>
  </si>
  <si>
    <t>N</t>
  </si>
  <si>
    <t>NR</t>
  </si>
  <si>
    <t>NF</t>
  </si>
  <si>
    <t>DEM</t>
  </si>
  <si>
    <t>Moy  M</t>
  </si>
  <si>
    <t>Deci</t>
  </si>
  <si>
    <t>M. G</t>
  </si>
  <si>
    <t>Decision</t>
  </si>
  <si>
    <t>ABTA</t>
  </si>
  <si>
    <t>FATIMA EZZAHRA</t>
  </si>
  <si>
    <t xml:space="preserve">AHSINA                </t>
  </si>
  <si>
    <t xml:space="preserve"> RACHIDA</t>
  </si>
  <si>
    <t xml:space="preserve">AIT ELHAJ     </t>
  </si>
  <si>
    <t xml:space="preserve">CHAIMA          </t>
  </si>
  <si>
    <t xml:space="preserve">AIT ZIDANE         </t>
  </si>
  <si>
    <t xml:space="preserve"> IMANE     </t>
  </si>
  <si>
    <t>ALOULI</t>
  </si>
  <si>
    <t xml:space="preserve"> JALILA</t>
  </si>
  <si>
    <t xml:space="preserve">AMRAOUI              </t>
  </si>
  <si>
    <t xml:space="preserve">HAJAR    </t>
  </si>
  <si>
    <t xml:space="preserve">ANIB               </t>
  </si>
  <si>
    <t xml:space="preserve">FADIL      </t>
  </si>
  <si>
    <t xml:space="preserve">ANIQ                  </t>
  </si>
  <si>
    <t xml:space="preserve">SALMA  </t>
  </si>
  <si>
    <t xml:space="preserve">ANNI                </t>
  </si>
  <si>
    <t xml:space="preserve">OUMAIMA   </t>
  </si>
  <si>
    <t xml:space="preserve">ASBAI              </t>
  </si>
  <si>
    <t xml:space="preserve"> KENZA     </t>
  </si>
  <si>
    <t xml:space="preserve">ASSAKKALI         </t>
  </si>
  <si>
    <t xml:space="preserve">RAYHANA     </t>
  </si>
  <si>
    <t xml:space="preserve">AZIZ               </t>
  </si>
  <si>
    <t xml:space="preserve"> AMINA     </t>
  </si>
  <si>
    <t xml:space="preserve">BACIME              </t>
  </si>
  <si>
    <t xml:space="preserve">ALI       </t>
  </si>
  <si>
    <t>BALHANE</t>
  </si>
  <si>
    <t xml:space="preserve"> KAOUTAR               </t>
  </si>
  <si>
    <t xml:space="preserve">BASSBOUSSI </t>
  </si>
  <si>
    <t xml:space="preserve">FATIMA EZZAHRA     </t>
  </si>
  <si>
    <t xml:space="preserve">BEIHAQI         </t>
  </si>
  <si>
    <t xml:space="preserve">SALMA         </t>
  </si>
  <si>
    <t xml:space="preserve">BELASSAL  </t>
  </si>
  <si>
    <t xml:space="preserve"> MOHAMMED AMINE     </t>
  </si>
  <si>
    <t xml:space="preserve">BELHABCHI      </t>
  </si>
  <si>
    <t xml:space="preserve">SALAH EDDINE   </t>
  </si>
  <si>
    <t xml:space="preserve">BELHAMRI    </t>
  </si>
  <si>
    <t xml:space="preserve">CHAYMAA           </t>
  </si>
  <si>
    <t xml:space="preserve">BELKARIA      </t>
  </si>
  <si>
    <t xml:space="preserve">KAOUTAR         </t>
  </si>
  <si>
    <t xml:space="preserve">BELKAS         </t>
  </si>
  <si>
    <t xml:space="preserve">MOHAMED        </t>
  </si>
  <si>
    <t>BENABBASS</t>
  </si>
  <si>
    <t>HICHAM</t>
  </si>
  <si>
    <t xml:space="preserve">BENBARI </t>
  </si>
  <si>
    <t xml:space="preserve">ACHRAF      </t>
  </si>
  <si>
    <t xml:space="preserve">BENCHEKKAQ         </t>
  </si>
  <si>
    <t xml:space="preserve">MOHAMMED   </t>
  </si>
  <si>
    <t xml:space="preserve">BENHIMA           </t>
  </si>
  <si>
    <t xml:space="preserve">BENMILOUD             </t>
  </si>
  <si>
    <t xml:space="preserve">SAFAE   </t>
  </si>
  <si>
    <t xml:space="preserve">BENRAHMOUN        </t>
  </si>
  <si>
    <t xml:space="preserve">ZINEB       </t>
  </si>
  <si>
    <t>BENYOUK</t>
  </si>
  <si>
    <t>ADAM</t>
  </si>
  <si>
    <t xml:space="preserve">BOUGHDAD      </t>
  </si>
  <si>
    <t xml:space="preserve"> KHAOULA        </t>
  </si>
  <si>
    <t xml:space="preserve">BOUHAOULI            </t>
  </si>
  <si>
    <t xml:space="preserve">SALMA    </t>
  </si>
  <si>
    <t xml:space="preserve">BOUHLAL               </t>
  </si>
  <si>
    <t xml:space="preserve"> YASSER </t>
  </si>
  <si>
    <t xml:space="preserve">BOUNOUAR               </t>
  </si>
  <si>
    <t xml:space="preserve">NOURA  </t>
  </si>
  <si>
    <t xml:space="preserve">BOUSLAM            </t>
  </si>
  <si>
    <t xml:space="preserve"> KHAOULA   </t>
  </si>
  <si>
    <t xml:space="preserve">BOUZANGAD      </t>
  </si>
  <si>
    <t xml:space="preserve"> EL MEHDI      </t>
  </si>
  <si>
    <t xml:space="preserve">CHAHID        </t>
  </si>
  <si>
    <t xml:space="preserve">FATIMA EZZAHRA  </t>
  </si>
  <si>
    <t xml:space="preserve">CHATIB        </t>
  </si>
  <si>
    <t xml:space="preserve">MERIEM          </t>
  </si>
  <si>
    <t xml:space="preserve">CHBARA       </t>
  </si>
  <si>
    <t xml:space="preserve">ZINEB            </t>
  </si>
  <si>
    <t xml:space="preserve">CHOUIKHI           </t>
  </si>
  <si>
    <t xml:space="preserve">OUMAIMA    </t>
  </si>
  <si>
    <t>CHOUINE</t>
  </si>
  <si>
    <t xml:space="preserve"> FATIMA EZZAHRA        </t>
  </si>
  <si>
    <t xml:space="preserve">DAHMANI       </t>
  </si>
  <si>
    <t xml:space="preserve">OUMAIMA         </t>
  </si>
  <si>
    <t>EL GAOUAT</t>
  </si>
  <si>
    <t>HANANE</t>
  </si>
  <si>
    <t>EL HELAL</t>
  </si>
  <si>
    <t>ZINEB</t>
  </si>
  <si>
    <t xml:space="preserve">EL HOUR       </t>
  </si>
  <si>
    <t xml:space="preserve">ZOUHAIR         </t>
  </si>
  <si>
    <t xml:space="preserve">EL IBRAHIMI       </t>
  </si>
  <si>
    <t xml:space="preserve"> IKRAM      </t>
  </si>
  <si>
    <t xml:space="preserve">EL KHADIRI </t>
  </si>
  <si>
    <t>CHAYMAE</t>
  </si>
  <si>
    <t xml:space="preserve">EL KIRAA             </t>
  </si>
  <si>
    <t xml:space="preserve">EL MARDI          </t>
  </si>
  <si>
    <t xml:space="preserve"> SOUKAINA   </t>
  </si>
  <si>
    <t xml:space="preserve">EL OMARI          </t>
  </si>
  <si>
    <t xml:space="preserve"> ASSIA      </t>
  </si>
  <si>
    <t xml:space="preserve">EL OUAZZANI </t>
  </si>
  <si>
    <t>MOUNIA</t>
  </si>
  <si>
    <t xml:space="preserve">EL-ATOUNI          </t>
  </si>
  <si>
    <t xml:space="preserve">AKRAM       </t>
  </si>
  <si>
    <t xml:space="preserve">ELGULADI </t>
  </si>
  <si>
    <t xml:space="preserve"> SOUKAINA            </t>
  </si>
  <si>
    <t xml:space="preserve">ELHAJJI </t>
  </si>
  <si>
    <t xml:space="preserve">FATIMA EZZAHRAA       </t>
  </si>
  <si>
    <t xml:space="preserve">ELKHALDAOUI  </t>
  </si>
  <si>
    <t xml:space="preserve">AOUATIF    </t>
  </si>
  <si>
    <t xml:space="preserve">ELKHALDAOUI    </t>
  </si>
  <si>
    <t xml:space="preserve">NAIMA </t>
  </si>
  <si>
    <t xml:space="preserve">ENNAOUI            </t>
  </si>
  <si>
    <t xml:space="preserve">IMANE      </t>
  </si>
  <si>
    <t xml:space="preserve">ESKALLI              </t>
  </si>
  <si>
    <t xml:space="preserve">RHITA    </t>
  </si>
  <si>
    <t xml:space="preserve">ESSOUNI               </t>
  </si>
  <si>
    <t xml:space="preserve">ZAHIRA  </t>
  </si>
  <si>
    <t xml:space="preserve">ETTAJANI              </t>
  </si>
  <si>
    <t xml:space="preserve"> SALMA  </t>
  </si>
  <si>
    <t xml:space="preserve">EZZEROUALI </t>
  </si>
  <si>
    <t xml:space="preserve">MOHAMMED           </t>
  </si>
  <si>
    <t>FADOUACH</t>
  </si>
  <si>
    <t>TOURIA</t>
  </si>
  <si>
    <t xml:space="preserve">GHALOUA       </t>
  </si>
  <si>
    <t xml:space="preserve">AYMAN           </t>
  </si>
  <si>
    <t xml:space="preserve">GHANNOUR           </t>
  </si>
  <si>
    <t xml:space="preserve">HAJJAJI                  </t>
  </si>
  <si>
    <t>SALWA</t>
  </si>
  <si>
    <t xml:space="preserve">HANNOUN   </t>
  </si>
  <si>
    <t xml:space="preserve"> IKRAME             </t>
  </si>
  <si>
    <t xml:space="preserve">HICHAM              </t>
  </si>
  <si>
    <t xml:space="preserve"> SMAHANE  </t>
  </si>
  <si>
    <t xml:space="preserve">IDBELKHEIR       </t>
  </si>
  <si>
    <t xml:space="preserve"> AMAL        </t>
  </si>
  <si>
    <t xml:space="preserve">IDRISSI NACAF     </t>
  </si>
  <si>
    <t xml:space="preserve"> AMINA      </t>
  </si>
  <si>
    <t xml:space="preserve">IFINIS            </t>
  </si>
  <si>
    <t xml:space="preserve">KAWTAR      </t>
  </si>
  <si>
    <t xml:space="preserve">KAMAL                  </t>
  </si>
  <si>
    <t xml:space="preserve"> HIBA  </t>
  </si>
  <si>
    <t xml:space="preserve">KARIM                  </t>
  </si>
  <si>
    <t>ZAKARIA</t>
  </si>
  <si>
    <t xml:space="preserve">KARKAZA         </t>
  </si>
  <si>
    <t xml:space="preserve"> SAIF ELISLAM </t>
  </si>
  <si>
    <t xml:space="preserve">KASSED             </t>
  </si>
  <si>
    <t xml:space="preserve">NADA       </t>
  </si>
  <si>
    <t xml:space="preserve">KASSOUS         </t>
  </si>
  <si>
    <t xml:space="preserve">OUMAIMA       </t>
  </si>
  <si>
    <t xml:space="preserve">KHORRI                 </t>
  </si>
  <si>
    <t>ILIASS</t>
  </si>
  <si>
    <t xml:space="preserve">KOURAM              </t>
  </si>
  <si>
    <t xml:space="preserve">MAROUANE  </t>
  </si>
  <si>
    <t xml:space="preserve">KZIBRA       </t>
  </si>
  <si>
    <t xml:space="preserve"> ABDELBASSETTE   </t>
  </si>
  <si>
    <t xml:space="preserve">LAABOUDI              </t>
  </si>
  <si>
    <t xml:space="preserve">RANIA   </t>
  </si>
  <si>
    <t xml:space="preserve">LAAJAÏLI             </t>
  </si>
  <si>
    <t xml:space="preserve">ICHRAK   </t>
  </si>
  <si>
    <t>LAARED</t>
  </si>
  <si>
    <t>Ayman</t>
  </si>
  <si>
    <t>LAHRIZI</t>
  </si>
  <si>
    <t>HAJAR</t>
  </si>
  <si>
    <t xml:space="preserve">LAMMILHA </t>
  </si>
  <si>
    <t xml:space="preserve">SOUHAILA             </t>
  </si>
  <si>
    <t xml:space="preserve">LAMZILI </t>
  </si>
  <si>
    <t>ZAINAB</t>
  </si>
  <si>
    <t xml:space="preserve">MAGUERI             </t>
  </si>
  <si>
    <t xml:space="preserve"> CHAIMAE  </t>
  </si>
  <si>
    <t xml:space="preserve">MANEKOUCHA    </t>
  </si>
  <si>
    <t xml:space="preserve">KHAOULA         </t>
  </si>
  <si>
    <t xml:space="preserve">MASROUR             </t>
  </si>
  <si>
    <t xml:space="preserve">MEDRAOUI           </t>
  </si>
  <si>
    <t xml:space="preserve">ALLAL      </t>
  </si>
  <si>
    <t>MHANI</t>
  </si>
  <si>
    <t xml:space="preserve"> Loubna</t>
  </si>
  <si>
    <t xml:space="preserve">MOUSTAKIM           </t>
  </si>
  <si>
    <t xml:space="preserve">AKRAM     </t>
  </si>
  <si>
    <t xml:space="preserve">NAASSE        </t>
  </si>
  <si>
    <t xml:space="preserve"> ZINEB          </t>
  </si>
  <si>
    <t xml:space="preserve">NASAR              </t>
  </si>
  <si>
    <t xml:space="preserve"> HASSAN    </t>
  </si>
  <si>
    <t xml:space="preserve">NASSEF              </t>
  </si>
  <si>
    <t xml:space="preserve">HOUDA     </t>
  </si>
  <si>
    <t xml:space="preserve">NOUFAIL             </t>
  </si>
  <si>
    <t xml:space="preserve"> ZAHRA    </t>
  </si>
  <si>
    <t xml:space="preserve">NOUIH                </t>
  </si>
  <si>
    <t xml:space="preserve">OUMAIMA  </t>
  </si>
  <si>
    <t xml:space="preserve">OFIR                   </t>
  </si>
  <si>
    <t xml:space="preserve">HALIMA </t>
  </si>
  <si>
    <t xml:space="preserve">OKAR </t>
  </si>
  <si>
    <t>Mohammed</t>
  </si>
  <si>
    <t xml:space="preserve">OUFEDDOUL            </t>
  </si>
  <si>
    <t xml:space="preserve"> OUMAIMA </t>
  </si>
  <si>
    <t xml:space="preserve">RACHIBI       </t>
  </si>
  <si>
    <t xml:space="preserve">OUMAÎMA       </t>
  </si>
  <si>
    <t xml:space="preserve">RACHID      </t>
  </si>
  <si>
    <t xml:space="preserve">SALAHEDINE         </t>
  </si>
  <si>
    <t xml:space="preserve">RACHQI           </t>
  </si>
  <si>
    <t xml:space="preserve">AYOUB        </t>
  </si>
  <si>
    <t xml:space="preserve">RAFIYI           </t>
  </si>
  <si>
    <t xml:space="preserve">EL GHALIA    </t>
  </si>
  <si>
    <t xml:space="preserve">RIAD      </t>
  </si>
  <si>
    <t xml:space="preserve">FATIMA ZAHRA        </t>
  </si>
  <si>
    <t xml:space="preserve">SAADI             </t>
  </si>
  <si>
    <t xml:space="preserve">SABER                   </t>
  </si>
  <si>
    <t>KAWTAR</t>
  </si>
  <si>
    <t xml:space="preserve">SAFYAN </t>
  </si>
  <si>
    <t xml:space="preserve">DOUNIA                 </t>
  </si>
  <si>
    <t xml:space="preserve">SAIDI        </t>
  </si>
  <si>
    <t xml:space="preserve">SOUKAINA         </t>
  </si>
  <si>
    <t xml:space="preserve">SAMGHOLI              </t>
  </si>
  <si>
    <t xml:space="preserve"> TAHA   </t>
  </si>
  <si>
    <t xml:space="preserve">SAMLALI     </t>
  </si>
  <si>
    <t xml:space="preserve">FATIMA EZZAHRA    </t>
  </si>
  <si>
    <t xml:space="preserve">SEBBAH           </t>
  </si>
  <si>
    <t xml:space="preserve"> CHAIMAA     </t>
  </si>
  <si>
    <t xml:space="preserve">SNINI         </t>
  </si>
  <si>
    <t xml:space="preserve">AYOUB           </t>
  </si>
  <si>
    <t xml:space="preserve">SOUDI                  </t>
  </si>
  <si>
    <t xml:space="preserve">BASMA  </t>
  </si>
  <si>
    <t xml:space="preserve">SOUHAIB            </t>
  </si>
  <si>
    <t xml:space="preserve">ASMAHANE   </t>
  </si>
  <si>
    <t xml:space="preserve">SOUKAKINI    </t>
  </si>
  <si>
    <t xml:space="preserve"> HANANE          </t>
  </si>
  <si>
    <t xml:space="preserve">TABET              </t>
  </si>
  <si>
    <t xml:space="preserve"> KHADIJA   </t>
  </si>
  <si>
    <t xml:space="preserve">TAZI                </t>
  </si>
  <si>
    <t xml:space="preserve">MOHAMMED  </t>
  </si>
  <si>
    <t xml:space="preserve">WAQIFI                  </t>
  </si>
  <si>
    <t>IHSANE</t>
  </si>
  <si>
    <t xml:space="preserve">ZOUIRGOU </t>
  </si>
  <si>
    <t>SALMA</t>
  </si>
  <si>
    <t>Siganture des Membres du jury</t>
  </si>
  <si>
    <t>Département Techniques de Management</t>
  </si>
  <si>
    <t xml:space="preserve">                                Moyenne du Module ( Semestre 1)</t>
  </si>
  <si>
    <t>N°</t>
  </si>
  <si>
    <t xml:space="preserve">  Prénom</t>
  </si>
  <si>
    <t>Français</t>
  </si>
  <si>
    <t>Termin</t>
  </si>
  <si>
    <t>M. Mod</t>
  </si>
  <si>
    <t>Décision</t>
  </si>
  <si>
    <t>Coordonnateur du Module  :</t>
  </si>
  <si>
    <t>AR</t>
  </si>
  <si>
    <t>Hamza</t>
  </si>
  <si>
    <r>
      <t>1</t>
    </r>
    <r>
      <rPr>
        <b/>
        <vertAlign val="superscript"/>
        <sz val="11"/>
        <color indexed="8"/>
        <rFont val="Times New Roman"/>
        <family val="1"/>
      </rPr>
      <t xml:space="preserve">ere </t>
    </r>
    <r>
      <rPr>
        <b/>
        <sz val="11"/>
        <color indexed="8"/>
        <rFont val="Times New Roman"/>
        <family val="1"/>
      </rPr>
      <t xml:space="preserve"> Année :  Tronc Commun</t>
    </r>
  </si>
  <si>
    <t>DJ</t>
  </si>
  <si>
    <t>Compt Gén</t>
  </si>
  <si>
    <t xml:space="preserve">                                Moyenne du Module ( Semestre 2)</t>
  </si>
  <si>
    <t>Marl Fond</t>
  </si>
  <si>
    <t xml:space="preserve"> M 6 : Marketing &amp; Droit Final</t>
  </si>
  <si>
    <t>Statistiques</t>
  </si>
  <si>
    <t>D</t>
  </si>
  <si>
    <t>M.M</t>
  </si>
  <si>
    <t xml:space="preserve">   M3 : Mathématiques Appliquées &amp; Informatique</t>
  </si>
  <si>
    <t xml:space="preserve"> M 1 :  Langues &amp; Terminologie I Final</t>
  </si>
  <si>
    <t>Mng orga</t>
  </si>
  <si>
    <t>Économie Gle</t>
  </si>
  <si>
    <t>Term d'Entrep</t>
  </si>
  <si>
    <t>AU: 19-20</t>
  </si>
  <si>
    <t>AYA</t>
  </si>
  <si>
    <t>ZOUBIRI</t>
  </si>
  <si>
    <t>WALID</t>
  </si>
  <si>
    <t>ZNATI</t>
  </si>
  <si>
    <t>ANAS</t>
  </si>
  <si>
    <t>ZIRARI</t>
  </si>
  <si>
    <t>HASNAE</t>
  </si>
  <si>
    <t>ZERHOUNI</t>
  </si>
  <si>
    <t>SALEH</t>
  </si>
  <si>
    <t>ZBIRIA</t>
  </si>
  <si>
    <t>MOHAMED-GHALI</t>
  </si>
  <si>
    <t>ZAHRAOUI</t>
  </si>
  <si>
    <t>IKRAME</t>
  </si>
  <si>
    <t>YAHYA</t>
  </si>
  <si>
    <t>ISMAIL</t>
  </si>
  <si>
    <t>TOUZZANE</t>
  </si>
  <si>
    <t>TISSIR</t>
  </si>
  <si>
    <t>CHAIMAA</t>
  </si>
  <si>
    <t>TALIBI</t>
  </si>
  <si>
    <t>SALAH-EDDINE</t>
  </si>
  <si>
    <t>TALIA</t>
  </si>
  <si>
    <t>TAKZIMA</t>
  </si>
  <si>
    <t>TAIB</t>
  </si>
  <si>
    <t>RABAB</t>
  </si>
  <si>
    <t>TAHRAOUI</t>
  </si>
  <si>
    <t>RIM</t>
  </si>
  <si>
    <t>TAHARI</t>
  </si>
  <si>
    <t>HABIBA</t>
  </si>
  <si>
    <t>SLOUA</t>
  </si>
  <si>
    <t>BOUCHRA</t>
  </si>
  <si>
    <t>SARNANE</t>
  </si>
  <si>
    <t>ZAYNAB</t>
  </si>
  <si>
    <t>SAMATA</t>
  </si>
  <si>
    <t>NASSIRA</t>
  </si>
  <si>
    <t>SALEH MAHAMAT</t>
  </si>
  <si>
    <t>KHAOULA</t>
  </si>
  <si>
    <t>SABBANE</t>
  </si>
  <si>
    <t>RACHID</t>
  </si>
  <si>
    <t>SAISSI</t>
  </si>
  <si>
    <t>RHANI</t>
  </si>
  <si>
    <t>SIHAM</t>
  </si>
  <si>
    <t>RAFAA</t>
  </si>
  <si>
    <t>ASMAE</t>
  </si>
  <si>
    <t>RACHIDI</t>
  </si>
  <si>
    <t>OUMAIR</t>
  </si>
  <si>
    <t>RAHMA</t>
  </si>
  <si>
    <t>OUHCINE</t>
  </si>
  <si>
    <t>EL GHALI</t>
  </si>
  <si>
    <t>OUADNOUNI</t>
  </si>
  <si>
    <t>OQBAH</t>
  </si>
  <si>
    <t>YASSINE</t>
  </si>
  <si>
    <t>NIHMATOUALLAH</t>
  </si>
  <si>
    <t>CHARIFA</t>
  </si>
  <si>
    <t>NBIGUI</t>
  </si>
  <si>
    <t>CHAIMAE</t>
  </si>
  <si>
    <t>NAJHI</t>
  </si>
  <si>
    <t>NABIL</t>
  </si>
  <si>
    <t>IBTISSAM</t>
  </si>
  <si>
    <t>MOUJAHID</t>
  </si>
  <si>
    <t>SANAE</t>
  </si>
  <si>
    <t>MIRIR</t>
  </si>
  <si>
    <t>MIRAOUI</t>
  </si>
  <si>
    <t>MANAL</t>
  </si>
  <si>
    <t>MINOUCHE</t>
  </si>
  <si>
    <t>ADIL</t>
  </si>
  <si>
    <t>MHIRA</t>
  </si>
  <si>
    <t>SOUMIA</t>
  </si>
  <si>
    <t>MHIDRA</t>
  </si>
  <si>
    <t>IMANE</t>
  </si>
  <si>
    <t>MEKAOUI</t>
  </si>
  <si>
    <t>MERYEM</t>
  </si>
  <si>
    <t>MAROUAZI</t>
  </si>
  <si>
    <t>AICHA</t>
  </si>
  <si>
    <t>MAJID</t>
  </si>
  <si>
    <t>MAIZI</t>
  </si>
  <si>
    <t>NISRINE</t>
  </si>
  <si>
    <t>LHERD</t>
  </si>
  <si>
    <t>OUMAIMA</t>
  </si>
  <si>
    <t>LHANNOUNI</t>
  </si>
  <si>
    <t>MOUAD</t>
  </si>
  <si>
    <t>LEMKHOUDEM</t>
  </si>
  <si>
    <t>RANIA</t>
  </si>
  <si>
    <t>LEGRAINE</t>
  </si>
  <si>
    <t>MOHAMMED. AMINE</t>
  </si>
  <si>
    <t>LEBJAOUNI</t>
  </si>
  <si>
    <t>MERYAME</t>
  </si>
  <si>
    <t>LASSABA</t>
  </si>
  <si>
    <t>FATIMA-EZZAHRAA</t>
  </si>
  <si>
    <t>LAMSIAH</t>
  </si>
  <si>
    <t>FATIMA</t>
  </si>
  <si>
    <t>LAKRIM</t>
  </si>
  <si>
    <t>NISSRINE</t>
  </si>
  <si>
    <t>LAHRACH</t>
  </si>
  <si>
    <t>IKRAM</t>
  </si>
  <si>
    <t>LAHDILI</t>
  </si>
  <si>
    <t>NAFISSA</t>
  </si>
  <si>
    <t>LABSIRI</t>
  </si>
  <si>
    <t>GHITA</t>
  </si>
  <si>
    <t>LAANAYA</t>
  </si>
  <si>
    <t>SALIMA</t>
  </si>
  <si>
    <t>KRAICHA</t>
  </si>
  <si>
    <t>MOHAMED-SAAD</t>
  </si>
  <si>
    <t>KIHAL</t>
  </si>
  <si>
    <t>HAFSSA</t>
  </si>
  <si>
    <t>KHIAT</t>
  </si>
  <si>
    <t>LOBNA</t>
  </si>
  <si>
    <t>KHACHANE</t>
  </si>
  <si>
    <t>MOHAMED</t>
  </si>
  <si>
    <t>KARCHI</t>
  </si>
  <si>
    <t>AYMAN</t>
  </si>
  <si>
    <t>KARBAL</t>
  </si>
  <si>
    <t>NOUHAILA</t>
  </si>
  <si>
    <t>KAMAL</t>
  </si>
  <si>
    <t>MOHAMMED-TAHA</t>
  </si>
  <si>
    <t>JOUHARI</t>
  </si>
  <si>
    <t>HOUDA</t>
  </si>
  <si>
    <t>JAIDA</t>
  </si>
  <si>
    <t>NAJWA</t>
  </si>
  <si>
    <t>JADDAR</t>
  </si>
  <si>
    <t>ISSOUBALLAH</t>
  </si>
  <si>
    <t>IDRISSI SERRHINI</t>
  </si>
  <si>
    <t>IDBIHI</t>
  </si>
  <si>
    <t>ICHY</t>
  </si>
  <si>
    <t>HRACH</t>
  </si>
  <si>
    <t>HOUSSANI</t>
  </si>
  <si>
    <t>HOUIDER</t>
  </si>
  <si>
    <t>AMINA</t>
  </si>
  <si>
    <t>HOUBBI</t>
  </si>
  <si>
    <t>HEBIZ</t>
  </si>
  <si>
    <t>AMAL</t>
  </si>
  <si>
    <t>HAROTA</t>
  </si>
  <si>
    <t>AHMED</t>
  </si>
  <si>
    <t>HARBI</t>
  </si>
  <si>
    <t>HANNOUN</t>
  </si>
  <si>
    <t>ILYAS</t>
  </si>
  <si>
    <t>HANNOUBI</t>
  </si>
  <si>
    <t>ABDERRAHMANE</t>
  </si>
  <si>
    <t>HAMADA</t>
  </si>
  <si>
    <t>ROKAIA</t>
  </si>
  <si>
    <t>HAIF</t>
  </si>
  <si>
    <t>OUISSAL</t>
  </si>
  <si>
    <t>HADADIA</t>
  </si>
  <si>
    <t>GARCHE</t>
  </si>
  <si>
    <t>MAROUA</t>
  </si>
  <si>
    <t>FAJRI</t>
  </si>
  <si>
    <t>ALAA EDDINE</t>
  </si>
  <si>
    <t>FADLI</t>
  </si>
  <si>
    <t>LATIFA</t>
  </si>
  <si>
    <t>EZZAGOUR</t>
  </si>
  <si>
    <t>WISSAM</t>
  </si>
  <si>
    <t>EZQALLI</t>
  </si>
  <si>
    <t>MERIEM</t>
  </si>
  <si>
    <t>ESSARHIR</t>
  </si>
  <si>
    <t>AYOUB</t>
  </si>
  <si>
    <t>ESSAADAOUI</t>
  </si>
  <si>
    <t>NIHAL</t>
  </si>
  <si>
    <t>ELOUAHABI</t>
  </si>
  <si>
    <t>ELMOUSSAOUI</t>
  </si>
  <si>
    <t>KHOULOUD</t>
  </si>
  <si>
    <t>ELMASBAHI</t>
  </si>
  <si>
    <t>SOUFINAE</t>
  </si>
  <si>
    <t>ELKOURCHI</t>
  </si>
  <si>
    <t>ELJOUD</t>
  </si>
  <si>
    <t>AMR</t>
  </si>
  <si>
    <t>ELJARIDI</t>
  </si>
  <si>
    <t>ELHILALI</t>
  </si>
  <si>
    <t>ELHANAFI</t>
  </si>
  <si>
    <t>ELGOURANY</t>
  </si>
  <si>
    <t>ASNA</t>
  </si>
  <si>
    <t>ELGOUNDALI</t>
  </si>
  <si>
    <t>ELFALSS</t>
  </si>
  <si>
    <t>ELFADIL</t>
  </si>
  <si>
    <t>AYMEN</t>
  </si>
  <si>
    <t>ELFAADELY</t>
  </si>
  <si>
    <t>ELHOUCINE</t>
  </si>
  <si>
    <t>ELBOUKHARI</t>
  </si>
  <si>
    <t>JIHAD</t>
  </si>
  <si>
    <t>ELBAHALI</t>
  </si>
  <si>
    <t>ELARDAOUI</t>
  </si>
  <si>
    <t>ELALAMI</t>
  </si>
  <si>
    <t>BOUTAINA</t>
  </si>
  <si>
    <t>EL MOUKHTAFI</t>
  </si>
  <si>
    <t>EL MOUHI</t>
  </si>
  <si>
    <t>MARWA</t>
  </si>
  <si>
    <t>EL MIR</t>
  </si>
  <si>
    <t>EL MESNAOUI</t>
  </si>
  <si>
    <t>HIND</t>
  </si>
  <si>
    <t>EL MEDRAOUI</t>
  </si>
  <si>
    <t>OUMNIYA</t>
  </si>
  <si>
    <t>EL MALTI</t>
  </si>
  <si>
    <t>ABDELJALIL</t>
  </si>
  <si>
    <t>EL MAJDOUB</t>
  </si>
  <si>
    <t>EL MAHSRI</t>
  </si>
  <si>
    <t>EL KOURI</t>
  </si>
  <si>
    <t>EL KARCHE</t>
  </si>
  <si>
    <t>KANZA</t>
  </si>
  <si>
    <t>EL IDRISSI</t>
  </si>
  <si>
    <t>EL MEHDI</t>
  </si>
  <si>
    <t>EL HMOUDI</t>
  </si>
  <si>
    <t>EL HAKMI</t>
  </si>
  <si>
    <t>MADIHA</t>
  </si>
  <si>
    <t>EL HAIL</t>
  </si>
  <si>
    <t>EL HADEF</t>
  </si>
  <si>
    <t>YASMINE</t>
  </si>
  <si>
    <t>EL FETKHANI</t>
  </si>
  <si>
    <t>WEDAD</t>
  </si>
  <si>
    <t>EL FANNI</t>
  </si>
  <si>
    <t>EL FAGRI</t>
  </si>
  <si>
    <t>EL CHEIKH</t>
  </si>
  <si>
    <t>YASSAMINE</t>
  </si>
  <si>
    <t>EL AZHAR</t>
  </si>
  <si>
    <t>FATIM EZZAHRA</t>
  </si>
  <si>
    <t>EL ALAMI IDRISSI</t>
  </si>
  <si>
    <t>AYMANE</t>
  </si>
  <si>
    <t>EL ADFAOUI</t>
  </si>
  <si>
    <t>DJIMI</t>
  </si>
  <si>
    <t>DEBBAGH</t>
  </si>
  <si>
    <t>INSSAF</t>
  </si>
  <si>
    <t>DAOUDI</t>
  </si>
  <si>
    <t>DAHR</t>
  </si>
  <si>
    <t>DADI</t>
  </si>
  <si>
    <t>CHERKAOUI</t>
  </si>
  <si>
    <t>CHOUMA</t>
  </si>
  <si>
    <t>HAMZA</t>
  </si>
  <si>
    <t>CHOUIDA</t>
  </si>
  <si>
    <t>ABIR</t>
  </si>
  <si>
    <t>CHARIF</t>
  </si>
  <si>
    <t>WISSAL</t>
  </si>
  <si>
    <t>BOUZERDA</t>
  </si>
  <si>
    <t>HIBA</t>
  </si>
  <si>
    <t>BOUSMAHI</t>
  </si>
  <si>
    <t>AHLAM</t>
  </si>
  <si>
    <t>BOUMEZGANE</t>
  </si>
  <si>
    <t>ASSIYA</t>
  </si>
  <si>
    <t>BOULASSAID</t>
  </si>
  <si>
    <t>BOUKARI</t>
  </si>
  <si>
    <t>BOUCHRIT</t>
  </si>
  <si>
    <t>MOSSAAB</t>
  </si>
  <si>
    <t>BOUANANI</t>
  </si>
  <si>
    <t>BENZOUAK</t>
  </si>
  <si>
    <t>OMAR</t>
  </si>
  <si>
    <t>BENNOUNA</t>
  </si>
  <si>
    <t>BENDAOULA</t>
  </si>
  <si>
    <t>KAOUTAR</t>
  </si>
  <si>
    <t>BENBYA</t>
  </si>
  <si>
    <t>BELOMARI</t>
  </si>
  <si>
    <t>SOUHAIL</t>
  </si>
  <si>
    <t>BELLOUK</t>
  </si>
  <si>
    <t>BELFADLA</t>
  </si>
  <si>
    <t>FADWA</t>
  </si>
  <si>
    <t>BELATTAR</t>
  </si>
  <si>
    <t>OUALID</t>
  </si>
  <si>
    <t>BEDDA</t>
  </si>
  <si>
    <t>BDAOUI</t>
  </si>
  <si>
    <t>BADRA</t>
  </si>
  <si>
    <t>AMINE</t>
  </si>
  <si>
    <t>BACHAR</t>
  </si>
  <si>
    <t>AMLAKHFE</t>
  </si>
  <si>
    <t>ILHAM</t>
  </si>
  <si>
    <t>AMEKHCHOUNE</t>
  </si>
  <si>
    <t>ALLAM</t>
  </si>
  <si>
    <t>YASSER</t>
  </si>
  <si>
    <t>AKHDOUJE</t>
  </si>
  <si>
    <t>AITTALEB</t>
  </si>
  <si>
    <t>AIT AHMED</t>
  </si>
  <si>
    <t>AGNAOU</t>
  </si>
  <si>
    <t>RAHJA</t>
  </si>
  <si>
    <t>ADERDOUR</t>
  </si>
  <si>
    <t>ACHIBANE</t>
  </si>
  <si>
    <t>SOUKAINA</t>
  </si>
  <si>
    <t>ABOUDALAL</t>
  </si>
  <si>
    <t>AATTOUCHI</t>
  </si>
  <si>
    <t>Tec d'Enquet</t>
  </si>
  <si>
    <t xml:space="preserve">              A.U : 19/20</t>
  </si>
  <si>
    <t>A.U : 19/20</t>
  </si>
  <si>
    <t xml:space="preserve">                                Moyenne du Module ( Semestre2)</t>
  </si>
  <si>
    <t xml:space="preserve"> M 5 :  Langues &amp; Terminologie II l</t>
  </si>
  <si>
    <t>TERM</t>
  </si>
  <si>
    <t>RAJA</t>
  </si>
  <si>
    <t>ELMAHSRI</t>
  </si>
  <si>
    <t>JADAR</t>
  </si>
  <si>
    <t>IMAN</t>
  </si>
  <si>
    <t>MILLOU</t>
  </si>
  <si>
    <t xml:space="preserve">Coordonnateur du Module  : </t>
  </si>
  <si>
    <t xml:space="preserve"> A.U  : 19/20</t>
  </si>
  <si>
    <t>;</t>
  </si>
  <si>
    <t xml:space="preserve"> M 8 FINAL:  Techniques Quantitatives de Gestion II</t>
  </si>
  <si>
    <t xml:space="preserve">  M 2 :  Management &amp; Economie Générale FINAL</t>
  </si>
  <si>
    <t xml:space="preserve">SALEH </t>
  </si>
  <si>
    <t>MAHAMAT NASSIRA</t>
  </si>
  <si>
    <t xml:space="preserve"> M3 FINAL:  Mathématiques Appliquées &amp; Informatique </t>
  </si>
  <si>
    <t>Info</t>
  </si>
  <si>
    <t>Moyenne du Module ( Semestre 2)</t>
  </si>
  <si>
    <t xml:space="preserve"> M7 FINAL :  Informatiques &amp; Statistiques</t>
  </si>
  <si>
    <t>Stasts</t>
  </si>
  <si>
    <t xml:space="preserve">             15/01/2020</t>
  </si>
  <si>
    <t>M 4 :  Techniques Quantitatives de Gestion I  Final</t>
  </si>
  <si>
    <t>Note rat</t>
  </si>
  <si>
    <t>note finale</t>
  </si>
  <si>
    <t xml:space="preserve"> Math Fin</t>
  </si>
  <si>
    <t>VAR</t>
  </si>
  <si>
    <t xml:space="preserve">VAR </t>
  </si>
  <si>
    <t>NV</t>
  </si>
  <si>
    <t>Grille  de Passage S1+S2   en S3  du Mercredi  14/10/2020</t>
  </si>
  <si>
    <t xml:space="preserve">                                 A.U : 19/20</t>
  </si>
  <si>
    <t>1ère  Année  Tronc Commun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</si>
  <si>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Grille des  Modulse  S3 -S4</t>
  </si>
  <si>
    <t xml:space="preserve">   Délibérations S1+S2 du Mercredi 14  Octobre 2020</t>
  </si>
  <si>
    <t>Moy.Générale</t>
  </si>
  <si>
    <t>Mention</t>
  </si>
  <si>
    <t>A.BIEN</t>
  </si>
  <si>
    <t>BIEN</t>
  </si>
  <si>
    <t>T.BIEN</t>
  </si>
  <si>
    <t>Admis avec Derogation en M3</t>
  </si>
  <si>
    <t>Réorienté (e)</t>
  </si>
  <si>
    <t>Redouble avec acquisition des MV</t>
  </si>
  <si>
    <t>Admis avec Dérogation en M3</t>
  </si>
  <si>
    <t>Admis avec Dérogation en M4</t>
  </si>
  <si>
    <t>Admis avec Dérogation en M2</t>
  </si>
  <si>
    <t>Admis avec Dérogation en M2 &amp; M3</t>
  </si>
  <si>
    <t>Admis avec Dérogation en M3 &amp; M4</t>
  </si>
  <si>
    <t>Admis(e) avec déro en M3</t>
  </si>
  <si>
    <t>Admis(e) avec déro en M4</t>
  </si>
  <si>
    <t>Admis(e) avec déro en M2</t>
  </si>
  <si>
    <t>Admis avec Déro en M2 &amp; M3</t>
  </si>
  <si>
    <t>Admis avec Déro en M2</t>
  </si>
  <si>
    <t>Admis avec Déro en M3 &amp; M4</t>
  </si>
  <si>
    <t>Admis avec Déro en M3</t>
  </si>
  <si>
    <t>Redouble avec acquis des MV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</si>
</sst>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0.0%"/>
    <numFmt numFmtId="165" formatCode="0.000"/>
    <numFmt numFmtId="166" formatCode="0.0000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8"/>
      <name val="Times New Roman"/>
      <family val="1"/>
    </font>
    <font>
      <b/>
      <i/>
      <sz val="16"/>
      <color rgb="FF000000"/>
      <name val="Times New Roman"/>
      <family val="1"/>
    </font>
    <font>
      <b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12"/>
      <color indexed="8"/>
      <name val="Times New Roman"/>
      <family val="1"/>
    </font>
    <font>
      <b/>
      <i/>
      <sz val="8"/>
      <name val="Times New Roman"/>
      <family val="1"/>
    </font>
    <font>
      <b/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</font>
    <font>
      <sz val="7"/>
      <name val="Times New Roman"/>
      <family val="1"/>
    </font>
    <font>
      <sz val="7"/>
      <color theme="1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Calibri"/>
      <family val="2"/>
    </font>
    <font>
      <b/>
      <sz val="7"/>
      <color theme="1"/>
      <name val="Times New Roman"/>
      <family val="1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7"/>
      <name val="Times New Roman"/>
      <family val="1"/>
    </font>
    <font>
      <sz val="8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8"/>
      <color theme="1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0"/>
      <color indexed="8"/>
      <name val="Calibri"/>
      <family val="2"/>
      <scheme val="minor"/>
    </font>
    <font>
      <b/>
      <i/>
      <sz val="9"/>
      <color theme="1"/>
      <name val="Times New Roman"/>
      <family val="1"/>
    </font>
    <font>
      <sz val="7"/>
      <color theme="1"/>
      <name val="Calibri"/>
      <family val="2"/>
      <scheme val="minor"/>
    </font>
    <font>
      <b/>
      <i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indexed="8"/>
      <name val="Times New Roman"/>
      <family val="1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</borders>
  <cellStyleXfs count="20">
    <xf numFmtId="0" fontId="0" fillId="0" borderId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0" fillId="0" borderId="0"/>
    <xf numFmtId="0" fontId="61" fillId="0" borderId="0"/>
    <xf numFmtId="43" fontId="61" fillId="0" borderId="0" applyFont="0" applyFill="0" applyBorder="0" applyAlignment="0" applyProtection="0"/>
    <xf numFmtId="0" fontId="1" fillId="0" borderId="0"/>
    <xf numFmtId="0" fontId="37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08">
    <xf numFmtId="0" fontId="0" fillId="0" borderId="0" xfId="0"/>
    <xf numFmtId="0" fontId="4" fillId="0" borderId="0" xfId="0" applyFont="1" applyFill="1" applyAlignment="1" applyProtection="1">
      <alignment horizontal="left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 vertical="center"/>
    </xf>
    <xf numFmtId="0" fontId="5" fillId="0" borderId="0" xfId="0" applyFont="1" applyFill="1" applyProtection="1"/>
    <xf numFmtId="0" fontId="6" fillId="0" borderId="0" xfId="0" applyFont="1" applyFill="1" applyProtection="1"/>
    <xf numFmtId="0" fontId="7" fillId="0" borderId="0" xfId="0" applyFont="1" applyFill="1" applyProtection="1"/>
    <xf numFmtId="0" fontId="8" fillId="0" borderId="0" xfId="0" applyFont="1" applyFill="1" applyProtection="1"/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Border="1" applyProtection="1"/>
    <xf numFmtId="0" fontId="9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11" fillId="0" borderId="0" xfId="0" applyFont="1" applyFill="1" applyAlignment="1" applyProtection="1">
      <alignment vertical="center"/>
    </xf>
    <xf numFmtId="9" fontId="13" fillId="0" borderId="1" xfId="0" applyNumberFormat="1" applyFont="1" applyFill="1" applyBorder="1" applyAlignment="1" applyProtection="1">
      <alignment horizontal="left" vertical="center"/>
    </xf>
    <xf numFmtId="9" fontId="13" fillId="0" borderId="3" xfId="0" applyNumberFormat="1" applyFont="1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9" fontId="13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vertical="center"/>
    </xf>
    <xf numFmtId="0" fontId="14" fillId="0" borderId="4" xfId="0" applyFont="1" applyFill="1" applyBorder="1" applyAlignment="1" applyProtection="1">
      <alignment vertical="center" wrapText="1"/>
    </xf>
    <xf numFmtId="0" fontId="14" fillId="0" borderId="2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</xf>
    <xf numFmtId="0" fontId="14" fillId="0" borderId="4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5" fillId="0" borderId="4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vertical="center"/>
    </xf>
    <xf numFmtId="9" fontId="14" fillId="0" borderId="3" xfId="0" applyNumberFormat="1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/>
    </xf>
    <xf numFmtId="9" fontId="14" fillId="0" borderId="1" xfId="0" applyNumberFormat="1" applyFont="1" applyFill="1" applyBorder="1" applyAlignment="1" applyProtection="1">
      <alignment vertical="center"/>
    </xf>
    <xf numFmtId="9" fontId="14" fillId="0" borderId="3" xfId="0" applyNumberFormat="1" applyFont="1" applyFill="1" applyBorder="1" applyAlignment="1" applyProtection="1">
      <alignment vertical="center"/>
    </xf>
    <xf numFmtId="9" fontId="14" fillId="0" borderId="2" xfId="0" applyNumberFormat="1" applyFont="1" applyFill="1" applyBorder="1" applyAlignment="1" applyProtection="1">
      <alignment vertical="center"/>
    </xf>
    <xf numFmtId="0" fontId="15" fillId="0" borderId="3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vertical="center"/>
    </xf>
    <xf numFmtId="9" fontId="14" fillId="0" borderId="4" xfId="0" applyNumberFormat="1" applyFont="1" applyFill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vertical="center"/>
    </xf>
    <xf numFmtId="0" fontId="20" fillId="0" borderId="4" xfId="0" applyFont="1" applyFill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center" vertical="center"/>
    </xf>
    <xf numFmtId="0" fontId="22" fillId="0" borderId="4" xfId="0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 applyProtection="1">
      <alignment horizontal="center" vertical="center"/>
    </xf>
    <xf numFmtId="0" fontId="23" fillId="0" borderId="4" xfId="0" applyFont="1" applyFill="1" applyBorder="1" applyAlignment="1" applyProtection="1">
      <alignment horizontal="center" vertical="center"/>
    </xf>
    <xf numFmtId="0" fontId="23" fillId="0" borderId="4" xfId="0" applyFont="1" applyFill="1" applyBorder="1" applyAlignment="1" applyProtection="1">
      <alignment horizontal="left" vertical="center"/>
    </xf>
    <xf numFmtId="0" fontId="22" fillId="0" borderId="4" xfId="0" applyFont="1" applyFill="1" applyBorder="1" applyAlignment="1" applyProtection="1">
      <alignment horizontal="center"/>
    </xf>
    <xf numFmtId="0" fontId="24" fillId="0" borderId="4" xfId="0" applyFont="1" applyFill="1" applyBorder="1" applyAlignment="1" applyProtection="1">
      <alignment vertical="center"/>
    </xf>
    <xf numFmtId="165" fontId="25" fillId="0" borderId="1" xfId="0" applyNumberFormat="1" applyFont="1" applyFill="1" applyBorder="1" applyAlignment="1" applyProtection="1">
      <alignment horizontal="center" vertical="center"/>
    </xf>
    <xf numFmtId="166" fontId="25" fillId="0" borderId="1" xfId="0" applyNumberFormat="1" applyFont="1" applyFill="1" applyBorder="1" applyAlignment="1" applyProtection="1">
      <alignment horizontal="center" vertical="center"/>
    </xf>
    <xf numFmtId="165" fontId="26" fillId="0" borderId="4" xfId="0" applyNumberFormat="1" applyFont="1" applyFill="1" applyBorder="1" applyAlignment="1" applyProtection="1">
      <alignment horizontal="center" vertical="center"/>
    </xf>
    <xf numFmtId="165" fontId="25" fillId="0" borderId="4" xfId="0" applyNumberFormat="1" applyFont="1" applyFill="1" applyBorder="1" applyAlignment="1" applyProtection="1">
      <alignment horizontal="center" vertical="center"/>
    </xf>
    <xf numFmtId="165" fontId="27" fillId="0" borderId="4" xfId="0" applyNumberFormat="1" applyFont="1" applyFill="1" applyBorder="1" applyAlignment="1" applyProtection="1">
      <alignment horizontal="center" vertical="center"/>
    </xf>
    <xf numFmtId="165" fontId="28" fillId="0" borderId="4" xfId="0" applyNumberFormat="1" applyFont="1" applyFill="1" applyBorder="1" applyAlignment="1" applyProtection="1">
      <alignment horizontal="center"/>
    </xf>
    <xf numFmtId="165" fontId="25" fillId="0" borderId="4" xfId="0" applyNumberFormat="1" applyFont="1" applyFill="1" applyBorder="1" applyAlignment="1" applyProtection="1">
      <alignment vertical="center"/>
    </xf>
    <xf numFmtId="0" fontId="29" fillId="0" borderId="4" xfId="0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horizontal="center" vertical="center"/>
    </xf>
    <xf numFmtId="165" fontId="26" fillId="0" borderId="1" xfId="0" applyNumberFormat="1" applyFont="1" applyFill="1" applyBorder="1" applyAlignment="1" applyProtection="1">
      <alignment horizontal="center" vertical="center"/>
    </xf>
    <xf numFmtId="165" fontId="29" fillId="0" borderId="4" xfId="0" applyNumberFormat="1" applyFont="1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 vertical="center"/>
    </xf>
    <xf numFmtId="0" fontId="30" fillId="0" borderId="4" xfId="0" applyFont="1" applyFill="1" applyBorder="1" applyAlignment="1" applyProtection="1">
      <alignment horizontal="center"/>
    </xf>
    <xf numFmtId="0" fontId="31" fillId="0" borderId="0" xfId="0" applyFont="1" applyFill="1" applyProtection="1"/>
    <xf numFmtId="165" fontId="32" fillId="0" borderId="4" xfId="0" applyNumberFormat="1" applyFont="1" applyFill="1" applyBorder="1" applyAlignment="1" applyProtection="1">
      <alignment horizontal="center"/>
    </xf>
    <xf numFmtId="0" fontId="33" fillId="0" borderId="4" xfId="0" applyFont="1" applyFill="1" applyBorder="1" applyAlignment="1" applyProtection="1">
      <alignment vertical="center"/>
    </xf>
    <xf numFmtId="0" fontId="34" fillId="0" borderId="4" xfId="0" applyFont="1" applyFill="1" applyBorder="1" applyAlignment="1" applyProtection="1">
      <alignment vertical="center"/>
    </xf>
    <xf numFmtId="0" fontId="35" fillId="0" borderId="4" xfId="0" applyFont="1" applyFill="1" applyBorder="1" applyAlignment="1" applyProtection="1">
      <alignment vertical="center"/>
    </xf>
    <xf numFmtId="0" fontId="33" fillId="0" borderId="6" xfId="0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vertical="center"/>
    </xf>
    <xf numFmtId="0" fontId="35" fillId="0" borderId="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left" vertical="center"/>
    </xf>
    <xf numFmtId="0" fontId="20" fillId="0" borderId="4" xfId="0" applyFont="1" applyFill="1" applyBorder="1" applyAlignment="1" applyProtection="1">
      <alignment horizontal="left" vertical="center"/>
    </xf>
    <xf numFmtId="0" fontId="36" fillId="0" borderId="4" xfId="0" applyFont="1" applyFill="1" applyBorder="1" applyAlignment="1" applyProtection="1">
      <alignment vertical="center"/>
    </xf>
    <xf numFmtId="0" fontId="2" fillId="0" borderId="0" xfId="0" applyFont="1" applyFill="1" applyProtection="1"/>
    <xf numFmtId="0" fontId="2" fillId="0" borderId="4" xfId="0" applyFont="1" applyFill="1" applyBorder="1" applyProtection="1"/>
    <xf numFmtId="0" fontId="0" fillId="0" borderId="0" xfId="0" applyFill="1" applyBorder="1" applyProtection="1"/>
    <xf numFmtId="0" fontId="14" fillId="0" borderId="0" xfId="0" applyFont="1" applyFill="1" applyBorder="1" applyAlignment="1" applyProtection="1">
      <alignment vertical="center"/>
    </xf>
    <xf numFmtId="0" fontId="3" fillId="0" borderId="0" xfId="0" applyFont="1" applyFill="1" applyProtection="1"/>
    <xf numFmtId="165" fontId="18" fillId="0" borderId="4" xfId="0" applyNumberFormat="1" applyFont="1" applyFill="1" applyBorder="1" applyAlignment="1" applyProtection="1">
      <alignment horizontal="center"/>
    </xf>
    <xf numFmtId="0" fontId="18" fillId="0" borderId="0" xfId="0" applyFont="1" applyFill="1" applyProtection="1"/>
    <xf numFmtId="165" fontId="18" fillId="0" borderId="4" xfId="0" applyNumberFormat="1" applyFont="1" applyFill="1" applyBorder="1" applyProtection="1"/>
    <xf numFmtId="0" fontId="19" fillId="0" borderId="7" xfId="0" applyFont="1" applyFill="1" applyBorder="1" applyAlignment="1" applyProtection="1">
      <alignment vertical="center"/>
    </xf>
    <xf numFmtId="0" fontId="19" fillId="0" borderId="8" xfId="0" applyFont="1" applyFill="1" applyBorder="1" applyAlignment="1" applyProtection="1">
      <alignment vertical="center"/>
    </xf>
    <xf numFmtId="0" fontId="20" fillId="0" borderId="7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0" fontId="22" fillId="0" borderId="7" xfId="0" applyFont="1" applyFill="1" applyBorder="1" applyAlignment="1" applyProtection="1">
      <alignment horizontal="center" vertical="center"/>
    </xf>
    <xf numFmtId="0" fontId="23" fillId="0" borderId="7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0" xfId="0" applyFill="1"/>
    <xf numFmtId="0" fontId="3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6" fillId="0" borderId="4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/>
    </xf>
    <xf numFmtId="165" fontId="47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51" fillId="0" borderId="0" xfId="0" applyFont="1" applyAlignment="1">
      <alignment vertical="center"/>
    </xf>
    <xf numFmtId="0" fontId="52" fillId="0" borderId="0" xfId="0" applyFont="1"/>
    <xf numFmtId="0" fontId="53" fillId="0" borderId="0" xfId="0" applyFont="1" applyAlignment="1">
      <alignment vertical="center"/>
    </xf>
    <xf numFmtId="0" fontId="9" fillId="0" borderId="0" xfId="10" applyFont="1" applyFill="1" applyBorder="1"/>
    <xf numFmtId="49" fontId="47" fillId="0" borderId="0" xfId="10" applyNumberFormat="1" applyFont="1" applyFill="1" applyBorder="1"/>
    <xf numFmtId="165" fontId="47" fillId="0" borderId="4" xfId="0" applyNumberFormat="1" applyFont="1" applyBorder="1" applyAlignment="1">
      <alignment horizontal="center"/>
    </xf>
    <xf numFmtId="165" fontId="44" fillId="0" borderId="4" xfId="0" applyNumberFormat="1" applyFont="1" applyBorder="1" applyAlignment="1">
      <alignment horizontal="center" vertical="center"/>
    </xf>
    <xf numFmtId="165" fontId="17" fillId="0" borderId="4" xfId="0" applyNumberFormat="1" applyFont="1" applyBorder="1" applyAlignment="1">
      <alignment horizontal="center"/>
    </xf>
    <xf numFmtId="0" fontId="44" fillId="0" borderId="4" xfId="0" applyFont="1" applyFill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50" fillId="0" borderId="4" xfId="0" applyFont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/>
    </xf>
    <xf numFmtId="0" fontId="55" fillId="0" borderId="4" xfId="0" applyFont="1" applyBorder="1" applyAlignment="1">
      <alignment horizontal="center" vertical="center"/>
    </xf>
    <xf numFmtId="165" fontId="56" fillId="0" borderId="4" xfId="0" applyNumberFormat="1" applyFont="1" applyBorder="1" applyAlignment="1">
      <alignment horizontal="center" vertical="center"/>
    </xf>
    <xf numFmtId="165" fontId="56" fillId="3" borderId="4" xfId="0" applyNumberFormat="1" applyFont="1" applyFill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57" fillId="0" borderId="4" xfId="0" applyFont="1" applyBorder="1" applyAlignment="1">
      <alignment horizontal="center" vertical="center"/>
    </xf>
    <xf numFmtId="165" fontId="45" fillId="0" borderId="4" xfId="0" applyNumberFormat="1" applyFont="1" applyBorder="1" applyAlignment="1">
      <alignment horizontal="center" vertical="center"/>
    </xf>
    <xf numFmtId="165" fontId="0" fillId="0" borderId="0" xfId="0" applyNumberFormat="1" applyFill="1" applyProtection="1"/>
    <xf numFmtId="0" fontId="0" fillId="0" borderId="4" xfId="0" applyFill="1" applyBorder="1"/>
    <xf numFmtId="165" fontId="44" fillId="0" borderId="0" xfId="0" applyNumberFormat="1" applyFont="1" applyBorder="1" applyAlignment="1">
      <alignment horizontal="center" vertical="center"/>
    </xf>
    <xf numFmtId="165" fontId="45" fillId="0" borderId="0" xfId="0" applyNumberFormat="1" applyFont="1" applyBorder="1" applyAlignment="1">
      <alignment horizontal="center"/>
    </xf>
    <xf numFmtId="165" fontId="0" fillId="0" borderId="4" xfId="0" applyNumberFormat="1" applyBorder="1"/>
    <xf numFmtId="49" fontId="17" fillId="0" borderId="4" xfId="13" applyNumberFormat="1" applyFont="1" applyFill="1" applyBorder="1" applyAlignment="1" applyProtection="1">
      <alignment horizontal="left" vertical="center"/>
    </xf>
    <xf numFmtId="0" fontId="17" fillId="0" borderId="4" xfId="13" applyNumberFormat="1" applyFont="1" applyFill="1" applyBorder="1" applyAlignment="1" applyProtection="1">
      <alignment vertical="center"/>
    </xf>
    <xf numFmtId="0" fontId="17" fillId="0" borderId="4" xfId="13" applyNumberFormat="1" applyFont="1" applyFill="1" applyBorder="1" applyAlignment="1" applyProtection="1">
      <alignment vertical="center" wrapText="1"/>
    </xf>
    <xf numFmtId="0" fontId="17" fillId="4" borderId="4" xfId="13" applyFont="1" applyFill="1" applyBorder="1" applyAlignment="1">
      <alignment vertical="center"/>
    </xf>
    <xf numFmtId="49" fontId="17" fillId="0" borderId="4" xfId="13" applyNumberFormat="1" applyFont="1" applyFill="1" applyBorder="1" applyAlignment="1">
      <alignment horizontal="left" vertical="center"/>
    </xf>
    <xf numFmtId="0" fontId="17" fillId="0" borderId="4" xfId="13" applyFont="1" applyFill="1" applyBorder="1" applyAlignment="1">
      <alignment vertical="center"/>
    </xf>
    <xf numFmtId="49" fontId="39" fillId="0" borderId="4" xfId="13" applyNumberFormat="1" applyFont="1" applyFill="1" applyBorder="1" applyAlignment="1" applyProtection="1">
      <alignment horizontal="left" vertical="center"/>
    </xf>
    <xf numFmtId="49" fontId="45" fillId="0" borderId="4" xfId="13" applyNumberFormat="1" applyFont="1" applyFill="1" applyBorder="1" applyAlignment="1" applyProtection="1">
      <alignment horizontal="left" vertical="center"/>
    </xf>
    <xf numFmtId="0" fontId="45" fillId="0" borderId="4" xfId="13" applyNumberFormat="1" applyFont="1" applyFill="1" applyBorder="1" applyAlignment="1" applyProtection="1">
      <alignment vertical="center"/>
    </xf>
    <xf numFmtId="49" fontId="17" fillId="0" borderId="14" xfId="13" applyNumberFormat="1" applyFont="1" applyFill="1" applyBorder="1" applyAlignment="1" applyProtection="1">
      <alignment horizontal="left" vertical="center"/>
    </xf>
    <xf numFmtId="0" fontId="17" fillId="0" borderId="14" xfId="13" applyNumberFormat="1" applyFont="1" applyFill="1" applyBorder="1" applyAlignment="1" applyProtection="1">
      <alignment vertical="center"/>
    </xf>
    <xf numFmtId="49" fontId="17" fillId="0" borderId="15" xfId="13" applyNumberFormat="1" applyFont="1" applyFill="1" applyBorder="1" applyAlignment="1" applyProtection="1">
      <alignment horizontal="left" vertical="center"/>
    </xf>
    <xf numFmtId="0" fontId="17" fillId="0" borderId="15" xfId="13" applyNumberFormat="1" applyFont="1" applyFill="1" applyBorder="1" applyAlignment="1" applyProtection="1">
      <alignment vertical="center"/>
    </xf>
    <xf numFmtId="0" fontId="17" fillId="0" borderId="16" xfId="13" applyFont="1" applyFill="1" applyBorder="1" applyAlignment="1">
      <alignment vertical="center"/>
    </xf>
    <xf numFmtId="49" fontId="17" fillId="0" borderId="1" xfId="13" applyNumberFormat="1" applyFont="1" applyFill="1" applyBorder="1" applyAlignment="1" applyProtection="1">
      <alignment horizontal="left" vertical="center"/>
    </xf>
    <xf numFmtId="49" fontId="17" fillId="0" borderId="1" xfId="13" applyNumberFormat="1" applyFont="1" applyFill="1" applyBorder="1" applyAlignment="1">
      <alignment horizontal="left" vertical="center"/>
    </xf>
    <xf numFmtId="0" fontId="17" fillId="4" borderId="1" xfId="13" applyFont="1" applyFill="1" applyBorder="1" applyAlignment="1">
      <alignment vertical="center"/>
    </xf>
    <xf numFmtId="0" fontId="4" fillId="0" borderId="0" xfId="15" applyFont="1" applyAlignment="1">
      <alignment horizontal="left"/>
    </xf>
    <xf numFmtId="0" fontId="1" fillId="0" borderId="0" xfId="15"/>
    <xf numFmtId="0" fontId="1" fillId="0" borderId="0" xfId="15" applyAlignment="1">
      <alignment vertical="center"/>
    </xf>
    <xf numFmtId="0" fontId="11" fillId="0" borderId="0" xfId="15" applyFont="1" applyAlignment="1">
      <alignment vertical="center"/>
    </xf>
    <xf numFmtId="0" fontId="42" fillId="0" borderId="0" xfId="15" applyFont="1" applyAlignment="1">
      <alignment vertical="center"/>
    </xf>
    <xf numFmtId="0" fontId="61" fillId="0" borderId="0" xfId="13"/>
    <xf numFmtId="0" fontId="38" fillId="0" borderId="4" xfId="13" applyFont="1" applyBorder="1" applyAlignment="1">
      <alignment horizontal="center" vertical="center" wrapText="1"/>
    </xf>
    <xf numFmtId="0" fontId="46" fillId="0" borderId="4" xfId="15" applyFont="1" applyBorder="1" applyAlignment="1">
      <alignment horizontal="center" vertical="center"/>
    </xf>
    <xf numFmtId="165" fontId="44" fillId="0" borderId="4" xfId="15" applyNumberFormat="1" applyFont="1" applyBorder="1" applyAlignment="1">
      <alignment horizontal="center" vertical="center"/>
    </xf>
    <xf numFmtId="165" fontId="17" fillId="0" borderId="4" xfId="15" applyNumberFormat="1" applyFont="1" applyBorder="1" applyAlignment="1">
      <alignment horizontal="center"/>
    </xf>
    <xf numFmtId="165" fontId="47" fillId="0" borderId="4" xfId="15" applyNumberFormat="1" applyFont="1" applyBorder="1" applyAlignment="1">
      <alignment horizontal="center"/>
    </xf>
    <xf numFmtId="165" fontId="1" fillId="0" borderId="4" xfId="15" applyNumberFormat="1" applyBorder="1"/>
    <xf numFmtId="0" fontId="1" fillId="0" borderId="4" xfId="15" applyBorder="1" applyAlignment="1">
      <alignment horizontal="center"/>
    </xf>
    <xf numFmtId="0" fontId="15" fillId="0" borderId="4" xfId="15" applyFont="1" applyFill="1" applyBorder="1" applyAlignment="1">
      <alignment horizontal="center"/>
    </xf>
    <xf numFmtId="49" fontId="45" fillId="0" borderId="4" xfId="13" applyNumberFormat="1" applyFont="1" applyFill="1" applyBorder="1" applyAlignment="1">
      <alignment horizontal="left" vertical="center"/>
    </xf>
    <xf numFmtId="165" fontId="44" fillId="3" borderId="4" xfId="15" applyNumberFormat="1" applyFont="1" applyFill="1" applyBorder="1" applyAlignment="1">
      <alignment horizontal="center" vertical="center"/>
    </xf>
    <xf numFmtId="0" fontId="49" fillId="0" borderId="0" xfId="15" applyFont="1" applyAlignment="1">
      <alignment vertical="center"/>
    </xf>
    <xf numFmtId="0" fontId="53" fillId="0" borderId="0" xfId="15" applyFont="1" applyAlignment="1">
      <alignment vertical="center"/>
    </xf>
    <xf numFmtId="165" fontId="52" fillId="0" borderId="0" xfId="15" applyNumberFormat="1" applyFont="1"/>
    <xf numFmtId="165" fontId="52" fillId="0" borderId="4" xfId="15" applyNumberFormat="1" applyFont="1" applyBorder="1"/>
    <xf numFmtId="0" fontId="52" fillId="0" borderId="0" xfId="15" applyFont="1"/>
    <xf numFmtId="0" fontId="4" fillId="0" borderId="0" xfId="15" applyFont="1" applyFill="1" applyAlignment="1">
      <alignment horizontal="left"/>
    </xf>
    <xf numFmtId="0" fontId="1" fillId="0" borderId="0" xfId="15" applyFill="1"/>
    <xf numFmtId="0" fontId="1" fillId="0" borderId="0" xfId="15" applyFill="1" applyAlignment="1">
      <alignment vertical="center"/>
    </xf>
    <xf numFmtId="0" fontId="46" fillId="0" borderId="4" xfId="15" applyFont="1" applyFill="1" applyBorder="1" applyAlignment="1">
      <alignment horizontal="center" vertical="center"/>
    </xf>
    <xf numFmtId="0" fontId="17" fillId="0" borderId="4" xfId="16" applyNumberFormat="1" applyFont="1" applyFill="1" applyBorder="1" applyAlignment="1" applyProtection="1">
      <alignment vertical="center"/>
    </xf>
    <xf numFmtId="49" fontId="17" fillId="0" borderId="4" xfId="16" applyNumberFormat="1" applyFont="1" applyFill="1" applyBorder="1" applyAlignment="1" applyProtection="1">
      <alignment horizontal="left" vertical="center"/>
    </xf>
    <xf numFmtId="165" fontId="44" fillId="0" borderId="4" xfId="15" applyNumberFormat="1" applyFont="1" applyFill="1" applyBorder="1" applyAlignment="1">
      <alignment horizontal="center" vertical="center"/>
    </xf>
    <xf numFmtId="165" fontId="1" fillId="0" borderId="4" xfId="15" applyNumberFormat="1" applyFill="1" applyBorder="1"/>
    <xf numFmtId="0" fontId="1" fillId="0" borderId="4" xfId="15" applyFill="1" applyBorder="1" applyAlignment="1">
      <alignment horizontal="center"/>
    </xf>
    <xf numFmtId="0" fontId="17" fillId="0" borderId="16" xfId="16" applyFont="1" applyFill="1" applyBorder="1" applyAlignment="1">
      <alignment vertical="center"/>
    </xf>
    <xf numFmtId="49" fontId="17" fillId="0" borderId="4" xfId="16" applyNumberFormat="1" applyFont="1" applyFill="1" applyBorder="1" applyAlignment="1">
      <alignment horizontal="left" vertical="center"/>
    </xf>
    <xf numFmtId="0" fontId="17" fillId="0" borderId="15" xfId="16" applyNumberFormat="1" applyFont="1" applyFill="1" applyBorder="1" applyAlignment="1" applyProtection="1">
      <alignment vertical="center"/>
    </xf>
    <xf numFmtId="49" fontId="17" fillId="0" borderId="15" xfId="16" applyNumberFormat="1" applyFont="1" applyFill="1" applyBorder="1" applyAlignment="1" applyProtection="1">
      <alignment horizontal="left" vertical="center"/>
    </xf>
    <xf numFmtId="0" fontId="17" fillId="0" borderId="14" xfId="16" applyNumberFormat="1" applyFont="1" applyFill="1" applyBorder="1" applyAlignment="1" applyProtection="1">
      <alignment vertical="center"/>
    </xf>
    <xf numFmtId="49" fontId="17" fillId="0" borderId="14" xfId="16" applyNumberFormat="1" applyFont="1" applyFill="1" applyBorder="1" applyAlignment="1" applyProtection="1">
      <alignment horizontal="left" vertical="center"/>
    </xf>
    <xf numFmtId="0" fontId="17" fillId="0" borderId="4" xfId="16" applyNumberFormat="1" applyFont="1" applyFill="1" applyBorder="1" applyAlignment="1" applyProtection="1">
      <alignment vertical="center" wrapText="1"/>
    </xf>
    <xf numFmtId="0" fontId="14" fillId="0" borderId="4" xfId="15" applyFont="1" applyFill="1" applyBorder="1" applyAlignment="1">
      <alignment horizontal="center"/>
    </xf>
    <xf numFmtId="0" fontId="45" fillId="0" borderId="4" xfId="16" applyFont="1" applyFill="1" applyBorder="1" applyAlignment="1">
      <alignment vertical="center"/>
    </xf>
    <xf numFmtId="0" fontId="17" fillId="0" borderId="4" xfId="16" applyFont="1" applyFill="1" applyBorder="1" applyAlignment="1">
      <alignment vertical="center"/>
    </xf>
    <xf numFmtId="0" fontId="59" fillId="0" borderId="4" xfId="15" applyFont="1" applyFill="1" applyBorder="1" applyAlignment="1">
      <alignment horizontal="center" vertical="center"/>
    </xf>
    <xf numFmtId="0" fontId="45" fillId="0" borderId="4" xfId="16" applyNumberFormat="1" applyFont="1" applyFill="1" applyBorder="1" applyAlignment="1" applyProtection="1">
      <alignment vertical="center" wrapText="1"/>
    </xf>
    <xf numFmtId="49" fontId="45" fillId="0" borderId="4" xfId="16" applyNumberFormat="1" applyFont="1" applyFill="1" applyBorder="1" applyAlignment="1" applyProtection="1">
      <alignment horizontal="left" vertical="center"/>
    </xf>
    <xf numFmtId="0" fontId="45" fillId="0" borderId="4" xfId="16" applyNumberFormat="1" applyFont="1" applyFill="1" applyBorder="1" applyAlignment="1" applyProtection="1">
      <alignment vertical="center"/>
    </xf>
    <xf numFmtId="49" fontId="45" fillId="0" borderId="4" xfId="16" applyNumberFormat="1" applyFont="1" applyFill="1" applyBorder="1" applyAlignment="1">
      <alignment horizontal="left" vertical="center"/>
    </xf>
    <xf numFmtId="49" fontId="9" fillId="0" borderId="4" xfId="16" applyNumberFormat="1" applyFont="1" applyFill="1" applyBorder="1" applyAlignment="1" applyProtection="1">
      <alignment horizontal="left" vertical="center"/>
    </xf>
    <xf numFmtId="0" fontId="51" fillId="0" borderId="0" xfId="15" applyFont="1" applyFill="1" applyAlignment="1">
      <alignment vertical="center"/>
    </xf>
    <xf numFmtId="0" fontId="53" fillId="0" borderId="0" xfId="15" applyFont="1" applyFill="1" applyAlignment="1">
      <alignment vertical="center"/>
    </xf>
    <xf numFmtId="0" fontId="52" fillId="0" borderId="0" xfId="15" applyFont="1" applyFill="1"/>
    <xf numFmtId="0" fontId="48" fillId="0" borderId="4" xfId="15" applyFont="1" applyBorder="1" applyAlignment="1">
      <alignment horizontal="center" vertical="center"/>
    </xf>
    <xf numFmtId="0" fontId="44" fillId="0" borderId="4" xfId="15" applyFont="1" applyFill="1" applyBorder="1" applyAlignment="1">
      <alignment horizontal="center" vertical="center"/>
    </xf>
    <xf numFmtId="0" fontId="38" fillId="0" borderId="4" xfId="15" applyFont="1" applyBorder="1" applyAlignment="1">
      <alignment horizontal="center" vertical="center" wrapText="1"/>
    </xf>
    <xf numFmtId="0" fontId="50" fillId="0" borderId="4" xfId="15" applyFont="1" applyBorder="1" applyAlignment="1">
      <alignment horizontal="center" vertical="center" wrapText="1"/>
    </xf>
    <xf numFmtId="0" fontId="44" fillId="0" borderId="4" xfId="15" applyFont="1" applyBorder="1" applyAlignment="1">
      <alignment horizontal="center" vertical="center"/>
    </xf>
    <xf numFmtId="165" fontId="45" fillId="0" borderId="4" xfId="15" applyNumberFormat="1" applyFont="1" applyBorder="1" applyAlignment="1">
      <alignment horizontal="center" vertical="center"/>
    </xf>
    <xf numFmtId="165" fontId="1" fillId="0" borderId="0" xfId="15" applyNumberFormat="1"/>
    <xf numFmtId="0" fontId="17" fillId="0" borderId="4" xfId="0" applyNumberFormat="1" applyFont="1" applyFill="1" applyBorder="1" applyAlignment="1" applyProtection="1">
      <alignment vertical="center"/>
    </xf>
    <xf numFmtId="49" fontId="17" fillId="0" borderId="4" xfId="0" applyNumberFormat="1" applyFont="1" applyFill="1" applyBorder="1" applyAlignment="1" applyProtection="1">
      <alignment horizontal="left" vertical="center"/>
    </xf>
    <xf numFmtId="0" fontId="17" fillId="0" borderId="16" xfId="0" applyFont="1" applyFill="1" applyBorder="1" applyAlignment="1">
      <alignment vertical="center"/>
    </xf>
    <xf numFmtId="49" fontId="45" fillId="0" borderId="4" xfId="0" applyNumberFormat="1" applyFont="1" applyFill="1" applyBorder="1" applyAlignment="1">
      <alignment horizontal="left" vertical="center"/>
    </xf>
    <xf numFmtId="0" fontId="17" fillId="0" borderId="15" xfId="0" applyNumberFormat="1" applyFont="1" applyFill="1" applyBorder="1" applyAlignment="1" applyProtection="1">
      <alignment vertical="center"/>
    </xf>
    <xf numFmtId="49" fontId="17" fillId="0" borderId="15" xfId="0" applyNumberFormat="1" applyFont="1" applyFill="1" applyBorder="1" applyAlignment="1" applyProtection="1">
      <alignment horizontal="left" vertical="center"/>
    </xf>
    <xf numFmtId="0" fontId="17" fillId="0" borderId="14" xfId="0" applyNumberFormat="1" applyFont="1" applyFill="1" applyBorder="1" applyAlignment="1" applyProtection="1">
      <alignment vertical="center"/>
    </xf>
    <xf numFmtId="49" fontId="17" fillId="0" borderId="14" xfId="0" applyNumberFormat="1" applyFont="1" applyFill="1" applyBorder="1" applyAlignment="1" applyProtection="1">
      <alignment horizontal="left" vertical="center"/>
    </xf>
    <xf numFmtId="0" fontId="17" fillId="0" borderId="4" xfId="0" applyNumberFormat="1" applyFont="1" applyFill="1" applyBorder="1" applyAlignment="1" applyProtection="1">
      <alignment vertical="center" wrapText="1"/>
    </xf>
    <xf numFmtId="0" fontId="17" fillId="4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49" fontId="17" fillId="0" borderId="4" xfId="0" applyNumberFormat="1" applyFont="1" applyFill="1" applyBorder="1" applyAlignment="1">
      <alignment horizontal="left" vertical="center"/>
    </xf>
    <xf numFmtId="0" fontId="45" fillId="0" borderId="4" xfId="0" applyNumberFormat="1" applyFont="1" applyFill="1" applyBorder="1" applyAlignment="1" applyProtection="1">
      <alignment vertical="center"/>
    </xf>
    <xf numFmtId="49" fontId="45" fillId="0" borderId="4" xfId="0" applyNumberFormat="1" applyFont="1" applyFill="1" applyBorder="1" applyAlignment="1" applyProtection="1">
      <alignment horizontal="left" vertical="center"/>
    </xf>
    <xf numFmtId="49" fontId="39" fillId="0" borderId="4" xfId="0" applyNumberFormat="1" applyFont="1" applyFill="1" applyBorder="1" applyAlignment="1" applyProtection="1">
      <alignment horizontal="left" vertical="center"/>
    </xf>
    <xf numFmtId="0" fontId="37" fillId="0" borderId="4" xfId="10" applyFill="1" applyBorder="1" applyAlignment="1">
      <alignment horizontal="center"/>
    </xf>
    <xf numFmtId="165" fontId="44" fillId="0" borderId="4" xfId="13" applyNumberFormat="1" applyFont="1" applyBorder="1" applyAlignment="1">
      <alignment horizontal="center" vertical="center"/>
    </xf>
    <xf numFmtId="165" fontId="56" fillId="0" borderId="4" xfId="13" applyNumberFormat="1" applyFont="1" applyBorder="1" applyAlignment="1">
      <alignment horizontal="center" vertical="center"/>
    </xf>
    <xf numFmtId="0" fontId="45" fillId="5" borderId="4" xfId="16" applyFont="1" applyFill="1" applyBorder="1" applyAlignment="1">
      <alignment vertical="center"/>
    </xf>
    <xf numFmtId="0" fontId="17" fillId="5" borderId="4" xfId="16" applyFont="1" applyFill="1" applyBorder="1" applyAlignment="1">
      <alignment vertical="center"/>
    </xf>
    <xf numFmtId="0" fontId="17" fillId="4" borderId="4" xfId="16" applyFont="1" applyFill="1" applyBorder="1" applyAlignment="1">
      <alignment vertical="center"/>
    </xf>
    <xf numFmtId="49" fontId="39" fillId="0" borderId="4" xfId="16" applyNumberFormat="1" applyFont="1" applyFill="1" applyBorder="1" applyAlignment="1" applyProtection="1">
      <alignment horizontal="left" vertical="center"/>
    </xf>
    <xf numFmtId="0" fontId="62" fillId="0" borderId="4" xfId="0" applyFont="1" applyBorder="1" applyAlignment="1">
      <alignment horizontal="center" vertical="center"/>
    </xf>
    <xf numFmtId="0" fontId="51" fillId="0" borderId="4" xfId="0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165" fontId="37" fillId="0" borderId="4" xfId="16" applyNumberFormat="1" applyBorder="1" applyAlignment="1">
      <alignment horizontal="center"/>
    </xf>
    <xf numFmtId="165" fontId="45" fillId="0" borderId="4" xfId="16" applyNumberFormat="1" applyFont="1" applyBorder="1" applyAlignment="1">
      <alignment horizontal="center"/>
    </xf>
    <xf numFmtId="49" fontId="39" fillId="0" borderId="4" xfId="16" applyNumberFormat="1" applyFont="1" applyFill="1" applyBorder="1" applyAlignment="1">
      <alignment horizontal="left" vertical="center"/>
    </xf>
    <xf numFmtId="49" fontId="39" fillId="0" borderId="15" xfId="16" applyNumberFormat="1" applyFont="1" applyFill="1" applyBorder="1" applyAlignment="1" applyProtection="1">
      <alignment horizontal="left" vertical="center"/>
    </xf>
    <xf numFmtId="49" fontId="39" fillId="0" borderId="14" xfId="16" applyNumberFormat="1" applyFont="1" applyFill="1" applyBorder="1" applyAlignment="1" applyProtection="1">
      <alignment horizontal="left" vertical="center"/>
    </xf>
    <xf numFmtId="0" fontId="39" fillId="4" borderId="4" xfId="16" applyFont="1" applyFill="1" applyBorder="1" applyAlignment="1">
      <alignment vertical="center"/>
    </xf>
    <xf numFmtId="165" fontId="45" fillId="0" borderId="4" xfId="0" applyNumberFormat="1" applyFont="1" applyBorder="1" applyAlignment="1">
      <alignment horizontal="center"/>
    </xf>
    <xf numFmtId="165" fontId="45" fillId="0" borderId="4" xfId="0" applyNumberFormat="1" applyFont="1" applyFill="1" applyBorder="1" applyAlignment="1">
      <alignment horizontal="center"/>
    </xf>
    <xf numFmtId="165" fontId="44" fillId="3" borderId="4" xfId="0" applyNumberFormat="1" applyFont="1" applyFill="1" applyBorder="1" applyAlignment="1">
      <alignment horizontal="center" vertical="center"/>
    </xf>
    <xf numFmtId="165" fontId="0" fillId="3" borderId="4" xfId="0" applyNumberFormat="1" applyFill="1" applyBorder="1"/>
    <xf numFmtId="0" fontId="37" fillId="3" borderId="4" xfId="10" applyFill="1" applyBorder="1" applyAlignment="1">
      <alignment horizontal="center"/>
    </xf>
    <xf numFmtId="165" fontId="58" fillId="0" borderId="4" xfId="0" applyNumberFormat="1" applyFont="1" applyFill="1" applyBorder="1" applyAlignment="1">
      <alignment horizontal="center"/>
    </xf>
    <xf numFmtId="165" fontId="0" fillId="0" borderId="0" xfId="0" applyNumberFormat="1" applyFill="1"/>
    <xf numFmtId="165" fontId="37" fillId="0" borderId="4" xfId="16" applyNumberFormat="1" applyFill="1" applyBorder="1" applyAlignment="1">
      <alignment horizontal="center"/>
    </xf>
    <xf numFmtId="165" fontId="44" fillId="0" borderId="4" xfId="0" applyNumberFormat="1" applyFont="1" applyFill="1" applyBorder="1" applyAlignment="1">
      <alignment horizontal="center" vertical="center"/>
    </xf>
    <xf numFmtId="165" fontId="47" fillId="0" borderId="4" xfId="0" applyNumberFormat="1" applyFont="1" applyFill="1" applyBorder="1" applyAlignment="1">
      <alignment horizontal="center"/>
    </xf>
    <xf numFmtId="9" fontId="13" fillId="0" borderId="1" xfId="0" applyNumberFormat="1" applyFont="1" applyBorder="1" applyAlignment="1">
      <alignment horizontal="center" vertical="center"/>
    </xf>
    <xf numFmtId="9" fontId="13" fillId="0" borderId="3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horizontal="center"/>
    </xf>
    <xf numFmtId="0" fontId="17" fillId="0" borderId="16" xfId="13" applyNumberFormat="1" applyFont="1" applyFill="1" applyBorder="1" applyAlignment="1" applyProtection="1">
      <alignment vertical="center"/>
    </xf>
    <xf numFmtId="0" fontId="17" fillId="0" borderId="14" xfId="13" applyNumberFormat="1" applyFont="1" applyFill="1" applyBorder="1" applyAlignment="1" applyProtection="1">
      <alignment vertical="center" wrapText="1"/>
    </xf>
    <xf numFmtId="0" fontId="19" fillId="0" borderId="1" xfId="0" applyFont="1" applyBorder="1" applyAlignment="1">
      <alignment horizontal="center" vertical="center"/>
    </xf>
    <xf numFmtId="0" fontId="63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/>
    <xf numFmtId="0" fontId="42" fillId="0" borderId="0" xfId="0" applyFont="1" applyFill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64" fillId="0" borderId="4" xfId="0" applyFont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165" fontId="15" fillId="0" borderId="4" xfId="0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4" xfId="0" applyBorder="1"/>
    <xf numFmtId="165" fontId="0" fillId="0" borderId="0" xfId="0" applyNumberFormat="1"/>
    <xf numFmtId="0" fontId="65" fillId="0" borderId="0" xfId="0" applyFont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6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2" fillId="0" borderId="4" xfId="0" applyFont="1" applyFill="1" applyBorder="1" applyAlignment="1">
      <alignment horizontal="left" vertical="center"/>
    </xf>
    <xf numFmtId="0" fontId="0" fillId="3" borderId="0" xfId="0" applyFill="1" applyProtection="1"/>
    <xf numFmtId="0" fontId="0" fillId="3" borderId="2" xfId="0" applyFill="1" applyBorder="1" applyAlignment="1" applyProtection="1">
      <alignment horizontal="left" vertical="center"/>
    </xf>
    <xf numFmtId="0" fontId="22" fillId="3" borderId="7" xfId="0" applyFont="1" applyFill="1" applyBorder="1" applyAlignment="1" applyProtection="1">
      <alignment horizontal="center" vertical="center"/>
    </xf>
    <xf numFmtId="165" fontId="58" fillId="3" borderId="4" xfId="0" applyNumberFormat="1" applyFont="1" applyFill="1" applyBorder="1" applyAlignment="1">
      <alignment horizontal="center"/>
    </xf>
    <xf numFmtId="0" fontId="0" fillId="3" borderId="0" xfId="0" applyFill="1"/>
    <xf numFmtId="0" fontId="66" fillId="0" borderId="4" xfId="0" applyFont="1" applyFill="1" applyBorder="1"/>
    <xf numFmtId="0" fontId="23" fillId="0" borderId="1" xfId="0" applyFont="1" applyFill="1" applyBorder="1" applyAlignment="1" applyProtection="1">
      <alignment horizontal="left" vertical="center"/>
    </xf>
    <xf numFmtId="0" fontId="17" fillId="0" borderId="1" xfId="13" applyNumberFormat="1" applyFont="1" applyFill="1" applyBorder="1" applyAlignment="1" applyProtection="1">
      <alignment vertical="center" wrapText="1"/>
    </xf>
    <xf numFmtId="0" fontId="17" fillId="0" borderId="1" xfId="13" applyNumberFormat="1" applyFont="1" applyFill="1" applyBorder="1" applyAlignment="1" applyProtection="1">
      <alignment vertical="center"/>
    </xf>
    <xf numFmtId="0" fontId="17" fillId="0" borderId="17" xfId="13" applyNumberFormat="1" applyFont="1" applyFill="1" applyBorder="1" applyAlignment="1" applyProtection="1">
      <alignment vertical="center"/>
    </xf>
    <xf numFmtId="0" fontId="17" fillId="0" borderId="18" xfId="13" applyNumberFormat="1" applyFont="1" applyFill="1" applyBorder="1" applyAlignment="1" applyProtection="1">
      <alignment vertical="center" wrapText="1"/>
    </xf>
    <xf numFmtId="0" fontId="17" fillId="0" borderId="1" xfId="13" applyFont="1" applyFill="1" applyBorder="1" applyAlignment="1">
      <alignment vertical="center"/>
    </xf>
    <xf numFmtId="0" fontId="45" fillId="0" borderId="1" xfId="13" applyNumberFormat="1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</xf>
    <xf numFmtId="9" fontId="14" fillId="0" borderId="1" xfId="0" applyNumberFormat="1" applyFont="1" applyFill="1" applyBorder="1" applyAlignment="1" applyProtection="1">
      <alignment horizontal="center" vertical="center"/>
    </xf>
    <xf numFmtId="9" fontId="14" fillId="0" borderId="3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</xf>
    <xf numFmtId="0" fontId="15" fillId="0" borderId="13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9" fontId="13" fillId="0" borderId="1" xfId="0" applyNumberFormat="1" applyFont="1" applyFill="1" applyBorder="1" applyAlignment="1" applyProtection="1">
      <alignment horizontal="center" vertical="center"/>
    </xf>
    <xf numFmtId="9" fontId="13" fillId="0" borderId="3" xfId="0" applyNumberFormat="1" applyFont="1" applyFill="1" applyBorder="1" applyAlignment="1" applyProtection="1">
      <alignment horizontal="center" vertical="center"/>
    </xf>
    <xf numFmtId="9" fontId="13" fillId="0" borderId="2" xfId="0" applyNumberFormat="1" applyFont="1" applyFill="1" applyBorder="1" applyAlignment="1" applyProtection="1">
      <alignment horizontal="center" vertical="center"/>
    </xf>
    <xf numFmtId="9" fontId="15" fillId="0" borderId="1" xfId="0" applyNumberFormat="1" applyFont="1" applyFill="1" applyBorder="1" applyAlignment="1" applyProtection="1">
      <alignment horizontal="center" vertical="center"/>
    </xf>
    <xf numFmtId="9" fontId="15" fillId="0" borderId="3" xfId="0" applyNumberFormat="1" applyFont="1" applyFill="1" applyBorder="1" applyAlignment="1" applyProtection="1">
      <alignment horizontal="center" vertical="center"/>
    </xf>
    <xf numFmtId="9" fontId="14" fillId="0" borderId="2" xfId="0" applyNumberFormat="1" applyFont="1" applyFill="1" applyBorder="1" applyAlignment="1" applyProtection="1">
      <alignment horizontal="center" vertical="center"/>
    </xf>
    <xf numFmtId="164" fontId="14" fillId="0" borderId="1" xfId="0" applyNumberFormat="1" applyFont="1" applyFill="1" applyBorder="1" applyAlignment="1" applyProtection="1">
      <alignment horizontal="center" vertical="center"/>
    </xf>
    <xf numFmtId="164" fontId="14" fillId="0" borderId="3" xfId="0" applyNumberFormat="1" applyFont="1" applyFill="1" applyBorder="1" applyAlignment="1" applyProtection="1">
      <alignment horizontal="center" vertical="center"/>
    </xf>
    <xf numFmtId="9" fontId="13" fillId="0" borderId="1" xfId="0" applyNumberFormat="1" applyFont="1" applyFill="1" applyBorder="1" applyAlignment="1" applyProtection="1">
      <alignment vertical="center"/>
    </xf>
    <xf numFmtId="9" fontId="13" fillId="0" borderId="3" xfId="0" applyNumberFormat="1" applyFont="1" applyFill="1" applyBorder="1" applyAlignment="1" applyProtection="1">
      <alignment vertical="center"/>
    </xf>
    <xf numFmtId="9" fontId="13" fillId="0" borderId="2" xfId="0" applyNumberFormat="1" applyFont="1" applyFill="1" applyBorder="1" applyAlignment="1" applyProtection="1">
      <alignment vertical="center"/>
    </xf>
    <xf numFmtId="9" fontId="17" fillId="0" borderId="1" xfId="0" applyNumberFormat="1" applyFont="1" applyFill="1" applyBorder="1" applyAlignment="1" applyProtection="1">
      <alignment horizontal="center" vertical="center"/>
    </xf>
    <xf numFmtId="9" fontId="17" fillId="0" borderId="3" xfId="0" applyNumberFormat="1" applyFont="1" applyFill="1" applyBorder="1" applyAlignment="1" applyProtection="1">
      <alignment horizontal="center" vertical="center"/>
    </xf>
    <xf numFmtId="9" fontId="15" fillId="0" borderId="2" xfId="0" applyNumberFormat="1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/>
    </xf>
    <xf numFmtId="9" fontId="13" fillId="0" borderId="3" xfId="0" applyNumberFormat="1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164" fontId="14" fillId="0" borderId="2" xfId="0" applyNumberFormat="1" applyFont="1" applyFill="1" applyBorder="1" applyAlignment="1" applyProtection="1">
      <alignment horizontal="center" vertical="center"/>
    </xf>
    <xf numFmtId="9" fontId="17" fillId="0" borderId="2" xfId="0" applyNumberFormat="1" applyFont="1" applyFill="1" applyBorder="1" applyAlignment="1" applyProtection="1">
      <alignment horizontal="center" vertical="center"/>
    </xf>
    <xf numFmtId="0" fontId="44" fillId="0" borderId="7" xfId="13" applyFont="1" applyFill="1" applyBorder="1" applyAlignment="1">
      <alignment horizontal="center" vertical="center"/>
    </xf>
    <xf numFmtId="0" fontId="44" fillId="0" borderId="6" xfId="13" applyFont="1" applyFill="1" applyBorder="1" applyAlignment="1">
      <alignment horizontal="center" vertical="center"/>
    </xf>
    <xf numFmtId="0" fontId="55" fillId="0" borderId="7" xfId="13" applyFont="1" applyBorder="1" applyAlignment="1">
      <alignment horizontal="center" vertical="center"/>
    </xf>
    <xf numFmtId="0" fontId="55" fillId="0" borderId="6" xfId="13" applyFont="1" applyBorder="1" applyAlignment="1">
      <alignment horizontal="center" vertical="center"/>
    </xf>
    <xf numFmtId="0" fontId="54" fillId="0" borderId="7" xfId="13" applyFont="1" applyBorder="1" applyAlignment="1">
      <alignment horizontal="center" vertical="center"/>
    </xf>
    <xf numFmtId="0" fontId="54" fillId="0" borderId="6" xfId="13" applyFont="1" applyBorder="1" applyAlignment="1">
      <alignment horizontal="center" vertical="center"/>
    </xf>
    <xf numFmtId="0" fontId="45" fillId="0" borderId="1" xfId="13" applyFont="1" applyBorder="1" applyAlignment="1">
      <alignment horizontal="center" vertical="center"/>
    </xf>
    <xf numFmtId="0" fontId="45" fillId="0" borderId="3" xfId="13" applyFont="1" applyBorder="1" applyAlignment="1">
      <alignment horizontal="center" vertical="center"/>
    </xf>
    <xf numFmtId="0" fontId="45" fillId="0" borderId="2" xfId="13" applyFont="1" applyBorder="1" applyAlignment="1">
      <alignment horizontal="center" vertical="center"/>
    </xf>
    <xf numFmtId="0" fontId="44" fillId="0" borderId="1" xfId="13" applyFont="1" applyBorder="1" applyAlignment="1">
      <alignment horizontal="center" vertical="center" wrapText="1"/>
    </xf>
    <xf numFmtId="0" fontId="44" fillId="0" borderId="3" xfId="13" applyFont="1" applyBorder="1" applyAlignment="1">
      <alignment horizontal="center" vertical="center" wrapText="1"/>
    </xf>
    <xf numFmtId="0" fontId="44" fillId="0" borderId="2" xfId="13" applyFont="1" applyBorder="1" applyAlignment="1">
      <alignment horizontal="center" vertical="center" wrapText="1"/>
    </xf>
    <xf numFmtId="0" fontId="44" fillId="0" borderId="7" xfId="13" applyFont="1" applyBorder="1" applyAlignment="1">
      <alignment horizontal="center" vertical="center"/>
    </xf>
    <xf numFmtId="0" fontId="44" fillId="0" borderId="6" xfId="13" applyFont="1" applyBorder="1" applyAlignment="1">
      <alignment horizontal="center" vertical="center"/>
    </xf>
    <xf numFmtId="0" fontId="4" fillId="0" borderId="0" xfId="15" applyFont="1" applyFill="1" applyAlignment="1">
      <alignment horizontal="center"/>
    </xf>
    <xf numFmtId="0" fontId="1" fillId="0" borderId="0" xfId="15" applyFill="1" applyAlignment="1">
      <alignment horizontal="center"/>
    </xf>
    <xf numFmtId="14" fontId="7" fillId="0" borderId="0" xfId="15" applyNumberFormat="1" applyFont="1" applyFill="1" applyAlignment="1">
      <alignment horizontal="center"/>
    </xf>
    <xf numFmtId="0" fontId="11" fillId="2" borderId="1" xfId="13" applyFont="1" applyFill="1" applyBorder="1" applyAlignment="1">
      <alignment horizontal="center" vertical="center"/>
    </xf>
    <xf numFmtId="0" fontId="11" fillId="2" borderId="3" xfId="13" applyFont="1" applyFill="1" applyBorder="1" applyAlignment="1">
      <alignment horizontal="center" vertical="center"/>
    </xf>
    <xf numFmtId="0" fontId="11" fillId="2" borderId="2" xfId="13" applyFont="1" applyFill="1" applyBorder="1" applyAlignment="1">
      <alignment horizontal="center" vertical="center"/>
    </xf>
    <xf numFmtId="0" fontId="19" fillId="0" borderId="1" xfId="13" applyFont="1" applyBorder="1" applyAlignment="1">
      <alignment horizontal="center" vertical="center"/>
    </xf>
    <xf numFmtId="0" fontId="19" fillId="0" borderId="2" xfId="13" applyFont="1" applyBorder="1" applyAlignment="1">
      <alignment horizontal="center" vertical="center"/>
    </xf>
    <xf numFmtId="9" fontId="13" fillId="0" borderId="1" xfId="14" applyNumberFormat="1" applyFont="1" applyBorder="1" applyAlignment="1">
      <alignment horizontal="center" vertical="center"/>
    </xf>
    <xf numFmtId="9" fontId="13" fillId="0" borderId="3" xfId="14" applyNumberFormat="1" applyFont="1" applyBorder="1" applyAlignment="1">
      <alignment horizontal="center" vertical="center"/>
    </xf>
    <xf numFmtId="0" fontId="43" fillId="0" borderId="1" xfId="13" applyFont="1" applyBorder="1" applyAlignment="1">
      <alignment horizontal="center" vertical="center"/>
    </xf>
    <xf numFmtId="0" fontId="43" fillId="0" borderId="2" xfId="13" applyFont="1" applyBorder="1" applyAlignment="1">
      <alignment horizontal="center" vertical="center"/>
    </xf>
    <xf numFmtId="0" fontId="4" fillId="0" borderId="0" xfId="15" applyFont="1" applyAlignment="1">
      <alignment horizontal="center"/>
    </xf>
    <xf numFmtId="0" fontId="1" fillId="0" borderId="0" xfId="15" applyAlignment="1">
      <alignment horizontal="center"/>
    </xf>
    <xf numFmtId="14" fontId="7" fillId="0" borderId="0" xfId="15" applyNumberFormat="1" applyFont="1" applyAlignment="1">
      <alignment horizontal="center"/>
    </xf>
    <xf numFmtId="0" fontId="11" fillId="0" borderId="0" xfId="15" applyFont="1" applyAlignment="1">
      <alignment horizontal="center" vertical="center"/>
    </xf>
    <xf numFmtId="0" fontId="45" fillId="0" borderId="1" xfId="13" applyFont="1" applyFill="1" applyBorder="1" applyAlignment="1">
      <alignment horizontal="center" vertical="center" wrapText="1"/>
    </xf>
    <xf numFmtId="0" fontId="45" fillId="0" borderId="3" xfId="13" applyFont="1" applyFill="1" applyBorder="1" applyAlignment="1">
      <alignment horizontal="center" vertical="center" wrapText="1"/>
    </xf>
    <xf numFmtId="0" fontId="45" fillId="0" borderId="2" xfId="13" applyFont="1" applyFill="1" applyBorder="1" applyAlignment="1">
      <alignment horizontal="center" vertical="center" wrapText="1"/>
    </xf>
    <xf numFmtId="14" fontId="1" fillId="0" borderId="0" xfId="15" applyNumberFormat="1" applyAlignment="1">
      <alignment horizontal="center"/>
    </xf>
    <xf numFmtId="14" fontId="7" fillId="0" borderId="0" xfId="0" applyNumberFormat="1" applyFont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center" vertical="center"/>
    </xf>
    <xf numFmtId="0" fontId="55" fillId="0" borderId="7" xfId="0" applyFont="1" applyBorder="1" applyAlignment="1">
      <alignment horizontal="center" vertical="center"/>
    </xf>
    <xf numFmtId="0" fontId="55" fillId="0" borderId="6" xfId="0" applyFont="1" applyBorder="1" applyAlignment="1">
      <alignment horizontal="center" vertical="center"/>
    </xf>
    <xf numFmtId="0" fontId="54" fillId="0" borderId="7" xfId="0" applyFont="1" applyBorder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55" fillId="0" borderId="7" xfId="15" applyFont="1" applyBorder="1" applyAlignment="1">
      <alignment horizontal="center" vertical="center"/>
    </xf>
    <xf numFmtId="0" fontId="55" fillId="0" borderId="6" xfId="15" applyFont="1" applyBorder="1" applyAlignment="1">
      <alignment horizontal="center" vertical="center"/>
    </xf>
    <xf numFmtId="0" fontId="45" fillId="0" borderId="1" xfId="15" applyFont="1" applyBorder="1" applyAlignment="1">
      <alignment horizontal="center" vertical="center"/>
    </xf>
    <xf numFmtId="0" fontId="45" fillId="0" borderId="3" xfId="15" applyFont="1" applyBorder="1" applyAlignment="1">
      <alignment horizontal="center" vertical="center"/>
    </xf>
    <xf numFmtId="0" fontId="45" fillId="0" borderId="2" xfId="15" applyFont="1" applyBorder="1" applyAlignment="1">
      <alignment horizontal="center" vertical="center"/>
    </xf>
    <xf numFmtId="0" fontId="44" fillId="0" borderId="1" xfId="15" applyFont="1" applyBorder="1" applyAlignment="1">
      <alignment horizontal="center" vertical="center" wrapText="1"/>
    </xf>
    <xf numFmtId="0" fontId="44" fillId="0" borderId="3" xfId="15" applyFont="1" applyBorder="1" applyAlignment="1">
      <alignment horizontal="center" vertical="center" wrapText="1"/>
    </xf>
    <xf numFmtId="0" fontId="44" fillId="0" borderId="2" xfId="15" applyFont="1" applyBorder="1" applyAlignment="1">
      <alignment horizontal="center" vertical="center" wrapText="1"/>
    </xf>
    <xf numFmtId="0" fontId="11" fillId="2" borderId="1" xfId="15" applyFont="1" applyFill="1" applyBorder="1" applyAlignment="1">
      <alignment horizontal="center" vertical="center"/>
    </xf>
    <xf numFmtId="0" fontId="11" fillId="2" borderId="3" xfId="15" applyFont="1" applyFill="1" applyBorder="1" applyAlignment="1">
      <alignment horizontal="center" vertical="center"/>
    </xf>
    <xf numFmtId="0" fontId="11" fillId="2" borderId="2" xfId="15" applyFont="1" applyFill="1" applyBorder="1" applyAlignment="1">
      <alignment horizontal="center" vertical="center"/>
    </xf>
    <xf numFmtId="0" fontId="19" fillId="0" borderId="1" xfId="15" applyFont="1" applyBorder="1" applyAlignment="1">
      <alignment horizontal="center" vertical="center"/>
    </xf>
    <xf numFmtId="0" fontId="19" fillId="0" borderId="2" xfId="15" applyFont="1" applyBorder="1" applyAlignment="1">
      <alignment horizontal="center" vertical="center"/>
    </xf>
    <xf numFmtId="9" fontId="13" fillId="0" borderId="1" xfId="15" applyNumberFormat="1" applyFont="1" applyBorder="1" applyAlignment="1">
      <alignment horizontal="center" vertical="center"/>
    </xf>
    <xf numFmtId="9" fontId="13" fillId="0" borderId="3" xfId="15" applyNumberFormat="1" applyFont="1" applyBorder="1" applyAlignment="1">
      <alignment horizontal="center" vertical="center"/>
    </xf>
    <xf numFmtId="0" fontId="43" fillId="0" borderId="1" xfId="15" applyFont="1" applyBorder="1" applyAlignment="1">
      <alignment horizontal="center" vertical="center"/>
    </xf>
    <xf numFmtId="0" fontId="43" fillId="0" borderId="2" xfId="15" applyFont="1" applyBorder="1" applyAlignment="1">
      <alignment horizontal="center" vertical="center"/>
    </xf>
    <xf numFmtId="0" fontId="54" fillId="0" borderId="7" xfId="15" applyFont="1" applyBorder="1" applyAlignment="1">
      <alignment horizontal="center" vertical="center"/>
    </xf>
    <xf numFmtId="0" fontId="54" fillId="0" borderId="6" xfId="15" applyFont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 wrapText="1"/>
    </xf>
    <xf numFmtId="0" fontId="45" fillId="0" borderId="3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</cellXfs>
  <cellStyles count="20">
    <cellStyle name="Milliers 2" xfId="1"/>
    <cellStyle name="Milliers 2 2" xfId="14"/>
    <cellStyle name="Milliers 3" xfId="2"/>
    <cellStyle name="Milliers 4" xfId="3"/>
    <cellStyle name="Normal" xfId="0" builtinId="0"/>
    <cellStyle name="Normal 2" xfId="4"/>
    <cellStyle name="Normal 2 2" xfId="5"/>
    <cellStyle name="Normal 2 3" xfId="6"/>
    <cellStyle name="Normal 2 4" xfId="7"/>
    <cellStyle name="Normal 2 5" xfId="8"/>
    <cellStyle name="Normal 2 6" xfId="9"/>
    <cellStyle name="Normal 3" xfId="10"/>
    <cellStyle name="Normal 3 2" xfId="15"/>
    <cellStyle name="Normal 3 2 2" xfId="17"/>
    <cellStyle name="Normal 3 3" xfId="18"/>
    <cellStyle name="Normal 4" xfId="11"/>
    <cellStyle name="Normal 4 2" xfId="12"/>
    <cellStyle name="Normal 5" xfId="13"/>
    <cellStyle name="Normal 5 2" xfId="16"/>
    <cellStyle name="Pourcentage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EAT%20TM/Downloads/M3%20FINAL%20-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EAT%20TM/AppData/Local/Packages/Microsoft.MicrosoftEdge_8wekyb3d8bbwe/TempState/Downloads/secretariats/Notes%20TM1%20&amp;%202%2017-18/grille%20%20finale%20%20de%20passage%20TM1%20S1+S2%2017-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EAT%20TM/Downloads/M6-M8-TM-S2-19-20-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EAT%20TM/Downloads/M7%20FINAL-20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M6-FINAL-19-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M5-FINAL-19-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M2%20FINAL-19-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M1%20FINAL-19-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M3-Maths "/>
      <sheetName val="M3-Maths"/>
      <sheetName val="RatM3-Inf"/>
      <sheetName val="M3-Inf"/>
      <sheetName val="M3AVR "/>
      <sheetName val="M3-FINAL"/>
    </sheetNames>
    <sheetDataSet>
      <sheetData sheetId="0">
        <row r="11">
          <cell r="E11">
            <v>8.75</v>
          </cell>
        </row>
        <row r="12">
          <cell r="E12">
            <v>8.5</v>
          </cell>
        </row>
        <row r="13">
          <cell r="E13">
            <v>8.75</v>
          </cell>
        </row>
        <row r="14">
          <cell r="E14">
            <v>15.75</v>
          </cell>
        </row>
        <row r="16">
          <cell r="E16">
            <v>10.25</v>
          </cell>
        </row>
        <row r="17">
          <cell r="E17">
            <v>12.75</v>
          </cell>
        </row>
        <row r="18">
          <cell r="E18">
            <v>5.25</v>
          </cell>
        </row>
        <row r="19">
          <cell r="E19">
            <v>9</v>
          </cell>
        </row>
        <row r="21">
          <cell r="E21">
            <v>9.25</v>
          </cell>
        </row>
        <row r="22">
          <cell r="E22">
            <v>13.25</v>
          </cell>
        </row>
        <row r="23">
          <cell r="E23">
            <v>12.75</v>
          </cell>
        </row>
        <row r="24">
          <cell r="E24">
            <v>9.5</v>
          </cell>
        </row>
        <row r="25">
          <cell r="E25">
            <v>9</v>
          </cell>
        </row>
        <row r="26">
          <cell r="E26">
            <v>9.5</v>
          </cell>
        </row>
        <row r="27">
          <cell r="E27">
            <v>10</v>
          </cell>
        </row>
        <row r="28">
          <cell r="E28">
            <v>7</v>
          </cell>
        </row>
        <row r="29">
          <cell r="E29">
            <v>16.5</v>
          </cell>
        </row>
        <row r="31">
          <cell r="E31">
            <v>3</v>
          </cell>
        </row>
        <row r="32">
          <cell r="E32">
            <v>5.75</v>
          </cell>
        </row>
        <row r="33">
          <cell r="E33">
            <v>8</v>
          </cell>
        </row>
        <row r="34">
          <cell r="E34">
            <v>5</v>
          </cell>
        </row>
        <row r="36">
          <cell r="E36">
            <v>9</v>
          </cell>
        </row>
        <row r="40">
          <cell r="E40">
            <v>10.25</v>
          </cell>
        </row>
        <row r="42">
          <cell r="E42">
            <v>9</v>
          </cell>
        </row>
        <row r="44">
          <cell r="E44">
            <v>1</v>
          </cell>
        </row>
        <row r="45">
          <cell r="E45">
            <v>6</v>
          </cell>
        </row>
        <row r="47">
          <cell r="E47">
            <v>10</v>
          </cell>
        </row>
        <row r="48">
          <cell r="E48">
            <v>17</v>
          </cell>
        </row>
        <row r="49">
          <cell r="E49">
            <v>3</v>
          </cell>
        </row>
        <row r="50">
          <cell r="E50">
            <v>8</v>
          </cell>
        </row>
        <row r="54">
          <cell r="E54">
            <v>14.5</v>
          </cell>
        </row>
        <row r="55">
          <cell r="E55">
            <v>11</v>
          </cell>
        </row>
        <row r="56">
          <cell r="E56">
            <v>0</v>
          </cell>
        </row>
        <row r="57">
          <cell r="E57">
            <v>14.75</v>
          </cell>
        </row>
        <row r="58">
          <cell r="E58">
            <v>4.75</v>
          </cell>
        </row>
        <row r="59">
          <cell r="E59">
            <v>14</v>
          </cell>
        </row>
        <row r="61">
          <cell r="E61">
            <v>0</v>
          </cell>
        </row>
        <row r="62">
          <cell r="E62">
            <v>14.5</v>
          </cell>
        </row>
        <row r="64">
          <cell r="E64">
            <v>0.75</v>
          </cell>
        </row>
        <row r="65">
          <cell r="E65">
            <v>5.5</v>
          </cell>
        </row>
        <row r="66">
          <cell r="E66">
            <v>8</v>
          </cell>
        </row>
        <row r="67">
          <cell r="E67">
            <v>8</v>
          </cell>
        </row>
        <row r="68">
          <cell r="E68">
            <v>12.5</v>
          </cell>
        </row>
        <row r="69">
          <cell r="E69">
            <v>8.75</v>
          </cell>
        </row>
        <row r="70">
          <cell r="E70">
            <v>8.75</v>
          </cell>
        </row>
        <row r="71">
          <cell r="E71">
            <v>8</v>
          </cell>
        </row>
        <row r="72">
          <cell r="E72">
            <v>3.25</v>
          </cell>
        </row>
        <row r="73">
          <cell r="E73">
            <v>4</v>
          </cell>
        </row>
        <row r="75">
          <cell r="E75">
            <v>7.5</v>
          </cell>
        </row>
        <row r="79">
          <cell r="E79">
            <v>12.75</v>
          </cell>
        </row>
        <row r="81">
          <cell r="E81">
            <v>11.75</v>
          </cell>
        </row>
        <row r="82">
          <cell r="E82">
            <v>6.25</v>
          </cell>
        </row>
        <row r="83">
          <cell r="E83">
            <v>13.25</v>
          </cell>
        </row>
        <row r="85">
          <cell r="E85">
            <v>1.5</v>
          </cell>
        </row>
        <row r="86">
          <cell r="E86">
            <v>2</v>
          </cell>
        </row>
        <row r="88">
          <cell r="E88">
            <v>2</v>
          </cell>
        </row>
        <row r="89">
          <cell r="E89">
            <v>3</v>
          </cell>
        </row>
        <row r="90">
          <cell r="E90">
            <v>0</v>
          </cell>
        </row>
        <row r="91">
          <cell r="E91">
            <v>7.5</v>
          </cell>
        </row>
        <row r="94">
          <cell r="E94">
            <v>0.5</v>
          </cell>
        </row>
        <row r="95">
          <cell r="E95">
            <v>7.5</v>
          </cell>
        </row>
        <row r="98">
          <cell r="E98">
            <v>7.5</v>
          </cell>
        </row>
        <row r="99">
          <cell r="E99">
            <v>14.25</v>
          </cell>
        </row>
        <row r="102">
          <cell r="E102">
            <v>6</v>
          </cell>
        </row>
        <row r="103">
          <cell r="E103">
            <v>7.25</v>
          </cell>
        </row>
        <row r="104">
          <cell r="E104">
            <v>4.75</v>
          </cell>
        </row>
        <row r="105">
          <cell r="E105">
            <v>2.75</v>
          </cell>
        </row>
        <row r="106">
          <cell r="E106">
            <v>4.5</v>
          </cell>
        </row>
        <row r="107">
          <cell r="E107">
            <v>0</v>
          </cell>
        </row>
        <row r="110">
          <cell r="E110">
            <v>13.25</v>
          </cell>
        </row>
        <row r="113">
          <cell r="E113">
            <v>8</v>
          </cell>
        </row>
        <row r="115">
          <cell r="E115">
            <v>5.5</v>
          </cell>
        </row>
        <row r="119">
          <cell r="E119">
            <v>5.5</v>
          </cell>
        </row>
        <row r="120">
          <cell r="E120">
            <v>6.25</v>
          </cell>
        </row>
        <row r="121">
          <cell r="E121">
            <v>6.5</v>
          </cell>
        </row>
        <row r="125">
          <cell r="E125">
            <v>2</v>
          </cell>
        </row>
        <row r="127">
          <cell r="E127">
            <v>8.75</v>
          </cell>
        </row>
        <row r="128">
          <cell r="E128">
            <v>8.75</v>
          </cell>
        </row>
        <row r="129">
          <cell r="E129">
            <v>2.75</v>
          </cell>
        </row>
        <row r="130">
          <cell r="E130">
            <v>16.25</v>
          </cell>
        </row>
        <row r="131">
          <cell r="E131">
            <v>10.25</v>
          </cell>
        </row>
        <row r="132">
          <cell r="E132">
            <v>10</v>
          </cell>
        </row>
        <row r="133">
          <cell r="E133">
            <v>13.75</v>
          </cell>
        </row>
        <row r="134">
          <cell r="E134">
            <v>0</v>
          </cell>
        </row>
        <row r="135">
          <cell r="E135">
            <v>11</v>
          </cell>
        </row>
        <row r="136">
          <cell r="E136">
            <v>7.5</v>
          </cell>
        </row>
        <row r="139">
          <cell r="E139">
            <v>6.5</v>
          </cell>
        </row>
        <row r="140">
          <cell r="E140">
            <v>0</v>
          </cell>
        </row>
        <row r="141">
          <cell r="E141">
            <v>8.75</v>
          </cell>
        </row>
        <row r="142">
          <cell r="E142">
            <v>1.5</v>
          </cell>
        </row>
        <row r="145">
          <cell r="E145">
            <v>2.25</v>
          </cell>
        </row>
        <row r="146">
          <cell r="E146">
            <v>10</v>
          </cell>
        </row>
        <row r="147">
          <cell r="E147">
            <v>5</v>
          </cell>
        </row>
        <row r="148">
          <cell r="E148">
            <v>8.5</v>
          </cell>
        </row>
        <row r="154">
          <cell r="E154">
            <v>4</v>
          </cell>
        </row>
        <row r="157">
          <cell r="E157">
            <v>5.25</v>
          </cell>
        </row>
        <row r="159">
          <cell r="E159">
            <v>7.5</v>
          </cell>
        </row>
        <row r="160">
          <cell r="E160">
            <v>0</v>
          </cell>
        </row>
        <row r="161">
          <cell r="E161">
            <v>9</v>
          </cell>
        </row>
        <row r="163">
          <cell r="E163">
            <v>12.5</v>
          </cell>
        </row>
        <row r="166">
          <cell r="E166">
            <v>9</v>
          </cell>
        </row>
        <row r="169">
          <cell r="E169">
            <v>9.5</v>
          </cell>
        </row>
        <row r="170">
          <cell r="E170">
            <v>6.25</v>
          </cell>
        </row>
        <row r="171">
          <cell r="E171">
            <v>13.25</v>
          </cell>
        </row>
        <row r="172">
          <cell r="E172">
            <v>8</v>
          </cell>
        </row>
        <row r="173">
          <cell r="E173">
            <v>3</v>
          </cell>
        </row>
        <row r="174">
          <cell r="E174">
            <v>3.5</v>
          </cell>
        </row>
        <row r="175">
          <cell r="E175">
            <v>0</v>
          </cell>
        </row>
      </sheetData>
      <sheetData sheetId="1"/>
      <sheetData sheetId="2">
        <row r="12">
          <cell r="E12">
            <v>12</v>
          </cell>
        </row>
        <row r="18">
          <cell r="E18">
            <v>12</v>
          </cell>
        </row>
        <row r="24">
          <cell r="E24">
            <v>12</v>
          </cell>
        </row>
        <row r="25">
          <cell r="E25">
            <v>12</v>
          </cell>
        </row>
        <row r="29">
          <cell r="E29">
            <v>12</v>
          </cell>
        </row>
        <row r="33">
          <cell r="E33">
            <v>12</v>
          </cell>
        </row>
        <row r="34">
          <cell r="E34">
            <v>12</v>
          </cell>
        </row>
        <row r="36">
          <cell r="E36">
            <v>12</v>
          </cell>
        </row>
        <row r="45">
          <cell r="E45">
            <v>12</v>
          </cell>
        </row>
        <row r="49">
          <cell r="E49">
            <v>12</v>
          </cell>
        </row>
        <row r="50">
          <cell r="E50">
            <v>12</v>
          </cell>
        </row>
        <row r="58">
          <cell r="E58">
            <v>12</v>
          </cell>
        </row>
        <row r="64">
          <cell r="E64">
            <v>12</v>
          </cell>
        </row>
        <row r="70">
          <cell r="E70">
            <v>12</v>
          </cell>
        </row>
        <row r="73">
          <cell r="E73">
            <v>12</v>
          </cell>
        </row>
        <row r="82">
          <cell r="E82">
            <v>12</v>
          </cell>
        </row>
        <row r="85">
          <cell r="E85">
            <v>12</v>
          </cell>
        </row>
        <row r="86">
          <cell r="E86">
            <v>12</v>
          </cell>
        </row>
        <row r="94">
          <cell r="E94">
            <v>12</v>
          </cell>
        </row>
        <row r="95">
          <cell r="E95">
            <v>12</v>
          </cell>
        </row>
        <row r="98">
          <cell r="E98">
            <v>12</v>
          </cell>
        </row>
        <row r="103">
          <cell r="E103">
            <v>12</v>
          </cell>
        </row>
        <row r="113">
          <cell r="E113">
            <v>12</v>
          </cell>
        </row>
        <row r="119">
          <cell r="E119">
            <v>12</v>
          </cell>
        </row>
        <row r="121">
          <cell r="E121">
            <v>12</v>
          </cell>
        </row>
        <row r="129">
          <cell r="E129">
            <v>12</v>
          </cell>
        </row>
        <row r="130">
          <cell r="E130">
            <v>12</v>
          </cell>
        </row>
        <row r="133">
          <cell r="E133">
            <v>12</v>
          </cell>
        </row>
        <row r="135">
          <cell r="E135">
            <v>12</v>
          </cell>
        </row>
        <row r="138">
          <cell r="E138">
            <v>12</v>
          </cell>
        </row>
        <row r="139">
          <cell r="E139">
            <v>12</v>
          </cell>
        </row>
        <row r="140">
          <cell r="E140">
            <v>12</v>
          </cell>
        </row>
        <row r="142">
          <cell r="E142">
            <v>12</v>
          </cell>
        </row>
        <row r="145">
          <cell r="E145">
            <v>12</v>
          </cell>
        </row>
        <row r="147">
          <cell r="E147">
            <v>12</v>
          </cell>
        </row>
        <row r="154">
          <cell r="E154">
            <v>12</v>
          </cell>
        </row>
        <row r="159">
          <cell r="E159">
            <v>12</v>
          </cell>
        </row>
        <row r="163">
          <cell r="E163">
            <v>12</v>
          </cell>
        </row>
        <row r="166">
          <cell r="E166">
            <v>12</v>
          </cell>
        </row>
        <row r="172">
          <cell r="E172">
            <v>12</v>
          </cell>
        </row>
        <row r="173">
          <cell r="E173">
            <v>12</v>
          </cell>
        </row>
      </sheetData>
      <sheetData sheetId="3">
        <row r="14">
          <cell r="K14">
            <v>0</v>
          </cell>
          <cell r="L14">
            <v>3.5</v>
          </cell>
        </row>
        <row r="15">
          <cell r="K15">
            <v>6</v>
          </cell>
          <cell r="L15">
            <v>3.5</v>
          </cell>
        </row>
        <row r="16">
          <cell r="K16">
            <v>8</v>
          </cell>
          <cell r="L16">
            <v>4.5</v>
          </cell>
        </row>
        <row r="17">
          <cell r="K17">
            <v>10</v>
          </cell>
          <cell r="L17">
            <v>4.5</v>
          </cell>
        </row>
        <row r="18">
          <cell r="K18">
            <v>12</v>
          </cell>
          <cell r="L18">
            <v>5</v>
          </cell>
        </row>
        <row r="19">
          <cell r="K19">
            <v>14</v>
          </cell>
          <cell r="L19">
            <v>5</v>
          </cell>
        </row>
        <row r="20">
          <cell r="K20">
            <v>15</v>
          </cell>
          <cell r="L20">
            <v>6</v>
          </cell>
        </row>
        <row r="21">
          <cell r="K21">
            <v>16.5</v>
          </cell>
          <cell r="L21">
            <v>6.5</v>
          </cell>
        </row>
        <row r="22">
          <cell r="K22">
            <v>17.5</v>
          </cell>
          <cell r="L22">
            <v>7</v>
          </cell>
        </row>
        <row r="23">
          <cell r="K23">
            <v>19.5</v>
          </cell>
          <cell r="L23">
            <v>8</v>
          </cell>
        </row>
      </sheetData>
      <sheetData sheetId="4">
        <row r="10">
          <cell r="E10">
            <v>18.5</v>
          </cell>
          <cell r="F10" t="str">
            <v xml:space="preserve"> </v>
          </cell>
          <cell r="G10">
            <v>20</v>
          </cell>
          <cell r="H10" t="str">
            <v xml:space="preserve"> </v>
          </cell>
        </row>
        <row r="11">
          <cell r="E11">
            <v>4</v>
          </cell>
          <cell r="F11" t="str">
            <v>R</v>
          </cell>
          <cell r="G11">
            <v>14.25</v>
          </cell>
          <cell r="H11" t="str">
            <v/>
          </cell>
        </row>
        <row r="12">
          <cell r="E12">
            <v>2.125</v>
          </cell>
          <cell r="F12" t="str">
            <v>R</v>
          </cell>
          <cell r="G12">
            <v>10.25</v>
          </cell>
          <cell r="H12" t="str">
            <v>R</v>
          </cell>
        </row>
        <row r="13">
          <cell r="E13">
            <v>8.125</v>
          </cell>
          <cell r="F13" t="str">
            <v>R</v>
          </cell>
          <cell r="G13">
            <v>12.75</v>
          </cell>
          <cell r="H13" t="str">
            <v/>
          </cell>
        </row>
        <row r="14">
          <cell r="E14">
            <v>7</v>
          </cell>
          <cell r="F14" t="str">
            <v>R</v>
          </cell>
          <cell r="G14">
            <v>14.5</v>
          </cell>
          <cell r="H14" t="str">
            <v/>
          </cell>
        </row>
        <row r="15">
          <cell r="E15">
            <v>8</v>
          </cell>
          <cell r="F15" t="str">
            <v xml:space="preserve"> </v>
          </cell>
          <cell r="G15">
            <v>19.5</v>
          </cell>
          <cell r="H15" t="str">
            <v xml:space="preserve"> </v>
          </cell>
        </row>
        <row r="16">
          <cell r="E16">
            <v>5</v>
          </cell>
          <cell r="F16" t="str">
            <v>R</v>
          </cell>
          <cell r="G16">
            <v>14.75</v>
          </cell>
          <cell r="H16" t="str">
            <v/>
          </cell>
        </row>
        <row r="17">
          <cell r="E17">
            <v>7.875</v>
          </cell>
          <cell r="F17" t="str">
            <v>R</v>
          </cell>
          <cell r="G17">
            <v>15</v>
          </cell>
          <cell r="H17" t="str">
            <v/>
          </cell>
        </row>
        <row r="18">
          <cell r="E18">
            <v>4.125</v>
          </cell>
          <cell r="F18" t="str">
            <v>R</v>
          </cell>
          <cell r="G18">
            <v>10.25</v>
          </cell>
          <cell r="H18" t="str">
            <v>R</v>
          </cell>
        </row>
        <row r="19">
          <cell r="E19">
            <v>3.25</v>
          </cell>
          <cell r="F19" t="str">
            <v>R</v>
          </cell>
          <cell r="G19">
            <v>17.25</v>
          </cell>
          <cell r="H19" t="str">
            <v/>
          </cell>
        </row>
        <row r="20">
          <cell r="E20">
            <v>13.75</v>
          </cell>
          <cell r="F20" t="str">
            <v xml:space="preserve"> </v>
          </cell>
          <cell r="G20">
            <v>18</v>
          </cell>
          <cell r="H20" t="str">
            <v xml:space="preserve"> </v>
          </cell>
        </row>
        <row r="21">
          <cell r="E21">
            <v>6.5</v>
          </cell>
          <cell r="F21" t="str">
            <v>R</v>
          </cell>
          <cell r="G21">
            <v>14.75</v>
          </cell>
          <cell r="H21" t="str">
            <v/>
          </cell>
        </row>
        <row r="22">
          <cell r="E22">
            <v>3.375</v>
          </cell>
          <cell r="F22" t="str">
            <v>R</v>
          </cell>
          <cell r="G22">
            <v>14.75</v>
          </cell>
          <cell r="H22" t="str">
            <v/>
          </cell>
        </row>
        <row r="23">
          <cell r="E23">
            <v>3.875</v>
          </cell>
          <cell r="F23" t="str">
            <v>R</v>
          </cell>
          <cell r="G23">
            <v>15.25</v>
          </cell>
          <cell r="H23" t="str">
            <v/>
          </cell>
        </row>
        <row r="24">
          <cell r="E24">
            <v>6</v>
          </cell>
          <cell r="F24" t="str">
            <v>R</v>
          </cell>
          <cell r="G24">
            <v>9.25</v>
          </cell>
          <cell r="H24" t="str">
            <v>R</v>
          </cell>
        </row>
        <row r="25">
          <cell r="E25">
            <v>6.125</v>
          </cell>
          <cell r="F25" t="str">
            <v>R</v>
          </cell>
          <cell r="G25">
            <v>10.75</v>
          </cell>
          <cell r="H25" t="str">
            <v>R</v>
          </cell>
        </row>
        <row r="26">
          <cell r="E26">
            <v>3.125</v>
          </cell>
          <cell r="F26" t="str">
            <v>R</v>
          </cell>
          <cell r="G26">
            <v>14.5</v>
          </cell>
          <cell r="H26" t="str">
            <v/>
          </cell>
        </row>
        <row r="27">
          <cell r="E27">
            <v>6.875</v>
          </cell>
          <cell r="F27" t="str">
            <v>R</v>
          </cell>
          <cell r="G27">
            <v>15.125</v>
          </cell>
          <cell r="H27" t="str">
            <v/>
          </cell>
        </row>
        <row r="28">
          <cell r="E28">
            <v>5</v>
          </cell>
          <cell r="F28" t="str">
            <v>R</v>
          </cell>
          <cell r="G28">
            <v>12</v>
          </cell>
          <cell r="H28" t="str">
            <v/>
          </cell>
        </row>
        <row r="29">
          <cell r="E29">
            <v>7.625</v>
          </cell>
          <cell r="F29" t="str">
            <v>R</v>
          </cell>
          <cell r="G29">
            <v>10.75</v>
          </cell>
          <cell r="H29" t="str">
            <v>R</v>
          </cell>
        </row>
        <row r="30">
          <cell r="E30">
            <v>1</v>
          </cell>
          <cell r="F30" t="str">
            <v xml:space="preserve"> </v>
          </cell>
          <cell r="G30">
            <v>9.25</v>
          </cell>
          <cell r="H30" t="str">
            <v xml:space="preserve"> </v>
          </cell>
        </row>
        <row r="31">
          <cell r="E31">
            <v>8.625</v>
          </cell>
          <cell r="F31" t="str">
            <v>R</v>
          </cell>
          <cell r="G31">
            <v>14.75</v>
          </cell>
          <cell r="H31" t="str">
            <v/>
          </cell>
        </row>
        <row r="32">
          <cell r="E32">
            <v>6</v>
          </cell>
          <cell r="F32" t="str">
            <v>R</v>
          </cell>
          <cell r="G32">
            <v>16</v>
          </cell>
          <cell r="H32" t="str">
            <v/>
          </cell>
        </row>
        <row r="33">
          <cell r="E33">
            <v>5.125</v>
          </cell>
          <cell r="F33" t="str">
            <v>R</v>
          </cell>
          <cell r="G33">
            <v>10.75</v>
          </cell>
          <cell r="H33" t="str">
            <v>R</v>
          </cell>
        </row>
        <row r="34">
          <cell r="E34">
            <v>5.375</v>
          </cell>
          <cell r="F34" t="str">
            <v>R</v>
          </cell>
          <cell r="G34">
            <v>9.75</v>
          </cell>
          <cell r="H34" t="str">
            <v>R</v>
          </cell>
        </row>
        <row r="35">
          <cell r="E35">
            <v>1.25</v>
          </cell>
          <cell r="F35" t="str">
            <v xml:space="preserve"> </v>
          </cell>
          <cell r="G35">
            <v>9.25</v>
          </cell>
          <cell r="H35" t="str">
            <v xml:space="preserve"> </v>
          </cell>
        </row>
        <row r="36">
          <cell r="E36">
            <v>9.125</v>
          </cell>
          <cell r="F36" t="str">
            <v>R</v>
          </cell>
          <cell r="G36">
            <v>10.25</v>
          </cell>
          <cell r="H36" t="str">
            <v>R</v>
          </cell>
        </row>
        <row r="37">
          <cell r="E37">
            <v>0.125</v>
          </cell>
          <cell r="F37" t="str">
            <v xml:space="preserve"> </v>
          </cell>
          <cell r="G37">
            <v>9.75</v>
          </cell>
          <cell r="H37" t="str">
            <v xml:space="preserve"> </v>
          </cell>
        </row>
        <row r="38">
          <cell r="E38">
            <v>1.25</v>
          </cell>
          <cell r="F38" t="str">
            <v xml:space="preserve"> </v>
          </cell>
          <cell r="G38">
            <v>10.25</v>
          </cell>
          <cell r="H38" t="str">
            <v xml:space="preserve"> </v>
          </cell>
        </row>
        <row r="39">
          <cell r="E39">
            <v>0</v>
          </cell>
          <cell r="F39" t="str">
            <v xml:space="preserve"> </v>
          </cell>
          <cell r="G39">
            <v>10.25</v>
          </cell>
          <cell r="H39" t="str">
            <v xml:space="preserve"> </v>
          </cell>
        </row>
        <row r="40">
          <cell r="E40">
            <v>3.25</v>
          </cell>
          <cell r="F40" t="str">
            <v>R</v>
          </cell>
          <cell r="G40">
            <v>14</v>
          </cell>
          <cell r="H40" t="str">
            <v/>
          </cell>
        </row>
        <row r="41">
          <cell r="E41">
            <v>0.125</v>
          </cell>
          <cell r="F41" t="str">
            <v xml:space="preserve"> </v>
          </cell>
          <cell r="G41">
            <v>9.25</v>
          </cell>
          <cell r="H41" t="str">
            <v xml:space="preserve"> </v>
          </cell>
        </row>
        <row r="42">
          <cell r="E42">
            <v>2</v>
          </cell>
          <cell r="F42" t="str">
            <v>R</v>
          </cell>
          <cell r="G42">
            <v>13.25</v>
          </cell>
          <cell r="H42" t="str">
            <v/>
          </cell>
        </row>
        <row r="43">
          <cell r="E43">
            <v>12.625</v>
          </cell>
          <cell r="F43" t="str">
            <v xml:space="preserve"> </v>
          </cell>
          <cell r="G43">
            <v>18.5</v>
          </cell>
          <cell r="H43" t="str">
            <v xml:space="preserve"> </v>
          </cell>
        </row>
        <row r="44">
          <cell r="E44">
            <v>3.375</v>
          </cell>
          <cell r="F44" t="str">
            <v>R</v>
          </cell>
          <cell r="G44">
            <v>12</v>
          </cell>
          <cell r="H44" t="str">
            <v/>
          </cell>
        </row>
        <row r="45">
          <cell r="E45">
            <v>4.875</v>
          </cell>
          <cell r="F45" t="str">
            <v>R</v>
          </cell>
          <cell r="G45">
            <v>9.25</v>
          </cell>
          <cell r="H45" t="str">
            <v>R</v>
          </cell>
        </row>
        <row r="46">
          <cell r="E46">
            <v>7.375</v>
          </cell>
          <cell r="F46" t="str">
            <v xml:space="preserve"> </v>
          </cell>
          <cell r="G46">
            <v>18.25</v>
          </cell>
          <cell r="H46" t="str">
            <v xml:space="preserve"> </v>
          </cell>
        </row>
        <row r="47">
          <cell r="E47">
            <v>4</v>
          </cell>
          <cell r="F47" t="str">
            <v>R</v>
          </cell>
          <cell r="G47">
            <v>14.25</v>
          </cell>
          <cell r="H47" t="str">
            <v/>
          </cell>
        </row>
        <row r="48">
          <cell r="E48">
            <v>8.5</v>
          </cell>
          <cell r="F48" t="str">
            <v>R</v>
          </cell>
          <cell r="G48">
            <v>14.75</v>
          </cell>
          <cell r="H48" t="str">
            <v/>
          </cell>
        </row>
        <row r="49">
          <cell r="E49">
            <v>1.75</v>
          </cell>
          <cell r="F49" t="str">
            <v>R</v>
          </cell>
          <cell r="G49">
            <v>10.75</v>
          </cell>
          <cell r="H49" t="str">
            <v>R</v>
          </cell>
        </row>
        <row r="50">
          <cell r="E50">
            <v>8.625</v>
          </cell>
          <cell r="F50" t="str">
            <v>R</v>
          </cell>
          <cell r="G50">
            <v>9.75</v>
          </cell>
          <cell r="H50" t="str">
            <v>R</v>
          </cell>
        </row>
        <row r="51">
          <cell r="E51">
            <v>8.625</v>
          </cell>
          <cell r="F51" t="str">
            <v xml:space="preserve"> </v>
          </cell>
          <cell r="G51">
            <v>16</v>
          </cell>
          <cell r="H51" t="str">
            <v xml:space="preserve"> </v>
          </cell>
        </row>
        <row r="52">
          <cell r="E52">
            <v>0.75</v>
          </cell>
          <cell r="F52" t="str">
            <v xml:space="preserve"> </v>
          </cell>
          <cell r="G52">
            <v>10</v>
          </cell>
          <cell r="H52" t="str">
            <v xml:space="preserve"> </v>
          </cell>
        </row>
        <row r="53">
          <cell r="E53">
            <v>14</v>
          </cell>
          <cell r="F53" t="str">
            <v xml:space="preserve"> </v>
          </cell>
          <cell r="G53">
            <v>18</v>
          </cell>
          <cell r="H53" t="str">
            <v xml:space="preserve"> </v>
          </cell>
        </row>
        <row r="54">
          <cell r="E54">
            <v>5.375</v>
          </cell>
          <cell r="F54" t="str">
            <v>R</v>
          </cell>
          <cell r="G54">
            <v>14.5</v>
          </cell>
          <cell r="H54" t="str">
            <v/>
          </cell>
        </row>
        <row r="55">
          <cell r="E55">
            <v>5.875</v>
          </cell>
          <cell r="F55" t="str">
            <v>R</v>
          </cell>
          <cell r="G55">
            <v>19.25</v>
          </cell>
          <cell r="H55" t="str">
            <v/>
          </cell>
        </row>
        <row r="56">
          <cell r="E56">
            <v>1.875</v>
          </cell>
          <cell r="F56" t="str">
            <v>R</v>
          </cell>
          <cell r="G56">
            <v>12.25</v>
          </cell>
          <cell r="H56" t="str">
            <v/>
          </cell>
        </row>
        <row r="57">
          <cell r="E57">
            <v>5.5</v>
          </cell>
          <cell r="F57" t="str">
            <v>R</v>
          </cell>
          <cell r="G57">
            <v>17</v>
          </cell>
          <cell r="H57" t="str">
            <v/>
          </cell>
        </row>
        <row r="58">
          <cell r="E58">
            <v>2.625</v>
          </cell>
          <cell r="F58" t="str">
            <v>R</v>
          </cell>
          <cell r="G58">
            <v>9.5</v>
          </cell>
          <cell r="H58" t="str">
            <v>R</v>
          </cell>
        </row>
        <row r="59">
          <cell r="E59">
            <v>3.375</v>
          </cell>
          <cell r="F59" t="str">
            <v>R</v>
          </cell>
          <cell r="G59">
            <v>12</v>
          </cell>
          <cell r="H59" t="str">
            <v/>
          </cell>
        </row>
        <row r="60">
          <cell r="E60">
            <v>1.125</v>
          </cell>
          <cell r="F60" t="str">
            <v xml:space="preserve"> </v>
          </cell>
          <cell r="G60">
            <v>9.25</v>
          </cell>
          <cell r="H60" t="str">
            <v xml:space="preserve"> </v>
          </cell>
        </row>
        <row r="61">
          <cell r="E61">
            <v>6.875</v>
          </cell>
          <cell r="F61" t="str">
            <v>R</v>
          </cell>
          <cell r="G61">
            <v>13</v>
          </cell>
          <cell r="H61" t="str">
            <v/>
          </cell>
        </row>
        <row r="62">
          <cell r="E62">
            <v>9.125</v>
          </cell>
          <cell r="F62" t="str">
            <v>R</v>
          </cell>
          <cell r="G62">
            <v>14.5</v>
          </cell>
          <cell r="H62" t="str">
            <v/>
          </cell>
        </row>
        <row r="63">
          <cell r="E63">
            <v>12.5</v>
          </cell>
          <cell r="F63" t="str">
            <v xml:space="preserve"> </v>
          </cell>
          <cell r="G63">
            <v>12.5</v>
          </cell>
          <cell r="H63" t="str">
            <v xml:space="preserve"> </v>
          </cell>
        </row>
        <row r="64">
          <cell r="E64">
            <v>3.5</v>
          </cell>
          <cell r="F64" t="str">
            <v>R</v>
          </cell>
          <cell r="G64">
            <v>8.75</v>
          </cell>
          <cell r="H64" t="str">
            <v>R</v>
          </cell>
        </row>
        <row r="65">
          <cell r="E65">
            <v>3</v>
          </cell>
          <cell r="F65" t="str">
            <v>R</v>
          </cell>
          <cell r="G65">
            <v>14.5</v>
          </cell>
          <cell r="H65" t="str">
            <v/>
          </cell>
        </row>
        <row r="66">
          <cell r="E66">
            <v>5</v>
          </cell>
          <cell r="F66" t="str">
            <v>R</v>
          </cell>
          <cell r="G66">
            <v>14.75</v>
          </cell>
          <cell r="H66" t="str">
            <v/>
          </cell>
        </row>
        <row r="67">
          <cell r="E67">
            <v>9</v>
          </cell>
          <cell r="F67" t="str">
            <v>R</v>
          </cell>
          <cell r="G67">
            <v>14.25</v>
          </cell>
          <cell r="H67" t="str">
            <v/>
          </cell>
        </row>
        <row r="68">
          <cell r="E68">
            <v>7.375</v>
          </cell>
          <cell r="F68" t="str">
            <v>R</v>
          </cell>
          <cell r="G68">
            <v>15.25</v>
          </cell>
          <cell r="H68" t="str">
            <v/>
          </cell>
        </row>
        <row r="69">
          <cell r="E69">
            <v>2.5</v>
          </cell>
          <cell r="F69" t="str">
            <v>R</v>
          </cell>
          <cell r="G69">
            <v>13.5</v>
          </cell>
          <cell r="H69" t="str">
            <v/>
          </cell>
        </row>
        <row r="70">
          <cell r="E70">
            <v>7.75</v>
          </cell>
          <cell r="F70" t="str">
            <v>R</v>
          </cell>
          <cell r="G70">
            <v>9.75</v>
          </cell>
          <cell r="H70" t="str">
            <v>R</v>
          </cell>
        </row>
        <row r="71">
          <cell r="E71">
            <v>8.875</v>
          </cell>
          <cell r="F71" t="str">
            <v>R</v>
          </cell>
          <cell r="G71">
            <v>14.25</v>
          </cell>
          <cell r="H71" t="str">
            <v/>
          </cell>
        </row>
        <row r="72">
          <cell r="E72">
            <v>4.125</v>
          </cell>
          <cell r="F72" t="str">
            <v>R</v>
          </cell>
          <cell r="G72">
            <v>16.25</v>
          </cell>
          <cell r="H72" t="str">
            <v/>
          </cell>
        </row>
        <row r="73">
          <cell r="E73">
            <v>1</v>
          </cell>
          <cell r="F73" t="str">
            <v>R</v>
          </cell>
          <cell r="G73">
            <v>11.75</v>
          </cell>
          <cell r="H73" t="str">
            <v>R</v>
          </cell>
        </row>
        <row r="74">
          <cell r="E74">
            <v>0</v>
          </cell>
          <cell r="F74" t="str">
            <v xml:space="preserve"> </v>
          </cell>
          <cell r="G74">
            <v>9.25</v>
          </cell>
          <cell r="H74" t="str">
            <v xml:space="preserve"> </v>
          </cell>
        </row>
        <row r="75">
          <cell r="E75">
            <v>6.75</v>
          </cell>
          <cell r="F75" t="str">
            <v>R</v>
          </cell>
          <cell r="G75">
            <v>16.25</v>
          </cell>
          <cell r="H75" t="str">
            <v/>
          </cell>
        </row>
        <row r="76">
          <cell r="E76">
            <v>16.125</v>
          </cell>
          <cell r="F76" t="str">
            <v xml:space="preserve"> </v>
          </cell>
          <cell r="G76">
            <v>16.25</v>
          </cell>
          <cell r="H76" t="str">
            <v xml:space="preserve"> </v>
          </cell>
        </row>
        <row r="77">
          <cell r="E77">
            <v>15.625</v>
          </cell>
          <cell r="F77" t="str">
            <v xml:space="preserve"> </v>
          </cell>
          <cell r="G77">
            <v>19</v>
          </cell>
          <cell r="H77" t="str">
            <v xml:space="preserve"> </v>
          </cell>
        </row>
        <row r="78">
          <cell r="E78">
            <v>16</v>
          </cell>
          <cell r="F78" t="str">
            <v xml:space="preserve"> </v>
          </cell>
          <cell r="G78">
            <v>16.25</v>
          </cell>
          <cell r="H78" t="str">
            <v xml:space="preserve"> </v>
          </cell>
        </row>
        <row r="79">
          <cell r="E79">
            <v>6.625</v>
          </cell>
          <cell r="F79" t="str">
            <v>R</v>
          </cell>
          <cell r="G79">
            <v>15.25</v>
          </cell>
          <cell r="H79" t="str">
            <v/>
          </cell>
        </row>
        <row r="80">
          <cell r="E80">
            <v>1.125</v>
          </cell>
          <cell r="F80" t="str">
            <v xml:space="preserve"> </v>
          </cell>
          <cell r="G80">
            <v>9.75</v>
          </cell>
          <cell r="H80" t="str">
            <v xml:space="preserve"> </v>
          </cell>
        </row>
        <row r="81">
          <cell r="E81">
            <v>5.25</v>
          </cell>
          <cell r="F81" t="str">
            <v>R</v>
          </cell>
          <cell r="G81">
            <v>10.75</v>
          </cell>
          <cell r="H81" t="str">
            <v>R</v>
          </cell>
        </row>
        <row r="82">
          <cell r="E82">
            <v>5.625</v>
          </cell>
          <cell r="F82" t="str">
            <v>R</v>
          </cell>
          <cell r="G82">
            <v>14.75</v>
          </cell>
          <cell r="H82" t="str">
            <v/>
          </cell>
        </row>
        <row r="83">
          <cell r="E83">
            <v>7.5</v>
          </cell>
          <cell r="F83" t="str">
            <v>R</v>
          </cell>
          <cell r="G83">
            <v>12</v>
          </cell>
          <cell r="H83" t="str">
            <v/>
          </cell>
        </row>
        <row r="84">
          <cell r="E84">
            <v>10.125</v>
          </cell>
          <cell r="F84" t="str">
            <v xml:space="preserve"> </v>
          </cell>
          <cell r="G84">
            <v>16.25</v>
          </cell>
          <cell r="H84" t="str">
            <v xml:space="preserve"> </v>
          </cell>
        </row>
        <row r="85">
          <cell r="E85">
            <v>1.375</v>
          </cell>
          <cell r="F85" t="str">
            <v>R</v>
          </cell>
          <cell r="G85">
            <v>11.75</v>
          </cell>
          <cell r="H85" t="str">
            <v>R</v>
          </cell>
        </row>
        <row r="86">
          <cell r="E86">
            <v>3.125</v>
          </cell>
          <cell r="F86" t="str">
            <v>R</v>
          </cell>
          <cell r="G86">
            <v>9</v>
          </cell>
          <cell r="H86" t="str">
            <v>R</v>
          </cell>
        </row>
        <row r="87">
          <cell r="E87">
            <v>9.5</v>
          </cell>
          <cell r="F87" t="str">
            <v xml:space="preserve"> </v>
          </cell>
          <cell r="G87">
            <v>17.75</v>
          </cell>
          <cell r="H87" t="str">
            <v xml:space="preserve"> </v>
          </cell>
        </row>
        <row r="88">
          <cell r="E88">
            <v>1.625</v>
          </cell>
          <cell r="F88" t="str">
            <v>R</v>
          </cell>
          <cell r="G88">
            <v>12.75</v>
          </cell>
          <cell r="H88" t="str">
            <v/>
          </cell>
        </row>
        <row r="89">
          <cell r="E89">
            <v>5.5</v>
          </cell>
          <cell r="F89" t="str">
            <v>R</v>
          </cell>
          <cell r="G89">
            <v>16.5</v>
          </cell>
          <cell r="H89" t="str">
            <v/>
          </cell>
        </row>
        <row r="90">
          <cell r="E90">
            <v>8.875</v>
          </cell>
          <cell r="F90" t="str">
            <v>R</v>
          </cell>
          <cell r="G90">
            <v>14.75</v>
          </cell>
          <cell r="H90" t="str">
            <v/>
          </cell>
        </row>
        <row r="91">
          <cell r="E91">
            <v>7.625</v>
          </cell>
          <cell r="F91" t="str">
            <v>R</v>
          </cell>
          <cell r="G91">
            <v>13.5</v>
          </cell>
          <cell r="H91" t="str">
            <v/>
          </cell>
        </row>
        <row r="92">
          <cell r="E92">
            <v>15</v>
          </cell>
          <cell r="F92" t="str">
            <v xml:space="preserve"> </v>
          </cell>
          <cell r="G92">
            <v>17.25</v>
          </cell>
          <cell r="H92" t="str">
            <v xml:space="preserve"> </v>
          </cell>
        </row>
        <row r="93">
          <cell r="E93">
            <v>1</v>
          </cell>
          <cell r="F93" t="str">
            <v xml:space="preserve"> </v>
          </cell>
          <cell r="G93">
            <v>9</v>
          </cell>
          <cell r="H93" t="str">
            <v xml:space="preserve"> </v>
          </cell>
        </row>
        <row r="94">
          <cell r="E94">
            <v>5</v>
          </cell>
          <cell r="F94" t="str">
            <v>R</v>
          </cell>
          <cell r="G94">
            <v>10.25</v>
          </cell>
          <cell r="H94" t="str">
            <v>R</v>
          </cell>
        </row>
        <row r="95">
          <cell r="E95">
            <v>6.625</v>
          </cell>
          <cell r="F95" t="str">
            <v>R</v>
          </cell>
          <cell r="G95">
            <v>10</v>
          </cell>
          <cell r="H95" t="str">
            <v>R</v>
          </cell>
        </row>
        <row r="96">
          <cell r="E96">
            <v>6.75</v>
          </cell>
          <cell r="F96" t="str">
            <v xml:space="preserve"> </v>
          </cell>
          <cell r="G96">
            <v>17.25</v>
          </cell>
          <cell r="H96" t="str">
            <v xml:space="preserve"> </v>
          </cell>
        </row>
        <row r="97">
          <cell r="E97">
            <v>11.625</v>
          </cell>
          <cell r="F97" t="str">
            <v xml:space="preserve"> </v>
          </cell>
          <cell r="G97">
            <v>16</v>
          </cell>
          <cell r="H97" t="str">
            <v xml:space="preserve"> </v>
          </cell>
        </row>
        <row r="98">
          <cell r="E98">
            <v>11.375</v>
          </cell>
          <cell r="F98" t="str">
            <v>R</v>
          </cell>
          <cell r="G98">
            <v>11.75</v>
          </cell>
          <cell r="H98" t="str">
            <v>R</v>
          </cell>
        </row>
        <row r="99">
          <cell r="E99">
            <v>5.625</v>
          </cell>
          <cell r="F99" t="str">
            <v>R</v>
          </cell>
          <cell r="G99">
            <v>17</v>
          </cell>
          <cell r="H99" t="str">
            <v/>
          </cell>
        </row>
        <row r="100">
          <cell r="E100">
            <v>0.75</v>
          </cell>
          <cell r="F100" t="str">
            <v xml:space="preserve"> </v>
          </cell>
          <cell r="G100">
            <v>7.25</v>
          </cell>
          <cell r="H100" t="str">
            <v xml:space="preserve"> </v>
          </cell>
        </row>
        <row r="101">
          <cell r="E101">
            <v>12</v>
          </cell>
          <cell r="F101" t="str">
            <v xml:space="preserve"> </v>
          </cell>
          <cell r="G101">
            <v>14.5</v>
          </cell>
          <cell r="H101" t="str">
            <v xml:space="preserve"> </v>
          </cell>
        </row>
        <row r="102">
          <cell r="E102">
            <v>4.625</v>
          </cell>
          <cell r="F102" t="str">
            <v>R</v>
          </cell>
          <cell r="G102">
            <v>12</v>
          </cell>
          <cell r="H102" t="str">
            <v/>
          </cell>
        </row>
        <row r="103">
          <cell r="E103">
            <v>5.875</v>
          </cell>
          <cell r="F103" t="str">
            <v>R</v>
          </cell>
          <cell r="G103">
            <v>10.75</v>
          </cell>
          <cell r="H103" t="str">
            <v>R</v>
          </cell>
        </row>
        <row r="104">
          <cell r="E104">
            <v>8.625</v>
          </cell>
          <cell r="F104" t="str">
            <v>R</v>
          </cell>
          <cell r="G104">
            <v>13.5</v>
          </cell>
          <cell r="H104" t="str">
            <v/>
          </cell>
        </row>
        <row r="105">
          <cell r="E105">
            <v>4.625</v>
          </cell>
          <cell r="F105" t="str">
            <v>R</v>
          </cell>
          <cell r="G105">
            <v>12.75</v>
          </cell>
          <cell r="H105" t="str">
            <v/>
          </cell>
        </row>
        <row r="106">
          <cell r="E106">
            <v>4.625</v>
          </cell>
          <cell r="F106" t="str">
            <v>R</v>
          </cell>
          <cell r="G106">
            <v>12.25</v>
          </cell>
          <cell r="H106" t="str">
            <v/>
          </cell>
        </row>
        <row r="107">
          <cell r="E107">
            <v>8.375</v>
          </cell>
          <cell r="F107" t="str">
            <v>R</v>
          </cell>
          <cell r="G107">
            <v>15.25</v>
          </cell>
          <cell r="H107" t="str">
            <v/>
          </cell>
        </row>
        <row r="108">
          <cell r="E108">
            <v>8.625</v>
          </cell>
          <cell r="F108" t="str">
            <v xml:space="preserve"> </v>
          </cell>
          <cell r="G108">
            <v>18</v>
          </cell>
          <cell r="H108" t="str">
            <v xml:space="preserve"> </v>
          </cell>
        </row>
        <row r="109">
          <cell r="E109">
            <v>16.125</v>
          </cell>
          <cell r="F109" t="str">
            <v xml:space="preserve"> </v>
          </cell>
          <cell r="G109">
            <v>17.25</v>
          </cell>
          <cell r="H109" t="str">
            <v xml:space="preserve"> </v>
          </cell>
        </row>
        <row r="110">
          <cell r="E110">
            <v>8.5</v>
          </cell>
          <cell r="F110" t="str">
            <v>R</v>
          </cell>
          <cell r="G110">
            <v>13.5</v>
          </cell>
          <cell r="H110" t="str">
            <v/>
          </cell>
        </row>
        <row r="111">
          <cell r="E111">
            <v>12</v>
          </cell>
          <cell r="F111" t="str">
            <v xml:space="preserve"> </v>
          </cell>
          <cell r="G111">
            <v>12</v>
          </cell>
          <cell r="H111" t="str">
            <v xml:space="preserve"> </v>
          </cell>
        </row>
        <row r="112">
          <cell r="E112">
            <v>1.5</v>
          </cell>
          <cell r="F112" t="str">
            <v xml:space="preserve"> </v>
          </cell>
          <cell r="G112">
            <v>9.75</v>
          </cell>
          <cell r="H112" t="str">
            <v xml:space="preserve"> </v>
          </cell>
        </row>
        <row r="113">
          <cell r="E113">
            <v>2.5</v>
          </cell>
          <cell r="F113" t="str">
            <v>R</v>
          </cell>
          <cell r="G113">
            <v>10.25</v>
          </cell>
          <cell r="H113" t="str">
            <v>R</v>
          </cell>
        </row>
        <row r="114">
          <cell r="E114">
            <v>1.25</v>
          </cell>
          <cell r="F114" t="str">
            <v xml:space="preserve"> </v>
          </cell>
          <cell r="G114">
            <v>9.75</v>
          </cell>
          <cell r="H114" t="str">
            <v xml:space="preserve"> </v>
          </cell>
        </row>
        <row r="115">
          <cell r="E115">
            <v>1.75</v>
          </cell>
          <cell r="F115" t="str">
            <v>R</v>
          </cell>
          <cell r="G115">
            <v>13.5</v>
          </cell>
          <cell r="H115" t="str">
            <v/>
          </cell>
        </row>
        <row r="116">
          <cell r="E116">
            <v>11</v>
          </cell>
          <cell r="F116" t="str">
            <v xml:space="preserve"> </v>
          </cell>
          <cell r="G116">
            <v>16</v>
          </cell>
          <cell r="H116" t="str">
            <v xml:space="preserve"> </v>
          </cell>
        </row>
        <row r="117">
          <cell r="E117">
            <v>17.75</v>
          </cell>
          <cell r="F117" t="str">
            <v xml:space="preserve"> </v>
          </cell>
          <cell r="G117">
            <v>19.75</v>
          </cell>
          <cell r="H117" t="str">
            <v xml:space="preserve"> </v>
          </cell>
        </row>
        <row r="118">
          <cell r="E118">
            <v>12</v>
          </cell>
          <cell r="F118" t="str">
            <v xml:space="preserve"> </v>
          </cell>
          <cell r="G118">
            <v>12</v>
          </cell>
          <cell r="H118" t="str">
            <v xml:space="preserve"> </v>
          </cell>
        </row>
        <row r="119">
          <cell r="E119">
            <v>8.875</v>
          </cell>
          <cell r="F119" t="str">
            <v>R</v>
          </cell>
          <cell r="G119">
            <v>10.75</v>
          </cell>
          <cell r="H119" t="str">
            <v>R</v>
          </cell>
        </row>
        <row r="120">
          <cell r="E120">
            <v>3.25</v>
          </cell>
          <cell r="F120" t="str">
            <v>R</v>
          </cell>
          <cell r="G120">
            <v>13.25</v>
          </cell>
          <cell r="H120" t="str">
            <v/>
          </cell>
        </row>
        <row r="121">
          <cell r="E121">
            <v>4.25</v>
          </cell>
          <cell r="F121" t="str">
            <v>R</v>
          </cell>
          <cell r="G121">
            <v>10.25</v>
          </cell>
          <cell r="H121" t="str">
            <v>R</v>
          </cell>
        </row>
        <row r="122">
          <cell r="E122">
            <v>10.75</v>
          </cell>
          <cell r="F122" t="str">
            <v xml:space="preserve"> </v>
          </cell>
          <cell r="G122">
            <v>17</v>
          </cell>
          <cell r="H122" t="str">
            <v xml:space="preserve"> </v>
          </cell>
        </row>
        <row r="123">
          <cell r="E123">
            <v>17</v>
          </cell>
          <cell r="F123" t="str">
            <v xml:space="preserve"> </v>
          </cell>
          <cell r="G123">
            <v>17.75</v>
          </cell>
          <cell r="H123" t="str">
            <v xml:space="preserve"> </v>
          </cell>
        </row>
        <row r="124">
          <cell r="E124">
            <v>11.25</v>
          </cell>
          <cell r="F124" t="str">
            <v xml:space="preserve"> </v>
          </cell>
          <cell r="G124">
            <v>19</v>
          </cell>
          <cell r="H124" t="str">
            <v xml:space="preserve"> </v>
          </cell>
        </row>
        <row r="125">
          <cell r="E125">
            <v>9.625</v>
          </cell>
          <cell r="F125" t="str">
            <v>R</v>
          </cell>
          <cell r="G125">
            <v>13</v>
          </cell>
          <cell r="H125" t="str">
            <v/>
          </cell>
        </row>
        <row r="126">
          <cell r="E126">
            <v>12</v>
          </cell>
          <cell r="F126" t="str">
            <v xml:space="preserve"> </v>
          </cell>
          <cell r="G126">
            <v>16</v>
          </cell>
          <cell r="H126" t="str">
            <v xml:space="preserve"> </v>
          </cell>
        </row>
        <row r="127">
          <cell r="E127">
            <v>3.5</v>
          </cell>
          <cell r="F127" t="str">
            <v>R</v>
          </cell>
          <cell r="G127">
            <v>12.5</v>
          </cell>
          <cell r="H127" t="str">
            <v/>
          </cell>
        </row>
        <row r="128">
          <cell r="E128">
            <v>10.75</v>
          </cell>
          <cell r="F128" t="str">
            <v>R</v>
          </cell>
          <cell r="G128">
            <v>12.25</v>
          </cell>
          <cell r="H128" t="str">
            <v/>
          </cell>
        </row>
        <row r="129">
          <cell r="E129">
            <v>3.5</v>
          </cell>
          <cell r="F129" t="str">
            <v>R</v>
          </cell>
          <cell r="G129">
            <v>11.75</v>
          </cell>
          <cell r="H129" t="str">
            <v>R</v>
          </cell>
        </row>
        <row r="130">
          <cell r="E130">
            <v>10</v>
          </cell>
          <cell r="F130" t="str">
            <v>R</v>
          </cell>
          <cell r="G130">
            <v>10.75</v>
          </cell>
          <cell r="H130" t="str">
            <v>R</v>
          </cell>
        </row>
        <row r="131">
          <cell r="E131">
            <v>4.125</v>
          </cell>
          <cell r="F131" t="str">
            <v>R</v>
          </cell>
          <cell r="G131">
            <v>13.375</v>
          </cell>
          <cell r="H131" t="str">
            <v/>
          </cell>
        </row>
        <row r="132">
          <cell r="E132">
            <v>4.25</v>
          </cell>
          <cell r="F132" t="str">
            <v>R</v>
          </cell>
          <cell r="G132">
            <v>13.5</v>
          </cell>
          <cell r="H132" t="str">
            <v/>
          </cell>
        </row>
        <row r="133">
          <cell r="E133">
            <v>10.75</v>
          </cell>
          <cell r="F133" t="str">
            <v>R</v>
          </cell>
          <cell r="G133">
            <v>10</v>
          </cell>
          <cell r="H133" t="str">
            <v>R</v>
          </cell>
        </row>
        <row r="134">
          <cell r="E134">
            <v>5.25</v>
          </cell>
          <cell r="F134" t="str">
            <v>R</v>
          </cell>
          <cell r="G134">
            <v>13.5</v>
          </cell>
          <cell r="H134" t="str">
            <v/>
          </cell>
        </row>
        <row r="135">
          <cell r="E135">
            <v>8.25</v>
          </cell>
          <cell r="F135" t="str">
            <v>R</v>
          </cell>
          <cell r="G135">
            <v>9.25</v>
          </cell>
          <cell r="H135" t="str">
            <v>R</v>
          </cell>
        </row>
        <row r="136">
          <cell r="E136">
            <v>4.625</v>
          </cell>
          <cell r="F136" t="str">
            <v>R</v>
          </cell>
          <cell r="G136">
            <v>12.75</v>
          </cell>
          <cell r="H136" t="str">
            <v/>
          </cell>
        </row>
        <row r="137">
          <cell r="E137">
            <v>15.875</v>
          </cell>
          <cell r="F137" t="str">
            <v xml:space="preserve"> </v>
          </cell>
          <cell r="G137">
            <v>16.5</v>
          </cell>
          <cell r="H137" t="str">
            <v xml:space="preserve"> </v>
          </cell>
        </row>
        <row r="138">
          <cell r="E138">
            <v>12.25</v>
          </cell>
          <cell r="F138" t="str">
            <v/>
          </cell>
          <cell r="G138">
            <v>8.75</v>
          </cell>
          <cell r="H138" t="str">
            <v>R</v>
          </cell>
        </row>
        <row r="139">
          <cell r="E139">
            <v>4.625</v>
          </cell>
          <cell r="F139" t="str">
            <v>R</v>
          </cell>
          <cell r="G139">
            <v>11.75</v>
          </cell>
          <cell r="H139" t="str">
            <v>R</v>
          </cell>
        </row>
        <row r="140">
          <cell r="E140">
            <v>2.125</v>
          </cell>
          <cell r="F140" t="str">
            <v>R</v>
          </cell>
          <cell r="G140">
            <v>10</v>
          </cell>
          <cell r="H140" t="str">
            <v>R</v>
          </cell>
        </row>
        <row r="141">
          <cell r="E141">
            <v>4</v>
          </cell>
          <cell r="F141" t="str">
            <v>R</v>
          </cell>
          <cell r="G141">
            <v>14</v>
          </cell>
          <cell r="H141" t="str">
            <v/>
          </cell>
        </row>
        <row r="142">
          <cell r="E142">
            <v>3.75</v>
          </cell>
          <cell r="F142" t="str">
            <v>R</v>
          </cell>
          <cell r="G142">
            <v>10.25</v>
          </cell>
          <cell r="H142" t="str">
            <v>R</v>
          </cell>
        </row>
        <row r="143">
          <cell r="E143">
            <v>12</v>
          </cell>
          <cell r="F143" t="str">
            <v xml:space="preserve"> </v>
          </cell>
          <cell r="G143">
            <v>12.75</v>
          </cell>
          <cell r="H143" t="str">
            <v xml:space="preserve"> </v>
          </cell>
        </row>
        <row r="144">
          <cell r="E144">
            <v>13.25</v>
          </cell>
          <cell r="F144" t="str">
            <v xml:space="preserve"> </v>
          </cell>
          <cell r="G144">
            <v>13.5</v>
          </cell>
          <cell r="H144" t="str">
            <v xml:space="preserve"> </v>
          </cell>
        </row>
        <row r="145">
          <cell r="E145">
            <v>1.875</v>
          </cell>
          <cell r="F145" t="str">
            <v>R</v>
          </cell>
          <cell r="G145">
            <v>10.75</v>
          </cell>
          <cell r="H145" t="str">
            <v>R</v>
          </cell>
        </row>
        <row r="146">
          <cell r="E146">
            <v>7.5</v>
          </cell>
          <cell r="F146" t="str">
            <v>R</v>
          </cell>
          <cell r="G146">
            <v>15</v>
          </cell>
          <cell r="H146" t="str">
            <v/>
          </cell>
        </row>
        <row r="147">
          <cell r="E147">
            <v>4.625</v>
          </cell>
          <cell r="F147" t="str">
            <v>R</v>
          </cell>
          <cell r="G147">
            <v>10.75</v>
          </cell>
          <cell r="H147" t="str">
            <v>R</v>
          </cell>
        </row>
        <row r="148">
          <cell r="E148">
            <v>4.375</v>
          </cell>
          <cell r="F148" t="str">
            <v>R</v>
          </cell>
          <cell r="G148">
            <v>13.5</v>
          </cell>
          <cell r="H148" t="str">
            <v/>
          </cell>
        </row>
        <row r="149">
          <cell r="E149">
            <v>10.25</v>
          </cell>
          <cell r="F149" t="str">
            <v xml:space="preserve"> </v>
          </cell>
          <cell r="G149">
            <v>17.75</v>
          </cell>
          <cell r="H149" t="str">
            <v xml:space="preserve"> </v>
          </cell>
        </row>
        <row r="150">
          <cell r="E150">
            <v>9.5</v>
          </cell>
          <cell r="F150" t="str">
            <v xml:space="preserve"> </v>
          </cell>
          <cell r="G150">
            <v>15</v>
          </cell>
          <cell r="H150" t="str">
            <v xml:space="preserve"> </v>
          </cell>
        </row>
        <row r="151">
          <cell r="E151">
            <v>11.25</v>
          </cell>
          <cell r="F151" t="str">
            <v xml:space="preserve"> </v>
          </cell>
          <cell r="G151">
            <v>16.25</v>
          </cell>
          <cell r="H151" t="str">
            <v xml:space="preserve"> </v>
          </cell>
        </row>
        <row r="152">
          <cell r="E152">
            <v>11.125</v>
          </cell>
          <cell r="F152" t="str">
            <v xml:space="preserve"> </v>
          </cell>
          <cell r="G152">
            <v>15.25</v>
          </cell>
          <cell r="H152" t="str">
            <v xml:space="preserve"> </v>
          </cell>
        </row>
        <row r="153">
          <cell r="E153">
            <v>10.625</v>
          </cell>
          <cell r="F153" t="str">
            <v xml:space="preserve"> </v>
          </cell>
          <cell r="G153">
            <v>15</v>
          </cell>
          <cell r="H153" t="str">
            <v xml:space="preserve"> </v>
          </cell>
        </row>
        <row r="154">
          <cell r="E154">
            <v>3.125</v>
          </cell>
          <cell r="F154" t="str">
            <v>R</v>
          </cell>
          <cell r="G154">
            <v>11.75</v>
          </cell>
          <cell r="H154" t="str">
            <v>R</v>
          </cell>
        </row>
        <row r="155">
          <cell r="E155">
            <v>12.5</v>
          </cell>
          <cell r="F155" t="str">
            <v xml:space="preserve"> </v>
          </cell>
          <cell r="G155">
            <v>16.5</v>
          </cell>
          <cell r="H155" t="str">
            <v xml:space="preserve"> </v>
          </cell>
        </row>
        <row r="156">
          <cell r="E156">
            <v>1.125</v>
          </cell>
          <cell r="F156" t="str">
            <v xml:space="preserve"> </v>
          </cell>
          <cell r="G156">
            <v>8.25</v>
          </cell>
          <cell r="H156" t="str">
            <v xml:space="preserve"> </v>
          </cell>
        </row>
        <row r="157">
          <cell r="E157">
            <v>9.25</v>
          </cell>
          <cell r="F157" t="str">
            <v>R</v>
          </cell>
          <cell r="G157">
            <v>14.5</v>
          </cell>
          <cell r="H157" t="str">
            <v/>
          </cell>
        </row>
        <row r="158">
          <cell r="E158">
            <v>13.625</v>
          </cell>
          <cell r="F158" t="str">
            <v xml:space="preserve"> </v>
          </cell>
          <cell r="G158">
            <v>16.25</v>
          </cell>
          <cell r="H158" t="str">
            <v xml:space="preserve"> </v>
          </cell>
        </row>
        <row r="159">
          <cell r="E159">
            <v>5.75</v>
          </cell>
          <cell r="F159" t="str">
            <v>R</v>
          </cell>
          <cell r="G159">
            <v>8.75</v>
          </cell>
          <cell r="H159" t="str">
            <v>R</v>
          </cell>
        </row>
        <row r="160">
          <cell r="E160">
            <v>8.5</v>
          </cell>
          <cell r="F160" t="str">
            <v>R</v>
          </cell>
          <cell r="G160">
            <v>15</v>
          </cell>
          <cell r="H160" t="str">
            <v/>
          </cell>
        </row>
        <row r="161">
          <cell r="E161">
            <v>7.875</v>
          </cell>
          <cell r="F161" t="str">
            <v>R</v>
          </cell>
          <cell r="G161">
            <v>13.5</v>
          </cell>
          <cell r="H161" t="str">
            <v/>
          </cell>
        </row>
        <row r="162">
          <cell r="E162">
            <v>12.125</v>
          </cell>
          <cell r="F162" t="str">
            <v xml:space="preserve"> </v>
          </cell>
          <cell r="G162">
            <v>15.25</v>
          </cell>
          <cell r="H162" t="str">
            <v xml:space="preserve"> </v>
          </cell>
        </row>
        <row r="163">
          <cell r="E163">
            <v>7.375</v>
          </cell>
          <cell r="F163" t="str">
            <v>R</v>
          </cell>
          <cell r="G163">
            <v>10.25</v>
          </cell>
          <cell r="H163" t="str">
            <v>R</v>
          </cell>
        </row>
        <row r="164">
          <cell r="E164">
            <v>10.375</v>
          </cell>
          <cell r="F164" t="str">
            <v xml:space="preserve"> </v>
          </cell>
          <cell r="G164">
            <v>14</v>
          </cell>
          <cell r="H164" t="str">
            <v xml:space="preserve"> </v>
          </cell>
        </row>
        <row r="165">
          <cell r="E165">
            <v>0</v>
          </cell>
          <cell r="F165" t="str">
            <v xml:space="preserve"> </v>
          </cell>
          <cell r="G165">
            <v>7.25</v>
          </cell>
          <cell r="H165" t="str">
            <v xml:space="preserve"> </v>
          </cell>
        </row>
        <row r="166">
          <cell r="E166">
            <v>2.125</v>
          </cell>
          <cell r="F166" t="str">
            <v>R</v>
          </cell>
          <cell r="G166">
            <v>9.875</v>
          </cell>
          <cell r="H166" t="str">
            <v>R</v>
          </cell>
        </row>
        <row r="167">
          <cell r="E167">
            <v>14.25</v>
          </cell>
          <cell r="F167" t="str">
            <v xml:space="preserve"> </v>
          </cell>
          <cell r="G167">
            <v>19.75</v>
          </cell>
          <cell r="H167" t="str">
            <v xml:space="preserve"> </v>
          </cell>
        </row>
        <row r="168">
          <cell r="E168">
            <v>17.875</v>
          </cell>
          <cell r="F168" t="str">
            <v xml:space="preserve"> </v>
          </cell>
          <cell r="G168">
            <v>14.5</v>
          </cell>
          <cell r="H168" t="str">
            <v xml:space="preserve"> </v>
          </cell>
        </row>
        <row r="169">
          <cell r="E169">
            <v>7</v>
          </cell>
          <cell r="F169" t="str">
            <v>R</v>
          </cell>
          <cell r="G169">
            <v>14.25</v>
          </cell>
          <cell r="H169" t="str">
            <v/>
          </cell>
        </row>
        <row r="170">
          <cell r="E170">
            <v>6</v>
          </cell>
          <cell r="F170" t="str">
            <v>R</v>
          </cell>
          <cell r="G170">
            <v>13.25</v>
          </cell>
          <cell r="H170" t="str">
            <v/>
          </cell>
        </row>
        <row r="171">
          <cell r="E171">
            <v>9</v>
          </cell>
          <cell r="F171" t="str">
            <v>R</v>
          </cell>
          <cell r="G171">
            <v>14.75</v>
          </cell>
          <cell r="H171" t="str">
            <v/>
          </cell>
        </row>
        <row r="172">
          <cell r="E172">
            <v>8.75</v>
          </cell>
          <cell r="F172" t="str">
            <v>R</v>
          </cell>
          <cell r="G172">
            <v>10.25</v>
          </cell>
          <cell r="H172" t="str">
            <v>R</v>
          </cell>
        </row>
        <row r="173">
          <cell r="E173">
            <v>2.75</v>
          </cell>
          <cell r="F173" t="str">
            <v>R</v>
          </cell>
          <cell r="G173">
            <v>10.75</v>
          </cell>
          <cell r="H173" t="str">
            <v>R</v>
          </cell>
        </row>
        <row r="174">
          <cell r="E174">
            <v>4.375</v>
          </cell>
          <cell r="F174" t="str">
            <v>R</v>
          </cell>
          <cell r="G174">
            <v>12.5</v>
          </cell>
          <cell r="H174" t="str">
            <v/>
          </cell>
        </row>
        <row r="175">
          <cell r="E175">
            <v>5.625</v>
          </cell>
          <cell r="F175" t="str">
            <v>R</v>
          </cell>
          <cell r="G175">
            <v>12.75</v>
          </cell>
          <cell r="H175" t="str">
            <v/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ille derrogation 17-18"/>
      <sheetName val="Délib finale classement"/>
      <sheetName val="M1 final"/>
      <sheetName val="M2 final"/>
      <sheetName val="M3  final"/>
      <sheetName val="M4 final"/>
      <sheetName val="M1 "/>
      <sheetName val="M2"/>
      <sheetName val="M3"/>
      <sheetName val="M5"/>
      <sheetName val="M4"/>
      <sheetName val="M5 FINAL"/>
      <sheetName val="M6 final"/>
      <sheetName val="M7 final"/>
      <sheetName val="M8 Final"/>
      <sheetName val="Grille"/>
      <sheetName val="Grille Triee"/>
      <sheetName val="Feuil2"/>
    </sheetNames>
    <sheetDataSet>
      <sheetData sheetId="0" refreshError="1"/>
      <sheetData sheetId="1" refreshError="1"/>
      <sheetData sheetId="2">
        <row r="12">
          <cell r="E12">
            <v>9</v>
          </cell>
          <cell r="F12">
            <v>5</v>
          </cell>
          <cell r="H12">
            <v>13.5</v>
          </cell>
          <cell r="K12">
            <v>10</v>
          </cell>
          <cell r="N12">
            <v>11.4375</v>
          </cell>
        </row>
        <row r="13">
          <cell r="E13">
            <v>9.6999999999999993</v>
          </cell>
          <cell r="H13">
            <v>12</v>
          </cell>
          <cell r="K13">
            <v>15.5</v>
          </cell>
          <cell r="N13">
            <v>12.012499999999999</v>
          </cell>
        </row>
        <row r="14">
          <cell r="E14">
            <v>10.4</v>
          </cell>
          <cell r="H14">
            <v>13.5</v>
          </cell>
          <cell r="K14">
            <v>12.25</v>
          </cell>
          <cell r="N14">
            <v>12.025</v>
          </cell>
        </row>
        <row r="15">
          <cell r="E15">
            <v>12.899999999999999</v>
          </cell>
          <cell r="H15">
            <v>13</v>
          </cell>
          <cell r="K15">
            <v>11.25</v>
          </cell>
          <cell r="N15">
            <v>12.524999999999999</v>
          </cell>
        </row>
        <row r="16">
          <cell r="E16">
            <v>6.8</v>
          </cell>
          <cell r="F16">
            <v>0</v>
          </cell>
          <cell r="H16">
            <v>11</v>
          </cell>
          <cell r="K16">
            <v>4.5</v>
          </cell>
          <cell r="L16">
            <v>8</v>
          </cell>
          <cell r="N16">
            <v>9.0500000000000007</v>
          </cell>
        </row>
        <row r="17">
          <cell r="E17">
            <v>15.7</v>
          </cell>
          <cell r="H17">
            <v>12</v>
          </cell>
          <cell r="K17">
            <v>17</v>
          </cell>
          <cell r="N17">
            <v>14.637499999999999</v>
          </cell>
        </row>
        <row r="18">
          <cell r="E18">
            <v>9.5</v>
          </cell>
          <cell r="H18">
            <v>10.5</v>
          </cell>
          <cell r="I18">
            <v>12</v>
          </cell>
          <cell r="K18">
            <v>16.75</v>
          </cell>
          <cell r="N18">
            <v>13.1875</v>
          </cell>
        </row>
        <row r="19">
          <cell r="E19">
            <v>14.4</v>
          </cell>
          <cell r="H19">
            <v>13</v>
          </cell>
          <cell r="K19">
            <v>12.75</v>
          </cell>
          <cell r="N19">
            <v>13.4625</v>
          </cell>
        </row>
        <row r="20">
          <cell r="E20">
            <v>11.1</v>
          </cell>
          <cell r="F20">
            <v>12</v>
          </cell>
          <cell r="H20">
            <v>10.5</v>
          </cell>
          <cell r="K20">
            <v>11.25</v>
          </cell>
          <cell r="N20">
            <v>12</v>
          </cell>
        </row>
        <row r="21">
          <cell r="E21">
            <v>11.1</v>
          </cell>
          <cell r="H21">
            <v>14</v>
          </cell>
          <cell r="K21">
            <v>15.25</v>
          </cell>
          <cell r="N21">
            <v>13.225</v>
          </cell>
        </row>
        <row r="22">
          <cell r="E22">
            <v>9.3000000000000007</v>
          </cell>
          <cell r="H22">
            <v>13.5</v>
          </cell>
          <cell r="K22">
            <v>14.5</v>
          </cell>
          <cell r="N22">
            <v>12.175000000000001</v>
          </cell>
        </row>
        <row r="23">
          <cell r="E23">
            <v>14.6</v>
          </cell>
          <cell r="H23">
            <v>13</v>
          </cell>
          <cell r="K23">
            <v>8.25</v>
          </cell>
          <cell r="N23">
            <v>12.4125</v>
          </cell>
        </row>
        <row r="24">
          <cell r="E24">
            <v>12.7</v>
          </cell>
          <cell r="H24">
            <v>12</v>
          </cell>
          <cell r="K24">
            <v>13</v>
          </cell>
          <cell r="N24">
            <v>12.512499999999999</v>
          </cell>
        </row>
        <row r="25">
          <cell r="E25">
            <v>10.9</v>
          </cell>
          <cell r="H25">
            <v>14</v>
          </cell>
          <cell r="K25">
            <v>14</v>
          </cell>
          <cell r="N25">
            <v>12.8375</v>
          </cell>
        </row>
        <row r="26">
          <cell r="E26">
            <v>7.2</v>
          </cell>
          <cell r="F26">
            <v>7</v>
          </cell>
          <cell r="H26">
            <v>12.5</v>
          </cell>
          <cell r="K26">
            <v>13.25</v>
          </cell>
          <cell r="N26">
            <v>10.7</v>
          </cell>
        </row>
        <row r="27">
          <cell r="E27">
            <v>10.199999999999999</v>
          </cell>
          <cell r="F27">
            <v>9.5</v>
          </cell>
          <cell r="H27">
            <v>12.5</v>
          </cell>
          <cell r="K27">
            <v>13.25</v>
          </cell>
          <cell r="N27">
            <v>11.824999999999999</v>
          </cell>
        </row>
        <row r="28">
          <cell r="E28">
            <v>11.4</v>
          </cell>
          <cell r="H28">
            <v>12.5</v>
          </cell>
          <cell r="K28">
            <v>17.25</v>
          </cell>
          <cell r="N28">
            <v>13.275</v>
          </cell>
        </row>
        <row r="29">
          <cell r="E29">
            <v>7.1999999999999993</v>
          </cell>
          <cell r="F29">
            <v>10</v>
          </cell>
          <cell r="H29">
            <v>11</v>
          </cell>
          <cell r="I29">
            <v>10</v>
          </cell>
          <cell r="K29">
            <v>10.5</v>
          </cell>
          <cell r="L29">
            <v>5.5</v>
          </cell>
          <cell r="N29">
            <v>10.5</v>
          </cell>
        </row>
        <row r="30">
          <cell r="E30">
            <v>8.1000000000000014</v>
          </cell>
          <cell r="F30">
            <v>9</v>
          </cell>
          <cell r="H30">
            <v>14.5</v>
          </cell>
          <cell r="K30">
            <v>12.25</v>
          </cell>
          <cell r="N30">
            <v>11.875</v>
          </cell>
        </row>
        <row r="31">
          <cell r="E31">
            <v>11.600000000000001</v>
          </cell>
          <cell r="F31">
            <v>6</v>
          </cell>
          <cell r="H31">
            <v>12</v>
          </cell>
          <cell r="K31">
            <v>9.75</v>
          </cell>
          <cell r="L31">
            <v>12</v>
          </cell>
          <cell r="N31">
            <v>11.850000000000001</v>
          </cell>
        </row>
        <row r="32">
          <cell r="E32">
            <v>14.1</v>
          </cell>
          <cell r="H32">
            <v>10</v>
          </cell>
          <cell r="K32">
            <v>13.5</v>
          </cell>
          <cell r="N32">
            <v>12.4125</v>
          </cell>
        </row>
        <row r="33">
          <cell r="E33">
            <v>13.8</v>
          </cell>
          <cell r="H33">
            <v>12</v>
          </cell>
          <cell r="K33">
            <v>8</v>
          </cell>
          <cell r="L33">
            <v>10</v>
          </cell>
          <cell r="N33">
            <v>12.175000000000001</v>
          </cell>
        </row>
        <row r="34">
          <cell r="E34">
            <v>12.600000000000001</v>
          </cell>
          <cell r="H34">
            <v>12</v>
          </cell>
          <cell r="K34">
            <v>15.5</v>
          </cell>
          <cell r="N34">
            <v>13.100000000000001</v>
          </cell>
        </row>
        <row r="35">
          <cell r="E35">
            <v>9.1999999999999993</v>
          </cell>
          <cell r="H35">
            <v>13</v>
          </cell>
          <cell r="K35">
            <v>14.25</v>
          </cell>
          <cell r="N35">
            <v>12.9375</v>
          </cell>
        </row>
        <row r="36">
          <cell r="E36">
            <v>9.6</v>
          </cell>
          <cell r="H36">
            <v>13</v>
          </cell>
          <cell r="K36">
            <v>15.25</v>
          </cell>
          <cell r="N36">
            <v>12.2875</v>
          </cell>
        </row>
        <row r="37">
          <cell r="E37">
            <v>9.1999999999999993</v>
          </cell>
          <cell r="H37">
            <v>13</v>
          </cell>
          <cell r="K37">
            <v>5</v>
          </cell>
          <cell r="L37">
            <v>11</v>
          </cell>
          <cell r="N37">
            <v>12.125</v>
          </cell>
        </row>
        <row r="38">
          <cell r="E38">
            <v>9.3999999999999986</v>
          </cell>
          <cell r="H38">
            <v>13</v>
          </cell>
          <cell r="K38">
            <v>11.5</v>
          </cell>
          <cell r="N38">
            <v>12.375</v>
          </cell>
        </row>
        <row r="39">
          <cell r="E39">
            <v>15.1</v>
          </cell>
          <cell r="H39">
            <v>12</v>
          </cell>
          <cell r="K39">
            <v>12.5</v>
          </cell>
          <cell r="N39">
            <v>13.2875</v>
          </cell>
        </row>
        <row r="40">
          <cell r="E40">
            <v>11</v>
          </cell>
          <cell r="H40">
            <v>14</v>
          </cell>
          <cell r="K40">
            <v>17</v>
          </cell>
          <cell r="N40">
            <v>13.625</v>
          </cell>
        </row>
        <row r="41">
          <cell r="E41">
            <v>9.1</v>
          </cell>
          <cell r="H41">
            <v>11</v>
          </cell>
          <cell r="I41">
            <v>10.5</v>
          </cell>
          <cell r="K41">
            <v>8.5</v>
          </cell>
          <cell r="L41">
            <v>6</v>
          </cell>
          <cell r="N41">
            <v>10.75</v>
          </cell>
        </row>
        <row r="42">
          <cell r="E42">
            <v>8.5</v>
          </cell>
          <cell r="H42">
            <v>12</v>
          </cell>
          <cell r="K42">
            <v>12.25</v>
          </cell>
          <cell r="N42">
            <v>12.0625</v>
          </cell>
        </row>
        <row r="43">
          <cell r="E43">
            <v>8.4</v>
          </cell>
          <cell r="F43">
            <v>9</v>
          </cell>
          <cell r="H43">
            <v>10.5</v>
          </cell>
          <cell r="I43">
            <v>10</v>
          </cell>
          <cell r="K43">
            <v>12</v>
          </cell>
          <cell r="N43">
            <v>10.3125</v>
          </cell>
        </row>
        <row r="44">
          <cell r="E44">
            <v>12.200000000000001</v>
          </cell>
          <cell r="H44">
            <v>13</v>
          </cell>
          <cell r="K44">
            <v>10.5</v>
          </cell>
          <cell r="N44">
            <v>12.074999999999999</v>
          </cell>
        </row>
        <row r="45">
          <cell r="E45">
            <v>7.3999999999999995</v>
          </cell>
          <cell r="F45">
            <v>6</v>
          </cell>
          <cell r="H45">
            <v>12.5</v>
          </cell>
          <cell r="K45">
            <v>12.5</v>
          </cell>
          <cell r="N45">
            <v>10.5875</v>
          </cell>
        </row>
        <row r="46">
          <cell r="E46">
            <v>13.3</v>
          </cell>
          <cell r="H46">
            <v>14</v>
          </cell>
          <cell r="K46">
            <v>14.5</v>
          </cell>
          <cell r="N46">
            <v>13.862500000000001</v>
          </cell>
        </row>
        <row r="47">
          <cell r="E47">
            <v>9.3999999999999986</v>
          </cell>
          <cell r="H47">
            <v>14</v>
          </cell>
          <cell r="K47">
            <v>13.5</v>
          </cell>
          <cell r="N47">
            <v>12.149999999999999</v>
          </cell>
        </row>
        <row r="48">
          <cell r="E48">
            <v>9.6</v>
          </cell>
          <cell r="F48">
            <v>10.5</v>
          </cell>
          <cell r="H48">
            <v>12</v>
          </cell>
          <cell r="K48">
            <v>9.25</v>
          </cell>
          <cell r="L48">
            <v>10.5</v>
          </cell>
          <cell r="N48">
            <v>11.0625</v>
          </cell>
        </row>
        <row r="49">
          <cell r="E49">
            <v>13.2</v>
          </cell>
          <cell r="H49">
            <v>12.5</v>
          </cell>
          <cell r="K49">
            <v>13.5</v>
          </cell>
          <cell r="N49">
            <v>13.012499999999999</v>
          </cell>
        </row>
        <row r="50">
          <cell r="E50">
            <v>10.3</v>
          </cell>
          <cell r="H50">
            <v>13</v>
          </cell>
          <cell r="K50">
            <v>17</v>
          </cell>
          <cell r="N50">
            <v>12.987500000000001</v>
          </cell>
        </row>
        <row r="51">
          <cell r="E51">
            <v>10.199999999999999</v>
          </cell>
          <cell r="F51">
            <v>11</v>
          </cell>
          <cell r="H51">
            <v>12</v>
          </cell>
          <cell r="K51">
            <v>13.5</v>
          </cell>
          <cell r="N51">
            <v>12</v>
          </cell>
        </row>
        <row r="52">
          <cell r="E52">
            <v>9.9</v>
          </cell>
          <cell r="F52">
            <v>12</v>
          </cell>
          <cell r="H52">
            <v>12</v>
          </cell>
          <cell r="K52">
            <v>13.5</v>
          </cell>
          <cell r="N52">
            <v>12.375</v>
          </cell>
        </row>
        <row r="53">
          <cell r="E53">
            <v>11</v>
          </cell>
          <cell r="H53">
            <v>12.5</v>
          </cell>
          <cell r="K53">
            <v>15.25</v>
          </cell>
          <cell r="N53">
            <v>12.625</v>
          </cell>
        </row>
        <row r="54">
          <cell r="E54">
            <v>9.1999999999999993</v>
          </cell>
          <cell r="F54">
            <v>3.5</v>
          </cell>
          <cell r="H54">
            <v>12</v>
          </cell>
          <cell r="K54">
            <v>13.5</v>
          </cell>
          <cell r="N54">
            <v>11.324999999999999</v>
          </cell>
        </row>
        <row r="55">
          <cell r="E55">
            <v>10.600000000000001</v>
          </cell>
          <cell r="H55">
            <v>14</v>
          </cell>
          <cell r="K55">
            <v>15</v>
          </cell>
          <cell r="N55">
            <v>12.975000000000001</v>
          </cell>
        </row>
        <row r="56">
          <cell r="E56">
            <v>9.1</v>
          </cell>
          <cell r="F56">
            <v>10</v>
          </cell>
          <cell r="H56">
            <v>12.5</v>
          </cell>
          <cell r="K56">
            <v>13</v>
          </cell>
          <cell r="N56">
            <v>11.6875</v>
          </cell>
        </row>
        <row r="57">
          <cell r="E57">
            <v>10.199999999999999</v>
          </cell>
          <cell r="H57">
            <v>12.5</v>
          </cell>
          <cell r="K57">
            <v>15.25</v>
          </cell>
          <cell r="N57">
            <v>12.324999999999999</v>
          </cell>
        </row>
        <row r="58">
          <cell r="E58">
            <v>8.6</v>
          </cell>
          <cell r="H58">
            <v>11</v>
          </cell>
          <cell r="I58">
            <v>12</v>
          </cell>
          <cell r="K58">
            <v>16</v>
          </cell>
          <cell r="N58">
            <v>13</v>
          </cell>
        </row>
        <row r="59">
          <cell r="E59">
            <v>10.8</v>
          </cell>
          <cell r="F59">
            <v>12</v>
          </cell>
          <cell r="H59">
            <v>13</v>
          </cell>
          <cell r="K59">
            <v>7.75</v>
          </cell>
          <cell r="L59">
            <v>11</v>
          </cell>
          <cell r="N59">
            <v>12.125</v>
          </cell>
        </row>
        <row r="60">
          <cell r="E60">
            <v>12.3</v>
          </cell>
          <cell r="H60">
            <v>12</v>
          </cell>
          <cell r="K60">
            <v>11.25</v>
          </cell>
          <cell r="L60">
            <v>0</v>
          </cell>
          <cell r="N60">
            <v>11.925000000000001</v>
          </cell>
        </row>
        <row r="61">
          <cell r="E61">
            <v>12.4</v>
          </cell>
          <cell r="H61">
            <v>13</v>
          </cell>
          <cell r="K61">
            <v>12</v>
          </cell>
          <cell r="N61">
            <v>12.525</v>
          </cell>
        </row>
        <row r="62">
          <cell r="E62">
            <v>10.399999999999999</v>
          </cell>
          <cell r="H62">
            <v>12</v>
          </cell>
          <cell r="K62">
            <v>17.25</v>
          </cell>
          <cell r="N62">
            <v>12.712499999999999</v>
          </cell>
        </row>
        <row r="63">
          <cell r="E63">
            <v>9.8000000000000007</v>
          </cell>
          <cell r="H63">
            <v>15</v>
          </cell>
          <cell r="K63">
            <v>15</v>
          </cell>
          <cell r="N63">
            <v>13.05</v>
          </cell>
        </row>
        <row r="64">
          <cell r="E64">
            <v>10.799999999999999</v>
          </cell>
          <cell r="H64">
            <v>12.5</v>
          </cell>
          <cell r="K64">
            <v>14.25</v>
          </cell>
          <cell r="N64">
            <v>12.3</v>
          </cell>
        </row>
        <row r="65">
          <cell r="E65">
            <v>10.3</v>
          </cell>
          <cell r="H65">
            <v>12</v>
          </cell>
          <cell r="K65">
            <v>15.5</v>
          </cell>
          <cell r="N65">
            <v>12.237500000000001</v>
          </cell>
        </row>
        <row r="66">
          <cell r="E66">
            <v>11.2</v>
          </cell>
          <cell r="H66">
            <v>13.5</v>
          </cell>
          <cell r="K66">
            <v>15.5</v>
          </cell>
          <cell r="N66">
            <v>13.137499999999999</v>
          </cell>
        </row>
        <row r="67">
          <cell r="E67">
            <v>0.60000000000000009</v>
          </cell>
          <cell r="H67">
            <v>12</v>
          </cell>
          <cell r="K67">
            <v>13.75</v>
          </cell>
          <cell r="N67">
            <v>12.4375</v>
          </cell>
        </row>
        <row r="68">
          <cell r="E68">
            <v>9.4</v>
          </cell>
          <cell r="F68">
            <v>2</v>
          </cell>
          <cell r="H68">
            <v>13.5</v>
          </cell>
          <cell r="K68">
            <v>12.25</v>
          </cell>
          <cell r="N68">
            <v>11.65</v>
          </cell>
        </row>
        <row r="69">
          <cell r="E69">
            <v>12.1</v>
          </cell>
          <cell r="H69">
            <v>8</v>
          </cell>
          <cell r="I69">
            <v>10</v>
          </cell>
          <cell r="K69">
            <v>8.75</v>
          </cell>
          <cell r="L69">
            <v>11</v>
          </cell>
          <cell r="N69">
            <v>11.0375</v>
          </cell>
        </row>
        <row r="70">
          <cell r="E70">
            <v>6.5</v>
          </cell>
          <cell r="F70">
            <v>5</v>
          </cell>
          <cell r="H70">
            <v>12.5</v>
          </cell>
          <cell r="K70">
            <v>10.25</v>
          </cell>
          <cell r="N70">
            <v>10.125</v>
          </cell>
        </row>
        <row r="71">
          <cell r="E71">
            <v>15.1</v>
          </cell>
          <cell r="H71">
            <v>13.4</v>
          </cell>
          <cell r="K71">
            <v>11.5</v>
          </cell>
          <cell r="N71">
            <v>13.5625</v>
          </cell>
        </row>
        <row r="72">
          <cell r="E72">
            <v>13.8</v>
          </cell>
          <cell r="H72">
            <v>14</v>
          </cell>
          <cell r="K72">
            <v>13</v>
          </cell>
          <cell r="N72">
            <v>13.675000000000001</v>
          </cell>
        </row>
        <row r="73">
          <cell r="E73">
            <v>7.8</v>
          </cell>
          <cell r="F73">
            <v>10.5</v>
          </cell>
          <cell r="H73">
            <v>13.5</v>
          </cell>
          <cell r="K73">
            <v>15</v>
          </cell>
          <cell r="N73">
            <v>12.75</v>
          </cell>
        </row>
        <row r="74">
          <cell r="E74">
            <v>12.3</v>
          </cell>
          <cell r="H74">
            <v>13</v>
          </cell>
          <cell r="K74">
            <v>14.75</v>
          </cell>
          <cell r="N74">
            <v>13.175000000000001</v>
          </cell>
        </row>
        <row r="75">
          <cell r="E75">
            <v>11.3</v>
          </cell>
          <cell r="H75">
            <v>13</v>
          </cell>
          <cell r="K75">
            <v>15.75</v>
          </cell>
          <cell r="N75">
            <v>13.05</v>
          </cell>
        </row>
        <row r="76">
          <cell r="E76">
            <v>11.4</v>
          </cell>
          <cell r="H76">
            <v>14</v>
          </cell>
          <cell r="K76">
            <v>13.25</v>
          </cell>
          <cell r="N76">
            <v>12.8375</v>
          </cell>
        </row>
        <row r="77">
          <cell r="E77">
            <v>9.9</v>
          </cell>
          <cell r="F77">
            <v>12</v>
          </cell>
          <cell r="H77">
            <v>12.5</v>
          </cell>
          <cell r="K77">
            <v>10.5</v>
          </cell>
          <cell r="N77">
            <v>12.1875</v>
          </cell>
        </row>
        <row r="78">
          <cell r="E78">
            <v>13.7</v>
          </cell>
          <cell r="H78">
            <v>13.5</v>
          </cell>
          <cell r="K78">
            <v>10.5</v>
          </cell>
          <cell r="N78">
            <v>12.824999999999999</v>
          </cell>
        </row>
        <row r="79">
          <cell r="E79">
            <v>10.6</v>
          </cell>
          <cell r="F79">
            <v>0</v>
          </cell>
          <cell r="H79">
            <v>12</v>
          </cell>
          <cell r="K79">
            <v>13</v>
          </cell>
          <cell r="N79">
            <v>11.725</v>
          </cell>
        </row>
        <row r="80">
          <cell r="E80">
            <v>10.9</v>
          </cell>
          <cell r="F80">
            <v>3</v>
          </cell>
          <cell r="H80">
            <v>10.5</v>
          </cell>
          <cell r="I80">
            <v>12</v>
          </cell>
          <cell r="K80">
            <v>5.5</v>
          </cell>
          <cell r="N80">
            <v>11.5875</v>
          </cell>
        </row>
        <row r="81">
          <cell r="E81">
            <v>15</v>
          </cell>
          <cell r="H81">
            <v>13</v>
          </cell>
          <cell r="K81">
            <v>14.75</v>
          </cell>
          <cell r="N81">
            <v>14.1875</v>
          </cell>
        </row>
        <row r="82">
          <cell r="E82">
            <v>7.6999999999999993</v>
          </cell>
          <cell r="F82">
            <v>12</v>
          </cell>
          <cell r="H82">
            <v>12</v>
          </cell>
          <cell r="K82">
            <v>12</v>
          </cell>
          <cell r="N82">
            <v>12</v>
          </cell>
        </row>
        <row r="83">
          <cell r="E83">
            <v>10</v>
          </cell>
          <cell r="H83">
            <v>12.5</v>
          </cell>
          <cell r="K83">
            <v>14.5</v>
          </cell>
          <cell r="N83">
            <v>12.0625</v>
          </cell>
        </row>
        <row r="84">
          <cell r="E84">
            <v>11.5</v>
          </cell>
          <cell r="H84">
            <v>13</v>
          </cell>
          <cell r="K84">
            <v>11.5</v>
          </cell>
          <cell r="N84">
            <v>12.0625</v>
          </cell>
        </row>
        <row r="85">
          <cell r="E85">
            <v>10.199999999999999</v>
          </cell>
          <cell r="F85">
            <v>3</v>
          </cell>
          <cell r="H85">
            <v>13</v>
          </cell>
          <cell r="K85">
            <v>12.25</v>
          </cell>
          <cell r="N85">
            <v>11.762499999999999</v>
          </cell>
        </row>
        <row r="86">
          <cell r="E86">
            <v>0</v>
          </cell>
          <cell r="H86">
            <v>6</v>
          </cell>
          <cell r="K86">
            <v>0</v>
          </cell>
          <cell r="N86">
            <v>2.25</v>
          </cell>
        </row>
        <row r="87">
          <cell r="E87">
            <v>8.8000000000000007</v>
          </cell>
          <cell r="F87">
            <v>11</v>
          </cell>
          <cell r="H87">
            <v>10</v>
          </cell>
          <cell r="K87">
            <v>7.75</v>
          </cell>
          <cell r="L87">
            <v>8.5</v>
          </cell>
          <cell r="N87">
            <v>10.75</v>
          </cell>
        </row>
        <row r="88">
          <cell r="E88">
            <v>11.9</v>
          </cell>
          <cell r="H88">
            <v>12</v>
          </cell>
          <cell r="K88">
            <v>12</v>
          </cell>
          <cell r="N88">
            <v>12</v>
          </cell>
        </row>
        <row r="89">
          <cell r="E89">
            <v>12.4</v>
          </cell>
          <cell r="H89">
            <v>12.5</v>
          </cell>
          <cell r="K89">
            <v>13.5</v>
          </cell>
          <cell r="N89">
            <v>12.7125</v>
          </cell>
        </row>
        <row r="90">
          <cell r="E90">
            <v>13.8</v>
          </cell>
          <cell r="H90">
            <v>11</v>
          </cell>
          <cell r="K90">
            <v>13.75</v>
          </cell>
          <cell r="N90">
            <v>12.737500000000001</v>
          </cell>
        </row>
        <row r="91">
          <cell r="E91">
            <v>10.7</v>
          </cell>
          <cell r="H91">
            <v>13</v>
          </cell>
          <cell r="K91">
            <v>12.5</v>
          </cell>
          <cell r="N91">
            <v>12.012499999999999</v>
          </cell>
        </row>
        <row r="92">
          <cell r="E92">
            <v>10.7</v>
          </cell>
          <cell r="H92">
            <v>13.5</v>
          </cell>
          <cell r="K92">
            <v>10</v>
          </cell>
          <cell r="N92">
            <v>12.5625</v>
          </cell>
        </row>
        <row r="93">
          <cell r="E93">
            <v>12</v>
          </cell>
          <cell r="H93">
            <v>13</v>
          </cell>
          <cell r="K93">
            <v>17.75</v>
          </cell>
          <cell r="N93">
            <v>13.8125</v>
          </cell>
        </row>
        <row r="94">
          <cell r="E94">
            <v>10.600000000000001</v>
          </cell>
          <cell r="F94">
            <v>10</v>
          </cell>
          <cell r="H94">
            <v>13</v>
          </cell>
          <cell r="K94">
            <v>10.25</v>
          </cell>
          <cell r="N94">
            <v>11.850000000000001</v>
          </cell>
        </row>
        <row r="95">
          <cell r="E95">
            <v>10.1</v>
          </cell>
          <cell r="H95">
            <v>13</v>
          </cell>
          <cell r="K95">
            <v>12</v>
          </cell>
          <cell r="N95">
            <v>12.375</v>
          </cell>
        </row>
        <row r="96">
          <cell r="E96">
            <v>8.9</v>
          </cell>
          <cell r="F96">
            <v>0</v>
          </cell>
          <cell r="H96">
            <v>13</v>
          </cell>
          <cell r="K96">
            <v>12</v>
          </cell>
          <cell r="N96">
            <v>11.2125</v>
          </cell>
        </row>
        <row r="97">
          <cell r="E97">
            <v>9.4</v>
          </cell>
          <cell r="H97">
            <v>12</v>
          </cell>
          <cell r="K97">
            <v>11</v>
          </cell>
          <cell r="N97">
            <v>12</v>
          </cell>
        </row>
        <row r="98">
          <cell r="E98">
            <v>16.100000000000001</v>
          </cell>
          <cell r="H98">
            <v>12.6</v>
          </cell>
          <cell r="K98">
            <v>10.25</v>
          </cell>
          <cell r="N98">
            <v>13.324999999999999</v>
          </cell>
        </row>
        <row r="99">
          <cell r="E99">
            <v>11</v>
          </cell>
          <cell r="F99">
            <v>3.5</v>
          </cell>
          <cell r="H99">
            <v>12</v>
          </cell>
          <cell r="K99">
            <v>9.75</v>
          </cell>
          <cell r="L99">
            <v>12</v>
          </cell>
          <cell r="N99">
            <v>11.625</v>
          </cell>
        </row>
        <row r="100">
          <cell r="E100">
            <v>12.8</v>
          </cell>
          <cell r="H100">
            <v>14</v>
          </cell>
          <cell r="K100">
            <v>15.75</v>
          </cell>
          <cell r="N100">
            <v>13.987500000000001</v>
          </cell>
        </row>
        <row r="101">
          <cell r="E101">
            <v>0.4</v>
          </cell>
          <cell r="F101">
            <v>0</v>
          </cell>
          <cell r="H101">
            <v>12</v>
          </cell>
          <cell r="K101">
            <v>9.25</v>
          </cell>
          <cell r="L101">
            <v>0</v>
          </cell>
          <cell r="N101">
            <v>6.9625000000000004</v>
          </cell>
        </row>
        <row r="102">
          <cell r="E102">
            <v>10.7</v>
          </cell>
          <cell r="H102">
            <v>17</v>
          </cell>
          <cell r="K102">
            <v>10.5</v>
          </cell>
          <cell r="N102">
            <v>13.012499999999999</v>
          </cell>
        </row>
        <row r="103">
          <cell r="E103">
            <v>2.1</v>
          </cell>
          <cell r="F103">
            <v>2.5</v>
          </cell>
          <cell r="H103">
            <v>11</v>
          </cell>
          <cell r="I103">
            <v>10</v>
          </cell>
          <cell r="K103">
            <v>8.5</v>
          </cell>
          <cell r="L103">
            <v>8</v>
          </cell>
          <cell r="N103">
            <v>7.1875</v>
          </cell>
        </row>
        <row r="104">
          <cell r="E104">
            <v>10.7</v>
          </cell>
          <cell r="F104">
            <v>9.5</v>
          </cell>
          <cell r="H104">
            <v>12</v>
          </cell>
          <cell r="K104">
            <v>12.25</v>
          </cell>
          <cell r="N104">
            <v>11.574999999999999</v>
          </cell>
        </row>
        <row r="105">
          <cell r="E105">
            <v>12.3</v>
          </cell>
          <cell r="H105">
            <v>12</v>
          </cell>
          <cell r="K105">
            <v>15.5</v>
          </cell>
          <cell r="N105">
            <v>12.987500000000001</v>
          </cell>
        </row>
        <row r="106">
          <cell r="E106">
            <v>15.3</v>
          </cell>
          <cell r="H106">
            <v>11.2</v>
          </cell>
          <cell r="K106">
            <v>12.25</v>
          </cell>
          <cell r="N106">
            <v>13</v>
          </cell>
        </row>
        <row r="107">
          <cell r="E107">
            <v>11.399999999999999</v>
          </cell>
          <cell r="F107">
            <v>11.5</v>
          </cell>
          <cell r="H107">
            <v>9</v>
          </cell>
          <cell r="I107">
            <v>12</v>
          </cell>
          <cell r="K107">
            <v>8.75</v>
          </cell>
          <cell r="L107">
            <v>11</v>
          </cell>
          <cell r="N107">
            <v>11.5625</v>
          </cell>
        </row>
        <row r="108">
          <cell r="E108">
            <v>9.1999999999999993</v>
          </cell>
          <cell r="F108">
            <v>5.5</v>
          </cell>
          <cell r="H108">
            <v>12.5</v>
          </cell>
          <cell r="K108">
            <v>12.75</v>
          </cell>
          <cell r="N108">
            <v>11.324999999999999</v>
          </cell>
        </row>
        <row r="109">
          <cell r="E109">
            <v>2.2000000000000002</v>
          </cell>
          <cell r="F109">
            <v>3.5</v>
          </cell>
          <cell r="H109">
            <v>9.5</v>
          </cell>
          <cell r="I109">
            <v>10</v>
          </cell>
          <cell r="K109">
            <v>12</v>
          </cell>
          <cell r="N109">
            <v>8.0625</v>
          </cell>
        </row>
        <row r="110">
          <cell r="E110">
            <v>10.8</v>
          </cell>
          <cell r="F110">
            <v>0</v>
          </cell>
          <cell r="H110">
            <v>10.5</v>
          </cell>
          <cell r="K110">
            <v>12</v>
          </cell>
          <cell r="N110">
            <v>11.55</v>
          </cell>
        </row>
        <row r="111">
          <cell r="E111">
            <v>6.1</v>
          </cell>
          <cell r="F111">
            <v>5.5</v>
          </cell>
          <cell r="H111">
            <v>12</v>
          </cell>
          <cell r="K111">
            <v>10</v>
          </cell>
          <cell r="L111">
            <v>7.5</v>
          </cell>
          <cell r="N111">
            <v>9.2874999999999996</v>
          </cell>
        </row>
        <row r="112">
          <cell r="E112">
            <v>9.8000000000000007</v>
          </cell>
          <cell r="F112">
            <v>9.5</v>
          </cell>
          <cell r="H112">
            <v>11</v>
          </cell>
          <cell r="K112">
            <v>13</v>
          </cell>
          <cell r="N112">
            <v>11.425000000000001</v>
          </cell>
        </row>
        <row r="113">
          <cell r="E113">
            <v>9.6</v>
          </cell>
          <cell r="F113">
            <v>0</v>
          </cell>
          <cell r="H113">
            <v>12</v>
          </cell>
          <cell r="K113">
            <v>12.75</v>
          </cell>
          <cell r="N113">
            <v>11.2875</v>
          </cell>
        </row>
        <row r="114">
          <cell r="E114">
            <v>9.8000000000000007</v>
          </cell>
          <cell r="H114">
            <v>14</v>
          </cell>
          <cell r="K114">
            <v>8.25</v>
          </cell>
          <cell r="L114">
            <v>9</v>
          </cell>
          <cell r="N114">
            <v>12</v>
          </cell>
        </row>
        <row r="115">
          <cell r="E115">
            <v>12.4</v>
          </cell>
          <cell r="H115">
            <v>12.5</v>
          </cell>
          <cell r="K115">
            <v>14.5</v>
          </cell>
          <cell r="N115">
            <v>12.9625</v>
          </cell>
        </row>
        <row r="116">
          <cell r="E116">
            <v>13.3</v>
          </cell>
          <cell r="H116">
            <v>14</v>
          </cell>
          <cell r="K116">
            <v>14.75</v>
          </cell>
          <cell r="N116">
            <v>13.925000000000001</v>
          </cell>
        </row>
        <row r="117">
          <cell r="E117">
            <v>12.5</v>
          </cell>
          <cell r="H117">
            <v>13.5</v>
          </cell>
          <cell r="K117">
            <v>16</v>
          </cell>
          <cell r="N117">
            <v>13.75</v>
          </cell>
        </row>
        <row r="118">
          <cell r="E118">
            <v>9.5</v>
          </cell>
          <cell r="F118">
            <v>10.5</v>
          </cell>
          <cell r="H118">
            <v>13</v>
          </cell>
          <cell r="K118">
            <v>12.75</v>
          </cell>
          <cell r="N118">
            <v>12</v>
          </cell>
        </row>
        <row r="119">
          <cell r="E119">
            <v>13.5</v>
          </cell>
          <cell r="H119">
            <v>13</v>
          </cell>
          <cell r="K119">
            <v>14.75</v>
          </cell>
          <cell r="N119">
            <v>13.625</v>
          </cell>
        </row>
        <row r="120">
          <cell r="E120">
            <v>12.5</v>
          </cell>
          <cell r="H120">
            <v>12</v>
          </cell>
          <cell r="K120">
            <v>12.75</v>
          </cell>
          <cell r="N120">
            <v>12.375</v>
          </cell>
        </row>
        <row r="121">
          <cell r="E121">
            <v>11.2</v>
          </cell>
          <cell r="F121">
            <v>12</v>
          </cell>
          <cell r="H121">
            <v>13</v>
          </cell>
          <cell r="K121">
            <v>8.5</v>
          </cell>
          <cell r="L121">
            <v>11</v>
          </cell>
          <cell r="N121">
            <v>12.125</v>
          </cell>
        </row>
        <row r="122">
          <cell r="E122">
            <v>10.600000000000001</v>
          </cell>
          <cell r="H122">
            <v>13</v>
          </cell>
          <cell r="K122">
            <v>13.25</v>
          </cell>
          <cell r="N122">
            <v>12.162500000000001</v>
          </cell>
        </row>
        <row r="123">
          <cell r="E123">
            <v>10.1</v>
          </cell>
          <cell r="F123">
            <v>5</v>
          </cell>
          <cell r="H123">
            <v>11</v>
          </cell>
          <cell r="I123">
            <v>12</v>
          </cell>
          <cell r="K123">
            <v>13.25</v>
          </cell>
          <cell r="N123">
            <v>11.6</v>
          </cell>
        </row>
        <row r="124">
          <cell r="E124">
            <v>11</v>
          </cell>
          <cell r="H124">
            <v>12.5</v>
          </cell>
          <cell r="K124">
            <v>13.5</v>
          </cell>
          <cell r="N124">
            <v>12.1875</v>
          </cell>
        </row>
        <row r="125">
          <cell r="E125">
            <v>10.199999999999999</v>
          </cell>
          <cell r="H125">
            <v>7</v>
          </cell>
          <cell r="I125">
            <v>10.5</v>
          </cell>
          <cell r="K125">
            <v>4.75</v>
          </cell>
          <cell r="L125">
            <v>8</v>
          </cell>
          <cell r="N125">
            <v>10.4375</v>
          </cell>
        </row>
        <row r="126">
          <cell r="E126">
            <v>9.3000000000000007</v>
          </cell>
          <cell r="H126">
            <v>13.5</v>
          </cell>
          <cell r="K126">
            <v>14</v>
          </cell>
          <cell r="N126">
            <v>12.05</v>
          </cell>
        </row>
        <row r="127">
          <cell r="E127">
            <v>13.5</v>
          </cell>
          <cell r="H127">
            <v>11</v>
          </cell>
          <cell r="I127">
            <v>0</v>
          </cell>
          <cell r="K127">
            <v>9.75</v>
          </cell>
          <cell r="N127">
            <v>12.1875</v>
          </cell>
        </row>
      </sheetData>
      <sheetData sheetId="3">
        <row r="11">
          <cell r="E11">
            <v>11</v>
          </cell>
          <cell r="H11">
            <v>6.75</v>
          </cell>
          <cell r="I11">
            <v>8</v>
          </cell>
        </row>
        <row r="12">
          <cell r="E12">
            <v>14</v>
          </cell>
          <cell r="H12">
            <v>9</v>
          </cell>
          <cell r="I12">
            <v>10</v>
          </cell>
        </row>
        <row r="13">
          <cell r="E13">
            <v>12</v>
          </cell>
          <cell r="H13">
            <v>4</v>
          </cell>
          <cell r="I13">
            <v>7.25</v>
          </cell>
        </row>
        <row r="14">
          <cell r="E14">
            <v>11.5</v>
          </cell>
          <cell r="F14">
            <v>12</v>
          </cell>
          <cell r="H14">
            <v>6.25</v>
          </cell>
          <cell r="I14">
            <v>7</v>
          </cell>
        </row>
        <row r="15">
          <cell r="E15">
            <v>9</v>
          </cell>
          <cell r="H15">
            <v>1.75</v>
          </cell>
        </row>
        <row r="16">
          <cell r="E16">
            <v>16</v>
          </cell>
          <cell r="H16">
            <v>7.75</v>
          </cell>
        </row>
        <row r="17">
          <cell r="E17">
            <v>12.75</v>
          </cell>
          <cell r="H17">
            <v>10</v>
          </cell>
          <cell r="I17">
            <v>8</v>
          </cell>
        </row>
        <row r="18">
          <cell r="E18">
            <v>10.25</v>
          </cell>
          <cell r="H18">
            <v>6</v>
          </cell>
          <cell r="I18">
            <v>8.25</v>
          </cell>
        </row>
        <row r="19">
          <cell r="E19">
            <v>11.5</v>
          </cell>
          <cell r="H19">
            <v>13.5</v>
          </cell>
        </row>
        <row r="20">
          <cell r="E20">
            <v>14.75</v>
          </cell>
          <cell r="H20">
            <v>14.75</v>
          </cell>
        </row>
        <row r="21">
          <cell r="E21">
            <v>13.5</v>
          </cell>
          <cell r="H21">
            <v>6.25</v>
          </cell>
          <cell r="I21">
            <v>7.5</v>
          </cell>
        </row>
        <row r="22">
          <cell r="E22">
            <v>11.25</v>
          </cell>
          <cell r="F22">
            <v>7</v>
          </cell>
          <cell r="H22">
            <v>9.75</v>
          </cell>
          <cell r="I22">
            <v>9.25</v>
          </cell>
        </row>
        <row r="23">
          <cell r="E23">
            <v>10</v>
          </cell>
          <cell r="F23">
            <v>12</v>
          </cell>
          <cell r="H23">
            <v>3</v>
          </cell>
          <cell r="I23">
            <v>7.5</v>
          </cell>
        </row>
        <row r="24">
          <cell r="E24">
            <v>13.75</v>
          </cell>
          <cell r="H24">
            <v>7</v>
          </cell>
          <cell r="I24">
            <v>10</v>
          </cell>
        </row>
        <row r="25">
          <cell r="E25">
            <v>9.75</v>
          </cell>
          <cell r="H25">
            <v>3.75</v>
          </cell>
          <cell r="I25">
            <v>6</v>
          </cell>
        </row>
        <row r="26">
          <cell r="E26">
            <v>14</v>
          </cell>
          <cell r="H26">
            <v>8</v>
          </cell>
          <cell r="I26">
            <v>7</v>
          </cell>
        </row>
        <row r="27">
          <cell r="E27">
            <v>16.25</v>
          </cell>
          <cell r="H27">
            <v>7.5</v>
          </cell>
        </row>
        <row r="28">
          <cell r="E28">
            <v>5.25</v>
          </cell>
          <cell r="H28">
            <v>2.25</v>
          </cell>
        </row>
        <row r="29">
          <cell r="E29">
            <v>11.25</v>
          </cell>
          <cell r="H29">
            <v>4.75</v>
          </cell>
          <cell r="I29">
            <v>5.5</v>
          </cell>
        </row>
        <row r="30">
          <cell r="E30">
            <v>10.5</v>
          </cell>
          <cell r="H30">
            <v>7</v>
          </cell>
          <cell r="I30">
            <v>5</v>
          </cell>
        </row>
        <row r="31">
          <cell r="E31">
            <v>12.25</v>
          </cell>
          <cell r="H31">
            <v>10.5</v>
          </cell>
          <cell r="I31">
            <v>8.5</v>
          </cell>
        </row>
        <row r="32">
          <cell r="E32">
            <v>12</v>
          </cell>
          <cell r="H32">
            <v>2.5</v>
          </cell>
          <cell r="I32">
            <v>12</v>
          </cell>
        </row>
        <row r="33">
          <cell r="E33">
            <v>14.25</v>
          </cell>
          <cell r="H33">
            <v>9.5</v>
          </cell>
        </row>
        <row r="34">
          <cell r="E34">
            <v>14.5</v>
          </cell>
          <cell r="H34">
            <v>10.75</v>
          </cell>
        </row>
        <row r="35">
          <cell r="E35">
            <v>13.25</v>
          </cell>
          <cell r="H35">
            <v>9.25</v>
          </cell>
          <cell r="I35">
            <v>8.75</v>
          </cell>
        </row>
        <row r="36">
          <cell r="E36">
            <v>10.75</v>
          </cell>
          <cell r="H36">
            <v>13.25</v>
          </cell>
        </row>
        <row r="37">
          <cell r="E37">
            <v>12.5</v>
          </cell>
          <cell r="H37">
            <v>5.25</v>
          </cell>
          <cell r="I37">
            <v>0</v>
          </cell>
        </row>
        <row r="38">
          <cell r="E38">
            <v>12</v>
          </cell>
          <cell r="H38">
            <v>8.25</v>
          </cell>
          <cell r="I38">
            <v>9.5</v>
          </cell>
        </row>
        <row r="39">
          <cell r="E39">
            <v>16.75</v>
          </cell>
          <cell r="H39">
            <v>14.25</v>
          </cell>
        </row>
        <row r="40">
          <cell r="E40">
            <v>6.25</v>
          </cell>
          <cell r="H40">
            <v>3.25</v>
          </cell>
        </row>
        <row r="41">
          <cell r="E41">
            <v>11.25</v>
          </cell>
          <cell r="H41">
            <v>7</v>
          </cell>
          <cell r="I41">
            <v>9.5</v>
          </cell>
        </row>
        <row r="42">
          <cell r="E42">
            <v>12</v>
          </cell>
          <cell r="H42">
            <v>6.5</v>
          </cell>
          <cell r="I42">
            <v>7</v>
          </cell>
        </row>
        <row r="43">
          <cell r="E43">
            <v>13.5</v>
          </cell>
          <cell r="H43">
            <v>9</v>
          </cell>
          <cell r="I43">
            <v>9</v>
          </cell>
        </row>
        <row r="44">
          <cell r="E44">
            <v>12</v>
          </cell>
          <cell r="H44">
            <v>3.75</v>
          </cell>
          <cell r="I44">
            <v>8.25</v>
          </cell>
        </row>
        <row r="45">
          <cell r="E45">
            <v>13.75</v>
          </cell>
          <cell r="H45">
            <v>10.75</v>
          </cell>
        </row>
        <row r="46">
          <cell r="E46">
            <v>16.75</v>
          </cell>
          <cell r="H46">
            <v>13.5</v>
          </cell>
        </row>
        <row r="47">
          <cell r="E47">
            <v>8.75</v>
          </cell>
          <cell r="F47">
            <v>10</v>
          </cell>
          <cell r="H47">
            <v>11.75</v>
          </cell>
          <cell r="I47">
            <v>10</v>
          </cell>
        </row>
        <row r="48">
          <cell r="E48">
            <v>14.5</v>
          </cell>
          <cell r="H48">
            <v>14</v>
          </cell>
        </row>
        <row r="49">
          <cell r="E49">
            <v>16.25</v>
          </cell>
          <cell r="H49">
            <v>13.25</v>
          </cell>
        </row>
        <row r="50">
          <cell r="E50">
            <v>14.75</v>
          </cell>
          <cell r="H50">
            <v>13.75</v>
          </cell>
        </row>
        <row r="51">
          <cell r="E51">
            <v>9.75</v>
          </cell>
          <cell r="H51">
            <v>5.5</v>
          </cell>
          <cell r="I51">
            <v>8.5</v>
          </cell>
        </row>
        <row r="52">
          <cell r="E52">
            <v>14.25</v>
          </cell>
          <cell r="H52">
            <v>11</v>
          </cell>
        </row>
        <row r="53">
          <cell r="E53">
            <v>10.25</v>
          </cell>
          <cell r="F53">
            <v>12</v>
          </cell>
          <cell r="H53">
            <v>5</v>
          </cell>
          <cell r="I53">
            <v>7</v>
          </cell>
        </row>
        <row r="54">
          <cell r="E54">
            <v>9.25</v>
          </cell>
          <cell r="H54">
            <v>6</v>
          </cell>
          <cell r="I54">
            <v>10</v>
          </cell>
        </row>
        <row r="55">
          <cell r="E55">
            <v>12.5</v>
          </cell>
          <cell r="H55">
            <v>10.5</v>
          </cell>
          <cell r="I55">
            <v>10.5</v>
          </cell>
        </row>
        <row r="56">
          <cell r="E56">
            <v>15.75</v>
          </cell>
          <cell r="H56">
            <v>16</v>
          </cell>
        </row>
        <row r="57">
          <cell r="E57">
            <v>17.5</v>
          </cell>
          <cell r="H57">
            <v>11.25</v>
          </cell>
        </row>
        <row r="58">
          <cell r="E58">
            <v>7.75</v>
          </cell>
          <cell r="H58">
            <v>3.5</v>
          </cell>
        </row>
        <row r="59">
          <cell r="E59">
            <v>12</v>
          </cell>
          <cell r="H59">
            <v>4.75</v>
          </cell>
          <cell r="I59">
            <v>6.75</v>
          </cell>
        </row>
        <row r="60">
          <cell r="E60">
            <v>13.25</v>
          </cell>
          <cell r="H60">
            <v>2</v>
          </cell>
          <cell r="I60">
            <v>4.5</v>
          </cell>
        </row>
        <row r="61">
          <cell r="E61">
            <v>15</v>
          </cell>
          <cell r="H61">
            <v>11</v>
          </cell>
        </row>
        <row r="62">
          <cell r="E62">
            <v>15.5</v>
          </cell>
          <cell r="H62">
            <v>14.25</v>
          </cell>
        </row>
        <row r="63">
          <cell r="E63">
            <v>13.25</v>
          </cell>
          <cell r="H63">
            <v>6.75</v>
          </cell>
          <cell r="I63">
            <v>8.5</v>
          </cell>
        </row>
        <row r="64">
          <cell r="E64">
            <v>15</v>
          </cell>
          <cell r="H64">
            <v>11.5</v>
          </cell>
        </row>
        <row r="65">
          <cell r="E65">
            <v>15</v>
          </cell>
          <cell r="H65">
            <v>4.75</v>
          </cell>
          <cell r="I65">
            <v>8.5</v>
          </cell>
        </row>
        <row r="66">
          <cell r="E66">
            <v>10.5</v>
          </cell>
          <cell r="H66">
            <v>9.25</v>
          </cell>
          <cell r="I66">
            <v>9.75</v>
          </cell>
        </row>
        <row r="67">
          <cell r="E67">
            <v>12.75</v>
          </cell>
          <cell r="H67">
            <v>6.75</v>
          </cell>
          <cell r="I67">
            <v>11.25</v>
          </cell>
        </row>
        <row r="68">
          <cell r="E68">
            <v>11.5</v>
          </cell>
          <cell r="H68">
            <v>10.5</v>
          </cell>
          <cell r="I68">
            <v>8.5</v>
          </cell>
        </row>
        <row r="69">
          <cell r="E69">
            <v>9</v>
          </cell>
          <cell r="F69">
            <v>12</v>
          </cell>
          <cell r="H69">
            <v>5.5</v>
          </cell>
          <cell r="I69">
            <v>9</v>
          </cell>
        </row>
        <row r="70">
          <cell r="E70">
            <v>12.75</v>
          </cell>
          <cell r="H70">
            <v>6.75</v>
          </cell>
          <cell r="I70">
            <v>8.5</v>
          </cell>
        </row>
        <row r="71">
          <cell r="E71">
            <v>13.5</v>
          </cell>
          <cell r="H71">
            <v>7.25</v>
          </cell>
          <cell r="I71">
            <v>0</v>
          </cell>
        </row>
        <row r="72">
          <cell r="E72">
            <v>14.75</v>
          </cell>
          <cell r="H72">
            <v>11.25</v>
          </cell>
        </row>
        <row r="73">
          <cell r="E73">
            <v>15.25</v>
          </cell>
          <cell r="H73">
            <v>12.5</v>
          </cell>
        </row>
        <row r="74">
          <cell r="E74">
            <v>14</v>
          </cell>
          <cell r="H74">
            <v>14.75</v>
          </cell>
        </row>
        <row r="75">
          <cell r="E75">
            <v>14</v>
          </cell>
          <cell r="H75">
            <v>8.25</v>
          </cell>
          <cell r="I75">
            <v>8.25</v>
          </cell>
        </row>
        <row r="76">
          <cell r="E76">
            <v>13.75</v>
          </cell>
          <cell r="H76">
            <v>9.5</v>
          </cell>
          <cell r="I76">
            <v>9.25</v>
          </cell>
        </row>
        <row r="77">
          <cell r="E77">
            <v>10.75</v>
          </cell>
          <cell r="F77">
            <v>10</v>
          </cell>
          <cell r="H77">
            <v>5.25</v>
          </cell>
          <cell r="I77">
            <v>4.25</v>
          </cell>
        </row>
        <row r="78">
          <cell r="E78">
            <v>13.75</v>
          </cell>
          <cell r="H78">
            <v>9.75</v>
          </cell>
          <cell r="I78">
            <v>0</v>
          </cell>
        </row>
        <row r="79">
          <cell r="E79">
            <v>10.25</v>
          </cell>
          <cell r="F79">
            <v>9.5</v>
          </cell>
          <cell r="H79">
            <v>10.5</v>
          </cell>
          <cell r="I79">
            <v>0</v>
          </cell>
        </row>
        <row r="80">
          <cell r="E80">
            <v>14.25</v>
          </cell>
          <cell r="H80">
            <v>10.25</v>
          </cell>
        </row>
        <row r="81">
          <cell r="E81">
            <v>13.75</v>
          </cell>
          <cell r="H81">
            <v>5.25</v>
          </cell>
          <cell r="I81">
            <v>10</v>
          </cell>
        </row>
        <row r="82">
          <cell r="E82">
            <v>13.5</v>
          </cell>
          <cell r="H82">
            <v>9</v>
          </cell>
          <cell r="I82">
            <v>11.5</v>
          </cell>
        </row>
        <row r="83">
          <cell r="E83">
            <v>17.25</v>
          </cell>
          <cell r="H83">
            <v>7.75</v>
          </cell>
        </row>
        <row r="84">
          <cell r="E84">
            <v>13.25</v>
          </cell>
          <cell r="H84">
            <v>4.5</v>
          </cell>
          <cell r="I84">
            <v>9</v>
          </cell>
        </row>
        <row r="85">
          <cell r="E85">
            <v>0</v>
          </cell>
          <cell r="H85">
            <v>0</v>
          </cell>
        </row>
        <row r="86">
          <cell r="E86">
            <v>6</v>
          </cell>
          <cell r="F86">
            <v>9</v>
          </cell>
          <cell r="H86">
            <v>7.75</v>
          </cell>
          <cell r="I86">
            <v>5</v>
          </cell>
        </row>
        <row r="87">
          <cell r="E87">
            <v>12.25</v>
          </cell>
          <cell r="H87">
            <v>4</v>
          </cell>
          <cell r="I87">
            <v>10.25</v>
          </cell>
        </row>
        <row r="88">
          <cell r="E88">
            <v>14.25</v>
          </cell>
          <cell r="H88">
            <v>12.75</v>
          </cell>
        </row>
        <row r="89">
          <cell r="E89">
            <v>12.25</v>
          </cell>
          <cell r="H89">
            <v>12</v>
          </cell>
        </row>
        <row r="90">
          <cell r="E90">
            <v>12</v>
          </cell>
          <cell r="H90">
            <v>13.5</v>
          </cell>
        </row>
        <row r="91">
          <cell r="E91">
            <v>10.5</v>
          </cell>
          <cell r="F91">
            <v>12</v>
          </cell>
          <cell r="H91">
            <v>10.25</v>
          </cell>
          <cell r="I91">
            <v>9.5</v>
          </cell>
        </row>
        <row r="92">
          <cell r="E92">
            <v>16</v>
          </cell>
          <cell r="H92">
            <v>16.75</v>
          </cell>
        </row>
        <row r="93">
          <cell r="E93">
            <v>9</v>
          </cell>
          <cell r="H93">
            <v>6</v>
          </cell>
          <cell r="I93">
            <v>10.5</v>
          </cell>
        </row>
        <row r="94">
          <cell r="E94">
            <v>12.5</v>
          </cell>
          <cell r="H94">
            <v>13.75</v>
          </cell>
        </row>
        <row r="95">
          <cell r="E95">
            <v>14</v>
          </cell>
          <cell r="H95">
            <v>11.25</v>
          </cell>
        </row>
        <row r="96">
          <cell r="E96">
            <v>14.25</v>
          </cell>
          <cell r="H96">
            <v>8.5</v>
          </cell>
          <cell r="I96">
            <v>10</v>
          </cell>
        </row>
        <row r="97">
          <cell r="E97">
            <v>12</v>
          </cell>
          <cell r="H97">
            <v>3</v>
          </cell>
          <cell r="I97">
            <v>12</v>
          </cell>
        </row>
        <row r="98">
          <cell r="E98">
            <v>10.75</v>
          </cell>
          <cell r="H98">
            <v>6.75</v>
          </cell>
          <cell r="I98">
            <v>9.5</v>
          </cell>
        </row>
        <row r="99">
          <cell r="E99">
            <v>14.25</v>
          </cell>
          <cell r="H99">
            <v>13</v>
          </cell>
        </row>
        <row r="100">
          <cell r="E100">
            <v>4.75</v>
          </cell>
          <cell r="H100">
            <v>4.5</v>
          </cell>
        </row>
        <row r="101">
          <cell r="E101">
            <v>12</v>
          </cell>
          <cell r="H101">
            <v>10</v>
          </cell>
          <cell r="I101">
            <v>10.5</v>
          </cell>
        </row>
        <row r="102">
          <cell r="E102">
            <v>7.75</v>
          </cell>
          <cell r="F102">
            <v>8.5</v>
          </cell>
          <cell r="H102">
            <v>4.5</v>
          </cell>
          <cell r="I102">
            <v>9.25</v>
          </cell>
        </row>
        <row r="103">
          <cell r="E103">
            <v>10.75</v>
          </cell>
          <cell r="H103">
            <v>5</v>
          </cell>
          <cell r="I103">
            <v>8</v>
          </cell>
        </row>
        <row r="104">
          <cell r="E104">
            <v>15.75</v>
          </cell>
          <cell r="H104">
            <v>10.5</v>
          </cell>
        </row>
        <row r="105">
          <cell r="E105">
            <v>15</v>
          </cell>
          <cell r="H105">
            <v>8</v>
          </cell>
          <cell r="I105">
            <v>8</v>
          </cell>
        </row>
        <row r="106">
          <cell r="E106">
            <v>7.75</v>
          </cell>
          <cell r="F106">
            <v>8</v>
          </cell>
          <cell r="H106">
            <v>9</v>
          </cell>
          <cell r="I106">
            <v>8.75</v>
          </cell>
        </row>
        <row r="107">
          <cell r="E107">
            <v>12</v>
          </cell>
          <cell r="H107">
            <v>2.5</v>
          </cell>
          <cell r="I107">
            <v>9</v>
          </cell>
        </row>
        <row r="108">
          <cell r="E108">
            <v>9.5</v>
          </cell>
          <cell r="H108">
            <v>9.75</v>
          </cell>
          <cell r="I108">
            <v>9.75</v>
          </cell>
        </row>
        <row r="109">
          <cell r="E109">
            <v>12.5</v>
          </cell>
          <cell r="H109">
            <v>5.25</v>
          </cell>
          <cell r="I109">
            <v>9.75</v>
          </cell>
        </row>
        <row r="110">
          <cell r="E110">
            <v>11.25</v>
          </cell>
          <cell r="F110">
            <v>0</v>
          </cell>
          <cell r="H110">
            <v>2.25</v>
          </cell>
          <cell r="I110">
            <v>7.25</v>
          </cell>
        </row>
        <row r="111">
          <cell r="E111">
            <v>11</v>
          </cell>
          <cell r="H111">
            <v>8.25</v>
          </cell>
          <cell r="I111">
            <v>10.25</v>
          </cell>
        </row>
        <row r="112">
          <cell r="E112">
            <v>13.75</v>
          </cell>
          <cell r="H112">
            <v>12</v>
          </cell>
        </row>
        <row r="113">
          <cell r="E113">
            <v>5</v>
          </cell>
          <cell r="H113">
            <v>4.5</v>
          </cell>
        </row>
        <row r="114">
          <cell r="E114">
            <v>14.5</v>
          </cell>
          <cell r="H114">
            <v>9.75</v>
          </cell>
        </row>
        <row r="115">
          <cell r="E115">
            <v>15</v>
          </cell>
          <cell r="H115">
            <v>9.5</v>
          </cell>
        </row>
        <row r="116">
          <cell r="E116">
            <v>12</v>
          </cell>
          <cell r="H116">
            <v>10</v>
          </cell>
          <cell r="I116">
            <v>0</v>
          </cell>
        </row>
        <row r="117">
          <cell r="E117">
            <v>9.5</v>
          </cell>
          <cell r="H117">
            <v>6.75</v>
          </cell>
          <cell r="I117">
            <v>9.75</v>
          </cell>
        </row>
        <row r="118">
          <cell r="E118">
            <v>13</v>
          </cell>
          <cell r="H118">
            <v>8.25</v>
          </cell>
          <cell r="I118">
            <v>11.5</v>
          </cell>
        </row>
        <row r="119">
          <cell r="E119">
            <v>10.5</v>
          </cell>
          <cell r="H119">
            <v>9.25</v>
          </cell>
          <cell r="I119">
            <v>8</v>
          </cell>
        </row>
        <row r="120">
          <cell r="E120">
            <v>11.5</v>
          </cell>
          <cell r="H120">
            <v>4.5</v>
          </cell>
          <cell r="I120">
            <v>9.25</v>
          </cell>
        </row>
        <row r="121">
          <cell r="E121">
            <v>12.5</v>
          </cell>
          <cell r="H121">
            <v>13.5</v>
          </cell>
        </row>
        <row r="122">
          <cell r="E122">
            <v>11.5</v>
          </cell>
          <cell r="H122">
            <v>10</v>
          </cell>
          <cell r="I122">
            <v>9</v>
          </cell>
        </row>
        <row r="123">
          <cell r="E123">
            <v>14.5</v>
          </cell>
          <cell r="H123">
            <v>8.75</v>
          </cell>
          <cell r="I123">
            <v>12</v>
          </cell>
        </row>
        <row r="124">
          <cell r="E124">
            <v>6.25</v>
          </cell>
          <cell r="F124">
            <v>9</v>
          </cell>
          <cell r="H124">
            <v>10.25</v>
          </cell>
          <cell r="I124">
            <v>6.5</v>
          </cell>
        </row>
        <row r="125">
          <cell r="E125">
            <v>15.5</v>
          </cell>
          <cell r="H125">
            <v>7.25</v>
          </cell>
          <cell r="I125">
            <v>7.5</v>
          </cell>
        </row>
        <row r="126">
          <cell r="E126">
            <v>12</v>
          </cell>
          <cell r="H126">
            <v>8.25</v>
          </cell>
          <cell r="I126">
            <v>9</v>
          </cell>
        </row>
      </sheetData>
      <sheetData sheetId="4">
        <row r="11">
          <cell r="E11">
            <v>7.75</v>
          </cell>
          <cell r="F11">
            <v>10.75</v>
          </cell>
          <cell r="H11">
            <v>8</v>
          </cell>
          <cell r="I11">
            <v>12</v>
          </cell>
        </row>
        <row r="12">
          <cell r="E12">
            <v>12.625</v>
          </cell>
          <cell r="H12">
            <v>14</v>
          </cell>
        </row>
        <row r="13">
          <cell r="E13">
            <v>9.25</v>
          </cell>
          <cell r="F13">
            <v>12</v>
          </cell>
          <cell r="H13">
            <v>12.5</v>
          </cell>
        </row>
        <row r="14">
          <cell r="E14">
            <v>3.5</v>
          </cell>
          <cell r="F14">
            <v>12</v>
          </cell>
          <cell r="H14">
            <v>13.5</v>
          </cell>
        </row>
        <row r="15">
          <cell r="E15">
            <v>8.5</v>
          </cell>
          <cell r="H15">
            <v>15.5</v>
          </cell>
        </row>
        <row r="16">
          <cell r="E16">
            <v>10.25</v>
          </cell>
          <cell r="F16">
            <v>0</v>
          </cell>
          <cell r="H16">
            <v>13.5</v>
          </cell>
        </row>
        <row r="17">
          <cell r="E17">
            <v>16.375</v>
          </cell>
          <cell r="H17">
            <v>15</v>
          </cell>
        </row>
        <row r="18">
          <cell r="E18">
            <v>7.25</v>
          </cell>
          <cell r="F18">
            <v>12</v>
          </cell>
          <cell r="H18">
            <v>10.5</v>
          </cell>
          <cell r="I18">
            <v>12</v>
          </cell>
        </row>
        <row r="19">
          <cell r="E19">
            <v>13.5</v>
          </cell>
          <cell r="H19">
            <v>17</v>
          </cell>
        </row>
        <row r="20">
          <cell r="E20">
            <v>16.375</v>
          </cell>
          <cell r="H20">
            <v>16.5</v>
          </cell>
        </row>
        <row r="21">
          <cell r="E21">
            <v>11.5</v>
          </cell>
          <cell r="H21">
            <v>14</v>
          </cell>
        </row>
        <row r="22">
          <cell r="E22">
            <v>8.5</v>
          </cell>
          <cell r="H22">
            <v>16.5</v>
          </cell>
        </row>
        <row r="23">
          <cell r="E23">
            <v>12.625</v>
          </cell>
          <cell r="H23">
            <v>14</v>
          </cell>
        </row>
        <row r="24">
          <cell r="E24">
            <v>10</v>
          </cell>
          <cell r="F24">
            <v>12</v>
          </cell>
          <cell r="H24">
            <v>13.25</v>
          </cell>
        </row>
        <row r="25">
          <cell r="E25">
            <v>11.75</v>
          </cell>
          <cell r="H25">
            <v>14.75</v>
          </cell>
        </row>
        <row r="26">
          <cell r="E26">
            <v>13.875</v>
          </cell>
          <cell r="H26">
            <v>10.5</v>
          </cell>
        </row>
        <row r="27">
          <cell r="E27">
            <v>7.75</v>
          </cell>
          <cell r="F27">
            <v>10.25</v>
          </cell>
          <cell r="H27">
            <v>9.5</v>
          </cell>
          <cell r="I27">
            <v>12</v>
          </cell>
        </row>
        <row r="28">
          <cell r="E28">
            <v>5.625</v>
          </cell>
          <cell r="F28">
            <v>7.5</v>
          </cell>
          <cell r="H28">
            <v>6.5</v>
          </cell>
          <cell r="I28">
            <v>12</v>
          </cell>
        </row>
        <row r="29">
          <cell r="E29">
            <v>6.375</v>
          </cell>
          <cell r="F29">
            <v>8.75</v>
          </cell>
          <cell r="H29">
            <v>12</v>
          </cell>
        </row>
        <row r="30">
          <cell r="E30">
            <v>10.25</v>
          </cell>
          <cell r="H30">
            <v>13.75</v>
          </cell>
        </row>
        <row r="31">
          <cell r="E31">
            <v>17.375</v>
          </cell>
          <cell r="H31">
            <v>16</v>
          </cell>
        </row>
        <row r="32">
          <cell r="E32">
            <v>8.25</v>
          </cell>
          <cell r="F32">
            <v>12</v>
          </cell>
          <cell r="H32">
            <v>12</v>
          </cell>
        </row>
        <row r="33">
          <cell r="E33">
            <v>8.625</v>
          </cell>
          <cell r="F33">
            <v>12</v>
          </cell>
          <cell r="H33">
            <v>11</v>
          </cell>
          <cell r="I33">
            <v>12</v>
          </cell>
        </row>
        <row r="34">
          <cell r="E34">
            <v>14.25</v>
          </cell>
          <cell r="H34">
            <v>16.75</v>
          </cell>
        </row>
        <row r="35">
          <cell r="E35">
            <v>5.625</v>
          </cell>
          <cell r="F35">
            <v>9.75</v>
          </cell>
          <cell r="H35">
            <v>15</v>
          </cell>
        </row>
        <row r="36">
          <cell r="E36">
            <v>13</v>
          </cell>
          <cell r="H36">
            <v>17.25</v>
          </cell>
        </row>
        <row r="37">
          <cell r="E37">
            <v>10.75</v>
          </cell>
          <cell r="F37">
            <v>7.5</v>
          </cell>
          <cell r="H37">
            <v>13</v>
          </cell>
        </row>
        <row r="38">
          <cell r="E38">
            <v>4.875</v>
          </cell>
          <cell r="F38">
            <v>6.5</v>
          </cell>
          <cell r="H38">
            <v>13</v>
          </cell>
        </row>
        <row r="39">
          <cell r="E39">
            <v>18.375</v>
          </cell>
          <cell r="H39">
            <v>18</v>
          </cell>
        </row>
        <row r="40">
          <cell r="E40">
            <v>11.875</v>
          </cell>
          <cell r="F40">
            <v>10</v>
          </cell>
          <cell r="H40">
            <v>12</v>
          </cell>
        </row>
        <row r="41">
          <cell r="E41">
            <v>15.75</v>
          </cell>
          <cell r="H41">
            <v>14.5</v>
          </cell>
        </row>
        <row r="42">
          <cell r="E42">
            <v>13</v>
          </cell>
          <cell r="H42">
            <v>14.5</v>
          </cell>
        </row>
        <row r="43">
          <cell r="E43">
            <v>14.75</v>
          </cell>
          <cell r="H43">
            <v>16.75</v>
          </cell>
        </row>
        <row r="44">
          <cell r="E44">
            <v>5.625</v>
          </cell>
          <cell r="F44">
            <v>9.5</v>
          </cell>
          <cell r="H44">
            <v>10</v>
          </cell>
          <cell r="I44">
            <v>12</v>
          </cell>
        </row>
        <row r="45">
          <cell r="E45">
            <v>20</v>
          </cell>
          <cell r="H45">
            <v>16.25</v>
          </cell>
        </row>
        <row r="46">
          <cell r="E46">
            <v>17</v>
          </cell>
          <cell r="H46">
            <v>18.25</v>
          </cell>
        </row>
        <row r="47">
          <cell r="E47">
            <v>11.625</v>
          </cell>
          <cell r="F47">
            <v>12</v>
          </cell>
          <cell r="H47">
            <v>12</v>
          </cell>
        </row>
        <row r="48">
          <cell r="E48">
            <v>18.5</v>
          </cell>
          <cell r="H48">
            <v>18.25</v>
          </cell>
        </row>
        <row r="49">
          <cell r="E49">
            <v>18.125</v>
          </cell>
          <cell r="H49">
            <v>16.5</v>
          </cell>
        </row>
        <row r="50">
          <cell r="E50">
            <v>15</v>
          </cell>
          <cell r="H50">
            <v>15</v>
          </cell>
        </row>
        <row r="51">
          <cell r="E51">
            <v>7.125</v>
          </cell>
          <cell r="F51">
            <v>6</v>
          </cell>
          <cell r="H51">
            <v>10.5</v>
          </cell>
          <cell r="I51">
            <v>12</v>
          </cell>
        </row>
        <row r="52">
          <cell r="E52">
            <v>9.5</v>
          </cell>
          <cell r="F52">
            <v>9.5</v>
          </cell>
          <cell r="H52">
            <v>13.625</v>
          </cell>
        </row>
        <row r="53">
          <cell r="E53">
            <v>18.625</v>
          </cell>
          <cell r="H53">
            <v>18</v>
          </cell>
        </row>
        <row r="54">
          <cell r="E54">
            <v>9</v>
          </cell>
          <cell r="F54">
            <v>9.5</v>
          </cell>
          <cell r="H54">
            <v>13.5</v>
          </cell>
        </row>
        <row r="55">
          <cell r="E55">
            <v>17.25</v>
          </cell>
          <cell r="H55">
            <v>15.5</v>
          </cell>
        </row>
        <row r="56">
          <cell r="E56">
            <v>14.875</v>
          </cell>
          <cell r="H56">
            <v>17.5</v>
          </cell>
        </row>
        <row r="57">
          <cell r="E57">
            <v>12.5</v>
          </cell>
          <cell r="H57">
            <v>14.5</v>
          </cell>
        </row>
        <row r="58">
          <cell r="E58">
            <v>9.25</v>
          </cell>
          <cell r="F58">
            <v>12</v>
          </cell>
          <cell r="H58">
            <v>11</v>
          </cell>
          <cell r="I58">
            <v>12</v>
          </cell>
        </row>
        <row r="59">
          <cell r="E59">
            <v>16.125</v>
          </cell>
          <cell r="H59">
            <v>12</v>
          </cell>
        </row>
        <row r="60">
          <cell r="E60">
            <v>3</v>
          </cell>
          <cell r="F60">
            <v>11.75</v>
          </cell>
          <cell r="H60">
            <v>16</v>
          </cell>
        </row>
        <row r="61">
          <cell r="E61">
            <v>10.75</v>
          </cell>
          <cell r="H61">
            <v>14</v>
          </cell>
        </row>
        <row r="62">
          <cell r="E62">
            <v>16.5</v>
          </cell>
          <cell r="H62">
            <v>14</v>
          </cell>
        </row>
        <row r="63">
          <cell r="E63">
            <v>14.5</v>
          </cell>
          <cell r="H63">
            <v>16</v>
          </cell>
        </row>
        <row r="64">
          <cell r="E64">
            <v>18</v>
          </cell>
          <cell r="H64">
            <v>17.5</v>
          </cell>
        </row>
        <row r="65">
          <cell r="E65">
            <v>7.625</v>
          </cell>
          <cell r="F65">
            <v>9.25</v>
          </cell>
          <cell r="H65">
            <v>13</v>
          </cell>
        </row>
        <row r="66">
          <cell r="E66">
            <v>16.75</v>
          </cell>
          <cell r="H66">
            <v>17</v>
          </cell>
        </row>
        <row r="67">
          <cell r="E67">
            <v>6.75</v>
          </cell>
          <cell r="F67">
            <v>12</v>
          </cell>
          <cell r="H67">
            <v>13</v>
          </cell>
        </row>
        <row r="68">
          <cell r="E68">
            <v>14.25</v>
          </cell>
          <cell r="H68">
            <v>14.5</v>
          </cell>
        </row>
        <row r="69">
          <cell r="E69">
            <v>12.5</v>
          </cell>
          <cell r="H69">
            <v>15</v>
          </cell>
        </row>
        <row r="70">
          <cell r="E70">
            <v>2.75</v>
          </cell>
          <cell r="F70">
            <v>10.5</v>
          </cell>
          <cell r="H70">
            <v>12</v>
          </cell>
        </row>
        <row r="71">
          <cell r="E71">
            <v>11.25</v>
          </cell>
          <cell r="H71">
            <v>15.5</v>
          </cell>
        </row>
        <row r="72">
          <cell r="E72">
            <v>14.875</v>
          </cell>
          <cell r="H72">
            <v>15.75</v>
          </cell>
        </row>
        <row r="73">
          <cell r="E73">
            <v>10</v>
          </cell>
          <cell r="F73">
            <v>8.5</v>
          </cell>
          <cell r="H73">
            <v>13</v>
          </cell>
        </row>
        <row r="74">
          <cell r="E74">
            <v>15.75</v>
          </cell>
          <cell r="H74">
            <v>16</v>
          </cell>
        </row>
        <row r="75">
          <cell r="E75">
            <v>11.125</v>
          </cell>
          <cell r="H75">
            <v>13.5</v>
          </cell>
        </row>
        <row r="76">
          <cell r="E76">
            <v>10</v>
          </cell>
          <cell r="H76">
            <v>15</v>
          </cell>
        </row>
        <row r="77">
          <cell r="E77">
            <v>12.625</v>
          </cell>
          <cell r="H77">
            <v>13.5</v>
          </cell>
        </row>
        <row r="78">
          <cell r="E78">
            <v>11</v>
          </cell>
          <cell r="H78">
            <v>14.5</v>
          </cell>
        </row>
        <row r="79">
          <cell r="E79">
            <v>9.75</v>
          </cell>
          <cell r="F79">
            <v>12</v>
          </cell>
          <cell r="H79">
            <v>11.25</v>
          </cell>
          <cell r="I79">
            <v>0</v>
          </cell>
        </row>
        <row r="80">
          <cell r="E80">
            <v>19.75</v>
          </cell>
          <cell r="H80">
            <v>15</v>
          </cell>
        </row>
        <row r="81">
          <cell r="E81">
            <v>4.875</v>
          </cell>
          <cell r="F81">
            <v>12</v>
          </cell>
          <cell r="H81">
            <v>11.5</v>
          </cell>
          <cell r="I81">
            <v>12</v>
          </cell>
        </row>
        <row r="82">
          <cell r="E82">
            <v>12.75</v>
          </cell>
          <cell r="H82">
            <v>16</v>
          </cell>
        </row>
        <row r="83">
          <cell r="E83">
            <v>17.125</v>
          </cell>
          <cell r="H83">
            <v>14.5</v>
          </cell>
        </row>
        <row r="84">
          <cell r="E84">
            <v>9.25</v>
          </cell>
          <cell r="F84">
            <v>12</v>
          </cell>
          <cell r="H84">
            <v>9.5</v>
          </cell>
          <cell r="I84">
            <v>12</v>
          </cell>
        </row>
        <row r="85">
          <cell r="E85">
            <v>5.25</v>
          </cell>
          <cell r="H85">
            <v>5</v>
          </cell>
        </row>
        <row r="86">
          <cell r="E86">
            <v>12.5</v>
          </cell>
          <cell r="H86">
            <v>12.25</v>
          </cell>
        </row>
        <row r="87">
          <cell r="E87">
            <v>7.75</v>
          </cell>
          <cell r="F87">
            <v>9.75</v>
          </cell>
          <cell r="H87">
            <v>13.75</v>
          </cell>
        </row>
        <row r="88">
          <cell r="E88">
            <v>13.5</v>
          </cell>
          <cell r="H88">
            <v>18</v>
          </cell>
        </row>
        <row r="89">
          <cell r="E89">
            <v>12</v>
          </cell>
          <cell r="H89">
            <v>12</v>
          </cell>
        </row>
        <row r="90">
          <cell r="E90">
            <v>9.625</v>
          </cell>
          <cell r="H90">
            <v>16.75</v>
          </cell>
        </row>
        <row r="91">
          <cell r="E91">
            <v>12</v>
          </cell>
          <cell r="H91">
            <v>14.5</v>
          </cell>
        </row>
        <row r="92">
          <cell r="E92">
            <v>16.875</v>
          </cell>
          <cell r="H92">
            <v>17</v>
          </cell>
        </row>
        <row r="93">
          <cell r="E93">
            <v>12.5</v>
          </cell>
          <cell r="H93">
            <v>17.5</v>
          </cell>
        </row>
        <row r="94">
          <cell r="E94">
            <v>15.25</v>
          </cell>
          <cell r="H94">
            <v>14.5</v>
          </cell>
        </row>
        <row r="95">
          <cell r="E95">
            <v>11.25</v>
          </cell>
          <cell r="H95">
            <v>15</v>
          </cell>
        </row>
        <row r="96">
          <cell r="E96">
            <v>9.875</v>
          </cell>
          <cell r="H96">
            <v>15.25</v>
          </cell>
        </row>
        <row r="97">
          <cell r="E97">
            <v>12</v>
          </cell>
          <cell r="H97">
            <v>12</v>
          </cell>
        </row>
        <row r="98">
          <cell r="E98">
            <v>6.375</v>
          </cell>
          <cell r="F98">
            <v>6.75</v>
          </cell>
          <cell r="H98">
            <v>11.5</v>
          </cell>
          <cell r="I98">
            <v>12</v>
          </cell>
        </row>
        <row r="99">
          <cell r="E99">
            <v>17</v>
          </cell>
          <cell r="H99">
            <v>17.5</v>
          </cell>
        </row>
        <row r="100">
          <cell r="E100">
            <v>5.125</v>
          </cell>
          <cell r="H100">
            <v>3.5</v>
          </cell>
        </row>
        <row r="101">
          <cell r="E101">
            <v>12.75</v>
          </cell>
          <cell r="H101">
            <v>10.5</v>
          </cell>
          <cell r="I101">
            <v>12</v>
          </cell>
        </row>
        <row r="102">
          <cell r="E102">
            <v>12.25</v>
          </cell>
          <cell r="H102">
            <v>13</v>
          </cell>
        </row>
        <row r="103">
          <cell r="E103">
            <v>14.875</v>
          </cell>
          <cell r="H103">
            <v>11.25</v>
          </cell>
        </row>
        <row r="104">
          <cell r="E104">
            <v>12.875</v>
          </cell>
          <cell r="H104">
            <v>14.75</v>
          </cell>
        </row>
        <row r="105">
          <cell r="E105">
            <v>4.5</v>
          </cell>
          <cell r="F105">
            <v>6</v>
          </cell>
          <cell r="H105">
            <v>12</v>
          </cell>
        </row>
        <row r="106">
          <cell r="E106">
            <v>14.25</v>
          </cell>
          <cell r="H106">
            <v>19</v>
          </cell>
        </row>
        <row r="107">
          <cell r="E107">
            <v>15.625</v>
          </cell>
          <cell r="H107">
            <v>9.5</v>
          </cell>
        </row>
        <row r="108">
          <cell r="E108">
            <v>14.5</v>
          </cell>
          <cell r="H108">
            <v>15.5</v>
          </cell>
        </row>
        <row r="109">
          <cell r="E109">
            <v>6</v>
          </cell>
          <cell r="F109">
            <v>11.5</v>
          </cell>
          <cell r="H109">
            <v>16.25</v>
          </cell>
        </row>
        <row r="110">
          <cell r="E110">
            <v>7.375</v>
          </cell>
          <cell r="F110">
            <v>9.5</v>
          </cell>
          <cell r="H110">
            <v>12.5</v>
          </cell>
        </row>
        <row r="111">
          <cell r="E111">
            <v>17.75</v>
          </cell>
          <cell r="H111">
            <v>15.25</v>
          </cell>
        </row>
        <row r="112">
          <cell r="E112">
            <v>16</v>
          </cell>
          <cell r="H112">
            <v>17.5</v>
          </cell>
        </row>
        <row r="113">
          <cell r="E113">
            <v>11.875</v>
          </cell>
          <cell r="H113">
            <v>13</v>
          </cell>
        </row>
        <row r="114">
          <cell r="E114">
            <v>15.75</v>
          </cell>
          <cell r="H114">
            <v>15.5</v>
          </cell>
        </row>
        <row r="115">
          <cell r="E115">
            <v>16</v>
          </cell>
          <cell r="H115">
            <v>16.75</v>
          </cell>
        </row>
        <row r="116">
          <cell r="E116">
            <v>16.375</v>
          </cell>
          <cell r="H116">
            <v>15.5</v>
          </cell>
        </row>
        <row r="117">
          <cell r="E117">
            <v>6.5</v>
          </cell>
          <cell r="F117">
            <v>11.5</v>
          </cell>
          <cell r="H117">
            <v>12</v>
          </cell>
        </row>
        <row r="118">
          <cell r="E118">
            <v>13.75</v>
          </cell>
          <cell r="H118">
            <v>14</v>
          </cell>
        </row>
        <row r="119">
          <cell r="E119">
            <v>19</v>
          </cell>
          <cell r="H119">
            <v>14.25</v>
          </cell>
        </row>
        <row r="120">
          <cell r="E120">
            <v>7.125</v>
          </cell>
          <cell r="F120">
            <v>10</v>
          </cell>
          <cell r="H120">
            <v>11.5</v>
          </cell>
          <cell r="I120">
            <v>12</v>
          </cell>
        </row>
        <row r="121">
          <cell r="E121">
            <v>13.375</v>
          </cell>
          <cell r="H121">
            <v>12.75</v>
          </cell>
        </row>
        <row r="122">
          <cell r="E122">
            <v>11.375</v>
          </cell>
          <cell r="F122">
            <v>9.5</v>
          </cell>
          <cell r="H122">
            <v>12.5</v>
          </cell>
        </row>
        <row r="123">
          <cell r="E123">
            <v>9.75</v>
          </cell>
          <cell r="F123">
            <v>12</v>
          </cell>
          <cell r="H123">
            <v>10</v>
          </cell>
          <cell r="I123">
            <v>12</v>
          </cell>
        </row>
        <row r="124">
          <cell r="E124">
            <v>10.75</v>
          </cell>
          <cell r="H124">
            <v>14.5</v>
          </cell>
        </row>
        <row r="125">
          <cell r="E125">
            <v>7.375</v>
          </cell>
          <cell r="F125">
            <v>11.75</v>
          </cell>
          <cell r="H125">
            <v>11.5</v>
          </cell>
          <cell r="I125">
            <v>12</v>
          </cell>
        </row>
        <row r="126">
          <cell r="E126">
            <v>12.875</v>
          </cell>
          <cell r="H126">
            <v>15.875</v>
          </cell>
        </row>
      </sheetData>
      <sheetData sheetId="5">
        <row r="11">
          <cell r="E11">
            <v>16.375</v>
          </cell>
          <cell r="H11">
            <v>9.5</v>
          </cell>
          <cell r="K11">
            <v>13.350000000000001</v>
          </cell>
        </row>
        <row r="12">
          <cell r="E12">
            <v>16.75</v>
          </cell>
          <cell r="H12">
            <v>17.25</v>
          </cell>
          <cell r="K12">
            <v>16.97</v>
          </cell>
        </row>
        <row r="13">
          <cell r="E13">
            <v>11.5</v>
          </cell>
          <cell r="F13">
            <v>12</v>
          </cell>
          <cell r="H13">
            <v>12.25</v>
          </cell>
          <cell r="K13">
            <v>12.11</v>
          </cell>
        </row>
        <row r="14">
          <cell r="E14">
            <v>12.875</v>
          </cell>
          <cell r="H14">
            <v>12.25</v>
          </cell>
          <cell r="K14">
            <v>12.600000000000001</v>
          </cell>
        </row>
        <row r="15">
          <cell r="E15">
            <v>10.375</v>
          </cell>
          <cell r="F15">
            <v>12</v>
          </cell>
          <cell r="H15">
            <v>5.25</v>
          </cell>
          <cell r="I15">
            <v>12</v>
          </cell>
          <cell r="K15">
            <v>12</v>
          </cell>
        </row>
        <row r="16">
          <cell r="E16">
            <v>16.875</v>
          </cell>
          <cell r="H16">
            <v>12.75</v>
          </cell>
          <cell r="K16">
            <v>15.060000000000002</v>
          </cell>
        </row>
        <row r="17">
          <cell r="E17">
            <v>16.25</v>
          </cell>
          <cell r="H17">
            <v>15</v>
          </cell>
          <cell r="K17">
            <v>15.700000000000001</v>
          </cell>
        </row>
        <row r="18">
          <cell r="E18">
            <v>13.75</v>
          </cell>
          <cell r="H18">
            <v>10.5</v>
          </cell>
          <cell r="K18">
            <v>12.32</v>
          </cell>
        </row>
        <row r="19">
          <cell r="E19">
            <v>17.25</v>
          </cell>
          <cell r="H19">
            <v>15</v>
          </cell>
          <cell r="K19">
            <v>16.259999999999998</v>
          </cell>
        </row>
        <row r="20">
          <cell r="E20">
            <v>13</v>
          </cell>
          <cell r="H20">
            <v>16</v>
          </cell>
          <cell r="K20">
            <v>14.32</v>
          </cell>
        </row>
        <row r="21">
          <cell r="E21">
            <v>16.5</v>
          </cell>
          <cell r="H21">
            <v>11.5</v>
          </cell>
          <cell r="K21">
            <v>14.3</v>
          </cell>
        </row>
        <row r="22">
          <cell r="E22">
            <v>12</v>
          </cell>
          <cell r="H22">
            <v>14.25</v>
          </cell>
          <cell r="K22">
            <v>12.990000000000002</v>
          </cell>
        </row>
        <row r="23">
          <cell r="E23">
            <v>10.625</v>
          </cell>
          <cell r="H23">
            <v>16.75</v>
          </cell>
          <cell r="K23">
            <v>13.32</v>
          </cell>
        </row>
        <row r="24">
          <cell r="E24">
            <v>14</v>
          </cell>
          <cell r="H24">
            <v>13.5</v>
          </cell>
          <cell r="K24">
            <v>13.780000000000001</v>
          </cell>
        </row>
        <row r="25">
          <cell r="E25">
            <v>14.125</v>
          </cell>
          <cell r="H25">
            <v>13.75</v>
          </cell>
          <cell r="K25">
            <v>13.96</v>
          </cell>
        </row>
        <row r="26">
          <cell r="E26">
            <v>16</v>
          </cell>
          <cell r="H26">
            <v>14.5</v>
          </cell>
          <cell r="K26">
            <v>15.34</v>
          </cell>
        </row>
        <row r="27">
          <cell r="E27">
            <v>12.25</v>
          </cell>
          <cell r="H27">
            <v>12</v>
          </cell>
          <cell r="K27">
            <v>12.14</v>
          </cell>
        </row>
        <row r="28">
          <cell r="E28">
            <v>9.375</v>
          </cell>
          <cell r="F28">
            <v>12</v>
          </cell>
          <cell r="H28">
            <v>8.75</v>
          </cell>
          <cell r="I28">
            <v>8</v>
          </cell>
          <cell r="K28">
            <v>10.57</v>
          </cell>
        </row>
        <row r="29">
          <cell r="E29">
            <v>7.875</v>
          </cell>
          <cell r="F29">
            <v>12</v>
          </cell>
          <cell r="H29">
            <v>6.75</v>
          </cell>
          <cell r="I29">
            <v>8</v>
          </cell>
          <cell r="K29">
            <v>10.24</v>
          </cell>
        </row>
        <row r="30">
          <cell r="E30">
            <v>14.75</v>
          </cell>
          <cell r="H30">
            <v>16</v>
          </cell>
          <cell r="K30">
            <v>15.3</v>
          </cell>
        </row>
        <row r="31">
          <cell r="E31">
            <v>16</v>
          </cell>
          <cell r="H31">
            <v>15.25</v>
          </cell>
          <cell r="K31">
            <v>15.670000000000002</v>
          </cell>
        </row>
        <row r="32">
          <cell r="E32">
            <v>12</v>
          </cell>
          <cell r="H32">
            <v>11.5</v>
          </cell>
          <cell r="I32">
            <v>10</v>
          </cell>
          <cell r="K32">
            <v>11.780000000000001</v>
          </cell>
        </row>
        <row r="33">
          <cell r="E33">
            <v>17.375</v>
          </cell>
          <cell r="H33">
            <v>13.5</v>
          </cell>
          <cell r="K33">
            <v>15.670000000000002</v>
          </cell>
        </row>
        <row r="34">
          <cell r="E34">
            <v>13.25</v>
          </cell>
          <cell r="H34">
            <v>14.5</v>
          </cell>
          <cell r="K34">
            <v>13.8</v>
          </cell>
        </row>
        <row r="35">
          <cell r="E35">
            <v>14.125</v>
          </cell>
          <cell r="H35">
            <v>11</v>
          </cell>
          <cell r="K35">
            <v>12.75</v>
          </cell>
        </row>
        <row r="36">
          <cell r="E36">
            <v>16.25</v>
          </cell>
          <cell r="H36">
            <v>15</v>
          </cell>
          <cell r="K36">
            <v>15.700000000000001</v>
          </cell>
        </row>
        <row r="37">
          <cell r="E37">
            <v>14</v>
          </cell>
          <cell r="H37">
            <v>15.5</v>
          </cell>
          <cell r="K37">
            <v>14.66</v>
          </cell>
        </row>
        <row r="38">
          <cell r="E38">
            <v>13.125</v>
          </cell>
          <cell r="H38">
            <v>14.75</v>
          </cell>
          <cell r="K38">
            <v>13.84</v>
          </cell>
        </row>
        <row r="39">
          <cell r="E39">
            <v>16.5</v>
          </cell>
          <cell r="H39">
            <v>18.75</v>
          </cell>
          <cell r="K39">
            <v>17.490000000000002</v>
          </cell>
        </row>
        <row r="40">
          <cell r="E40">
            <v>9.375</v>
          </cell>
          <cell r="F40">
            <v>12</v>
          </cell>
          <cell r="H40">
            <v>10.25</v>
          </cell>
          <cell r="I40">
            <v>12</v>
          </cell>
          <cell r="K40">
            <v>12</v>
          </cell>
        </row>
        <row r="41">
          <cell r="E41">
            <v>10.75</v>
          </cell>
          <cell r="H41">
            <v>14.25</v>
          </cell>
          <cell r="K41">
            <v>12.290000000000001</v>
          </cell>
        </row>
        <row r="42">
          <cell r="E42">
            <v>12.625</v>
          </cell>
          <cell r="H42">
            <v>11.5</v>
          </cell>
          <cell r="K42">
            <v>12.129999999999999</v>
          </cell>
        </row>
        <row r="43">
          <cell r="E43">
            <v>14.625</v>
          </cell>
          <cell r="H43">
            <v>12</v>
          </cell>
          <cell r="K43">
            <v>13.470000000000002</v>
          </cell>
        </row>
        <row r="44">
          <cell r="E44">
            <v>14.625</v>
          </cell>
          <cell r="H44">
            <v>11.75</v>
          </cell>
          <cell r="K44">
            <v>13.360000000000001</v>
          </cell>
        </row>
        <row r="45">
          <cell r="E45">
            <v>9.25</v>
          </cell>
          <cell r="F45">
            <v>12</v>
          </cell>
          <cell r="H45">
            <v>10</v>
          </cell>
          <cell r="I45">
            <v>8</v>
          </cell>
          <cell r="K45">
            <v>11.120000000000001</v>
          </cell>
        </row>
        <row r="46">
          <cell r="E46">
            <v>17.875</v>
          </cell>
          <cell r="H46">
            <v>16</v>
          </cell>
          <cell r="K46">
            <v>17.05</v>
          </cell>
        </row>
        <row r="47">
          <cell r="E47">
            <v>17.5</v>
          </cell>
          <cell r="H47">
            <v>17</v>
          </cell>
          <cell r="K47">
            <v>17.28</v>
          </cell>
        </row>
        <row r="48">
          <cell r="E48">
            <v>17.25</v>
          </cell>
          <cell r="H48">
            <v>17</v>
          </cell>
          <cell r="K48">
            <v>17.14</v>
          </cell>
        </row>
        <row r="49">
          <cell r="E49">
            <v>15.125</v>
          </cell>
          <cell r="H49">
            <v>13.5</v>
          </cell>
          <cell r="K49">
            <v>14.41</v>
          </cell>
        </row>
        <row r="50">
          <cell r="E50">
            <v>17.375</v>
          </cell>
          <cell r="H50">
            <v>16.75</v>
          </cell>
          <cell r="K50">
            <v>17.100000000000001</v>
          </cell>
        </row>
        <row r="51">
          <cell r="E51">
            <v>14.75</v>
          </cell>
          <cell r="H51">
            <v>12.75</v>
          </cell>
          <cell r="K51">
            <v>13.870000000000001</v>
          </cell>
        </row>
        <row r="52">
          <cell r="E52">
            <v>16.625</v>
          </cell>
          <cell r="H52">
            <v>15.5</v>
          </cell>
          <cell r="K52">
            <v>16.130000000000003</v>
          </cell>
        </row>
        <row r="53">
          <cell r="E53">
            <v>7.625</v>
          </cell>
          <cell r="F53">
            <v>12</v>
          </cell>
          <cell r="H53">
            <v>14.75</v>
          </cell>
          <cell r="K53">
            <v>13.21</v>
          </cell>
        </row>
        <row r="54">
          <cell r="E54">
            <v>9.5</v>
          </cell>
          <cell r="F54">
            <v>12</v>
          </cell>
          <cell r="H54">
            <v>11</v>
          </cell>
          <cell r="I54">
            <v>12</v>
          </cell>
          <cell r="K54">
            <v>12</v>
          </cell>
        </row>
        <row r="55">
          <cell r="E55">
            <v>14.75</v>
          </cell>
          <cell r="H55">
            <v>15.5</v>
          </cell>
          <cell r="K55">
            <v>15.080000000000002</v>
          </cell>
        </row>
        <row r="56">
          <cell r="E56">
            <v>18</v>
          </cell>
          <cell r="H56">
            <v>19</v>
          </cell>
          <cell r="K56">
            <v>18.440000000000001</v>
          </cell>
        </row>
        <row r="57">
          <cell r="E57">
            <v>19.25</v>
          </cell>
          <cell r="H57">
            <v>15.75</v>
          </cell>
          <cell r="K57">
            <v>17.71</v>
          </cell>
        </row>
        <row r="58">
          <cell r="E58">
            <v>13.125</v>
          </cell>
          <cell r="H58">
            <v>11.5</v>
          </cell>
          <cell r="K58">
            <v>12.41</v>
          </cell>
        </row>
        <row r="59">
          <cell r="E59">
            <v>15</v>
          </cell>
          <cell r="H59">
            <v>14.5</v>
          </cell>
          <cell r="K59">
            <v>14.780000000000001</v>
          </cell>
        </row>
        <row r="60">
          <cell r="E60">
            <v>13.5</v>
          </cell>
          <cell r="H60">
            <v>7.5</v>
          </cell>
          <cell r="I60">
            <v>12</v>
          </cell>
          <cell r="K60">
            <v>12.84</v>
          </cell>
        </row>
        <row r="61">
          <cell r="E61">
            <v>16.5</v>
          </cell>
          <cell r="H61">
            <v>15.25</v>
          </cell>
          <cell r="K61">
            <v>15.95</v>
          </cell>
        </row>
        <row r="62">
          <cell r="E62">
            <v>19.125</v>
          </cell>
          <cell r="H62">
            <v>19</v>
          </cell>
          <cell r="K62">
            <v>19.07</v>
          </cell>
        </row>
        <row r="63">
          <cell r="E63">
            <v>14.125</v>
          </cell>
          <cell r="H63">
            <v>11.5</v>
          </cell>
          <cell r="K63">
            <v>12.97</v>
          </cell>
        </row>
        <row r="64">
          <cell r="E64">
            <v>17.75</v>
          </cell>
          <cell r="H64">
            <v>18</v>
          </cell>
          <cell r="K64">
            <v>17.86</v>
          </cell>
        </row>
        <row r="65">
          <cell r="E65">
            <v>14.25</v>
          </cell>
          <cell r="H65">
            <v>13.5</v>
          </cell>
          <cell r="K65">
            <v>13.920000000000002</v>
          </cell>
        </row>
        <row r="66">
          <cell r="E66">
            <v>15.375</v>
          </cell>
          <cell r="H66">
            <v>12</v>
          </cell>
          <cell r="K66">
            <v>13.89</v>
          </cell>
        </row>
        <row r="67">
          <cell r="E67">
            <v>17.25</v>
          </cell>
          <cell r="H67">
            <v>13.5</v>
          </cell>
          <cell r="K67">
            <v>15.600000000000001</v>
          </cell>
        </row>
        <row r="68">
          <cell r="E68">
            <v>14.25</v>
          </cell>
          <cell r="H68">
            <v>16.5</v>
          </cell>
          <cell r="K68">
            <v>15.24</v>
          </cell>
        </row>
        <row r="69">
          <cell r="E69">
            <v>13.25</v>
          </cell>
          <cell r="H69">
            <v>10.5</v>
          </cell>
          <cell r="K69">
            <v>12.040000000000001</v>
          </cell>
        </row>
        <row r="70">
          <cell r="E70">
            <v>13</v>
          </cell>
          <cell r="H70">
            <v>12</v>
          </cell>
          <cell r="K70">
            <v>12.560000000000002</v>
          </cell>
        </row>
        <row r="71">
          <cell r="E71">
            <v>13.5</v>
          </cell>
          <cell r="H71">
            <v>3.5</v>
          </cell>
          <cell r="I71">
            <v>0</v>
          </cell>
          <cell r="K71">
            <v>9.1000000000000014</v>
          </cell>
        </row>
        <row r="72">
          <cell r="E72">
            <v>14</v>
          </cell>
          <cell r="H72">
            <v>14.75</v>
          </cell>
          <cell r="K72">
            <v>14.330000000000002</v>
          </cell>
        </row>
        <row r="73">
          <cell r="E73">
            <v>18.25</v>
          </cell>
          <cell r="H73">
            <v>18.5</v>
          </cell>
          <cell r="K73">
            <v>18.36</v>
          </cell>
        </row>
        <row r="74">
          <cell r="E74">
            <v>19.25</v>
          </cell>
          <cell r="H74">
            <v>18.25</v>
          </cell>
          <cell r="K74">
            <v>18.810000000000002</v>
          </cell>
        </row>
        <row r="75">
          <cell r="E75">
            <v>12.625</v>
          </cell>
          <cell r="H75">
            <v>12</v>
          </cell>
          <cell r="K75">
            <v>12.350000000000001</v>
          </cell>
        </row>
        <row r="76">
          <cell r="E76">
            <v>16.25</v>
          </cell>
          <cell r="H76">
            <v>16.75</v>
          </cell>
          <cell r="K76">
            <v>16.470000000000002</v>
          </cell>
        </row>
        <row r="77">
          <cell r="E77">
            <v>11.25</v>
          </cell>
          <cell r="F77">
            <v>12</v>
          </cell>
          <cell r="H77">
            <v>8.5</v>
          </cell>
          <cell r="I77">
            <v>6</v>
          </cell>
          <cell r="K77">
            <v>10.46</v>
          </cell>
        </row>
        <row r="78">
          <cell r="E78">
            <v>17</v>
          </cell>
          <cell r="H78">
            <v>16.25</v>
          </cell>
          <cell r="K78">
            <v>16.670000000000002</v>
          </cell>
        </row>
        <row r="79">
          <cell r="E79">
            <v>18</v>
          </cell>
          <cell r="H79">
            <v>11</v>
          </cell>
          <cell r="K79">
            <v>14.920000000000002</v>
          </cell>
        </row>
        <row r="80">
          <cell r="E80">
            <v>15.875</v>
          </cell>
          <cell r="H80">
            <v>16.25</v>
          </cell>
          <cell r="K80">
            <v>16.04</v>
          </cell>
        </row>
        <row r="81">
          <cell r="E81">
            <v>17.25</v>
          </cell>
          <cell r="H81">
            <v>14</v>
          </cell>
          <cell r="K81">
            <v>15.82</v>
          </cell>
        </row>
        <row r="82">
          <cell r="E82">
            <v>16</v>
          </cell>
          <cell r="H82">
            <v>17.25</v>
          </cell>
          <cell r="K82">
            <v>16.55</v>
          </cell>
        </row>
        <row r="83">
          <cell r="E83">
            <v>18.25</v>
          </cell>
          <cell r="H83">
            <v>17.75</v>
          </cell>
          <cell r="K83">
            <v>18.03</v>
          </cell>
        </row>
        <row r="84">
          <cell r="E84">
            <v>18.5</v>
          </cell>
          <cell r="H84">
            <v>12</v>
          </cell>
          <cell r="K84">
            <v>15.64</v>
          </cell>
        </row>
        <row r="85">
          <cell r="E85">
            <v>0</v>
          </cell>
          <cell r="H85">
            <v>7.5</v>
          </cell>
          <cell r="K85">
            <v>3.3</v>
          </cell>
        </row>
        <row r="86">
          <cell r="E86">
            <v>10.125</v>
          </cell>
          <cell r="F86">
            <v>12</v>
          </cell>
          <cell r="H86">
            <v>12</v>
          </cell>
          <cell r="K86">
            <v>12</v>
          </cell>
        </row>
        <row r="87">
          <cell r="E87">
            <v>15.5</v>
          </cell>
          <cell r="H87">
            <v>13</v>
          </cell>
          <cell r="K87">
            <v>14.400000000000002</v>
          </cell>
        </row>
        <row r="88">
          <cell r="E88">
            <v>17</v>
          </cell>
          <cell r="H88">
            <v>15.5</v>
          </cell>
          <cell r="K88">
            <v>16.340000000000003</v>
          </cell>
        </row>
        <row r="89">
          <cell r="E89">
            <v>18.25</v>
          </cell>
          <cell r="H89">
            <v>12</v>
          </cell>
          <cell r="K89">
            <v>15.5</v>
          </cell>
        </row>
        <row r="90">
          <cell r="E90">
            <v>18.75</v>
          </cell>
          <cell r="H90">
            <v>17</v>
          </cell>
          <cell r="K90">
            <v>17.980000000000004</v>
          </cell>
        </row>
        <row r="91">
          <cell r="E91">
            <v>14.75</v>
          </cell>
          <cell r="H91">
            <v>8.5</v>
          </cell>
          <cell r="K91">
            <v>12.000000000000002</v>
          </cell>
        </row>
        <row r="92">
          <cell r="E92">
            <v>19</v>
          </cell>
          <cell r="H92">
            <v>19.25</v>
          </cell>
          <cell r="K92">
            <v>19.11</v>
          </cell>
        </row>
        <row r="93">
          <cell r="E93">
            <v>13.625</v>
          </cell>
          <cell r="H93">
            <v>14.25</v>
          </cell>
          <cell r="K93">
            <v>13.900000000000002</v>
          </cell>
        </row>
        <row r="94">
          <cell r="E94">
            <v>13.125</v>
          </cell>
          <cell r="H94">
            <v>16</v>
          </cell>
          <cell r="K94">
            <v>14.39</v>
          </cell>
        </row>
        <row r="95">
          <cell r="E95">
            <v>16.75</v>
          </cell>
          <cell r="H95">
            <v>10</v>
          </cell>
          <cell r="K95">
            <v>13.780000000000001</v>
          </cell>
        </row>
        <row r="96">
          <cell r="E96">
            <v>16.875</v>
          </cell>
          <cell r="H96">
            <v>11.5</v>
          </cell>
          <cell r="K96">
            <v>14.510000000000002</v>
          </cell>
        </row>
        <row r="97">
          <cell r="E97">
            <v>10.75</v>
          </cell>
          <cell r="F97">
            <v>12</v>
          </cell>
          <cell r="H97">
            <v>7.5</v>
          </cell>
          <cell r="I97">
            <v>6</v>
          </cell>
          <cell r="K97">
            <v>10.02</v>
          </cell>
        </row>
        <row r="98">
          <cell r="E98">
            <v>13.875</v>
          </cell>
          <cell r="H98">
            <v>16.5</v>
          </cell>
          <cell r="K98">
            <v>15.030000000000001</v>
          </cell>
        </row>
        <row r="99">
          <cell r="E99">
            <v>11.5</v>
          </cell>
          <cell r="F99">
            <v>0</v>
          </cell>
          <cell r="H99">
            <v>11</v>
          </cell>
          <cell r="I99">
            <v>0</v>
          </cell>
          <cell r="K99">
            <v>11.280000000000001</v>
          </cell>
        </row>
        <row r="100">
          <cell r="E100">
            <v>12.625</v>
          </cell>
          <cell r="H100">
            <v>6</v>
          </cell>
          <cell r="I100">
            <v>0</v>
          </cell>
          <cell r="K100">
            <v>9.7100000000000009</v>
          </cell>
        </row>
        <row r="101">
          <cell r="E101">
            <v>12.25</v>
          </cell>
          <cell r="H101">
            <v>16.5</v>
          </cell>
          <cell r="K101">
            <v>14.120000000000001</v>
          </cell>
        </row>
        <row r="102">
          <cell r="E102">
            <v>12.25</v>
          </cell>
          <cell r="H102">
            <v>12</v>
          </cell>
          <cell r="K102">
            <v>12.14</v>
          </cell>
        </row>
        <row r="103">
          <cell r="E103">
            <v>8.875</v>
          </cell>
          <cell r="F103">
            <v>12</v>
          </cell>
          <cell r="H103">
            <v>11.5</v>
          </cell>
          <cell r="I103">
            <v>12</v>
          </cell>
          <cell r="K103">
            <v>12</v>
          </cell>
        </row>
        <row r="104">
          <cell r="E104">
            <v>15.375</v>
          </cell>
          <cell r="H104">
            <v>14.25</v>
          </cell>
          <cell r="K104">
            <v>14.880000000000003</v>
          </cell>
        </row>
        <row r="105">
          <cell r="E105">
            <v>17.75</v>
          </cell>
          <cell r="H105">
            <v>14.5</v>
          </cell>
          <cell r="K105">
            <v>16.32</v>
          </cell>
        </row>
        <row r="106">
          <cell r="E106">
            <v>12.125</v>
          </cell>
          <cell r="H106">
            <v>11.5</v>
          </cell>
          <cell r="I106">
            <v>12</v>
          </cell>
          <cell r="K106">
            <v>12.07</v>
          </cell>
        </row>
        <row r="107">
          <cell r="E107">
            <v>9.875</v>
          </cell>
          <cell r="F107">
            <v>12</v>
          </cell>
          <cell r="H107">
            <v>7</v>
          </cell>
          <cell r="I107">
            <v>12</v>
          </cell>
          <cell r="K107">
            <v>12</v>
          </cell>
        </row>
        <row r="108">
          <cell r="E108">
            <v>16.75</v>
          </cell>
          <cell r="H108">
            <v>14.5</v>
          </cell>
          <cell r="K108">
            <v>15.760000000000002</v>
          </cell>
        </row>
        <row r="109">
          <cell r="E109">
            <v>18.25</v>
          </cell>
          <cell r="H109">
            <v>11.75</v>
          </cell>
          <cell r="K109">
            <v>15.39</v>
          </cell>
        </row>
        <row r="110">
          <cell r="E110">
            <v>12.5</v>
          </cell>
          <cell r="H110">
            <v>10</v>
          </cell>
          <cell r="I110">
            <v>12</v>
          </cell>
          <cell r="K110">
            <v>12.280000000000001</v>
          </cell>
        </row>
        <row r="111">
          <cell r="E111">
            <v>13.625</v>
          </cell>
          <cell r="H111">
            <v>10</v>
          </cell>
          <cell r="K111">
            <v>12.030000000000001</v>
          </cell>
        </row>
        <row r="112">
          <cell r="E112">
            <v>19.5</v>
          </cell>
          <cell r="H112">
            <v>18</v>
          </cell>
          <cell r="K112">
            <v>18.840000000000003</v>
          </cell>
        </row>
        <row r="113">
          <cell r="E113">
            <v>12.25</v>
          </cell>
          <cell r="H113">
            <v>7</v>
          </cell>
          <cell r="I113">
            <v>12</v>
          </cell>
          <cell r="K113">
            <v>12.14</v>
          </cell>
        </row>
        <row r="114">
          <cell r="E114">
            <v>15.75</v>
          </cell>
          <cell r="H114">
            <v>18.5</v>
          </cell>
          <cell r="K114">
            <v>16.96</v>
          </cell>
        </row>
        <row r="115">
          <cell r="E115">
            <v>12.5</v>
          </cell>
          <cell r="H115">
            <v>11</v>
          </cell>
          <cell r="I115">
            <v>0</v>
          </cell>
          <cell r="K115">
            <v>11.84</v>
          </cell>
        </row>
        <row r="116">
          <cell r="E116">
            <v>18</v>
          </cell>
          <cell r="H116">
            <v>14.5</v>
          </cell>
          <cell r="K116">
            <v>16.46</v>
          </cell>
        </row>
        <row r="117">
          <cell r="E117">
            <v>17.25</v>
          </cell>
          <cell r="H117">
            <v>12</v>
          </cell>
          <cell r="K117">
            <v>14.940000000000001</v>
          </cell>
        </row>
        <row r="118">
          <cell r="E118">
            <v>17</v>
          </cell>
          <cell r="H118">
            <v>13.5</v>
          </cell>
          <cell r="K118">
            <v>15.46</v>
          </cell>
        </row>
        <row r="119">
          <cell r="E119">
            <v>15.875</v>
          </cell>
          <cell r="H119">
            <v>11.75</v>
          </cell>
          <cell r="K119">
            <v>14.06</v>
          </cell>
        </row>
        <row r="120">
          <cell r="E120">
            <v>14.25</v>
          </cell>
          <cell r="H120">
            <v>9.5</v>
          </cell>
          <cell r="K120">
            <v>12.16</v>
          </cell>
        </row>
        <row r="121">
          <cell r="E121">
            <v>18.5</v>
          </cell>
          <cell r="H121">
            <v>17</v>
          </cell>
          <cell r="K121">
            <v>17.840000000000003</v>
          </cell>
        </row>
        <row r="122">
          <cell r="E122">
            <v>16.25</v>
          </cell>
          <cell r="H122">
            <v>13</v>
          </cell>
          <cell r="K122">
            <v>14.82</v>
          </cell>
        </row>
        <row r="123">
          <cell r="E123">
            <v>18</v>
          </cell>
          <cell r="H123">
            <v>16.75</v>
          </cell>
          <cell r="K123">
            <v>17.450000000000003</v>
          </cell>
        </row>
        <row r="124">
          <cell r="E124">
            <v>13.25</v>
          </cell>
          <cell r="H124">
            <v>15.75</v>
          </cell>
          <cell r="K124">
            <v>14.350000000000001</v>
          </cell>
        </row>
        <row r="125">
          <cell r="E125">
            <v>14.375</v>
          </cell>
          <cell r="H125">
            <v>6.5</v>
          </cell>
          <cell r="I125">
            <v>12</v>
          </cell>
          <cell r="K125">
            <v>13.330000000000002</v>
          </cell>
        </row>
        <row r="126">
          <cell r="E126">
            <v>17.5</v>
          </cell>
          <cell r="H126">
            <v>15</v>
          </cell>
          <cell r="K126">
            <v>16.399999999999999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7">
          <cell r="D7">
            <v>7.4</v>
          </cell>
          <cell r="E7">
            <v>12</v>
          </cell>
          <cell r="G7">
            <v>12</v>
          </cell>
          <cell r="J7">
            <v>13</v>
          </cell>
          <cell r="M7">
            <v>12.34</v>
          </cell>
        </row>
        <row r="8">
          <cell r="D8">
            <v>9.8000000000000007</v>
          </cell>
          <cell r="G8">
            <v>12</v>
          </cell>
          <cell r="J8">
            <v>15</v>
          </cell>
          <cell r="M8">
            <v>12.294</v>
          </cell>
        </row>
        <row r="9">
          <cell r="D9">
            <v>12.8</v>
          </cell>
          <cell r="G9">
            <v>13</v>
          </cell>
          <cell r="J9">
            <v>10.5</v>
          </cell>
          <cell r="M9">
            <v>12.084</v>
          </cell>
        </row>
        <row r="10">
          <cell r="D10">
            <v>8.4</v>
          </cell>
          <cell r="G10">
            <v>13.5</v>
          </cell>
          <cell r="J10">
            <v>14.5</v>
          </cell>
          <cell r="M10">
            <v>12.157</v>
          </cell>
        </row>
        <row r="11">
          <cell r="D11">
            <v>6.8</v>
          </cell>
          <cell r="E11">
            <v>12</v>
          </cell>
          <cell r="G11">
            <v>11</v>
          </cell>
          <cell r="H11">
            <v>12</v>
          </cell>
          <cell r="J11">
            <v>9</v>
          </cell>
          <cell r="K11">
            <v>9.5</v>
          </cell>
          <cell r="M11">
            <v>11.15</v>
          </cell>
        </row>
        <row r="12">
          <cell r="D12">
            <v>14.4</v>
          </cell>
          <cell r="G12">
            <v>11</v>
          </cell>
          <cell r="J12">
            <v>18</v>
          </cell>
          <cell r="M12">
            <v>14.502000000000002</v>
          </cell>
        </row>
        <row r="13">
          <cell r="D13">
            <v>9.3999999999999986</v>
          </cell>
          <cell r="E13">
            <v>8</v>
          </cell>
          <cell r="G13">
            <v>11</v>
          </cell>
          <cell r="H13">
            <v>0</v>
          </cell>
          <cell r="J13">
            <v>12</v>
          </cell>
          <cell r="M13">
            <v>10.812000000000001</v>
          </cell>
        </row>
        <row r="14">
          <cell r="D14">
            <v>13.8</v>
          </cell>
          <cell r="G14">
            <v>13</v>
          </cell>
          <cell r="J14">
            <v>15</v>
          </cell>
          <cell r="M14">
            <v>13.944000000000003</v>
          </cell>
        </row>
        <row r="15">
          <cell r="D15">
            <v>7.1999999999999993</v>
          </cell>
          <cell r="E15">
            <v>6</v>
          </cell>
          <cell r="G15">
            <v>13</v>
          </cell>
          <cell r="J15">
            <v>13.5</v>
          </cell>
          <cell r="M15">
            <v>11.256</v>
          </cell>
        </row>
        <row r="16">
          <cell r="D16">
            <v>10.6</v>
          </cell>
          <cell r="G16">
            <v>13</v>
          </cell>
          <cell r="J16">
            <v>12.5</v>
          </cell>
          <cell r="M16">
            <v>12.038</v>
          </cell>
        </row>
        <row r="17">
          <cell r="D17">
            <v>9.1999999999999993</v>
          </cell>
          <cell r="E17">
            <v>12</v>
          </cell>
          <cell r="G17">
            <v>9</v>
          </cell>
          <cell r="H17">
            <v>12</v>
          </cell>
          <cell r="J17">
            <v>14</v>
          </cell>
          <cell r="M17">
            <v>12.68</v>
          </cell>
        </row>
        <row r="18">
          <cell r="D18">
            <v>13.6</v>
          </cell>
          <cell r="G18">
            <v>12</v>
          </cell>
          <cell r="J18">
            <v>13</v>
          </cell>
          <cell r="M18">
            <v>12.868</v>
          </cell>
        </row>
        <row r="19">
          <cell r="D19">
            <v>13.6</v>
          </cell>
          <cell r="G19">
            <v>10.5</v>
          </cell>
          <cell r="J19">
            <v>12</v>
          </cell>
          <cell r="M19">
            <v>12.033000000000001</v>
          </cell>
        </row>
        <row r="20">
          <cell r="D20">
            <v>10.399999999999999</v>
          </cell>
          <cell r="G20">
            <v>12</v>
          </cell>
          <cell r="J20">
            <v>14</v>
          </cell>
          <cell r="M20">
            <v>12.152000000000001</v>
          </cell>
        </row>
        <row r="21">
          <cell r="D21">
            <v>9.1999999999999993</v>
          </cell>
          <cell r="E21">
            <v>10</v>
          </cell>
          <cell r="G21">
            <v>11</v>
          </cell>
          <cell r="H21">
            <v>10</v>
          </cell>
          <cell r="J21">
            <v>13</v>
          </cell>
          <cell r="M21">
            <v>11.350000000000001</v>
          </cell>
        </row>
        <row r="22">
          <cell r="D22">
            <v>10</v>
          </cell>
          <cell r="G22">
            <v>10</v>
          </cell>
          <cell r="J22">
            <v>16</v>
          </cell>
          <cell r="M22">
            <v>12.040000000000001</v>
          </cell>
        </row>
        <row r="23">
          <cell r="D23">
            <v>9.1999999999999993</v>
          </cell>
          <cell r="E23">
            <v>10</v>
          </cell>
          <cell r="G23">
            <v>11</v>
          </cell>
          <cell r="H23">
            <v>10</v>
          </cell>
          <cell r="J23">
            <v>15.5</v>
          </cell>
          <cell r="M23">
            <v>12.200000000000001</v>
          </cell>
        </row>
        <row r="24">
          <cell r="D24">
            <v>7.1999999999999993</v>
          </cell>
          <cell r="E24">
            <v>0</v>
          </cell>
          <cell r="G24">
            <v>6.5</v>
          </cell>
          <cell r="H24">
            <v>0</v>
          </cell>
          <cell r="J24">
            <v>8.5</v>
          </cell>
          <cell r="K24">
            <v>0</v>
          </cell>
          <cell r="M24">
            <v>7.4109999999999996</v>
          </cell>
        </row>
        <row r="25">
          <cell r="D25">
            <v>11.6</v>
          </cell>
          <cell r="G25">
            <v>13</v>
          </cell>
          <cell r="J25">
            <v>14</v>
          </cell>
          <cell r="M25">
            <v>12.878</v>
          </cell>
        </row>
        <row r="26">
          <cell r="D26">
            <v>8.8000000000000007</v>
          </cell>
          <cell r="E26">
            <v>6</v>
          </cell>
          <cell r="G26">
            <v>12.5</v>
          </cell>
          <cell r="J26">
            <v>12</v>
          </cell>
          <cell r="M26">
            <v>11.109</v>
          </cell>
        </row>
        <row r="27">
          <cell r="D27">
            <v>12.399999999999999</v>
          </cell>
          <cell r="G27">
            <v>10</v>
          </cell>
          <cell r="H27">
            <v>0</v>
          </cell>
          <cell r="J27">
            <v>12</v>
          </cell>
          <cell r="M27">
            <v>11.472</v>
          </cell>
        </row>
        <row r="28">
          <cell r="D28">
            <v>7.6</v>
          </cell>
          <cell r="E28">
            <v>12</v>
          </cell>
          <cell r="G28">
            <v>12</v>
          </cell>
          <cell r="J28">
            <v>14</v>
          </cell>
          <cell r="M28">
            <v>12.68</v>
          </cell>
        </row>
        <row r="29">
          <cell r="D29">
            <v>10.6</v>
          </cell>
          <cell r="E29">
            <v>12</v>
          </cell>
          <cell r="G29">
            <v>10.5</v>
          </cell>
          <cell r="H29">
            <v>7</v>
          </cell>
          <cell r="J29">
            <v>14</v>
          </cell>
          <cell r="M29">
            <v>12.185000000000002</v>
          </cell>
        </row>
        <row r="30">
          <cell r="D30">
            <v>7.8000000000000007</v>
          </cell>
          <cell r="E30">
            <v>11</v>
          </cell>
          <cell r="G30">
            <v>10.5</v>
          </cell>
          <cell r="H30">
            <v>12</v>
          </cell>
          <cell r="J30">
            <v>12.5</v>
          </cell>
          <cell r="M30">
            <v>11.84</v>
          </cell>
        </row>
        <row r="31">
          <cell r="D31">
            <v>7.8000000000000007</v>
          </cell>
          <cell r="E31">
            <v>12</v>
          </cell>
          <cell r="G31">
            <v>12.5</v>
          </cell>
          <cell r="J31">
            <v>14.5</v>
          </cell>
          <cell r="M31">
            <v>13.015000000000001</v>
          </cell>
        </row>
        <row r="32">
          <cell r="D32">
            <v>9.4</v>
          </cell>
          <cell r="G32">
            <v>14</v>
          </cell>
          <cell r="J32">
            <v>14</v>
          </cell>
          <cell r="M32">
            <v>12.482000000000001</v>
          </cell>
        </row>
        <row r="33">
          <cell r="D33">
            <v>9.6000000000000014</v>
          </cell>
          <cell r="G33">
            <v>13</v>
          </cell>
          <cell r="J33">
            <v>15</v>
          </cell>
          <cell r="M33">
            <v>12.558</v>
          </cell>
        </row>
        <row r="34">
          <cell r="D34">
            <v>12.6</v>
          </cell>
          <cell r="G34">
            <v>12</v>
          </cell>
          <cell r="J34">
            <v>12</v>
          </cell>
          <cell r="M34">
            <v>12.198</v>
          </cell>
        </row>
        <row r="35">
          <cell r="D35">
            <v>8.8000000000000007</v>
          </cell>
          <cell r="G35">
            <v>16</v>
          </cell>
          <cell r="J35">
            <v>19</v>
          </cell>
          <cell r="M35">
            <v>14.644000000000002</v>
          </cell>
        </row>
        <row r="36">
          <cell r="D36">
            <v>12.399999999999999</v>
          </cell>
          <cell r="G36">
            <v>6</v>
          </cell>
          <cell r="H36">
            <v>0</v>
          </cell>
          <cell r="J36">
            <v>8.5</v>
          </cell>
          <cell r="K36">
            <v>0</v>
          </cell>
          <cell r="M36">
            <v>8.9619999999999997</v>
          </cell>
        </row>
        <row r="37">
          <cell r="D37">
            <v>10</v>
          </cell>
          <cell r="E37">
            <v>12</v>
          </cell>
          <cell r="G37">
            <v>11</v>
          </cell>
          <cell r="H37">
            <v>10</v>
          </cell>
          <cell r="J37">
            <v>8</v>
          </cell>
          <cell r="K37">
            <v>11</v>
          </cell>
          <cell r="M37">
            <v>11.33</v>
          </cell>
        </row>
        <row r="38">
          <cell r="D38">
            <v>8.6000000000000014</v>
          </cell>
          <cell r="E38">
            <v>7</v>
          </cell>
          <cell r="G38">
            <v>9</v>
          </cell>
          <cell r="H38">
            <v>12</v>
          </cell>
          <cell r="J38">
            <v>12</v>
          </cell>
          <cell r="M38">
            <v>10.878</v>
          </cell>
        </row>
        <row r="39">
          <cell r="D39">
            <v>13.2</v>
          </cell>
          <cell r="G39">
            <v>12</v>
          </cell>
          <cell r="J39">
            <v>13.5</v>
          </cell>
          <cell r="M39">
            <v>12.905999999999999</v>
          </cell>
        </row>
        <row r="40">
          <cell r="D40">
            <v>7.8000000000000007</v>
          </cell>
          <cell r="E40">
            <v>0</v>
          </cell>
          <cell r="G40">
            <v>9.5</v>
          </cell>
          <cell r="H40">
            <v>0</v>
          </cell>
          <cell r="J40">
            <v>13</v>
          </cell>
          <cell r="M40">
            <v>10.129000000000001</v>
          </cell>
        </row>
        <row r="41">
          <cell r="D41">
            <v>14.5</v>
          </cell>
          <cell r="G41">
            <v>9</v>
          </cell>
          <cell r="J41">
            <v>15.5</v>
          </cell>
          <cell r="M41">
            <v>13.025000000000002</v>
          </cell>
        </row>
        <row r="42">
          <cell r="D42">
            <v>8.1999999999999993</v>
          </cell>
          <cell r="G42">
            <v>14.5</v>
          </cell>
          <cell r="J42">
            <v>16.5</v>
          </cell>
          <cell r="M42">
            <v>13.100999999999999</v>
          </cell>
        </row>
        <row r="43">
          <cell r="D43">
            <v>7.8</v>
          </cell>
          <cell r="E43">
            <v>6</v>
          </cell>
          <cell r="G43">
            <v>12</v>
          </cell>
          <cell r="J43">
            <v>14</v>
          </cell>
          <cell r="M43">
            <v>11.294</v>
          </cell>
        </row>
        <row r="44">
          <cell r="D44">
            <v>8.3000000000000007</v>
          </cell>
          <cell r="E44">
            <v>0</v>
          </cell>
          <cell r="G44">
            <v>12</v>
          </cell>
          <cell r="J44">
            <v>15</v>
          </cell>
          <cell r="M44">
            <v>11.798999999999999</v>
          </cell>
        </row>
        <row r="45">
          <cell r="D45">
            <v>13.8</v>
          </cell>
          <cell r="G45">
            <v>13</v>
          </cell>
          <cell r="J45">
            <v>16.5</v>
          </cell>
          <cell r="M45">
            <v>14.454000000000001</v>
          </cell>
        </row>
        <row r="46">
          <cell r="D46">
            <v>10.199999999999999</v>
          </cell>
          <cell r="E46">
            <v>0</v>
          </cell>
          <cell r="G46">
            <v>12</v>
          </cell>
          <cell r="J46">
            <v>12</v>
          </cell>
          <cell r="M46">
            <v>11.406000000000001</v>
          </cell>
        </row>
        <row r="47">
          <cell r="D47">
            <v>10.4</v>
          </cell>
          <cell r="E47">
            <v>12</v>
          </cell>
          <cell r="G47">
            <v>10</v>
          </cell>
          <cell r="H47">
            <v>10</v>
          </cell>
          <cell r="J47">
            <v>13</v>
          </cell>
          <cell r="M47">
            <v>11.68</v>
          </cell>
        </row>
        <row r="48">
          <cell r="D48">
            <v>12.2</v>
          </cell>
          <cell r="G48">
            <v>10.5</v>
          </cell>
          <cell r="J48">
            <v>14.5</v>
          </cell>
          <cell r="M48">
            <v>12.420999999999999</v>
          </cell>
        </row>
        <row r="49">
          <cell r="D49">
            <v>8</v>
          </cell>
          <cell r="E49">
            <v>7</v>
          </cell>
          <cell r="G49">
            <v>8</v>
          </cell>
          <cell r="H49">
            <v>12</v>
          </cell>
          <cell r="J49">
            <v>10.5</v>
          </cell>
          <cell r="K49">
            <v>12</v>
          </cell>
          <cell r="M49">
            <v>10.68</v>
          </cell>
        </row>
        <row r="50">
          <cell r="D50">
            <v>12.2</v>
          </cell>
          <cell r="G50">
            <v>7.5</v>
          </cell>
          <cell r="H50">
            <v>12</v>
          </cell>
          <cell r="J50">
            <v>15</v>
          </cell>
          <cell r="M50">
            <v>13.086</v>
          </cell>
        </row>
        <row r="51">
          <cell r="D51">
            <v>11</v>
          </cell>
          <cell r="G51">
            <v>13</v>
          </cell>
          <cell r="J51">
            <v>17.5</v>
          </cell>
          <cell r="M51">
            <v>13.870000000000001</v>
          </cell>
        </row>
        <row r="52">
          <cell r="D52">
            <v>13.4</v>
          </cell>
          <cell r="G52">
            <v>13</v>
          </cell>
          <cell r="J52">
            <v>15</v>
          </cell>
          <cell r="M52">
            <v>13.812000000000001</v>
          </cell>
        </row>
        <row r="53">
          <cell r="D53">
            <v>9</v>
          </cell>
          <cell r="G53">
            <v>10</v>
          </cell>
          <cell r="J53">
            <v>17</v>
          </cell>
          <cell r="M53">
            <v>12.05</v>
          </cell>
        </row>
        <row r="54">
          <cell r="D54">
            <v>9.6000000000000014</v>
          </cell>
          <cell r="E54">
            <v>12</v>
          </cell>
          <cell r="G54">
            <v>12</v>
          </cell>
          <cell r="J54">
            <v>12</v>
          </cell>
          <cell r="M54">
            <v>12</v>
          </cell>
        </row>
        <row r="55">
          <cell r="D55">
            <v>11.8</v>
          </cell>
          <cell r="G55">
            <v>12.5</v>
          </cell>
          <cell r="J55">
            <v>15.5</v>
          </cell>
          <cell r="M55">
            <v>13.289000000000001</v>
          </cell>
        </row>
        <row r="56">
          <cell r="D56">
            <v>13.4</v>
          </cell>
          <cell r="G56">
            <v>12</v>
          </cell>
          <cell r="J56">
            <v>12</v>
          </cell>
          <cell r="M56">
            <v>12.462000000000002</v>
          </cell>
        </row>
        <row r="57">
          <cell r="D57">
            <v>9.1999999999999993</v>
          </cell>
          <cell r="G57">
            <v>12.5</v>
          </cell>
          <cell r="J57">
            <v>15.5</v>
          </cell>
          <cell r="M57">
            <v>12.431000000000001</v>
          </cell>
        </row>
        <row r="58">
          <cell r="D58">
            <v>10.199999999999999</v>
          </cell>
          <cell r="G58">
            <v>12</v>
          </cell>
          <cell r="J58">
            <v>16</v>
          </cell>
          <cell r="M58">
            <v>12.766000000000002</v>
          </cell>
        </row>
        <row r="59">
          <cell r="D59">
            <v>12.8</v>
          </cell>
          <cell r="G59">
            <v>13</v>
          </cell>
          <cell r="J59">
            <v>13.5</v>
          </cell>
          <cell r="M59">
            <v>13.103999999999999</v>
          </cell>
        </row>
        <row r="60">
          <cell r="D60">
            <v>13.2</v>
          </cell>
          <cell r="G60">
            <v>13.5</v>
          </cell>
          <cell r="J60">
            <v>18</v>
          </cell>
          <cell r="M60">
            <v>14.931000000000001</v>
          </cell>
        </row>
        <row r="61">
          <cell r="D61">
            <v>12</v>
          </cell>
          <cell r="G61">
            <v>13.5</v>
          </cell>
          <cell r="J61">
            <v>12.5</v>
          </cell>
          <cell r="M61">
            <v>12.664999999999999</v>
          </cell>
        </row>
        <row r="62">
          <cell r="D62">
            <v>11.8</v>
          </cell>
          <cell r="E62">
            <v>6</v>
          </cell>
          <cell r="G62">
            <v>9.5</v>
          </cell>
          <cell r="H62">
            <v>8.5</v>
          </cell>
          <cell r="J62">
            <v>12</v>
          </cell>
          <cell r="M62">
            <v>11.109000000000002</v>
          </cell>
        </row>
        <row r="63">
          <cell r="D63">
            <v>12.100000000000001</v>
          </cell>
          <cell r="G63">
            <v>13</v>
          </cell>
          <cell r="J63">
            <v>15</v>
          </cell>
          <cell r="M63">
            <v>13.383000000000003</v>
          </cell>
        </row>
        <row r="64">
          <cell r="D64">
            <v>13.8</v>
          </cell>
          <cell r="G64">
            <v>7</v>
          </cell>
          <cell r="H64">
            <v>12</v>
          </cell>
          <cell r="J64">
            <v>14</v>
          </cell>
          <cell r="M64">
            <v>13.274000000000001</v>
          </cell>
        </row>
        <row r="65">
          <cell r="D65">
            <v>9.1999999999999993</v>
          </cell>
          <cell r="E65">
            <v>6</v>
          </cell>
          <cell r="G65">
            <v>12</v>
          </cell>
          <cell r="J65">
            <v>14</v>
          </cell>
          <cell r="M65">
            <v>11.756</v>
          </cell>
        </row>
        <row r="66">
          <cell r="D66">
            <v>15.4</v>
          </cell>
          <cell r="G66">
            <v>12.333</v>
          </cell>
          <cell r="J66">
            <v>11.25</v>
          </cell>
          <cell r="M66">
            <v>12.976890000000001</v>
          </cell>
        </row>
        <row r="67">
          <cell r="D67">
            <v>14.2</v>
          </cell>
          <cell r="G67">
            <v>14</v>
          </cell>
          <cell r="J67">
            <v>12</v>
          </cell>
          <cell r="M67">
            <v>13.386000000000001</v>
          </cell>
        </row>
        <row r="68">
          <cell r="D68">
            <v>10.6</v>
          </cell>
          <cell r="G68">
            <v>13.5</v>
          </cell>
          <cell r="J68">
            <v>14.5</v>
          </cell>
          <cell r="M68">
            <v>12.883000000000001</v>
          </cell>
        </row>
        <row r="69">
          <cell r="D69">
            <v>11.4</v>
          </cell>
          <cell r="E69">
            <v>0</v>
          </cell>
          <cell r="G69">
            <v>10</v>
          </cell>
          <cell r="H69">
            <v>0</v>
          </cell>
          <cell r="J69">
            <v>14.5</v>
          </cell>
          <cell r="M69">
            <v>11.992000000000001</v>
          </cell>
        </row>
        <row r="70">
          <cell r="D70">
            <v>11</v>
          </cell>
          <cell r="G70">
            <v>12</v>
          </cell>
          <cell r="J70">
            <v>15.5</v>
          </cell>
          <cell r="M70">
            <v>12.86</v>
          </cell>
        </row>
        <row r="71">
          <cell r="D71">
            <v>12.399999999999999</v>
          </cell>
          <cell r="G71">
            <v>15</v>
          </cell>
          <cell r="J71">
            <v>12.5</v>
          </cell>
          <cell r="M71">
            <v>13.292</v>
          </cell>
        </row>
        <row r="72">
          <cell r="D72">
            <v>12</v>
          </cell>
          <cell r="G72">
            <v>13.5</v>
          </cell>
          <cell r="J72">
            <v>11</v>
          </cell>
          <cell r="M72">
            <v>12.154999999999999</v>
          </cell>
        </row>
        <row r="73">
          <cell r="D73">
            <v>13.8</v>
          </cell>
          <cell r="G73">
            <v>10.5</v>
          </cell>
          <cell r="H73">
            <v>12</v>
          </cell>
          <cell r="J73">
            <v>11</v>
          </cell>
          <cell r="K73">
            <v>11</v>
          </cell>
          <cell r="M73">
            <v>12.254</v>
          </cell>
        </row>
        <row r="74">
          <cell r="D74">
            <v>9.6000000000000014</v>
          </cell>
          <cell r="E74">
            <v>0</v>
          </cell>
          <cell r="G74">
            <v>10</v>
          </cell>
          <cell r="H74">
            <v>0</v>
          </cell>
          <cell r="J74">
            <v>12</v>
          </cell>
          <cell r="M74">
            <v>10.548000000000002</v>
          </cell>
        </row>
        <row r="75">
          <cell r="D75">
            <v>8.8000000000000007</v>
          </cell>
          <cell r="E75">
            <v>11</v>
          </cell>
          <cell r="G75">
            <v>12</v>
          </cell>
          <cell r="J75">
            <v>9.5</v>
          </cell>
          <cell r="K75">
            <v>12</v>
          </cell>
          <cell r="M75">
            <v>11.67</v>
          </cell>
        </row>
        <row r="76">
          <cell r="D76">
            <v>12.399999999999999</v>
          </cell>
          <cell r="G76">
            <v>12</v>
          </cell>
          <cell r="J76">
            <v>13.5</v>
          </cell>
          <cell r="M76">
            <v>12.641999999999999</v>
          </cell>
        </row>
        <row r="77">
          <cell r="D77">
            <v>8.6000000000000014</v>
          </cell>
          <cell r="E77">
            <v>12</v>
          </cell>
          <cell r="G77">
            <v>11</v>
          </cell>
          <cell r="H77">
            <v>8</v>
          </cell>
          <cell r="J77">
            <v>8.5</v>
          </cell>
          <cell r="K77">
            <v>12</v>
          </cell>
          <cell r="M77">
            <v>11.67</v>
          </cell>
        </row>
        <row r="78">
          <cell r="D78">
            <v>10.199999999999999</v>
          </cell>
          <cell r="G78">
            <v>12</v>
          </cell>
          <cell r="J78">
            <v>15</v>
          </cell>
          <cell r="M78">
            <v>12.426000000000002</v>
          </cell>
        </row>
        <row r="79">
          <cell r="D79">
            <v>12</v>
          </cell>
          <cell r="G79">
            <v>12</v>
          </cell>
          <cell r="J79">
            <v>14</v>
          </cell>
          <cell r="M79">
            <v>12.68</v>
          </cell>
        </row>
        <row r="80">
          <cell r="D80">
            <v>11.4</v>
          </cell>
          <cell r="E80">
            <v>12</v>
          </cell>
          <cell r="G80">
            <v>11</v>
          </cell>
          <cell r="H80">
            <v>10</v>
          </cell>
          <cell r="J80">
            <v>8</v>
          </cell>
          <cell r="K80">
            <v>7.5</v>
          </cell>
          <cell r="M80">
            <v>10.31</v>
          </cell>
        </row>
        <row r="81">
          <cell r="D81">
            <v>0</v>
          </cell>
          <cell r="G81">
            <v>0</v>
          </cell>
          <cell r="J81">
            <v>0</v>
          </cell>
          <cell r="M81">
            <v>0</v>
          </cell>
        </row>
        <row r="82">
          <cell r="D82">
            <v>8</v>
          </cell>
          <cell r="E82">
            <v>0</v>
          </cell>
          <cell r="G82">
            <v>7.5</v>
          </cell>
          <cell r="H82">
            <v>0</v>
          </cell>
          <cell r="J82">
            <v>3.5</v>
          </cell>
          <cell r="K82">
            <v>0</v>
          </cell>
          <cell r="M82">
            <v>6.3050000000000006</v>
          </cell>
        </row>
        <row r="83">
          <cell r="D83">
            <v>12.2</v>
          </cell>
          <cell r="G83">
            <v>10.5</v>
          </cell>
          <cell r="H83">
            <v>11</v>
          </cell>
          <cell r="J83">
            <v>12.5</v>
          </cell>
          <cell r="M83">
            <v>11.906000000000001</v>
          </cell>
        </row>
        <row r="84">
          <cell r="D84">
            <v>8.4</v>
          </cell>
          <cell r="G84">
            <v>12</v>
          </cell>
          <cell r="J84">
            <v>16</v>
          </cell>
          <cell r="M84">
            <v>12.172000000000001</v>
          </cell>
        </row>
        <row r="85">
          <cell r="D85">
            <v>12</v>
          </cell>
          <cell r="G85">
            <v>12</v>
          </cell>
          <cell r="J85">
            <v>12</v>
          </cell>
          <cell r="M85">
            <v>12</v>
          </cell>
        </row>
        <row r="86">
          <cell r="D86">
            <v>8</v>
          </cell>
          <cell r="E86">
            <v>0</v>
          </cell>
          <cell r="G86">
            <v>13</v>
          </cell>
          <cell r="J86">
            <v>12</v>
          </cell>
          <cell r="M86">
            <v>11.01</v>
          </cell>
        </row>
        <row r="87">
          <cell r="D87">
            <v>10.8</v>
          </cell>
          <cell r="E87">
            <v>12</v>
          </cell>
          <cell r="G87">
            <v>13.5</v>
          </cell>
          <cell r="J87">
            <v>11</v>
          </cell>
          <cell r="K87">
            <v>11</v>
          </cell>
          <cell r="M87">
            <v>12.154999999999999</v>
          </cell>
        </row>
        <row r="88">
          <cell r="D88">
            <v>8</v>
          </cell>
          <cell r="G88">
            <v>12.5</v>
          </cell>
          <cell r="J88">
            <v>17</v>
          </cell>
          <cell r="M88">
            <v>12.545000000000002</v>
          </cell>
        </row>
        <row r="89">
          <cell r="D89">
            <v>10.8</v>
          </cell>
          <cell r="E89">
            <v>8</v>
          </cell>
          <cell r="G89">
            <v>10.5</v>
          </cell>
          <cell r="H89">
            <v>9</v>
          </cell>
          <cell r="J89">
            <v>12</v>
          </cell>
          <cell r="M89">
            <v>11.109000000000002</v>
          </cell>
        </row>
        <row r="90">
          <cell r="D90">
            <v>12.8</v>
          </cell>
          <cell r="G90">
            <v>13.5</v>
          </cell>
          <cell r="J90">
            <v>13</v>
          </cell>
          <cell r="M90">
            <v>13.099</v>
          </cell>
        </row>
        <row r="91">
          <cell r="D91">
            <v>12</v>
          </cell>
          <cell r="G91">
            <v>13.5</v>
          </cell>
          <cell r="J91">
            <v>14.5</v>
          </cell>
          <cell r="M91">
            <v>13.344999999999999</v>
          </cell>
        </row>
        <row r="92">
          <cell r="D92">
            <v>7.6</v>
          </cell>
          <cell r="E92">
            <v>12</v>
          </cell>
          <cell r="G92">
            <v>11</v>
          </cell>
          <cell r="H92">
            <v>10</v>
          </cell>
          <cell r="J92">
            <v>12</v>
          </cell>
          <cell r="M92">
            <v>11.67</v>
          </cell>
        </row>
        <row r="93">
          <cell r="D93">
            <v>12.6</v>
          </cell>
          <cell r="G93">
            <v>13</v>
          </cell>
          <cell r="J93">
            <v>12</v>
          </cell>
          <cell r="M93">
            <v>12.528</v>
          </cell>
        </row>
        <row r="94">
          <cell r="D94">
            <v>7</v>
          </cell>
          <cell r="E94">
            <v>12</v>
          </cell>
          <cell r="G94">
            <v>11</v>
          </cell>
          <cell r="H94">
            <v>12</v>
          </cell>
          <cell r="J94">
            <v>11</v>
          </cell>
          <cell r="K94">
            <v>12</v>
          </cell>
          <cell r="M94">
            <v>12</v>
          </cell>
        </row>
        <row r="95">
          <cell r="D95">
            <v>12.100000000000001</v>
          </cell>
          <cell r="G95">
            <v>15</v>
          </cell>
          <cell r="J95">
            <v>17</v>
          </cell>
          <cell r="M95">
            <v>14.723000000000003</v>
          </cell>
        </row>
        <row r="96">
          <cell r="D96">
            <v>0</v>
          </cell>
          <cell r="G96">
            <v>0</v>
          </cell>
          <cell r="J96">
            <v>0</v>
          </cell>
          <cell r="M96">
            <v>0</v>
          </cell>
        </row>
        <row r="97">
          <cell r="D97">
            <v>8.4</v>
          </cell>
          <cell r="G97">
            <v>17.5</v>
          </cell>
          <cell r="J97">
            <v>13.5</v>
          </cell>
          <cell r="M97">
            <v>13.137</v>
          </cell>
        </row>
        <row r="98">
          <cell r="D98">
            <v>8.1999999999999993</v>
          </cell>
          <cell r="E98">
            <v>0</v>
          </cell>
          <cell r="G98">
            <v>10</v>
          </cell>
          <cell r="H98">
            <v>0</v>
          </cell>
          <cell r="J98">
            <v>8</v>
          </cell>
          <cell r="K98">
            <v>0</v>
          </cell>
          <cell r="M98">
            <v>8.7260000000000009</v>
          </cell>
        </row>
        <row r="99">
          <cell r="D99">
            <v>9.1999999999999993</v>
          </cell>
          <cell r="E99">
            <v>0</v>
          </cell>
          <cell r="G99">
            <v>10</v>
          </cell>
          <cell r="H99">
            <v>0</v>
          </cell>
          <cell r="J99">
            <v>10</v>
          </cell>
          <cell r="K99">
            <v>0</v>
          </cell>
          <cell r="M99">
            <v>9.7360000000000007</v>
          </cell>
        </row>
        <row r="100">
          <cell r="D100">
            <v>8</v>
          </cell>
          <cell r="G100">
            <v>12</v>
          </cell>
          <cell r="J100">
            <v>19</v>
          </cell>
          <cell r="M100">
            <v>13.06</v>
          </cell>
        </row>
        <row r="101">
          <cell r="D101">
            <v>12.8</v>
          </cell>
          <cell r="G101">
            <v>12</v>
          </cell>
          <cell r="J101">
            <v>13.25</v>
          </cell>
          <cell r="M101">
            <v>12.689</v>
          </cell>
        </row>
        <row r="102">
          <cell r="D102">
            <v>7.8000000000000007</v>
          </cell>
          <cell r="E102">
            <v>6</v>
          </cell>
          <cell r="G102">
            <v>12</v>
          </cell>
          <cell r="J102">
            <v>9</v>
          </cell>
          <cell r="K102">
            <v>10</v>
          </cell>
          <cell r="M102">
            <v>9.9340000000000011</v>
          </cell>
        </row>
        <row r="103">
          <cell r="D103">
            <v>9</v>
          </cell>
          <cell r="G103">
            <v>12</v>
          </cell>
          <cell r="J103">
            <v>15.5</v>
          </cell>
          <cell r="M103">
            <v>12.2</v>
          </cell>
        </row>
        <row r="104">
          <cell r="D104">
            <v>8</v>
          </cell>
          <cell r="E104">
            <v>10</v>
          </cell>
          <cell r="G104">
            <v>11</v>
          </cell>
          <cell r="H104">
            <v>10</v>
          </cell>
          <cell r="J104">
            <v>13.5</v>
          </cell>
          <cell r="M104">
            <v>11.520000000000001</v>
          </cell>
        </row>
        <row r="105">
          <cell r="D105">
            <v>7.4</v>
          </cell>
          <cell r="E105">
            <v>12</v>
          </cell>
          <cell r="G105">
            <v>10.5</v>
          </cell>
          <cell r="H105">
            <v>12</v>
          </cell>
          <cell r="J105">
            <v>8</v>
          </cell>
          <cell r="K105">
            <v>12</v>
          </cell>
          <cell r="M105">
            <v>12</v>
          </cell>
        </row>
        <row r="106">
          <cell r="D106">
            <v>11.4</v>
          </cell>
          <cell r="E106">
            <v>0</v>
          </cell>
          <cell r="G106">
            <v>11</v>
          </cell>
          <cell r="H106">
            <v>0</v>
          </cell>
          <cell r="J106">
            <v>9</v>
          </cell>
          <cell r="K106">
            <v>0</v>
          </cell>
          <cell r="M106">
            <v>10.452000000000002</v>
          </cell>
        </row>
        <row r="107">
          <cell r="D107">
            <v>12.1</v>
          </cell>
          <cell r="G107">
            <v>10</v>
          </cell>
          <cell r="H107">
            <v>0</v>
          </cell>
          <cell r="J107">
            <v>13</v>
          </cell>
          <cell r="M107">
            <v>11.713000000000001</v>
          </cell>
        </row>
        <row r="108">
          <cell r="D108">
            <v>6.2</v>
          </cell>
          <cell r="E108">
            <v>0</v>
          </cell>
          <cell r="G108">
            <v>11</v>
          </cell>
          <cell r="H108">
            <v>0</v>
          </cell>
          <cell r="J108">
            <v>14.5</v>
          </cell>
          <cell r="M108">
            <v>10.606000000000002</v>
          </cell>
        </row>
        <row r="109">
          <cell r="D109">
            <v>12.1</v>
          </cell>
          <cell r="G109">
            <v>13</v>
          </cell>
          <cell r="J109">
            <v>10</v>
          </cell>
          <cell r="K109">
            <v>0</v>
          </cell>
          <cell r="M109">
            <v>11.683</v>
          </cell>
        </row>
        <row r="110">
          <cell r="D110">
            <v>6.6</v>
          </cell>
          <cell r="E110">
            <v>12</v>
          </cell>
          <cell r="G110">
            <v>12.5</v>
          </cell>
          <cell r="J110">
            <v>14.5</v>
          </cell>
          <cell r="M110">
            <v>13.015000000000001</v>
          </cell>
        </row>
        <row r="111">
          <cell r="D111">
            <v>14.8</v>
          </cell>
          <cell r="G111">
            <v>13.5</v>
          </cell>
          <cell r="J111">
            <v>16</v>
          </cell>
          <cell r="M111">
            <v>14.779</v>
          </cell>
        </row>
        <row r="112">
          <cell r="D112">
            <v>7.8000000000000007</v>
          </cell>
          <cell r="E112">
            <v>12</v>
          </cell>
          <cell r="G112">
            <v>13</v>
          </cell>
          <cell r="J112">
            <v>13.5</v>
          </cell>
          <cell r="M112">
            <v>12.84</v>
          </cell>
        </row>
        <row r="113">
          <cell r="D113">
            <v>12</v>
          </cell>
          <cell r="G113">
            <v>5</v>
          </cell>
          <cell r="H113">
            <v>10</v>
          </cell>
          <cell r="J113">
            <v>12</v>
          </cell>
          <cell r="M113">
            <v>11.34</v>
          </cell>
        </row>
        <row r="114">
          <cell r="D114">
            <v>9.6000000000000014</v>
          </cell>
          <cell r="G114">
            <v>13</v>
          </cell>
          <cell r="J114">
            <v>15</v>
          </cell>
          <cell r="M114">
            <v>12.558</v>
          </cell>
        </row>
        <row r="115">
          <cell r="D115">
            <v>9.1999999999999993</v>
          </cell>
          <cell r="G115">
            <v>11</v>
          </cell>
          <cell r="J115">
            <v>16</v>
          </cell>
          <cell r="M115">
            <v>12.106000000000002</v>
          </cell>
        </row>
        <row r="116">
          <cell r="D116">
            <v>12.1</v>
          </cell>
          <cell r="G116">
            <v>12.5</v>
          </cell>
          <cell r="J116">
            <v>12</v>
          </cell>
          <cell r="M116">
            <v>12.198</v>
          </cell>
        </row>
        <row r="117">
          <cell r="D117">
            <v>9.6000000000000014</v>
          </cell>
          <cell r="E117">
            <v>5</v>
          </cell>
          <cell r="G117">
            <v>12</v>
          </cell>
          <cell r="J117">
            <v>13.5</v>
          </cell>
          <cell r="M117">
            <v>11.718</v>
          </cell>
        </row>
        <row r="118">
          <cell r="D118">
            <v>12.8</v>
          </cell>
          <cell r="G118">
            <v>10</v>
          </cell>
          <cell r="J118">
            <v>15</v>
          </cell>
          <cell r="M118">
            <v>12.624000000000002</v>
          </cell>
        </row>
        <row r="119">
          <cell r="D119">
            <v>9.4</v>
          </cell>
          <cell r="E119">
            <v>7</v>
          </cell>
          <cell r="G119">
            <v>11</v>
          </cell>
          <cell r="H119">
            <v>0</v>
          </cell>
          <cell r="J119">
            <v>15</v>
          </cell>
          <cell r="M119">
            <v>11.832000000000001</v>
          </cell>
        </row>
        <row r="120">
          <cell r="D120">
            <v>8.1999999999999993</v>
          </cell>
          <cell r="E120">
            <v>11</v>
          </cell>
          <cell r="G120">
            <v>10</v>
          </cell>
          <cell r="H120">
            <v>12</v>
          </cell>
          <cell r="J120">
            <v>5</v>
          </cell>
          <cell r="K120">
            <v>12</v>
          </cell>
          <cell r="M120">
            <v>11.67</v>
          </cell>
        </row>
        <row r="121">
          <cell r="D121">
            <v>8.4</v>
          </cell>
          <cell r="E121">
            <v>10</v>
          </cell>
          <cell r="G121">
            <v>12</v>
          </cell>
          <cell r="J121">
            <v>15</v>
          </cell>
          <cell r="M121">
            <v>12.36</v>
          </cell>
        </row>
        <row r="122">
          <cell r="D122">
            <v>12</v>
          </cell>
          <cell r="G122">
            <v>12</v>
          </cell>
          <cell r="J122">
            <v>13</v>
          </cell>
          <cell r="M122">
            <v>12.34</v>
          </cell>
        </row>
      </sheetData>
      <sheetData sheetId="12">
        <row r="10">
          <cell r="D10">
            <v>12</v>
          </cell>
          <cell r="G10">
            <v>10.5</v>
          </cell>
          <cell r="H10">
            <v>12</v>
          </cell>
          <cell r="J10">
            <v>11</v>
          </cell>
          <cell r="K10">
            <v>11.5</v>
          </cell>
          <cell r="M10">
            <v>11.85</v>
          </cell>
        </row>
        <row r="11">
          <cell r="D11">
            <v>16</v>
          </cell>
          <cell r="G11">
            <v>15.25</v>
          </cell>
          <cell r="J11">
            <v>13.5</v>
          </cell>
          <cell r="M11">
            <v>14.95</v>
          </cell>
        </row>
        <row r="12">
          <cell r="D12">
            <v>12</v>
          </cell>
          <cell r="G12">
            <v>12</v>
          </cell>
          <cell r="J12">
            <v>11.5</v>
          </cell>
          <cell r="K12">
            <v>12</v>
          </cell>
          <cell r="M12">
            <v>12</v>
          </cell>
        </row>
        <row r="13">
          <cell r="D13">
            <v>13.5</v>
          </cell>
          <cell r="G13">
            <v>13</v>
          </cell>
          <cell r="J13">
            <v>12</v>
          </cell>
          <cell r="M13">
            <v>12.85</v>
          </cell>
        </row>
        <row r="14">
          <cell r="D14">
            <v>7.25</v>
          </cell>
          <cell r="E14">
            <v>8.5</v>
          </cell>
          <cell r="G14">
            <v>9.5</v>
          </cell>
          <cell r="H14">
            <v>11</v>
          </cell>
          <cell r="J14">
            <v>11</v>
          </cell>
          <cell r="K14">
            <v>12</v>
          </cell>
          <cell r="M14">
            <v>10.55</v>
          </cell>
        </row>
        <row r="15">
          <cell r="D15">
            <v>17.25</v>
          </cell>
          <cell r="G15">
            <v>15.75</v>
          </cell>
          <cell r="J15">
            <v>12</v>
          </cell>
          <cell r="M15">
            <v>15.075000000000001</v>
          </cell>
        </row>
        <row r="16">
          <cell r="D16">
            <v>11.5</v>
          </cell>
          <cell r="E16">
            <v>0</v>
          </cell>
          <cell r="G16">
            <v>11.25</v>
          </cell>
          <cell r="H16">
            <v>9</v>
          </cell>
          <cell r="J16">
            <v>11</v>
          </cell>
          <cell r="K16">
            <v>0</v>
          </cell>
          <cell r="M16">
            <v>11.25</v>
          </cell>
        </row>
        <row r="17">
          <cell r="D17">
            <v>13.75</v>
          </cell>
          <cell r="G17">
            <v>11.25</v>
          </cell>
          <cell r="J17">
            <v>12.5</v>
          </cell>
          <cell r="M17">
            <v>12.375</v>
          </cell>
        </row>
        <row r="18">
          <cell r="D18">
            <v>14.75</v>
          </cell>
          <cell r="G18">
            <v>10</v>
          </cell>
          <cell r="J18">
            <v>12.5</v>
          </cell>
          <cell r="M18">
            <v>12.175000000000001</v>
          </cell>
        </row>
        <row r="19">
          <cell r="D19">
            <v>14.75</v>
          </cell>
          <cell r="G19">
            <v>16</v>
          </cell>
          <cell r="J19">
            <v>12.5</v>
          </cell>
          <cell r="M19">
            <v>14.574999999999999</v>
          </cell>
        </row>
        <row r="20">
          <cell r="D20">
            <v>14.75</v>
          </cell>
          <cell r="G20">
            <v>9.5</v>
          </cell>
          <cell r="H20">
            <v>11</v>
          </cell>
          <cell r="J20">
            <v>12</v>
          </cell>
          <cell r="M20">
            <v>12.424999999999999</v>
          </cell>
        </row>
        <row r="21">
          <cell r="D21">
            <v>12.75</v>
          </cell>
          <cell r="G21">
            <v>12.75</v>
          </cell>
          <cell r="J21">
            <v>13</v>
          </cell>
          <cell r="M21">
            <v>12.825000000000001</v>
          </cell>
        </row>
        <row r="22">
          <cell r="D22">
            <v>15.25</v>
          </cell>
          <cell r="G22">
            <v>9.5</v>
          </cell>
          <cell r="H22">
            <v>10</v>
          </cell>
          <cell r="J22">
            <v>12</v>
          </cell>
          <cell r="M22">
            <v>12.174999999999999</v>
          </cell>
        </row>
        <row r="23">
          <cell r="D23">
            <v>14.25</v>
          </cell>
          <cell r="G23">
            <v>13.5</v>
          </cell>
          <cell r="J23">
            <v>12.5</v>
          </cell>
          <cell r="M23">
            <v>13.425000000000001</v>
          </cell>
        </row>
        <row r="24">
          <cell r="D24">
            <v>15.25</v>
          </cell>
          <cell r="G24">
            <v>13</v>
          </cell>
          <cell r="J24">
            <v>12</v>
          </cell>
          <cell r="M24">
            <v>13.375</v>
          </cell>
        </row>
        <row r="25">
          <cell r="D25">
            <v>14.75</v>
          </cell>
          <cell r="G25">
            <v>12</v>
          </cell>
          <cell r="J25">
            <v>13</v>
          </cell>
          <cell r="M25">
            <v>13.125000000000002</v>
          </cell>
        </row>
        <row r="26">
          <cell r="D26">
            <v>16.5</v>
          </cell>
          <cell r="G26">
            <v>11.5</v>
          </cell>
          <cell r="J26">
            <v>13</v>
          </cell>
          <cell r="M26">
            <v>13.450000000000001</v>
          </cell>
        </row>
        <row r="27">
          <cell r="D27">
            <v>8</v>
          </cell>
          <cell r="G27">
            <v>1.5</v>
          </cell>
          <cell r="J27">
            <v>6.5</v>
          </cell>
          <cell r="M27">
            <v>4.95</v>
          </cell>
        </row>
        <row r="28">
          <cell r="D28">
            <v>12</v>
          </cell>
          <cell r="G28">
            <v>13</v>
          </cell>
          <cell r="J28">
            <v>12</v>
          </cell>
          <cell r="M28">
            <v>12.4</v>
          </cell>
        </row>
        <row r="29">
          <cell r="D29">
            <v>12</v>
          </cell>
          <cell r="G29">
            <v>9.25</v>
          </cell>
          <cell r="H29">
            <v>10</v>
          </cell>
          <cell r="J29">
            <v>11.5</v>
          </cell>
          <cell r="K29">
            <v>11</v>
          </cell>
          <cell r="M29">
            <v>11.049999999999999</v>
          </cell>
        </row>
        <row r="30">
          <cell r="D30">
            <v>16</v>
          </cell>
          <cell r="G30">
            <v>11.75</v>
          </cell>
          <cell r="J30">
            <v>10.5</v>
          </cell>
          <cell r="M30">
            <v>12.65</v>
          </cell>
        </row>
        <row r="31">
          <cell r="D31">
            <v>7.25</v>
          </cell>
          <cell r="E31">
            <v>12</v>
          </cell>
          <cell r="G31">
            <v>6.25</v>
          </cell>
          <cell r="H31">
            <v>10</v>
          </cell>
          <cell r="J31">
            <v>11</v>
          </cell>
          <cell r="K31">
            <v>11</v>
          </cell>
          <cell r="M31">
            <v>10.899999999999999</v>
          </cell>
        </row>
        <row r="32">
          <cell r="D32">
            <v>15</v>
          </cell>
          <cell r="G32">
            <v>13.25</v>
          </cell>
          <cell r="J32">
            <v>9</v>
          </cell>
          <cell r="M32">
            <v>12.5</v>
          </cell>
        </row>
        <row r="33">
          <cell r="D33">
            <v>14.5</v>
          </cell>
          <cell r="G33">
            <v>11.25</v>
          </cell>
          <cell r="J33">
            <v>12.5</v>
          </cell>
          <cell r="M33">
            <v>12.6</v>
          </cell>
        </row>
        <row r="34">
          <cell r="D34">
            <v>16.25</v>
          </cell>
          <cell r="G34">
            <v>13.75</v>
          </cell>
          <cell r="J34">
            <v>12</v>
          </cell>
          <cell r="M34">
            <v>13.975</v>
          </cell>
        </row>
        <row r="35">
          <cell r="D35">
            <v>13.25</v>
          </cell>
          <cell r="G35">
            <v>14</v>
          </cell>
          <cell r="J35">
            <v>13</v>
          </cell>
          <cell r="M35">
            <v>13.475</v>
          </cell>
        </row>
        <row r="36">
          <cell r="D36">
            <v>12.75</v>
          </cell>
          <cell r="G36">
            <v>10</v>
          </cell>
          <cell r="H36">
            <v>11</v>
          </cell>
          <cell r="J36">
            <v>13.5</v>
          </cell>
          <cell r="M36">
            <v>12.274999999999999</v>
          </cell>
        </row>
        <row r="37">
          <cell r="D37">
            <v>12</v>
          </cell>
          <cell r="G37">
            <v>12.75</v>
          </cell>
          <cell r="J37">
            <v>12</v>
          </cell>
          <cell r="M37">
            <v>12.299999999999999</v>
          </cell>
        </row>
        <row r="38">
          <cell r="D38">
            <v>17.75</v>
          </cell>
          <cell r="G38">
            <v>16.5</v>
          </cell>
          <cell r="J38">
            <v>12.5</v>
          </cell>
          <cell r="M38">
            <v>15.675000000000001</v>
          </cell>
        </row>
        <row r="39">
          <cell r="D39">
            <v>7.5</v>
          </cell>
          <cell r="E39">
            <v>0</v>
          </cell>
          <cell r="G39">
            <v>7.5</v>
          </cell>
          <cell r="H39">
            <v>0</v>
          </cell>
          <cell r="J39">
            <v>10</v>
          </cell>
          <cell r="K39">
            <v>0</v>
          </cell>
          <cell r="M39">
            <v>8.25</v>
          </cell>
        </row>
        <row r="40">
          <cell r="D40">
            <v>10</v>
          </cell>
          <cell r="E40">
            <v>12</v>
          </cell>
          <cell r="G40">
            <v>10.25</v>
          </cell>
          <cell r="H40">
            <v>11</v>
          </cell>
          <cell r="J40">
            <v>10.5</v>
          </cell>
          <cell r="K40">
            <v>11.5</v>
          </cell>
          <cell r="M40">
            <v>11.45</v>
          </cell>
        </row>
        <row r="41">
          <cell r="D41">
            <v>13.25</v>
          </cell>
          <cell r="G41">
            <v>10.75</v>
          </cell>
          <cell r="H41">
            <v>10</v>
          </cell>
          <cell r="J41">
            <v>10.5</v>
          </cell>
          <cell r="K41">
            <v>12</v>
          </cell>
          <cell r="M41">
            <v>11.874999999999998</v>
          </cell>
        </row>
        <row r="42">
          <cell r="D42">
            <v>12</v>
          </cell>
          <cell r="G42">
            <v>11</v>
          </cell>
          <cell r="H42">
            <v>11</v>
          </cell>
          <cell r="J42">
            <v>11</v>
          </cell>
          <cell r="K42">
            <v>0</v>
          </cell>
          <cell r="M42">
            <v>11.3</v>
          </cell>
        </row>
        <row r="43">
          <cell r="D43">
            <v>13.5</v>
          </cell>
          <cell r="G43">
            <v>12.25</v>
          </cell>
          <cell r="J43">
            <v>12.5</v>
          </cell>
          <cell r="M43">
            <v>12.7</v>
          </cell>
        </row>
        <row r="44">
          <cell r="D44">
            <v>13.25</v>
          </cell>
          <cell r="G44">
            <v>14.5</v>
          </cell>
          <cell r="J44">
            <v>9.5</v>
          </cell>
          <cell r="M44">
            <v>12.625</v>
          </cell>
        </row>
        <row r="45">
          <cell r="D45">
            <v>17.25</v>
          </cell>
          <cell r="G45">
            <v>14.5</v>
          </cell>
          <cell r="J45">
            <v>13.5</v>
          </cell>
          <cell r="M45">
            <v>15.025000000000002</v>
          </cell>
        </row>
        <row r="46">
          <cell r="D46">
            <v>13.75</v>
          </cell>
          <cell r="G46">
            <v>13</v>
          </cell>
          <cell r="J46">
            <v>11</v>
          </cell>
          <cell r="M46">
            <v>12.625</v>
          </cell>
        </row>
        <row r="47">
          <cell r="D47">
            <v>14.25</v>
          </cell>
          <cell r="G47">
            <v>14.5</v>
          </cell>
          <cell r="J47">
            <v>11.5</v>
          </cell>
          <cell r="M47">
            <v>13.524999999999999</v>
          </cell>
        </row>
        <row r="48">
          <cell r="D48">
            <v>16</v>
          </cell>
          <cell r="G48">
            <v>14.25</v>
          </cell>
          <cell r="J48">
            <v>14.5</v>
          </cell>
          <cell r="M48">
            <v>14.85</v>
          </cell>
        </row>
        <row r="49">
          <cell r="D49">
            <v>16.25</v>
          </cell>
          <cell r="G49">
            <v>13.75</v>
          </cell>
          <cell r="J49">
            <v>12.5</v>
          </cell>
          <cell r="M49">
            <v>14.125</v>
          </cell>
        </row>
        <row r="50">
          <cell r="D50">
            <v>16</v>
          </cell>
          <cell r="G50">
            <v>13</v>
          </cell>
          <cell r="J50">
            <v>12</v>
          </cell>
          <cell r="M50">
            <v>13.6</v>
          </cell>
        </row>
        <row r="51">
          <cell r="D51">
            <v>14.25</v>
          </cell>
          <cell r="G51">
            <v>13.25</v>
          </cell>
          <cell r="J51">
            <v>12.5</v>
          </cell>
          <cell r="M51">
            <v>13.324999999999999</v>
          </cell>
        </row>
        <row r="52">
          <cell r="D52">
            <v>12.5</v>
          </cell>
          <cell r="G52">
            <v>9.75</v>
          </cell>
          <cell r="H52">
            <v>11</v>
          </cell>
          <cell r="J52">
            <v>10.5</v>
          </cell>
          <cell r="K52">
            <v>11.5</v>
          </cell>
          <cell r="M52">
            <v>11.6</v>
          </cell>
        </row>
        <row r="53">
          <cell r="D53">
            <v>15.75</v>
          </cell>
          <cell r="G53">
            <v>12.25</v>
          </cell>
          <cell r="J53">
            <v>13.5</v>
          </cell>
          <cell r="M53">
            <v>13.675000000000001</v>
          </cell>
        </row>
        <row r="54">
          <cell r="D54">
            <v>12</v>
          </cell>
          <cell r="G54">
            <v>13.25</v>
          </cell>
          <cell r="J54">
            <v>11.5</v>
          </cell>
          <cell r="M54">
            <v>12.35</v>
          </cell>
        </row>
        <row r="55">
          <cell r="D55">
            <v>15.75</v>
          </cell>
          <cell r="G55">
            <v>16.5</v>
          </cell>
          <cell r="J55">
            <v>14.5</v>
          </cell>
          <cell r="M55">
            <v>15.674999999999999</v>
          </cell>
        </row>
        <row r="56">
          <cell r="D56">
            <v>14</v>
          </cell>
          <cell r="G56">
            <v>13.25</v>
          </cell>
          <cell r="J56">
            <v>11.5</v>
          </cell>
          <cell r="M56">
            <v>12.95</v>
          </cell>
        </row>
        <row r="57">
          <cell r="D57">
            <v>12.25</v>
          </cell>
          <cell r="G57">
            <v>10.5</v>
          </cell>
          <cell r="H57">
            <v>12</v>
          </cell>
          <cell r="J57">
            <v>13</v>
          </cell>
          <cell r="M57">
            <v>12.375000000000002</v>
          </cell>
        </row>
        <row r="58">
          <cell r="D58">
            <v>14.75</v>
          </cell>
          <cell r="G58">
            <v>15</v>
          </cell>
          <cell r="J58">
            <v>12.5</v>
          </cell>
          <cell r="M58">
            <v>14.175000000000001</v>
          </cell>
        </row>
        <row r="59">
          <cell r="D59">
            <v>13</v>
          </cell>
          <cell r="G59">
            <v>11.25</v>
          </cell>
          <cell r="J59">
            <v>13.5</v>
          </cell>
          <cell r="M59">
            <v>12.45</v>
          </cell>
        </row>
        <row r="60">
          <cell r="D60">
            <v>13</v>
          </cell>
          <cell r="G60">
            <v>16</v>
          </cell>
          <cell r="J60">
            <v>13</v>
          </cell>
          <cell r="M60">
            <v>14.200000000000001</v>
          </cell>
        </row>
        <row r="61">
          <cell r="D61">
            <v>14.75</v>
          </cell>
          <cell r="G61">
            <v>15.5</v>
          </cell>
          <cell r="J61">
            <v>11.5</v>
          </cell>
          <cell r="M61">
            <v>14.074999999999999</v>
          </cell>
        </row>
        <row r="62">
          <cell r="D62">
            <v>13.5</v>
          </cell>
          <cell r="G62">
            <v>13.25</v>
          </cell>
          <cell r="J62">
            <v>12.5</v>
          </cell>
          <cell r="M62">
            <v>13.100000000000001</v>
          </cell>
        </row>
        <row r="63">
          <cell r="D63">
            <v>16.25</v>
          </cell>
          <cell r="G63">
            <v>15.5</v>
          </cell>
          <cell r="J63">
            <v>14.5</v>
          </cell>
          <cell r="M63">
            <v>15.424999999999999</v>
          </cell>
        </row>
        <row r="64">
          <cell r="D64">
            <v>16.25</v>
          </cell>
          <cell r="G64">
            <v>13.75</v>
          </cell>
          <cell r="J64">
            <v>12</v>
          </cell>
          <cell r="M64">
            <v>13.975</v>
          </cell>
        </row>
        <row r="65">
          <cell r="D65">
            <v>12</v>
          </cell>
          <cell r="G65">
            <v>11.75</v>
          </cell>
          <cell r="J65">
            <v>12.5</v>
          </cell>
          <cell r="M65">
            <v>12.05</v>
          </cell>
        </row>
        <row r="66">
          <cell r="D66">
            <v>13.5</v>
          </cell>
          <cell r="G66">
            <v>14.5</v>
          </cell>
          <cell r="J66">
            <v>11.5</v>
          </cell>
          <cell r="M66">
            <v>13.3</v>
          </cell>
        </row>
        <row r="67">
          <cell r="D67">
            <v>13.5</v>
          </cell>
          <cell r="G67">
            <v>12.25</v>
          </cell>
          <cell r="J67">
            <v>11</v>
          </cell>
          <cell r="M67">
            <v>12.25</v>
          </cell>
        </row>
        <row r="68">
          <cell r="D68">
            <v>11.25</v>
          </cell>
          <cell r="G68">
            <v>13.25</v>
          </cell>
          <cell r="J68">
            <v>12</v>
          </cell>
          <cell r="M68">
            <v>12.275</v>
          </cell>
        </row>
        <row r="69">
          <cell r="D69">
            <v>12</v>
          </cell>
          <cell r="G69">
            <v>12</v>
          </cell>
          <cell r="J69">
            <v>12</v>
          </cell>
          <cell r="M69">
            <v>12</v>
          </cell>
        </row>
        <row r="70">
          <cell r="D70">
            <v>12.25</v>
          </cell>
          <cell r="G70">
            <v>15</v>
          </cell>
          <cell r="J70">
            <v>10</v>
          </cell>
          <cell r="M70">
            <v>12.675000000000001</v>
          </cell>
        </row>
        <row r="71">
          <cell r="D71">
            <v>14</v>
          </cell>
          <cell r="G71">
            <v>15.25</v>
          </cell>
          <cell r="J71">
            <v>13.5</v>
          </cell>
          <cell r="M71">
            <v>14.350000000000001</v>
          </cell>
        </row>
        <row r="72">
          <cell r="D72">
            <v>13.25</v>
          </cell>
          <cell r="G72">
            <v>14.25</v>
          </cell>
          <cell r="J72">
            <v>12</v>
          </cell>
          <cell r="M72">
            <v>13.275</v>
          </cell>
        </row>
        <row r="73">
          <cell r="D73">
            <v>17</v>
          </cell>
          <cell r="G73">
            <v>15</v>
          </cell>
          <cell r="J73">
            <v>14</v>
          </cell>
          <cell r="M73">
            <v>15.3</v>
          </cell>
        </row>
        <row r="74">
          <cell r="D74">
            <v>14.25</v>
          </cell>
          <cell r="G74">
            <v>14</v>
          </cell>
          <cell r="J74">
            <v>12.5</v>
          </cell>
          <cell r="M74">
            <v>13.625</v>
          </cell>
        </row>
        <row r="75">
          <cell r="D75">
            <v>15.25</v>
          </cell>
          <cell r="G75">
            <v>16.5</v>
          </cell>
          <cell r="J75">
            <v>11.5</v>
          </cell>
          <cell r="M75">
            <v>14.625</v>
          </cell>
        </row>
        <row r="76">
          <cell r="D76">
            <v>11.5</v>
          </cell>
          <cell r="E76">
            <v>12</v>
          </cell>
          <cell r="G76">
            <v>12.25</v>
          </cell>
          <cell r="J76">
            <v>12</v>
          </cell>
          <cell r="M76">
            <v>12.1</v>
          </cell>
        </row>
        <row r="77">
          <cell r="D77">
            <v>11.25</v>
          </cell>
          <cell r="G77">
            <v>14.25</v>
          </cell>
          <cell r="J77">
            <v>12</v>
          </cell>
          <cell r="M77">
            <v>12.674999999999999</v>
          </cell>
        </row>
        <row r="78">
          <cell r="D78">
            <v>12.5</v>
          </cell>
          <cell r="G78">
            <v>11.5</v>
          </cell>
          <cell r="H78">
            <v>0</v>
          </cell>
          <cell r="J78">
            <v>10.5</v>
          </cell>
          <cell r="K78">
            <v>0</v>
          </cell>
          <cell r="M78">
            <v>11.500000000000002</v>
          </cell>
        </row>
        <row r="79">
          <cell r="D79">
            <v>12</v>
          </cell>
          <cell r="G79">
            <v>11</v>
          </cell>
          <cell r="H79">
            <v>11</v>
          </cell>
          <cell r="J79">
            <v>12.5</v>
          </cell>
          <cell r="M79">
            <v>11.75</v>
          </cell>
        </row>
        <row r="80">
          <cell r="D80">
            <v>13.5</v>
          </cell>
          <cell r="G80">
            <v>12</v>
          </cell>
          <cell r="J80">
            <v>10.5</v>
          </cell>
          <cell r="M80">
            <v>12.000000000000002</v>
          </cell>
        </row>
        <row r="81">
          <cell r="D81">
            <v>14.25</v>
          </cell>
          <cell r="G81">
            <v>15.25</v>
          </cell>
          <cell r="J81">
            <v>12</v>
          </cell>
          <cell r="M81">
            <v>13.975</v>
          </cell>
        </row>
        <row r="82">
          <cell r="D82">
            <v>15</v>
          </cell>
          <cell r="G82">
            <v>14.75</v>
          </cell>
          <cell r="J82">
            <v>12.5</v>
          </cell>
          <cell r="M82">
            <v>14.15</v>
          </cell>
        </row>
        <row r="83">
          <cell r="D83">
            <v>9</v>
          </cell>
          <cell r="E83">
            <v>12</v>
          </cell>
          <cell r="G83">
            <v>8.5</v>
          </cell>
          <cell r="H83">
            <v>9</v>
          </cell>
          <cell r="J83">
            <v>9.5</v>
          </cell>
          <cell r="K83">
            <v>5</v>
          </cell>
          <cell r="M83">
            <v>10.049999999999999</v>
          </cell>
        </row>
        <row r="84">
          <cell r="D84">
            <v>0</v>
          </cell>
          <cell r="G84">
            <v>0</v>
          </cell>
          <cell r="J84">
            <v>0</v>
          </cell>
          <cell r="M84">
            <v>0</v>
          </cell>
        </row>
        <row r="85">
          <cell r="D85">
            <v>3.75</v>
          </cell>
          <cell r="E85">
            <v>0</v>
          </cell>
          <cell r="G85">
            <v>7.5</v>
          </cell>
          <cell r="H85">
            <v>0</v>
          </cell>
          <cell r="J85">
            <v>6.5</v>
          </cell>
          <cell r="K85">
            <v>0</v>
          </cell>
          <cell r="M85">
            <v>6.0750000000000002</v>
          </cell>
        </row>
        <row r="86">
          <cell r="D86">
            <v>12.25</v>
          </cell>
          <cell r="G86">
            <v>13.25</v>
          </cell>
          <cell r="J86">
            <v>12.5</v>
          </cell>
          <cell r="M86">
            <v>12.725000000000001</v>
          </cell>
        </row>
        <row r="87">
          <cell r="D87">
            <v>13.5</v>
          </cell>
          <cell r="G87">
            <v>11</v>
          </cell>
          <cell r="H87">
            <v>11</v>
          </cell>
          <cell r="J87">
            <v>11.5</v>
          </cell>
          <cell r="K87">
            <v>11.5</v>
          </cell>
          <cell r="M87">
            <v>11.899999999999999</v>
          </cell>
        </row>
        <row r="88">
          <cell r="D88">
            <v>12</v>
          </cell>
          <cell r="G88">
            <v>12</v>
          </cell>
          <cell r="J88">
            <v>12</v>
          </cell>
          <cell r="M88">
            <v>12</v>
          </cell>
        </row>
        <row r="89">
          <cell r="D89">
            <v>12.25</v>
          </cell>
          <cell r="G89">
            <v>14.25</v>
          </cell>
          <cell r="J89">
            <v>12</v>
          </cell>
          <cell r="M89">
            <v>12.975</v>
          </cell>
        </row>
        <row r="90">
          <cell r="D90">
            <v>13.25</v>
          </cell>
          <cell r="G90">
            <v>13.25</v>
          </cell>
          <cell r="J90">
            <v>13.5</v>
          </cell>
          <cell r="M90">
            <v>13.324999999999999</v>
          </cell>
        </row>
        <row r="91">
          <cell r="D91">
            <v>16</v>
          </cell>
          <cell r="G91">
            <v>16</v>
          </cell>
          <cell r="J91">
            <v>12.5</v>
          </cell>
          <cell r="M91">
            <v>14.95</v>
          </cell>
        </row>
        <row r="92">
          <cell r="D92">
            <v>13.5</v>
          </cell>
          <cell r="G92">
            <v>11.75</v>
          </cell>
          <cell r="J92">
            <v>13.5</v>
          </cell>
          <cell r="M92">
            <v>12.8</v>
          </cell>
        </row>
        <row r="93">
          <cell r="D93">
            <v>13.25</v>
          </cell>
          <cell r="G93">
            <v>14</v>
          </cell>
          <cell r="J93">
            <v>13.5</v>
          </cell>
          <cell r="M93">
            <v>13.625</v>
          </cell>
        </row>
        <row r="94">
          <cell r="D94">
            <v>13.75</v>
          </cell>
          <cell r="G94">
            <v>13.5</v>
          </cell>
          <cell r="J94">
            <v>11.5</v>
          </cell>
          <cell r="M94">
            <v>12.975</v>
          </cell>
        </row>
        <row r="95">
          <cell r="D95">
            <v>11.25</v>
          </cell>
          <cell r="G95">
            <v>13.25</v>
          </cell>
          <cell r="J95">
            <v>11.5</v>
          </cell>
          <cell r="M95">
            <v>12.125</v>
          </cell>
        </row>
        <row r="96">
          <cell r="D96">
            <v>13.25</v>
          </cell>
          <cell r="G96">
            <v>8.5</v>
          </cell>
          <cell r="H96">
            <v>12</v>
          </cell>
          <cell r="J96">
            <v>6</v>
          </cell>
          <cell r="K96">
            <v>11.5</v>
          </cell>
          <cell r="M96">
            <v>12.225</v>
          </cell>
        </row>
        <row r="97">
          <cell r="D97">
            <v>12</v>
          </cell>
          <cell r="G97">
            <v>11.5</v>
          </cell>
          <cell r="H97">
            <v>10</v>
          </cell>
          <cell r="J97">
            <v>11</v>
          </cell>
          <cell r="K97">
            <v>12</v>
          </cell>
          <cell r="M97">
            <v>11.799999999999999</v>
          </cell>
        </row>
        <row r="98">
          <cell r="D98">
            <v>14.5</v>
          </cell>
          <cell r="G98">
            <v>14</v>
          </cell>
          <cell r="J98">
            <v>13.5</v>
          </cell>
          <cell r="M98">
            <v>14</v>
          </cell>
        </row>
        <row r="99">
          <cell r="D99">
            <v>0</v>
          </cell>
          <cell r="G99">
            <v>0</v>
          </cell>
          <cell r="J99">
            <v>0</v>
          </cell>
          <cell r="M99">
            <v>0</v>
          </cell>
        </row>
        <row r="100">
          <cell r="D100">
            <v>12.25</v>
          </cell>
          <cell r="G100">
            <v>14</v>
          </cell>
          <cell r="J100">
            <v>12</v>
          </cell>
          <cell r="M100">
            <v>12.875</v>
          </cell>
        </row>
        <row r="101">
          <cell r="D101">
            <v>3.75</v>
          </cell>
          <cell r="E101">
            <v>0</v>
          </cell>
          <cell r="G101">
            <v>8</v>
          </cell>
          <cell r="H101">
            <v>0</v>
          </cell>
          <cell r="J101">
            <v>10</v>
          </cell>
          <cell r="K101">
            <v>0</v>
          </cell>
          <cell r="M101">
            <v>7.3250000000000002</v>
          </cell>
        </row>
        <row r="102">
          <cell r="D102">
            <v>12.75</v>
          </cell>
          <cell r="G102">
            <v>11.5</v>
          </cell>
          <cell r="H102">
            <v>0</v>
          </cell>
          <cell r="J102">
            <v>11.5</v>
          </cell>
          <cell r="K102">
            <v>0</v>
          </cell>
          <cell r="M102">
            <v>11.875</v>
          </cell>
        </row>
        <row r="103">
          <cell r="D103">
            <v>17.25</v>
          </cell>
          <cell r="G103">
            <v>14.5</v>
          </cell>
          <cell r="J103">
            <v>13</v>
          </cell>
          <cell r="M103">
            <v>14.875000000000002</v>
          </cell>
        </row>
        <row r="104">
          <cell r="D104">
            <v>11</v>
          </cell>
          <cell r="G104">
            <v>12.75</v>
          </cell>
          <cell r="J104">
            <v>12</v>
          </cell>
          <cell r="M104">
            <v>12</v>
          </cell>
        </row>
        <row r="105">
          <cell r="D105">
            <v>9.75</v>
          </cell>
          <cell r="E105">
            <v>12</v>
          </cell>
          <cell r="G105">
            <v>9.75</v>
          </cell>
          <cell r="H105">
            <v>0</v>
          </cell>
          <cell r="J105">
            <v>10</v>
          </cell>
          <cell r="K105">
            <v>12</v>
          </cell>
          <cell r="M105">
            <v>11.1</v>
          </cell>
        </row>
        <row r="106">
          <cell r="D106">
            <v>16.25</v>
          </cell>
          <cell r="G106">
            <v>14.25</v>
          </cell>
          <cell r="J106">
            <v>12.5</v>
          </cell>
          <cell r="M106">
            <v>14.324999999999999</v>
          </cell>
        </row>
        <row r="107">
          <cell r="D107">
            <v>13</v>
          </cell>
          <cell r="G107">
            <v>11.25</v>
          </cell>
          <cell r="H107">
            <v>11</v>
          </cell>
          <cell r="J107">
            <v>10.5</v>
          </cell>
          <cell r="K107">
            <v>11</v>
          </cell>
          <cell r="M107">
            <v>11.7</v>
          </cell>
        </row>
        <row r="108">
          <cell r="D108">
            <v>10</v>
          </cell>
          <cell r="E108">
            <v>12</v>
          </cell>
          <cell r="G108">
            <v>10.5</v>
          </cell>
          <cell r="H108">
            <v>12</v>
          </cell>
          <cell r="J108">
            <v>9.5</v>
          </cell>
          <cell r="K108">
            <v>0</v>
          </cell>
          <cell r="M108">
            <v>11.25</v>
          </cell>
        </row>
        <row r="109">
          <cell r="D109">
            <v>4.75</v>
          </cell>
          <cell r="G109">
            <v>2</v>
          </cell>
          <cell r="J109">
            <v>10</v>
          </cell>
          <cell r="M109">
            <v>5.2249999999999996</v>
          </cell>
        </row>
        <row r="110">
          <cell r="D110">
            <v>12</v>
          </cell>
          <cell r="G110">
            <v>12.5</v>
          </cell>
          <cell r="J110">
            <v>12</v>
          </cell>
          <cell r="M110">
            <v>12.2</v>
          </cell>
        </row>
        <row r="111">
          <cell r="D111">
            <v>14.75</v>
          </cell>
          <cell r="G111">
            <v>12.25</v>
          </cell>
          <cell r="J111">
            <v>14.5</v>
          </cell>
          <cell r="M111">
            <v>13.674999999999999</v>
          </cell>
        </row>
        <row r="112">
          <cell r="D112">
            <v>6.75</v>
          </cell>
          <cell r="E112">
            <v>0</v>
          </cell>
          <cell r="G112">
            <v>9.5</v>
          </cell>
          <cell r="H112">
            <v>0</v>
          </cell>
          <cell r="J112">
            <v>9.5</v>
          </cell>
          <cell r="K112">
            <v>0</v>
          </cell>
          <cell r="M112">
            <v>8.6750000000000007</v>
          </cell>
        </row>
        <row r="113">
          <cell r="D113">
            <v>14.75</v>
          </cell>
          <cell r="G113">
            <v>12.5</v>
          </cell>
          <cell r="J113">
            <v>11.5</v>
          </cell>
          <cell r="M113">
            <v>12.875</v>
          </cell>
        </row>
        <row r="114">
          <cell r="D114">
            <v>15.25</v>
          </cell>
          <cell r="G114">
            <v>15.25</v>
          </cell>
          <cell r="J114">
            <v>14.5</v>
          </cell>
          <cell r="M114">
            <v>15.025</v>
          </cell>
        </row>
        <row r="115">
          <cell r="D115">
            <v>16.75</v>
          </cell>
          <cell r="G115">
            <v>14.5</v>
          </cell>
          <cell r="J115">
            <v>14</v>
          </cell>
          <cell r="M115">
            <v>15.024999999999999</v>
          </cell>
        </row>
        <row r="116">
          <cell r="D116">
            <v>10.5</v>
          </cell>
          <cell r="G116">
            <v>14.75</v>
          </cell>
          <cell r="J116">
            <v>11.5</v>
          </cell>
          <cell r="M116">
            <v>12.5</v>
          </cell>
        </row>
        <row r="117">
          <cell r="D117">
            <v>14.5</v>
          </cell>
          <cell r="G117">
            <v>14.5</v>
          </cell>
          <cell r="J117">
            <v>12</v>
          </cell>
          <cell r="M117">
            <v>13.75</v>
          </cell>
        </row>
        <row r="118">
          <cell r="D118">
            <v>13.75</v>
          </cell>
          <cell r="G118">
            <v>9.5</v>
          </cell>
          <cell r="H118">
            <v>12</v>
          </cell>
          <cell r="J118">
            <v>13.5</v>
          </cell>
          <cell r="M118">
            <v>12.975000000000001</v>
          </cell>
        </row>
        <row r="119">
          <cell r="D119">
            <v>11.25</v>
          </cell>
          <cell r="E119">
            <v>12</v>
          </cell>
          <cell r="G119">
            <v>10</v>
          </cell>
          <cell r="H119">
            <v>12</v>
          </cell>
          <cell r="J119">
            <v>12</v>
          </cell>
          <cell r="M119">
            <v>12</v>
          </cell>
        </row>
        <row r="120">
          <cell r="D120">
            <v>15.5</v>
          </cell>
          <cell r="G120">
            <v>14.25</v>
          </cell>
          <cell r="J120">
            <v>11.5</v>
          </cell>
          <cell r="M120">
            <v>13.799999999999999</v>
          </cell>
        </row>
        <row r="121">
          <cell r="D121">
            <v>14.75</v>
          </cell>
          <cell r="G121">
            <v>13.75</v>
          </cell>
          <cell r="J121">
            <v>10.5</v>
          </cell>
          <cell r="M121">
            <v>13.075000000000001</v>
          </cell>
        </row>
        <row r="122">
          <cell r="D122">
            <v>16</v>
          </cell>
          <cell r="G122">
            <v>15.75</v>
          </cell>
          <cell r="J122">
            <v>13</v>
          </cell>
          <cell r="M122">
            <v>15.000000000000002</v>
          </cell>
        </row>
        <row r="123">
          <cell r="D123">
            <v>6.25</v>
          </cell>
          <cell r="E123">
            <v>10</v>
          </cell>
          <cell r="G123">
            <v>9.25</v>
          </cell>
          <cell r="H123">
            <v>10</v>
          </cell>
          <cell r="J123">
            <v>11.5</v>
          </cell>
          <cell r="K123">
            <v>12</v>
          </cell>
          <cell r="M123">
            <v>10.6</v>
          </cell>
        </row>
        <row r="124">
          <cell r="D124">
            <v>15</v>
          </cell>
          <cell r="G124">
            <v>12.5</v>
          </cell>
          <cell r="J124">
            <v>13.5</v>
          </cell>
          <cell r="M124">
            <v>13.55</v>
          </cell>
        </row>
        <row r="125">
          <cell r="D125">
            <v>13</v>
          </cell>
          <cell r="G125">
            <v>11.5</v>
          </cell>
          <cell r="J125">
            <v>12</v>
          </cell>
          <cell r="M125">
            <v>12.1</v>
          </cell>
        </row>
      </sheetData>
      <sheetData sheetId="13">
        <row r="11">
          <cell r="D11">
            <v>9</v>
          </cell>
          <cell r="E11">
            <v>12</v>
          </cell>
          <cell r="G11">
            <v>8</v>
          </cell>
          <cell r="H11">
            <v>12</v>
          </cell>
          <cell r="J11">
            <v>12</v>
          </cell>
        </row>
        <row r="12">
          <cell r="D12">
            <v>11</v>
          </cell>
          <cell r="G12">
            <v>14.75</v>
          </cell>
          <cell r="J12">
            <v>12.65</v>
          </cell>
        </row>
        <row r="13">
          <cell r="D13">
            <v>7.5</v>
          </cell>
          <cell r="E13">
            <v>12</v>
          </cell>
          <cell r="G13">
            <v>7</v>
          </cell>
          <cell r="H13">
            <v>12</v>
          </cell>
          <cell r="J13">
            <v>12</v>
          </cell>
        </row>
        <row r="14">
          <cell r="D14">
            <v>14.5</v>
          </cell>
          <cell r="G14">
            <v>12</v>
          </cell>
          <cell r="J14">
            <v>13.400000000000002</v>
          </cell>
        </row>
        <row r="15">
          <cell r="D15">
            <v>9.5</v>
          </cell>
          <cell r="E15">
            <v>8</v>
          </cell>
          <cell r="G15">
            <v>10</v>
          </cell>
          <cell r="H15">
            <v>8</v>
          </cell>
          <cell r="J15">
            <v>9.7200000000000006</v>
          </cell>
        </row>
        <row r="16">
          <cell r="D16">
            <v>12</v>
          </cell>
          <cell r="G16">
            <v>12</v>
          </cell>
          <cell r="J16">
            <v>12</v>
          </cell>
        </row>
        <row r="17">
          <cell r="D17">
            <v>15.25</v>
          </cell>
          <cell r="G17">
            <v>12.5</v>
          </cell>
          <cell r="J17">
            <v>14.040000000000001</v>
          </cell>
        </row>
        <row r="18">
          <cell r="D18">
            <v>11</v>
          </cell>
          <cell r="E18">
            <v>10</v>
          </cell>
          <cell r="G18">
            <v>8</v>
          </cell>
          <cell r="H18">
            <v>12</v>
          </cell>
          <cell r="J18">
            <v>11.440000000000001</v>
          </cell>
        </row>
        <row r="19">
          <cell r="D19">
            <v>14.5</v>
          </cell>
          <cell r="G19">
            <v>15</v>
          </cell>
          <cell r="J19">
            <v>14.72</v>
          </cell>
        </row>
        <row r="20">
          <cell r="D20">
            <v>12.5</v>
          </cell>
          <cell r="G20">
            <v>12</v>
          </cell>
          <cell r="J20">
            <v>12.280000000000001</v>
          </cell>
        </row>
        <row r="21">
          <cell r="D21">
            <v>12</v>
          </cell>
          <cell r="G21">
            <v>13</v>
          </cell>
          <cell r="J21">
            <v>12.440000000000001</v>
          </cell>
        </row>
        <row r="22">
          <cell r="D22">
            <v>12</v>
          </cell>
          <cell r="G22">
            <v>8</v>
          </cell>
          <cell r="H22">
            <v>12</v>
          </cell>
          <cell r="J22">
            <v>12</v>
          </cell>
        </row>
        <row r="23">
          <cell r="D23">
            <v>16</v>
          </cell>
          <cell r="G23">
            <v>12.5</v>
          </cell>
          <cell r="J23">
            <v>14.46</v>
          </cell>
        </row>
        <row r="24">
          <cell r="D24">
            <v>10.5</v>
          </cell>
          <cell r="E24">
            <v>12</v>
          </cell>
          <cell r="G24">
            <v>12.75</v>
          </cell>
          <cell r="J24">
            <v>12.330000000000002</v>
          </cell>
        </row>
        <row r="25">
          <cell r="D25">
            <v>11.5</v>
          </cell>
          <cell r="G25">
            <v>17.25</v>
          </cell>
          <cell r="J25">
            <v>14.030000000000001</v>
          </cell>
        </row>
        <row r="26">
          <cell r="D26">
            <v>9.5</v>
          </cell>
          <cell r="E26">
            <v>12</v>
          </cell>
          <cell r="G26">
            <v>8.75</v>
          </cell>
          <cell r="H26">
            <v>8</v>
          </cell>
          <cell r="J26">
            <v>10.57</v>
          </cell>
        </row>
        <row r="27">
          <cell r="D27">
            <v>12.25</v>
          </cell>
          <cell r="G27">
            <v>8.5</v>
          </cell>
          <cell r="H27">
            <v>12</v>
          </cell>
          <cell r="J27">
            <v>12.14</v>
          </cell>
        </row>
        <row r="28">
          <cell r="D28">
            <v>5.5</v>
          </cell>
          <cell r="G28">
            <v>3</v>
          </cell>
          <cell r="J28">
            <v>4.4000000000000004</v>
          </cell>
        </row>
        <row r="29">
          <cell r="D29">
            <v>13</v>
          </cell>
          <cell r="G29">
            <v>11</v>
          </cell>
          <cell r="J29">
            <v>12.120000000000001</v>
          </cell>
        </row>
        <row r="30">
          <cell r="D30">
            <v>13</v>
          </cell>
          <cell r="G30">
            <v>15</v>
          </cell>
          <cell r="J30">
            <v>13.88</v>
          </cell>
        </row>
        <row r="31">
          <cell r="D31">
            <v>13</v>
          </cell>
          <cell r="G31">
            <v>12.5</v>
          </cell>
          <cell r="J31">
            <v>12.780000000000001</v>
          </cell>
        </row>
        <row r="32">
          <cell r="D32">
            <v>12</v>
          </cell>
          <cell r="G32">
            <v>7</v>
          </cell>
          <cell r="H32">
            <v>12</v>
          </cell>
          <cell r="J32">
            <v>12</v>
          </cell>
        </row>
        <row r="33">
          <cell r="D33">
            <v>12.5</v>
          </cell>
          <cell r="G33">
            <v>8</v>
          </cell>
          <cell r="H33">
            <v>8</v>
          </cell>
          <cell r="J33">
            <v>10.520000000000001</v>
          </cell>
        </row>
        <row r="34">
          <cell r="D34">
            <v>13.5</v>
          </cell>
          <cell r="G34">
            <v>14.75</v>
          </cell>
          <cell r="J34">
            <v>14.05</v>
          </cell>
        </row>
        <row r="35">
          <cell r="D35">
            <v>14</v>
          </cell>
          <cell r="G35">
            <v>14.75</v>
          </cell>
          <cell r="J35">
            <v>14.330000000000002</v>
          </cell>
        </row>
        <row r="36">
          <cell r="D36">
            <v>13.75</v>
          </cell>
          <cell r="G36">
            <v>13.5</v>
          </cell>
          <cell r="J36">
            <v>13.64</v>
          </cell>
        </row>
        <row r="37">
          <cell r="D37">
            <v>13.5</v>
          </cell>
          <cell r="G37">
            <v>14.75</v>
          </cell>
          <cell r="J37">
            <v>14.05</v>
          </cell>
        </row>
        <row r="38">
          <cell r="D38">
            <v>12</v>
          </cell>
          <cell r="G38">
            <v>12</v>
          </cell>
          <cell r="H38">
            <v>12</v>
          </cell>
          <cell r="J38">
            <v>12</v>
          </cell>
        </row>
        <row r="39">
          <cell r="D39">
            <v>13.75</v>
          </cell>
          <cell r="G39">
            <v>16.75</v>
          </cell>
          <cell r="J39">
            <v>15.07</v>
          </cell>
        </row>
        <row r="40">
          <cell r="D40">
            <v>13.5</v>
          </cell>
          <cell r="G40">
            <v>8.5</v>
          </cell>
          <cell r="H40">
            <v>0</v>
          </cell>
          <cell r="J40">
            <v>11.3</v>
          </cell>
        </row>
        <row r="41">
          <cell r="D41">
            <v>12.5</v>
          </cell>
          <cell r="G41">
            <v>14</v>
          </cell>
          <cell r="J41">
            <v>13.16</v>
          </cell>
        </row>
        <row r="42">
          <cell r="D42">
            <v>12.5</v>
          </cell>
          <cell r="G42">
            <v>17.25</v>
          </cell>
          <cell r="J42">
            <v>14.59</v>
          </cell>
        </row>
        <row r="43">
          <cell r="D43">
            <v>12.5</v>
          </cell>
          <cell r="G43">
            <v>10.5</v>
          </cell>
          <cell r="H43">
            <v>12</v>
          </cell>
          <cell r="J43">
            <v>12.280000000000001</v>
          </cell>
        </row>
        <row r="44">
          <cell r="D44">
            <v>12</v>
          </cell>
          <cell r="G44">
            <v>7</v>
          </cell>
          <cell r="H44">
            <v>0</v>
          </cell>
          <cell r="J44">
            <v>9.8000000000000007</v>
          </cell>
        </row>
        <row r="45">
          <cell r="D45">
            <v>19</v>
          </cell>
          <cell r="G45">
            <v>16</v>
          </cell>
          <cell r="J45">
            <v>17.68</v>
          </cell>
        </row>
        <row r="46">
          <cell r="D46">
            <v>16.75</v>
          </cell>
          <cell r="G46">
            <v>17</v>
          </cell>
          <cell r="J46">
            <v>16.86</v>
          </cell>
        </row>
        <row r="47">
          <cell r="D47">
            <v>13.25</v>
          </cell>
          <cell r="G47">
            <v>15</v>
          </cell>
          <cell r="J47">
            <v>14.02</v>
          </cell>
        </row>
        <row r="48">
          <cell r="D48">
            <v>15</v>
          </cell>
          <cell r="G48">
            <v>16.5</v>
          </cell>
          <cell r="J48">
            <v>15.66</v>
          </cell>
        </row>
        <row r="49">
          <cell r="D49">
            <v>13.75</v>
          </cell>
          <cell r="G49">
            <v>16.5</v>
          </cell>
          <cell r="J49">
            <v>14.96</v>
          </cell>
        </row>
        <row r="50">
          <cell r="D50">
            <v>10.5</v>
          </cell>
          <cell r="G50">
            <v>15</v>
          </cell>
          <cell r="J50">
            <v>12.48</v>
          </cell>
        </row>
        <row r="51">
          <cell r="D51">
            <v>11.75</v>
          </cell>
          <cell r="E51">
            <v>12</v>
          </cell>
          <cell r="G51">
            <v>10.5</v>
          </cell>
          <cell r="H51">
            <v>12</v>
          </cell>
          <cell r="J51">
            <v>12</v>
          </cell>
        </row>
        <row r="52">
          <cell r="D52">
            <v>11</v>
          </cell>
          <cell r="G52">
            <v>17</v>
          </cell>
          <cell r="J52">
            <v>13.64</v>
          </cell>
        </row>
        <row r="53">
          <cell r="D53">
            <v>12.25</v>
          </cell>
          <cell r="G53">
            <v>10</v>
          </cell>
          <cell r="H53">
            <v>12</v>
          </cell>
          <cell r="J53">
            <v>12.14</v>
          </cell>
        </row>
        <row r="54">
          <cell r="D54">
            <v>11</v>
          </cell>
          <cell r="G54">
            <v>16.25</v>
          </cell>
          <cell r="J54">
            <v>13.31</v>
          </cell>
        </row>
        <row r="55">
          <cell r="D55">
            <v>12.75</v>
          </cell>
          <cell r="G55">
            <v>14</v>
          </cell>
          <cell r="J55">
            <v>13.3</v>
          </cell>
        </row>
        <row r="56">
          <cell r="D56">
            <v>12.25</v>
          </cell>
          <cell r="G56">
            <v>15.25</v>
          </cell>
          <cell r="J56">
            <v>13.57</v>
          </cell>
        </row>
        <row r="57">
          <cell r="D57">
            <v>10.5</v>
          </cell>
          <cell r="G57">
            <v>15</v>
          </cell>
          <cell r="J57">
            <v>12.48</v>
          </cell>
        </row>
        <row r="58">
          <cell r="D58">
            <v>13</v>
          </cell>
          <cell r="G58">
            <v>13</v>
          </cell>
          <cell r="J58">
            <v>13</v>
          </cell>
        </row>
        <row r="59">
          <cell r="D59">
            <v>11</v>
          </cell>
          <cell r="G59">
            <v>14</v>
          </cell>
          <cell r="J59">
            <v>12.32</v>
          </cell>
        </row>
        <row r="60">
          <cell r="D60">
            <v>7</v>
          </cell>
          <cell r="E60">
            <v>12</v>
          </cell>
          <cell r="G60">
            <v>5.5</v>
          </cell>
          <cell r="H60">
            <v>12</v>
          </cell>
          <cell r="J60">
            <v>12</v>
          </cell>
        </row>
        <row r="61">
          <cell r="D61">
            <v>9.5</v>
          </cell>
          <cell r="G61">
            <v>16</v>
          </cell>
          <cell r="J61">
            <v>12.36</v>
          </cell>
        </row>
        <row r="62">
          <cell r="D62">
            <v>15.5</v>
          </cell>
          <cell r="G62">
            <v>13.5</v>
          </cell>
          <cell r="J62">
            <v>14.620000000000001</v>
          </cell>
        </row>
        <row r="63">
          <cell r="D63">
            <v>12.5</v>
          </cell>
          <cell r="G63">
            <v>14.5</v>
          </cell>
          <cell r="J63">
            <v>13.38</v>
          </cell>
        </row>
        <row r="64">
          <cell r="D64">
            <v>14.25</v>
          </cell>
          <cell r="G64">
            <v>14.5</v>
          </cell>
          <cell r="J64">
            <v>14.36</v>
          </cell>
        </row>
        <row r="65">
          <cell r="D65">
            <v>9.5</v>
          </cell>
          <cell r="E65">
            <v>12</v>
          </cell>
          <cell r="G65">
            <v>12</v>
          </cell>
          <cell r="J65">
            <v>12</v>
          </cell>
        </row>
        <row r="66">
          <cell r="D66">
            <v>13</v>
          </cell>
          <cell r="G66">
            <v>11</v>
          </cell>
          <cell r="J66">
            <v>12.120000000000001</v>
          </cell>
        </row>
        <row r="67">
          <cell r="D67">
            <v>14</v>
          </cell>
          <cell r="G67">
            <v>14.5</v>
          </cell>
          <cell r="J67">
            <v>14.22</v>
          </cell>
        </row>
        <row r="68">
          <cell r="D68">
            <v>16</v>
          </cell>
          <cell r="G68">
            <v>8.5</v>
          </cell>
          <cell r="J68">
            <v>12.700000000000001</v>
          </cell>
        </row>
        <row r="69">
          <cell r="D69">
            <v>10.5</v>
          </cell>
          <cell r="G69">
            <v>15.75</v>
          </cell>
          <cell r="J69">
            <v>12.81</v>
          </cell>
        </row>
        <row r="70">
          <cell r="D70">
            <v>12</v>
          </cell>
          <cell r="G70">
            <v>13.5</v>
          </cell>
          <cell r="J70">
            <v>12.66</v>
          </cell>
        </row>
        <row r="71">
          <cell r="D71">
            <v>13.5</v>
          </cell>
          <cell r="G71">
            <v>11.75</v>
          </cell>
          <cell r="J71">
            <v>12.73</v>
          </cell>
        </row>
        <row r="72">
          <cell r="D72">
            <v>12.5</v>
          </cell>
          <cell r="G72">
            <v>14.5</v>
          </cell>
          <cell r="J72">
            <v>13.38</v>
          </cell>
        </row>
        <row r="73">
          <cell r="D73">
            <v>9.5</v>
          </cell>
          <cell r="G73">
            <v>15.25</v>
          </cell>
          <cell r="J73">
            <v>12.030000000000001</v>
          </cell>
        </row>
        <row r="74">
          <cell r="D74">
            <v>14</v>
          </cell>
          <cell r="G74">
            <v>17.25</v>
          </cell>
          <cell r="J74">
            <v>15.43</v>
          </cell>
        </row>
        <row r="75">
          <cell r="D75">
            <v>10</v>
          </cell>
          <cell r="E75">
            <v>12</v>
          </cell>
          <cell r="G75">
            <v>14</v>
          </cell>
          <cell r="J75">
            <v>12.88</v>
          </cell>
        </row>
        <row r="76">
          <cell r="D76">
            <v>14.25</v>
          </cell>
          <cell r="G76">
            <v>11.5</v>
          </cell>
          <cell r="J76">
            <v>13.04</v>
          </cell>
        </row>
        <row r="77">
          <cell r="D77">
            <v>7.5</v>
          </cell>
          <cell r="E77">
            <v>10</v>
          </cell>
          <cell r="G77">
            <v>9</v>
          </cell>
          <cell r="H77">
            <v>10</v>
          </cell>
          <cell r="J77">
            <v>10</v>
          </cell>
        </row>
        <row r="78">
          <cell r="D78">
            <v>15</v>
          </cell>
          <cell r="G78">
            <v>16.5</v>
          </cell>
          <cell r="J78">
            <v>15.66</v>
          </cell>
        </row>
        <row r="79">
          <cell r="D79">
            <v>12.5</v>
          </cell>
          <cell r="G79">
            <v>14.5</v>
          </cell>
          <cell r="J79">
            <v>13.38</v>
          </cell>
        </row>
        <row r="80">
          <cell r="D80">
            <v>11.75</v>
          </cell>
          <cell r="G80">
            <v>14.75</v>
          </cell>
          <cell r="J80">
            <v>13.07</v>
          </cell>
        </row>
        <row r="81">
          <cell r="D81">
            <v>9</v>
          </cell>
          <cell r="E81">
            <v>12</v>
          </cell>
          <cell r="G81">
            <v>8</v>
          </cell>
          <cell r="H81">
            <v>12</v>
          </cell>
          <cell r="J81">
            <v>12</v>
          </cell>
        </row>
        <row r="82">
          <cell r="D82">
            <v>11</v>
          </cell>
          <cell r="G82">
            <v>13.75</v>
          </cell>
          <cell r="J82">
            <v>12.21</v>
          </cell>
        </row>
        <row r="83">
          <cell r="D83">
            <v>10</v>
          </cell>
          <cell r="E83">
            <v>11</v>
          </cell>
          <cell r="G83">
            <v>14</v>
          </cell>
          <cell r="J83">
            <v>12.32</v>
          </cell>
        </row>
        <row r="84">
          <cell r="D84">
            <v>5.5</v>
          </cell>
          <cell r="E84">
            <v>12</v>
          </cell>
          <cell r="G84">
            <v>10.75</v>
          </cell>
          <cell r="H84">
            <v>12</v>
          </cell>
          <cell r="J84">
            <v>12</v>
          </cell>
        </row>
        <row r="85">
          <cell r="D85">
            <v>0</v>
          </cell>
          <cell r="G85">
            <v>0</v>
          </cell>
          <cell r="J85">
            <v>0</v>
          </cell>
        </row>
        <row r="86">
          <cell r="D86">
            <v>3</v>
          </cell>
          <cell r="G86">
            <v>3</v>
          </cell>
          <cell r="J86">
            <v>3</v>
          </cell>
        </row>
        <row r="87">
          <cell r="D87">
            <v>11</v>
          </cell>
          <cell r="E87">
            <v>12</v>
          </cell>
          <cell r="G87">
            <v>6</v>
          </cell>
          <cell r="H87">
            <v>11</v>
          </cell>
          <cell r="J87">
            <v>11.56</v>
          </cell>
        </row>
        <row r="88">
          <cell r="D88">
            <v>14</v>
          </cell>
          <cell r="G88">
            <v>14</v>
          </cell>
          <cell r="J88">
            <v>14</v>
          </cell>
        </row>
        <row r="89">
          <cell r="D89">
            <v>12</v>
          </cell>
          <cell r="G89">
            <v>12</v>
          </cell>
          <cell r="J89">
            <v>12</v>
          </cell>
        </row>
        <row r="90">
          <cell r="D90">
            <v>13.5</v>
          </cell>
          <cell r="G90">
            <v>14</v>
          </cell>
          <cell r="J90">
            <v>13.72</v>
          </cell>
        </row>
        <row r="91">
          <cell r="D91">
            <v>13.5</v>
          </cell>
          <cell r="G91">
            <v>11.75</v>
          </cell>
          <cell r="J91">
            <v>12.73</v>
          </cell>
        </row>
        <row r="92">
          <cell r="D92">
            <v>14.25</v>
          </cell>
          <cell r="G92">
            <v>16.75</v>
          </cell>
          <cell r="J92">
            <v>15.350000000000001</v>
          </cell>
        </row>
        <row r="93">
          <cell r="D93">
            <v>11</v>
          </cell>
          <cell r="G93">
            <v>16</v>
          </cell>
          <cell r="J93">
            <v>13.2</v>
          </cell>
        </row>
        <row r="94">
          <cell r="D94">
            <v>7.5</v>
          </cell>
          <cell r="E94">
            <v>12</v>
          </cell>
          <cell r="G94">
            <v>13.5</v>
          </cell>
          <cell r="J94">
            <v>12.66</v>
          </cell>
        </row>
        <row r="95">
          <cell r="D95">
            <v>10.5</v>
          </cell>
          <cell r="E95">
            <v>12</v>
          </cell>
          <cell r="G95">
            <v>10.5</v>
          </cell>
          <cell r="H95">
            <v>12</v>
          </cell>
          <cell r="J95">
            <v>12</v>
          </cell>
        </row>
        <row r="96">
          <cell r="D96">
            <v>14.5</v>
          </cell>
          <cell r="G96">
            <v>11.25</v>
          </cell>
          <cell r="J96">
            <v>13.07</v>
          </cell>
        </row>
        <row r="97">
          <cell r="D97">
            <v>12</v>
          </cell>
          <cell r="G97">
            <v>12</v>
          </cell>
          <cell r="J97">
            <v>12</v>
          </cell>
        </row>
        <row r="98">
          <cell r="D98">
            <v>11</v>
          </cell>
          <cell r="E98">
            <v>12</v>
          </cell>
          <cell r="G98">
            <v>10.5</v>
          </cell>
          <cell r="H98">
            <v>12</v>
          </cell>
          <cell r="J98">
            <v>12</v>
          </cell>
        </row>
        <row r="99">
          <cell r="D99">
            <v>18.5</v>
          </cell>
          <cell r="G99">
            <v>15.5</v>
          </cell>
          <cell r="J99">
            <v>17.18</v>
          </cell>
        </row>
        <row r="100">
          <cell r="D100">
            <v>0</v>
          </cell>
          <cell r="G100">
            <v>0</v>
          </cell>
          <cell r="J100">
            <v>0</v>
          </cell>
        </row>
        <row r="101">
          <cell r="D101">
            <v>13</v>
          </cell>
          <cell r="G101">
            <v>7.5</v>
          </cell>
          <cell r="H101">
            <v>12</v>
          </cell>
          <cell r="J101">
            <v>12.560000000000002</v>
          </cell>
        </row>
        <row r="102">
          <cell r="D102">
            <v>7.5</v>
          </cell>
          <cell r="E102">
            <v>0</v>
          </cell>
          <cell r="G102">
            <v>7</v>
          </cell>
          <cell r="H102">
            <v>0</v>
          </cell>
          <cell r="J102">
            <v>7.28</v>
          </cell>
        </row>
        <row r="103">
          <cell r="D103">
            <v>6</v>
          </cell>
          <cell r="E103">
            <v>0</v>
          </cell>
          <cell r="G103">
            <v>10</v>
          </cell>
          <cell r="H103">
            <v>0</v>
          </cell>
          <cell r="J103">
            <v>7.7600000000000007</v>
          </cell>
        </row>
        <row r="104">
          <cell r="D104">
            <v>11</v>
          </cell>
          <cell r="G104">
            <v>14</v>
          </cell>
          <cell r="J104">
            <v>12.32</v>
          </cell>
        </row>
        <row r="105">
          <cell r="D105">
            <v>12.5</v>
          </cell>
          <cell r="G105">
            <v>12</v>
          </cell>
          <cell r="J105">
            <v>12.280000000000001</v>
          </cell>
        </row>
        <row r="106">
          <cell r="D106">
            <v>14</v>
          </cell>
          <cell r="G106">
            <v>10.5</v>
          </cell>
          <cell r="J106">
            <v>12.46</v>
          </cell>
        </row>
        <row r="107">
          <cell r="D107">
            <v>13</v>
          </cell>
          <cell r="G107">
            <v>11.75</v>
          </cell>
          <cell r="J107">
            <v>12.450000000000001</v>
          </cell>
        </row>
        <row r="108">
          <cell r="D108">
            <v>12</v>
          </cell>
          <cell r="G108">
            <v>16.5</v>
          </cell>
          <cell r="J108">
            <v>13.98</v>
          </cell>
        </row>
        <row r="109">
          <cell r="D109">
            <v>10</v>
          </cell>
          <cell r="E109">
            <v>12</v>
          </cell>
          <cell r="G109">
            <v>11</v>
          </cell>
          <cell r="H109">
            <v>10</v>
          </cell>
          <cell r="J109">
            <v>11.56</v>
          </cell>
        </row>
        <row r="110">
          <cell r="D110">
            <v>11</v>
          </cell>
          <cell r="E110">
            <v>0</v>
          </cell>
          <cell r="G110">
            <v>9.5</v>
          </cell>
          <cell r="H110">
            <v>0</v>
          </cell>
          <cell r="J110">
            <v>10.34</v>
          </cell>
        </row>
        <row r="111">
          <cell r="D111">
            <v>12.625</v>
          </cell>
          <cell r="G111">
            <v>13.5</v>
          </cell>
          <cell r="J111">
            <v>13.010000000000002</v>
          </cell>
        </row>
        <row r="112">
          <cell r="D112">
            <v>14.25</v>
          </cell>
          <cell r="G112">
            <v>13</v>
          </cell>
          <cell r="J112">
            <v>13.7</v>
          </cell>
        </row>
        <row r="113">
          <cell r="D113">
            <v>9</v>
          </cell>
          <cell r="E113">
            <v>0</v>
          </cell>
          <cell r="G113">
            <v>8</v>
          </cell>
          <cell r="H113">
            <v>0</v>
          </cell>
          <cell r="J113">
            <v>8.56</v>
          </cell>
        </row>
        <row r="114">
          <cell r="D114">
            <v>12.5</v>
          </cell>
          <cell r="G114">
            <v>18</v>
          </cell>
          <cell r="J114">
            <v>14.920000000000002</v>
          </cell>
        </row>
        <row r="115">
          <cell r="D115">
            <v>17.25</v>
          </cell>
          <cell r="G115">
            <v>15.5</v>
          </cell>
          <cell r="J115">
            <v>16.48</v>
          </cell>
        </row>
        <row r="116">
          <cell r="D116">
            <v>12.5</v>
          </cell>
          <cell r="G116">
            <v>13.5</v>
          </cell>
          <cell r="J116">
            <v>12.940000000000001</v>
          </cell>
        </row>
        <row r="117">
          <cell r="D117">
            <v>9.5</v>
          </cell>
          <cell r="E117">
            <v>12</v>
          </cell>
          <cell r="G117">
            <v>9</v>
          </cell>
          <cell r="H117">
            <v>12</v>
          </cell>
          <cell r="J117">
            <v>12</v>
          </cell>
        </row>
        <row r="118">
          <cell r="D118">
            <v>14</v>
          </cell>
          <cell r="G118">
            <v>14.625</v>
          </cell>
          <cell r="J118">
            <v>14.275</v>
          </cell>
        </row>
        <row r="119">
          <cell r="D119">
            <v>10.5</v>
          </cell>
          <cell r="E119">
            <v>12</v>
          </cell>
          <cell r="G119">
            <v>11.5</v>
          </cell>
          <cell r="H119">
            <v>12</v>
          </cell>
          <cell r="J119">
            <v>12</v>
          </cell>
        </row>
        <row r="120">
          <cell r="D120">
            <v>7</v>
          </cell>
          <cell r="E120">
            <v>12</v>
          </cell>
          <cell r="G120">
            <v>10.5</v>
          </cell>
          <cell r="H120">
            <v>12</v>
          </cell>
          <cell r="J120">
            <v>12</v>
          </cell>
        </row>
        <row r="121">
          <cell r="D121">
            <v>14</v>
          </cell>
          <cell r="G121">
            <v>15.5</v>
          </cell>
          <cell r="J121">
            <v>14.66</v>
          </cell>
        </row>
        <row r="122">
          <cell r="D122">
            <v>13.5</v>
          </cell>
          <cell r="G122">
            <v>13.5</v>
          </cell>
          <cell r="J122">
            <v>13.5</v>
          </cell>
        </row>
        <row r="123">
          <cell r="D123">
            <v>12.5</v>
          </cell>
          <cell r="G123">
            <v>17.25</v>
          </cell>
          <cell r="J123">
            <v>14.59</v>
          </cell>
        </row>
        <row r="124">
          <cell r="D124">
            <v>11</v>
          </cell>
          <cell r="G124">
            <v>14.5</v>
          </cell>
          <cell r="J124">
            <v>12.54</v>
          </cell>
        </row>
        <row r="125">
          <cell r="D125">
            <v>12</v>
          </cell>
          <cell r="G125">
            <v>9</v>
          </cell>
          <cell r="H125">
            <v>12</v>
          </cell>
          <cell r="J125">
            <v>12</v>
          </cell>
        </row>
        <row r="126">
          <cell r="D126">
            <v>15.5</v>
          </cell>
          <cell r="G126">
            <v>17.75</v>
          </cell>
          <cell r="J126">
            <v>16.490000000000002</v>
          </cell>
        </row>
      </sheetData>
      <sheetData sheetId="14">
        <row r="10">
          <cell r="D10">
            <v>18</v>
          </cell>
          <cell r="G10">
            <v>9</v>
          </cell>
          <cell r="J10">
            <v>13.5</v>
          </cell>
        </row>
        <row r="11">
          <cell r="D11">
            <v>19.5</v>
          </cell>
          <cell r="G11">
            <v>13.875</v>
          </cell>
          <cell r="J11">
            <v>16.6875</v>
          </cell>
        </row>
        <row r="12">
          <cell r="D12">
            <v>11.25</v>
          </cell>
          <cell r="G12">
            <v>13.125</v>
          </cell>
          <cell r="J12">
            <v>12.1875</v>
          </cell>
        </row>
        <row r="13">
          <cell r="D13">
            <v>17.25</v>
          </cell>
          <cell r="G13">
            <v>11.25</v>
          </cell>
          <cell r="J13">
            <v>14.25</v>
          </cell>
        </row>
        <row r="14">
          <cell r="D14">
            <v>16</v>
          </cell>
          <cell r="G14">
            <v>9</v>
          </cell>
          <cell r="J14">
            <v>12.5</v>
          </cell>
        </row>
        <row r="15">
          <cell r="D15">
            <v>14</v>
          </cell>
          <cell r="G15">
            <v>16.25</v>
          </cell>
          <cell r="J15">
            <v>15.125</v>
          </cell>
        </row>
        <row r="16">
          <cell r="D16">
            <v>19.5</v>
          </cell>
          <cell r="G16">
            <v>14.125</v>
          </cell>
          <cell r="J16">
            <v>16.8125</v>
          </cell>
        </row>
        <row r="17">
          <cell r="D17">
            <v>17</v>
          </cell>
          <cell r="G17">
            <v>12.25</v>
          </cell>
          <cell r="J17">
            <v>14.625</v>
          </cell>
        </row>
        <row r="18">
          <cell r="D18">
            <v>17.25</v>
          </cell>
          <cell r="G18">
            <v>12.375</v>
          </cell>
          <cell r="J18">
            <v>14.8125</v>
          </cell>
        </row>
        <row r="19">
          <cell r="D19">
            <v>13</v>
          </cell>
          <cell r="G19">
            <v>14.125</v>
          </cell>
          <cell r="J19">
            <v>13.5625</v>
          </cell>
        </row>
        <row r="20">
          <cell r="D20">
            <v>16.5</v>
          </cell>
          <cell r="G20">
            <v>13.875</v>
          </cell>
          <cell r="J20">
            <v>15.1875</v>
          </cell>
        </row>
        <row r="21">
          <cell r="D21">
            <v>8</v>
          </cell>
          <cell r="E21">
            <v>12</v>
          </cell>
          <cell r="G21">
            <v>12.875</v>
          </cell>
          <cell r="J21">
            <v>12.4375</v>
          </cell>
        </row>
        <row r="22">
          <cell r="D22">
            <v>16.5</v>
          </cell>
          <cell r="G22">
            <v>13.375</v>
          </cell>
          <cell r="J22">
            <v>14.9375</v>
          </cell>
        </row>
        <row r="23">
          <cell r="D23">
            <v>16</v>
          </cell>
          <cell r="G23">
            <v>13.75</v>
          </cell>
          <cell r="J23">
            <v>14.875</v>
          </cell>
        </row>
        <row r="24">
          <cell r="D24">
            <v>20</v>
          </cell>
          <cell r="G24">
            <v>15.125</v>
          </cell>
          <cell r="J24">
            <v>17.5625</v>
          </cell>
        </row>
        <row r="25">
          <cell r="D25">
            <v>17</v>
          </cell>
          <cell r="G25">
            <v>14.375</v>
          </cell>
          <cell r="J25">
            <v>15.6875</v>
          </cell>
        </row>
        <row r="26">
          <cell r="D26">
            <v>15</v>
          </cell>
          <cell r="G26">
            <v>14.375</v>
          </cell>
          <cell r="J26">
            <v>14.6875</v>
          </cell>
        </row>
        <row r="27">
          <cell r="D27">
            <v>8.5</v>
          </cell>
          <cell r="E27">
            <v>0</v>
          </cell>
          <cell r="G27">
            <v>5.5</v>
          </cell>
          <cell r="H27">
            <v>0</v>
          </cell>
          <cell r="J27">
            <v>7</v>
          </cell>
        </row>
        <row r="28">
          <cell r="D28">
            <v>13.25</v>
          </cell>
          <cell r="G28">
            <v>13.375</v>
          </cell>
          <cell r="J28">
            <v>13.3125</v>
          </cell>
        </row>
        <row r="29">
          <cell r="D29">
            <v>16.5</v>
          </cell>
          <cell r="G29">
            <v>11.75</v>
          </cell>
          <cell r="J29">
            <v>14.125</v>
          </cell>
        </row>
        <row r="30">
          <cell r="D30">
            <v>17.25</v>
          </cell>
          <cell r="G30">
            <v>13</v>
          </cell>
          <cell r="J30">
            <v>15.125</v>
          </cell>
        </row>
        <row r="31">
          <cell r="D31">
            <v>12</v>
          </cell>
          <cell r="G31">
            <v>14.125</v>
          </cell>
          <cell r="J31">
            <v>13.0625</v>
          </cell>
        </row>
        <row r="32">
          <cell r="D32">
            <v>16.25</v>
          </cell>
          <cell r="G32">
            <v>12.25</v>
          </cell>
          <cell r="J32">
            <v>14.25</v>
          </cell>
        </row>
        <row r="33">
          <cell r="D33">
            <v>14</v>
          </cell>
          <cell r="G33">
            <v>12</v>
          </cell>
          <cell r="J33">
            <v>13</v>
          </cell>
        </row>
        <row r="34">
          <cell r="D34">
            <v>18.25</v>
          </cell>
          <cell r="G34">
            <v>14.375</v>
          </cell>
          <cell r="J34">
            <v>16.3125</v>
          </cell>
        </row>
        <row r="35">
          <cell r="D35">
            <v>14.25</v>
          </cell>
          <cell r="G35">
            <v>11.125</v>
          </cell>
          <cell r="J35">
            <v>12.6875</v>
          </cell>
        </row>
        <row r="36">
          <cell r="D36">
            <v>13.75</v>
          </cell>
          <cell r="G36">
            <v>13.875</v>
          </cell>
          <cell r="J36">
            <v>13.8125</v>
          </cell>
        </row>
        <row r="37">
          <cell r="D37">
            <v>14.25</v>
          </cell>
          <cell r="G37">
            <v>10.5</v>
          </cell>
          <cell r="J37">
            <v>12.375</v>
          </cell>
        </row>
        <row r="38">
          <cell r="D38">
            <v>18</v>
          </cell>
          <cell r="G38">
            <v>15.875</v>
          </cell>
          <cell r="J38">
            <v>16.9375</v>
          </cell>
        </row>
        <row r="39">
          <cell r="D39">
            <v>12.25</v>
          </cell>
          <cell r="G39">
            <v>11.5</v>
          </cell>
          <cell r="H39">
            <v>0</v>
          </cell>
          <cell r="J39">
            <v>11.875</v>
          </cell>
        </row>
        <row r="40">
          <cell r="D40">
            <v>9.5</v>
          </cell>
          <cell r="E40">
            <v>11</v>
          </cell>
          <cell r="G40">
            <v>12.5</v>
          </cell>
          <cell r="J40">
            <v>11.75</v>
          </cell>
        </row>
        <row r="41">
          <cell r="D41">
            <v>15</v>
          </cell>
          <cell r="G41">
            <v>12.75</v>
          </cell>
          <cell r="J41">
            <v>13.875</v>
          </cell>
        </row>
        <row r="42">
          <cell r="D42">
            <v>11.25</v>
          </cell>
          <cell r="E42">
            <v>0</v>
          </cell>
          <cell r="G42">
            <v>12.125</v>
          </cell>
          <cell r="J42">
            <v>11.6875</v>
          </cell>
        </row>
        <row r="43">
          <cell r="D43">
            <v>15.25</v>
          </cell>
          <cell r="G43">
            <v>13.5</v>
          </cell>
          <cell r="J43">
            <v>14.375</v>
          </cell>
        </row>
        <row r="44">
          <cell r="D44">
            <v>5.5</v>
          </cell>
          <cell r="E44">
            <v>0</v>
          </cell>
          <cell r="G44">
            <v>12.875</v>
          </cell>
          <cell r="J44">
            <v>9.1875</v>
          </cell>
        </row>
        <row r="45">
          <cell r="D45">
            <v>18.25</v>
          </cell>
          <cell r="G45">
            <v>15.375</v>
          </cell>
          <cell r="J45">
            <v>16.8125</v>
          </cell>
        </row>
        <row r="46">
          <cell r="D46">
            <v>13.75</v>
          </cell>
          <cell r="G46">
            <v>12.875</v>
          </cell>
          <cell r="J46">
            <v>13.3125</v>
          </cell>
        </row>
        <row r="47">
          <cell r="D47">
            <v>16.75</v>
          </cell>
          <cell r="G47">
            <v>14.25</v>
          </cell>
          <cell r="J47">
            <v>15.5</v>
          </cell>
        </row>
        <row r="48">
          <cell r="D48">
            <v>19.5</v>
          </cell>
          <cell r="G48">
            <v>14.375</v>
          </cell>
          <cell r="J48">
            <v>16.9375</v>
          </cell>
        </row>
        <row r="49">
          <cell r="D49">
            <v>18.5</v>
          </cell>
          <cell r="G49">
            <v>12.875</v>
          </cell>
          <cell r="J49">
            <v>15.6875</v>
          </cell>
        </row>
        <row r="50">
          <cell r="D50">
            <v>16</v>
          </cell>
          <cell r="G50">
            <v>13.875</v>
          </cell>
          <cell r="J50">
            <v>14.9375</v>
          </cell>
        </row>
        <row r="51">
          <cell r="D51">
            <v>15.5</v>
          </cell>
          <cell r="G51">
            <v>13.375</v>
          </cell>
          <cell r="J51">
            <v>14.4375</v>
          </cell>
        </row>
        <row r="52">
          <cell r="D52">
            <v>7.25</v>
          </cell>
          <cell r="E52">
            <v>9</v>
          </cell>
          <cell r="G52">
            <v>14</v>
          </cell>
          <cell r="J52">
            <v>11.5</v>
          </cell>
        </row>
        <row r="53">
          <cell r="D53">
            <v>13.5</v>
          </cell>
          <cell r="G53">
            <v>13.75</v>
          </cell>
          <cell r="J53">
            <v>13.625</v>
          </cell>
        </row>
        <row r="54">
          <cell r="D54">
            <v>12.5</v>
          </cell>
          <cell r="G54">
            <v>14.75</v>
          </cell>
          <cell r="J54">
            <v>13.625</v>
          </cell>
        </row>
        <row r="55">
          <cell r="D55">
            <v>19.75</v>
          </cell>
          <cell r="G55">
            <v>15.375</v>
          </cell>
          <cell r="J55">
            <v>17.5625</v>
          </cell>
        </row>
        <row r="56">
          <cell r="D56">
            <v>18.25</v>
          </cell>
          <cell r="G56">
            <v>13.75</v>
          </cell>
          <cell r="J56">
            <v>16</v>
          </cell>
        </row>
        <row r="57">
          <cell r="D57">
            <v>13</v>
          </cell>
          <cell r="G57">
            <v>12.875</v>
          </cell>
          <cell r="J57">
            <v>12.9375</v>
          </cell>
        </row>
        <row r="58">
          <cell r="D58">
            <v>14.25</v>
          </cell>
          <cell r="G58">
            <v>14.75</v>
          </cell>
          <cell r="J58">
            <v>14.5</v>
          </cell>
        </row>
        <row r="59">
          <cell r="D59">
            <v>15</v>
          </cell>
          <cell r="G59">
            <v>14.375</v>
          </cell>
          <cell r="J59">
            <v>14.6875</v>
          </cell>
        </row>
        <row r="60">
          <cell r="D60">
            <v>16</v>
          </cell>
          <cell r="G60">
            <v>13.875</v>
          </cell>
          <cell r="J60">
            <v>14.9375</v>
          </cell>
        </row>
        <row r="61">
          <cell r="D61">
            <v>17.5</v>
          </cell>
          <cell r="G61">
            <v>15.375</v>
          </cell>
          <cell r="J61">
            <v>16.4375</v>
          </cell>
        </row>
        <row r="62">
          <cell r="D62">
            <v>13.625</v>
          </cell>
          <cell r="G62">
            <v>14.5</v>
          </cell>
          <cell r="J62">
            <v>14.0625</v>
          </cell>
        </row>
        <row r="63">
          <cell r="D63">
            <v>14.5</v>
          </cell>
          <cell r="G63">
            <v>15.375</v>
          </cell>
          <cell r="J63">
            <v>14.9375</v>
          </cell>
        </row>
        <row r="64">
          <cell r="D64">
            <v>15.25</v>
          </cell>
          <cell r="G64">
            <v>15.875</v>
          </cell>
          <cell r="J64">
            <v>15.5625</v>
          </cell>
        </row>
        <row r="65">
          <cell r="D65">
            <v>13.25</v>
          </cell>
          <cell r="G65">
            <v>13</v>
          </cell>
          <cell r="J65">
            <v>13.125</v>
          </cell>
        </row>
        <row r="66">
          <cell r="D66">
            <v>16.25</v>
          </cell>
          <cell r="G66">
            <v>14.75</v>
          </cell>
          <cell r="J66">
            <v>15.5</v>
          </cell>
        </row>
        <row r="67">
          <cell r="D67">
            <v>17.75</v>
          </cell>
          <cell r="G67">
            <v>11.75</v>
          </cell>
          <cell r="J67">
            <v>14.75</v>
          </cell>
        </row>
        <row r="68">
          <cell r="D68">
            <v>14.25</v>
          </cell>
          <cell r="G68">
            <v>12.5</v>
          </cell>
          <cell r="J68">
            <v>13.375</v>
          </cell>
        </row>
        <row r="69">
          <cell r="D69">
            <v>12</v>
          </cell>
          <cell r="G69">
            <v>12.25</v>
          </cell>
          <cell r="J69">
            <v>12.125</v>
          </cell>
        </row>
        <row r="70">
          <cell r="D70">
            <v>16.5</v>
          </cell>
          <cell r="G70">
            <v>14.25</v>
          </cell>
          <cell r="J70">
            <v>15.375</v>
          </cell>
        </row>
        <row r="71">
          <cell r="D71">
            <v>20</v>
          </cell>
          <cell r="G71">
            <v>13.625</v>
          </cell>
          <cell r="J71">
            <v>16.8125</v>
          </cell>
        </row>
        <row r="72">
          <cell r="D72">
            <v>17.5</v>
          </cell>
          <cell r="G72">
            <v>15.375</v>
          </cell>
          <cell r="J72">
            <v>16.4375</v>
          </cell>
        </row>
        <row r="73">
          <cell r="D73">
            <v>19.5</v>
          </cell>
          <cell r="G73">
            <v>13.875</v>
          </cell>
          <cell r="J73">
            <v>16.6875</v>
          </cell>
        </row>
        <row r="74">
          <cell r="D74">
            <v>16</v>
          </cell>
          <cell r="G74">
            <v>14.875</v>
          </cell>
          <cell r="J74">
            <v>15.4375</v>
          </cell>
        </row>
        <row r="75">
          <cell r="D75">
            <v>17.375</v>
          </cell>
          <cell r="G75">
            <v>14.875</v>
          </cell>
          <cell r="J75">
            <v>16.125</v>
          </cell>
        </row>
        <row r="76">
          <cell r="D76">
            <v>6</v>
          </cell>
          <cell r="E76">
            <v>12</v>
          </cell>
          <cell r="G76">
            <v>12.75</v>
          </cell>
          <cell r="J76">
            <v>12.375</v>
          </cell>
        </row>
        <row r="77">
          <cell r="D77">
            <v>16.5</v>
          </cell>
          <cell r="G77">
            <v>10.875</v>
          </cell>
          <cell r="J77">
            <v>13.6875</v>
          </cell>
        </row>
        <row r="78">
          <cell r="D78">
            <v>15.25</v>
          </cell>
          <cell r="G78">
            <v>11</v>
          </cell>
          <cell r="J78">
            <v>13.125</v>
          </cell>
        </row>
        <row r="79">
          <cell r="D79">
            <v>14</v>
          </cell>
          <cell r="G79">
            <v>14.125</v>
          </cell>
          <cell r="J79">
            <v>14.0625</v>
          </cell>
        </row>
        <row r="80">
          <cell r="D80">
            <v>17.5</v>
          </cell>
          <cell r="G80">
            <v>11</v>
          </cell>
          <cell r="J80">
            <v>14.25</v>
          </cell>
        </row>
        <row r="81">
          <cell r="D81">
            <v>15.5</v>
          </cell>
          <cell r="G81">
            <v>14.25</v>
          </cell>
          <cell r="J81">
            <v>14.875</v>
          </cell>
        </row>
        <row r="82">
          <cell r="D82">
            <v>16.625</v>
          </cell>
          <cell r="G82">
            <v>13.75</v>
          </cell>
          <cell r="J82">
            <v>15.1875</v>
          </cell>
        </row>
        <row r="83">
          <cell r="D83">
            <v>17</v>
          </cell>
          <cell r="G83">
            <v>10.5</v>
          </cell>
          <cell r="J83">
            <v>13.75</v>
          </cell>
        </row>
        <row r="84">
          <cell r="D84">
            <v>0</v>
          </cell>
          <cell r="G84">
            <v>0</v>
          </cell>
          <cell r="J84">
            <v>0</v>
          </cell>
        </row>
        <row r="85">
          <cell r="D85">
            <v>0</v>
          </cell>
          <cell r="G85">
            <v>0</v>
          </cell>
          <cell r="J85">
            <v>0</v>
          </cell>
        </row>
        <row r="86">
          <cell r="D86">
            <v>17</v>
          </cell>
          <cell r="G86">
            <v>14</v>
          </cell>
          <cell r="J86">
            <v>15.5</v>
          </cell>
        </row>
        <row r="87">
          <cell r="D87">
            <v>16</v>
          </cell>
          <cell r="G87">
            <v>12.375</v>
          </cell>
          <cell r="J87">
            <v>14.1875</v>
          </cell>
        </row>
        <row r="88">
          <cell r="D88">
            <v>12.5</v>
          </cell>
          <cell r="G88">
            <v>12</v>
          </cell>
          <cell r="J88">
            <v>12.25</v>
          </cell>
        </row>
        <row r="89">
          <cell r="D89">
            <v>18.75</v>
          </cell>
          <cell r="G89">
            <v>12.375</v>
          </cell>
          <cell r="J89">
            <v>15.5625</v>
          </cell>
        </row>
        <row r="90">
          <cell r="D90">
            <v>15.75</v>
          </cell>
          <cell r="G90">
            <v>12.25</v>
          </cell>
          <cell r="J90">
            <v>14</v>
          </cell>
        </row>
        <row r="91">
          <cell r="D91">
            <v>20</v>
          </cell>
          <cell r="G91">
            <v>17</v>
          </cell>
          <cell r="J91">
            <v>18.5</v>
          </cell>
        </row>
        <row r="92">
          <cell r="D92">
            <v>14.5</v>
          </cell>
          <cell r="G92">
            <v>10.625</v>
          </cell>
          <cell r="J92">
            <v>12.5625</v>
          </cell>
        </row>
        <row r="93">
          <cell r="D93">
            <v>10</v>
          </cell>
          <cell r="E93">
            <v>11</v>
          </cell>
          <cell r="G93">
            <v>13.375</v>
          </cell>
          <cell r="J93">
            <v>12.1875</v>
          </cell>
        </row>
        <row r="94">
          <cell r="D94">
            <v>17</v>
          </cell>
          <cell r="G94">
            <v>14.125</v>
          </cell>
          <cell r="J94">
            <v>15.5625</v>
          </cell>
        </row>
        <row r="95">
          <cell r="D95">
            <v>14</v>
          </cell>
          <cell r="G95">
            <v>11.5</v>
          </cell>
          <cell r="J95">
            <v>12.75</v>
          </cell>
        </row>
        <row r="96">
          <cell r="D96">
            <v>2</v>
          </cell>
          <cell r="E96">
            <v>12</v>
          </cell>
          <cell r="G96">
            <v>12</v>
          </cell>
          <cell r="J96">
            <v>12</v>
          </cell>
        </row>
        <row r="97">
          <cell r="D97">
            <v>17.25</v>
          </cell>
          <cell r="G97">
            <v>13.5</v>
          </cell>
          <cell r="J97">
            <v>15.375</v>
          </cell>
        </row>
        <row r="98">
          <cell r="D98">
            <v>16</v>
          </cell>
          <cell r="G98">
            <v>14.875</v>
          </cell>
          <cell r="J98">
            <v>15.4375</v>
          </cell>
        </row>
        <row r="99">
          <cell r="D99">
            <v>0</v>
          </cell>
          <cell r="G99">
            <v>0</v>
          </cell>
          <cell r="J99">
            <v>0</v>
          </cell>
        </row>
        <row r="100">
          <cell r="D100">
            <v>13.75</v>
          </cell>
          <cell r="G100">
            <v>13.625</v>
          </cell>
          <cell r="J100">
            <v>13.6875</v>
          </cell>
        </row>
        <row r="101">
          <cell r="D101">
            <v>2</v>
          </cell>
          <cell r="E101">
            <v>0</v>
          </cell>
          <cell r="G101">
            <v>10</v>
          </cell>
          <cell r="H101">
            <v>0</v>
          </cell>
          <cell r="J101">
            <v>6</v>
          </cell>
        </row>
        <row r="102">
          <cell r="D102">
            <v>10</v>
          </cell>
          <cell r="E102">
            <v>0</v>
          </cell>
          <cell r="G102">
            <v>11.5</v>
          </cell>
          <cell r="H102">
            <v>0</v>
          </cell>
          <cell r="J102">
            <v>10.75</v>
          </cell>
        </row>
        <row r="103">
          <cell r="D103">
            <v>20</v>
          </cell>
          <cell r="G103">
            <v>14.25</v>
          </cell>
          <cell r="J103">
            <v>17.125</v>
          </cell>
        </row>
        <row r="104">
          <cell r="D104">
            <v>13.5</v>
          </cell>
          <cell r="G104">
            <v>11.125</v>
          </cell>
          <cell r="J104">
            <v>12.3125</v>
          </cell>
        </row>
        <row r="105">
          <cell r="D105">
            <v>16.75</v>
          </cell>
          <cell r="G105">
            <v>11.375</v>
          </cell>
          <cell r="J105">
            <v>14.0625</v>
          </cell>
        </row>
        <row r="106">
          <cell r="D106">
            <v>19.25</v>
          </cell>
          <cell r="G106">
            <v>14.25</v>
          </cell>
          <cell r="J106">
            <v>16.75</v>
          </cell>
        </row>
        <row r="107">
          <cell r="D107">
            <v>19.25</v>
          </cell>
          <cell r="G107">
            <v>11</v>
          </cell>
          <cell r="J107">
            <v>15.125</v>
          </cell>
        </row>
        <row r="108">
          <cell r="D108">
            <v>16.25</v>
          </cell>
          <cell r="G108">
            <v>12.5</v>
          </cell>
          <cell r="J108">
            <v>14.375</v>
          </cell>
        </row>
        <row r="109">
          <cell r="D109">
            <v>12</v>
          </cell>
          <cell r="G109">
            <v>8.5</v>
          </cell>
          <cell r="H109">
            <v>0</v>
          </cell>
          <cell r="J109">
            <v>10.25</v>
          </cell>
        </row>
        <row r="110">
          <cell r="D110">
            <v>12.25</v>
          </cell>
          <cell r="G110">
            <v>14.75</v>
          </cell>
          <cell r="J110">
            <v>13.5</v>
          </cell>
        </row>
        <row r="111">
          <cell r="D111">
            <v>18</v>
          </cell>
          <cell r="G111">
            <v>13.125</v>
          </cell>
          <cell r="J111">
            <v>15.5625</v>
          </cell>
        </row>
        <row r="112">
          <cell r="D112">
            <v>10</v>
          </cell>
          <cell r="E112">
            <v>0</v>
          </cell>
          <cell r="G112">
            <v>13.375</v>
          </cell>
          <cell r="J112">
            <v>11.6875</v>
          </cell>
        </row>
        <row r="113">
          <cell r="D113">
            <v>12.75</v>
          </cell>
          <cell r="G113">
            <v>14.25</v>
          </cell>
          <cell r="J113">
            <v>13.5</v>
          </cell>
        </row>
        <row r="114">
          <cell r="D114">
            <v>18.75</v>
          </cell>
          <cell r="G114">
            <v>14.875</v>
          </cell>
          <cell r="J114">
            <v>16.8125</v>
          </cell>
        </row>
        <row r="115">
          <cell r="D115">
            <v>13.25</v>
          </cell>
          <cell r="G115">
            <v>12.125</v>
          </cell>
          <cell r="J115">
            <v>12.6875</v>
          </cell>
        </row>
        <row r="116">
          <cell r="D116">
            <v>11.125</v>
          </cell>
          <cell r="G116">
            <v>13.25</v>
          </cell>
          <cell r="J116">
            <v>12.1875</v>
          </cell>
        </row>
        <row r="117">
          <cell r="D117">
            <v>19.25</v>
          </cell>
          <cell r="G117">
            <v>16.125</v>
          </cell>
          <cell r="J117">
            <v>17.6875</v>
          </cell>
        </row>
        <row r="118">
          <cell r="D118">
            <v>12.25</v>
          </cell>
          <cell r="G118">
            <v>15.25</v>
          </cell>
          <cell r="J118">
            <v>13.75</v>
          </cell>
        </row>
        <row r="119">
          <cell r="D119">
            <v>14.25</v>
          </cell>
          <cell r="G119">
            <v>13.375</v>
          </cell>
          <cell r="J119">
            <v>13.8125</v>
          </cell>
        </row>
        <row r="120">
          <cell r="D120">
            <v>18</v>
          </cell>
          <cell r="G120">
            <v>13.375</v>
          </cell>
          <cell r="J120">
            <v>15.6875</v>
          </cell>
        </row>
        <row r="121">
          <cell r="D121">
            <v>17.75</v>
          </cell>
          <cell r="G121">
            <v>15.375</v>
          </cell>
          <cell r="J121">
            <v>16.5625</v>
          </cell>
        </row>
        <row r="122">
          <cell r="D122">
            <v>14.75</v>
          </cell>
          <cell r="G122">
            <v>13.75</v>
          </cell>
          <cell r="J122">
            <v>14.25</v>
          </cell>
        </row>
        <row r="123">
          <cell r="D123">
            <v>16.75</v>
          </cell>
          <cell r="G123">
            <v>11.875</v>
          </cell>
          <cell r="J123">
            <v>14.3125</v>
          </cell>
        </row>
        <row r="124">
          <cell r="D124">
            <v>18.25</v>
          </cell>
          <cell r="G124">
            <v>14.375</v>
          </cell>
          <cell r="J124">
            <v>16.3125</v>
          </cell>
        </row>
        <row r="125">
          <cell r="D125">
            <v>14</v>
          </cell>
          <cell r="G125">
            <v>12.875</v>
          </cell>
          <cell r="J125">
            <v>13.4375</v>
          </cell>
        </row>
      </sheetData>
      <sheetData sheetId="15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KT FDM"/>
      <sheetName val="MKT OP"/>
      <sheetName val="DROIT"/>
      <sheetName val="M6 AVR"/>
      <sheetName val="M8AVR "/>
      <sheetName val="M8FINAL"/>
      <sheetName val="CG_II"/>
      <sheetName val="Ratt CG_II"/>
      <sheetName val="Ratt_Tec_enq"/>
      <sheetName val="Tec_enq"/>
      <sheetName val="Tech d'enq"/>
    </sheetNames>
    <sheetDataSet>
      <sheetData sheetId="0"/>
      <sheetData sheetId="1"/>
      <sheetData sheetId="2"/>
      <sheetData sheetId="3"/>
      <sheetData sheetId="4">
        <row r="10">
          <cell r="E10">
            <v>20</v>
          </cell>
          <cell r="F10" t="str">
            <v/>
          </cell>
          <cell r="G10">
            <v>14</v>
          </cell>
        </row>
        <row r="11">
          <cell r="E11">
            <v>20</v>
          </cell>
          <cell r="F11" t="str">
            <v/>
          </cell>
          <cell r="G11">
            <v>14.5</v>
          </cell>
        </row>
        <row r="12">
          <cell r="E12">
            <v>19</v>
          </cell>
          <cell r="F12" t="str">
            <v/>
          </cell>
          <cell r="G12">
            <v>13.75</v>
          </cell>
        </row>
        <row r="13">
          <cell r="E13">
            <v>20</v>
          </cell>
          <cell r="F13" t="str">
            <v/>
          </cell>
          <cell r="G13">
            <v>13.25</v>
          </cell>
        </row>
        <row r="14">
          <cell r="E14">
            <v>20</v>
          </cell>
          <cell r="F14" t="str">
            <v/>
          </cell>
          <cell r="G14">
            <v>13.5</v>
          </cell>
        </row>
        <row r="15">
          <cell r="E15">
            <v>18</v>
          </cell>
          <cell r="F15" t="str">
            <v/>
          </cell>
          <cell r="G15">
            <v>14.25</v>
          </cell>
        </row>
        <row r="16">
          <cell r="E16">
            <v>20</v>
          </cell>
          <cell r="F16" t="str">
            <v/>
          </cell>
          <cell r="G16">
            <v>14</v>
          </cell>
        </row>
        <row r="17">
          <cell r="E17">
            <v>20</v>
          </cell>
          <cell r="F17" t="str">
            <v/>
          </cell>
          <cell r="G17">
            <v>14</v>
          </cell>
        </row>
        <row r="18">
          <cell r="E18">
            <v>20</v>
          </cell>
          <cell r="F18" t="str">
            <v/>
          </cell>
          <cell r="G18">
            <v>15.25</v>
          </cell>
        </row>
        <row r="19">
          <cell r="E19">
            <v>20</v>
          </cell>
          <cell r="F19" t="str">
            <v/>
          </cell>
          <cell r="G19">
            <v>14.75</v>
          </cell>
        </row>
        <row r="20">
          <cell r="E20">
            <v>20</v>
          </cell>
          <cell r="F20" t="str">
            <v/>
          </cell>
          <cell r="G20">
            <v>14.75</v>
          </cell>
        </row>
        <row r="21">
          <cell r="E21">
            <v>12</v>
          </cell>
          <cell r="F21" t="str">
            <v/>
          </cell>
          <cell r="G21">
            <v>0</v>
          </cell>
        </row>
        <row r="22">
          <cell r="E22">
            <v>20</v>
          </cell>
          <cell r="F22" t="str">
            <v/>
          </cell>
          <cell r="G22">
            <v>15.25</v>
          </cell>
        </row>
        <row r="23">
          <cell r="E23">
            <v>20</v>
          </cell>
          <cell r="F23" t="str">
            <v/>
          </cell>
          <cell r="G23">
            <v>14</v>
          </cell>
        </row>
        <row r="24">
          <cell r="E24">
            <v>19</v>
          </cell>
          <cell r="F24" t="str">
            <v/>
          </cell>
          <cell r="G24">
            <v>12.25</v>
          </cell>
        </row>
        <row r="25">
          <cell r="E25">
            <v>20</v>
          </cell>
          <cell r="F25" t="str">
            <v/>
          </cell>
          <cell r="G25">
            <v>14.5</v>
          </cell>
        </row>
        <row r="26">
          <cell r="E26">
            <v>20</v>
          </cell>
          <cell r="F26" t="str">
            <v/>
          </cell>
          <cell r="G26">
            <v>14</v>
          </cell>
        </row>
        <row r="27">
          <cell r="E27">
            <v>20</v>
          </cell>
          <cell r="F27" t="str">
            <v/>
          </cell>
          <cell r="G27">
            <v>14.75</v>
          </cell>
        </row>
        <row r="28">
          <cell r="E28">
            <v>18</v>
          </cell>
          <cell r="F28" t="str">
            <v/>
          </cell>
          <cell r="G28">
            <v>14</v>
          </cell>
        </row>
        <row r="29">
          <cell r="E29">
            <v>20</v>
          </cell>
          <cell r="F29" t="str">
            <v/>
          </cell>
          <cell r="G29">
            <v>14.25</v>
          </cell>
        </row>
        <row r="30">
          <cell r="E30">
            <v>0</v>
          </cell>
          <cell r="F30" t="str">
            <v/>
          </cell>
          <cell r="G30">
            <v>6.75</v>
          </cell>
        </row>
        <row r="31">
          <cell r="E31">
            <v>20</v>
          </cell>
          <cell r="F31" t="str">
            <v/>
          </cell>
          <cell r="G31">
            <v>13.75</v>
          </cell>
        </row>
        <row r="32">
          <cell r="E32">
            <v>18</v>
          </cell>
          <cell r="F32" t="str">
            <v/>
          </cell>
          <cell r="G32">
            <v>13.75</v>
          </cell>
        </row>
        <row r="33">
          <cell r="E33">
            <v>20</v>
          </cell>
          <cell r="F33" t="str">
            <v/>
          </cell>
          <cell r="G33">
            <v>13.75</v>
          </cell>
        </row>
        <row r="34">
          <cell r="E34">
            <v>18</v>
          </cell>
          <cell r="F34" t="str">
            <v/>
          </cell>
          <cell r="G34">
            <v>14.5</v>
          </cell>
        </row>
        <row r="35">
          <cell r="E35">
            <v>16</v>
          </cell>
          <cell r="F35" t="str">
            <v/>
          </cell>
          <cell r="G35">
            <v>14</v>
          </cell>
        </row>
        <row r="36">
          <cell r="E36">
            <v>20</v>
          </cell>
          <cell r="F36" t="str">
            <v/>
          </cell>
          <cell r="G36">
            <v>14.75</v>
          </cell>
        </row>
        <row r="37">
          <cell r="E37">
            <v>20</v>
          </cell>
          <cell r="F37" t="str">
            <v/>
          </cell>
          <cell r="G37">
            <v>12</v>
          </cell>
        </row>
        <row r="38">
          <cell r="E38">
            <v>20</v>
          </cell>
          <cell r="F38" t="str">
            <v/>
          </cell>
          <cell r="G38">
            <v>13.75</v>
          </cell>
        </row>
        <row r="39">
          <cell r="E39">
            <v>0</v>
          </cell>
          <cell r="F39" t="str">
            <v/>
          </cell>
          <cell r="G39">
            <v>7</v>
          </cell>
        </row>
        <row r="40">
          <cell r="E40">
            <v>20</v>
          </cell>
          <cell r="F40" t="str">
            <v/>
          </cell>
          <cell r="G40">
            <v>13.75</v>
          </cell>
        </row>
        <row r="41">
          <cell r="E41">
            <v>20</v>
          </cell>
          <cell r="F41" t="str">
            <v/>
          </cell>
          <cell r="G41">
            <v>13.75</v>
          </cell>
        </row>
        <row r="42">
          <cell r="E42">
            <v>20</v>
          </cell>
          <cell r="F42" t="str">
            <v/>
          </cell>
          <cell r="G42">
            <v>14</v>
          </cell>
        </row>
        <row r="43">
          <cell r="E43">
            <v>20</v>
          </cell>
          <cell r="F43" t="str">
            <v/>
          </cell>
          <cell r="G43">
            <v>16</v>
          </cell>
        </row>
        <row r="44">
          <cell r="E44">
            <v>20</v>
          </cell>
          <cell r="F44" t="str">
            <v/>
          </cell>
          <cell r="G44">
            <v>14.5</v>
          </cell>
        </row>
        <row r="45">
          <cell r="E45">
            <v>20</v>
          </cell>
          <cell r="F45" t="str">
            <v/>
          </cell>
          <cell r="G45">
            <v>14.25</v>
          </cell>
        </row>
        <row r="46">
          <cell r="E46">
            <v>20</v>
          </cell>
          <cell r="F46" t="str">
            <v/>
          </cell>
          <cell r="G46">
            <v>14.25</v>
          </cell>
        </row>
        <row r="47">
          <cell r="E47">
            <v>20</v>
          </cell>
          <cell r="F47" t="str">
            <v/>
          </cell>
          <cell r="G47">
            <v>15.75</v>
          </cell>
        </row>
        <row r="48">
          <cell r="E48">
            <v>20</v>
          </cell>
          <cell r="F48" t="str">
            <v/>
          </cell>
          <cell r="G48">
            <v>15</v>
          </cell>
        </row>
        <row r="49">
          <cell r="E49">
            <v>20</v>
          </cell>
          <cell r="F49" t="str">
            <v/>
          </cell>
          <cell r="G49">
            <v>13.5</v>
          </cell>
        </row>
        <row r="50">
          <cell r="E50">
            <v>18</v>
          </cell>
          <cell r="F50" t="str">
            <v/>
          </cell>
          <cell r="G50">
            <v>13.75</v>
          </cell>
        </row>
        <row r="51">
          <cell r="E51">
            <v>18</v>
          </cell>
          <cell r="F51" t="str">
            <v/>
          </cell>
          <cell r="G51">
            <v>14.75</v>
          </cell>
        </row>
        <row r="52">
          <cell r="E52">
            <v>20</v>
          </cell>
          <cell r="F52" t="str">
            <v/>
          </cell>
          <cell r="G52">
            <v>13.5</v>
          </cell>
        </row>
        <row r="53">
          <cell r="E53">
            <v>20</v>
          </cell>
          <cell r="F53" t="str">
            <v/>
          </cell>
          <cell r="G53">
            <v>14.75</v>
          </cell>
        </row>
        <row r="54">
          <cell r="E54">
            <v>20</v>
          </cell>
          <cell r="F54" t="str">
            <v/>
          </cell>
          <cell r="G54">
            <v>14.75</v>
          </cell>
        </row>
        <row r="55">
          <cell r="E55">
            <v>20</v>
          </cell>
          <cell r="F55" t="str">
            <v/>
          </cell>
          <cell r="G55">
            <v>14.75</v>
          </cell>
        </row>
        <row r="56">
          <cell r="E56">
            <v>18</v>
          </cell>
          <cell r="F56" t="str">
            <v/>
          </cell>
          <cell r="G56">
            <v>14.25</v>
          </cell>
        </row>
        <row r="57">
          <cell r="E57">
            <v>20</v>
          </cell>
          <cell r="F57" t="str">
            <v/>
          </cell>
          <cell r="G57">
            <v>14.25</v>
          </cell>
        </row>
        <row r="58">
          <cell r="E58">
            <v>20</v>
          </cell>
          <cell r="F58" t="str">
            <v/>
          </cell>
          <cell r="G58">
            <v>14.75</v>
          </cell>
        </row>
        <row r="59">
          <cell r="E59">
            <v>9</v>
          </cell>
          <cell r="F59" t="str">
            <v/>
          </cell>
          <cell r="G59">
            <v>15</v>
          </cell>
        </row>
        <row r="60">
          <cell r="E60">
            <v>20</v>
          </cell>
          <cell r="F60" t="str">
            <v/>
          </cell>
          <cell r="G60">
            <v>13.5</v>
          </cell>
        </row>
        <row r="61">
          <cell r="E61">
            <v>20</v>
          </cell>
          <cell r="F61" t="str">
            <v/>
          </cell>
          <cell r="G61">
            <v>14</v>
          </cell>
        </row>
        <row r="62">
          <cell r="E62">
            <v>20</v>
          </cell>
          <cell r="F62" t="str">
            <v/>
          </cell>
          <cell r="G62">
            <v>14</v>
          </cell>
        </row>
        <row r="63">
          <cell r="E63">
            <v>20</v>
          </cell>
          <cell r="F63" t="str">
            <v/>
          </cell>
          <cell r="G63">
            <v>14.25</v>
          </cell>
        </row>
        <row r="64">
          <cell r="E64">
            <v>20</v>
          </cell>
          <cell r="F64" t="str">
            <v/>
          </cell>
          <cell r="G64">
            <v>14</v>
          </cell>
        </row>
        <row r="65">
          <cell r="E65">
            <v>18</v>
          </cell>
          <cell r="F65" t="str">
            <v/>
          </cell>
          <cell r="G65">
            <v>14</v>
          </cell>
        </row>
        <row r="66">
          <cell r="E66">
            <v>17</v>
          </cell>
          <cell r="F66" t="str">
            <v/>
          </cell>
          <cell r="G66">
            <v>15</v>
          </cell>
        </row>
        <row r="67">
          <cell r="E67">
            <v>20</v>
          </cell>
          <cell r="F67" t="str">
            <v/>
          </cell>
          <cell r="G67">
            <v>13</v>
          </cell>
        </row>
        <row r="68">
          <cell r="E68">
            <v>20</v>
          </cell>
          <cell r="F68" t="str">
            <v/>
          </cell>
          <cell r="G68">
            <v>15</v>
          </cell>
        </row>
        <row r="69">
          <cell r="E69">
            <v>20</v>
          </cell>
          <cell r="F69" t="str">
            <v/>
          </cell>
          <cell r="G69">
            <v>14.25</v>
          </cell>
        </row>
        <row r="70">
          <cell r="E70">
            <v>20</v>
          </cell>
          <cell r="F70" t="str">
            <v/>
          </cell>
          <cell r="G70">
            <v>14.25</v>
          </cell>
        </row>
        <row r="71">
          <cell r="E71">
            <v>20</v>
          </cell>
          <cell r="F71" t="str">
            <v/>
          </cell>
          <cell r="G71">
            <v>13.5</v>
          </cell>
        </row>
        <row r="72">
          <cell r="E72">
            <v>20</v>
          </cell>
          <cell r="F72" t="str">
            <v/>
          </cell>
          <cell r="G72">
            <v>13.5</v>
          </cell>
        </row>
        <row r="73">
          <cell r="E73">
            <v>20</v>
          </cell>
          <cell r="F73" t="str">
            <v/>
          </cell>
          <cell r="G73">
            <v>12.25</v>
          </cell>
        </row>
        <row r="74">
          <cell r="E74">
            <v>20</v>
          </cell>
          <cell r="F74" t="str">
            <v/>
          </cell>
          <cell r="G74">
            <v>13.5</v>
          </cell>
        </row>
        <row r="75">
          <cell r="E75">
            <v>20</v>
          </cell>
          <cell r="F75" t="str">
            <v/>
          </cell>
          <cell r="G75">
            <v>14.25</v>
          </cell>
        </row>
        <row r="76">
          <cell r="E76">
            <v>20</v>
          </cell>
          <cell r="F76" t="str">
            <v/>
          </cell>
          <cell r="G76">
            <v>15</v>
          </cell>
        </row>
        <row r="77">
          <cell r="E77">
            <v>18</v>
          </cell>
          <cell r="F77" t="str">
            <v/>
          </cell>
          <cell r="G77">
            <v>15</v>
          </cell>
        </row>
        <row r="78">
          <cell r="E78">
            <v>20</v>
          </cell>
          <cell r="F78" t="str">
            <v/>
          </cell>
          <cell r="G78">
            <v>13.75</v>
          </cell>
        </row>
        <row r="79">
          <cell r="E79">
            <v>20</v>
          </cell>
          <cell r="F79" t="str">
            <v/>
          </cell>
          <cell r="G79">
            <v>14.5</v>
          </cell>
        </row>
        <row r="80">
          <cell r="E80">
            <v>18</v>
          </cell>
          <cell r="F80" t="str">
            <v/>
          </cell>
          <cell r="G80">
            <v>14.5</v>
          </cell>
        </row>
        <row r="81">
          <cell r="E81">
            <v>20</v>
          </cell>
          <cell r="F81" t="str">
            <v/>
          </cell>
          <cell r="G81">
            <v>14</v>
          </cell>
        </row>
        <row r="82">
          <cell r="E82">
            <v>20</v>
          </cell>
          <cell r="F82" t="str">
            <v/>
          </cell>
          <cell r="G82">
            <v>13.5</v>
          </cell>
        </row>
        <row r="83">
          <cell r="E83">
            <v>12</v>
          </cell>
          <cell r="F83" t="str">
            <v/>
          </cell>
          <cell r="G83">
            <v>12.75</v>
          </cell>
        </row>
        <row r="84">
          <cell r="E84">
            <v>20</v>
          </cell>
          <cell r="F84" t="str">
            <v/>
          </cell>
          <cell r="G84">
            <v>14.5</v>
          </cell>
        </row>
        <row r="85">
          <cell r="E85">
            <v>20</v>
          </cell>
          <cell r="F85" t="str">
            <v/>
          </cell>
          <cell r="G85">
            <v>13.75</v>
          </cell>
        </row>
        <row r="86">
          <cell r="E86">
            <v>18</v>
          </cell>
          <cell r="F86" t="str">
            <v/>
          </cell>
          <cell r="G86">
            <v>14.5</v>
          </cell>
        </row>
        <row r="87">
          <cell r="E87">
            <v>20</v>
          </cell>
          <cell r="F87" t="str">
            <v/>
          </cell>
          <cell r="G87">
            <v>14</v>
          </cell>
        </row>
        <row r="88">
          <cell r="E88">
            <v>19</v>
          </cell>
          <cell r="F88" t="str">
            <v/>
          </cell>
          <cell r="G88">
            <v>14</v>
          </cell>
        </row>
        <row r="89">
          <cell r="E89">
            <v>20</v>
          </cell>
          <cell r="F89" t="str">
            <v/>
          </cell>
          <cell r="G89">
            <v>15</v>
          </cell>
        </row>
        <row r="90">
          <cell r="E90">
            <v>20</v>
          </cell>
          <cell r="F90" t="str">
            <v/>
          </cell>
          <cell r="G90">
            <v>14</v>
          </cell>
        </row>
        <row r="91">
          <cell r="E91">
            <v>20</v>
          </cell>
          <cell r="F91" t="str">
            <v/>
          </cell>
          <cell r="G91">
            <v>14</v>
          </cell>
        </row>
        <row r="92">
          <cell r="E92">
            <v>19</v>
          </cell>
          <cell r="F92" t="str">
            <v/>
          </cell>
          <cell r="G92">
            <v>15</v>
          </cell>
        </row>
        <row r="93">
          <cell r="E93">
            <v>0</v>
          </cell>
          <cell r="F93" t="str">
            <v/>
          </cell>
          <cell r="G93">
            <v>0</v>
          </cell>
        </row>
        <row r="94">
          <cell r="E94">
            <v>20</v>
          </cell>
          <cell r="F94" t="str">
            <v/>
          </cell>
          <cell r="G94">
            <v>14.5</v>
          </cell>
        </row>
        <row r="95">
          <cell r="E95">
            <v>12</v>
          </cell>
          <cell r="F95" t="str">
            <v/>
          </cell>
          <cell r="G95">
            <v>14</v>
          </cell>
        </row>
        <row r="96">
          <cell r="E96">
            <v>20</v>
          </cell>
          <cell r="F96" t="str">
            <v/>
          </cell>
          <cell r="G96">
            <v>12.75</v>
          </cell>
        </row>
        <row r="97">
          <cell r="E97">
            <v>20</v>
          </cell>
          <cell r="F97" t="str">
            <v/>
          </cell>
          <cell r="G97">
            <v>14</v>
          </cell>
        </row>
        <row r="98">
          <cell r="E98">
            <v>20</v>
          </cell>
          <cell r="F98" t="str">
            <v/>
          </cell>
          <cell r="G98">
            <v>14.25</v>
          </cell>
        </row>
        <row r="99">
          <cell r="E99">
            <v>19</v>
          </cell>
          <cell r="F99" t="str">
            <v/>
          </cell>
          <cell r="G99">
            <v>14</v>
          </cell>
        </row>
        <row r="100">
          <cell r="E100">
            <v>20</v>
          </cell>
          <cell r="F100" t="str">
            <v/>
          </cell>
          <cell r="G100">
            <v>14.75</v>
          </cell>
        </row>
        <row r="101">
          <cell r="E101">
            <v>20</v>
          </cell>
          <cell r="F101" t="str">
            <v/>
          </cell>
          <cell r="G101">
            <v>14</v>
          </cell>
        </row>
        <row r="102">
          <cell r="E102">
            <v>12</v>
          </cell>
          <cell r="F102" t="str">
            <v/>
          </cell>
          <cell r="G102">
            <v>14.25</v>
          </cell>
        </row>
        <row r="103">
          <cell r="E103">
            <v>20</v>
          </cell>
          <cell r="F103" t="str">
            <v/>
          </cell>
          <cell r="G103">
            <v>14.75</v>
          </cell>
        </row>
        <row r="104">
          <cell r="E104">
            <v>20</v>
          </cell>
          <cell r="F104" t="str">
            <v/>
          </cell>
          <cell r="G104">
            <v>14.75</v>
          </cell>
        </row>
        <row r="105">
          <cell r="E105">
            <v>20</v>
          </cell>
          <cell r="F105" t="str">
            <v/>
          </cell>
          <cell r="G105">
            <v>12.75</v>
          </cell>
        </row>
        <row r="106">
          <cell r="E106">
            <v>20</v>
          </cell>
          <cell r="F106" t="str">
            <v/>
          </cell>
          <cell r="G106">
            <v>15.25</v>
          </cell>
        </row>
        <row r="107">
          <cell r="E107">
            <v>20</v>
          </cell>
          <cell r="F107" t="str">
            <v/>
          </cell>
          <cell r="G107">
            <v>14</v>
          </cell>
        </row>
        <row r="108">
          <cell r="E108">
            <v>18</v>
          </cell>
          <cell r="F108" t="str">
            <v/>
          </cell>
          <cell r="G108">
            <v>15.25</v>
          </cell>
        </row>
        <row r="109">
          <cell r="E109">
            <v>20</v>
          </cell>
          <cell r="F109" t="str">
            <v/>
          </cell>
          <cell r="G109">
            <v>14.25</v>
          </cell>
        </row>
        <row r="110">
          <cell r="E110">
            <v>20</v>
          </cell>
          <cell r="F110" t="str">
            <v/>
          </cell>
          <cell r="G110">
            <v>15.25</v>
          </cell>
        </row>
        <row r="111">
          <cell r="E111">
            <v>11.25</v>
          </cell>
          <cell r="F111" t="str">
            <v/>
          </cell>
          <cell r="G111">
            <v>13.75</v>
          </cell>
        </row>
        <row r="112">
          <cell r="E112">
            <v>20</v>
          </cell>
          <cell r="F112" t="str">
            <v/>
          </cell>
          <cell r="G112">
            <v>13.5</v>
          </cell>
        </row>
        <row r="113">
          <cell r="E113">
            <v>20</v>
          </cell>
          <cell r="F113" t="str">
            <v/>
          </cell>
          <cell r="G113">
            <v>13.5</v>
          </cell>
        </row>
        <row r="114">
          <cell r="E114">
            <v>20</v>
          </cell>
          <cell r="F114" t="str">
            <v/>
          </cell>
          <cell r="G114">
            <v>14</v>
          </cell>
        </row>
        <row r="115">
          <cell r="E115">
            <v>20</v>
          </cell>
          <cell r="F115" t="str">
            <v/>
          </cell>
          <cell r="G115">
            <v>11.75</v>
          </cell>
        </row>
        <row r="116">
          <cell r="E116">
            <v>20</v>
          </cell>
          <cell r="F116" t="str">
            <v/>
          </cell>
          <cell r="G116">
            <v>14.75</v>
          </cell>
        </row>
        <row r="117">
          <cell r="E117">
            <v>20</v>
          </cell>
          <cell r="F117" t="str">
            <v/>
          </cell>
          <cell r="G117">
            <v>13</v>
          </cell>
        </row>
        <row r="118">
          <cell r="E118">
            <v>12.5</v>
          </cell>
          <cell r="F118" t="str">
            <v/>
          </cell>
          <cell r="G118">
            <v>12</v>
          </cell>
        </row>
        <row r="119">
          <cell r="E119">
            <v>20</v>
          </cell>
          <cell r="F119" t="str">
            <v/>
          </cell>
          <cell r="G119">
            <v>14.5</v>
          </cell>
        </row>
        <row r="120">
          <cell r="E120">
            <v>20</v>
          </cell>
          <cell r="F120" t="str">
            <v/>
          </cell>
          <cell r="G120">
            <v>13.25</v>
          </cell>
        </row>
        <row r="121">
          <cell r="E121">
            <v>19</v>
          </cell>
          <cell r="F121" t="str">
            <v/>
          </cell>
          <cell r="G121">
            <v>14.75</v>
          </cell>
        </row>
        <row r="122">
          <cell r="E122">
            <v>20</v>
          </cell>
          <cell r="F122" t="str">
            <v/>
          </cell>
          <cell r="G122">
            <v>14</v>
          </cell>
        </row>
        <row r="123">
          <cell r="E123">
            <v>20</v>
          </cell>
          <cell r="F123" t="str">
            <v/>
          </cell>
          <cell r="G123">
            <v>14.5</v>
          </cell>
        </row>
        <row r="124">
          <cell r="E124">
            <v>19</v>
          </cell>
          <cell r="F124" t="str">
            <v/>
          </cell>
          <cell r="G124">
            <v>15.25</v>
          </cell>
        </row>
        <row r="125">
          <cell r="E125">
            <v>18</v>
          </cell>
          <cell r="F125" t="str">
            <v/>
          </cell>
          <cell r="G125">
            <v>14.25</v>
          </cell>
        </row>
        <row r="126">
          <cell r="E126">
            <v>19</v>
          </cell>
          <cell r="F126" t="str">
            <v/>
          </cell>
          <cell r="G126">
            <v>15.25</v>
          </cell>
        </row>
        <row r="127">
          <cell r="E127">
            <v>18</v>
          </cell>
          <cell r="F127" t="str">
            <v/>
          </cell>
          <cell r="G127">
            <v>15.25</v>
          </cell>
        </row>
        <row r="128">
          <cell r="E128">
            <v>19</v>
          </cell>
          <cell r="F128" t="str">
            <v/>
          </cell>
          <cell r="G128">
            <v>13.75</v>
          </cell>
        </row>
        <row r="129">
          <cell r="E129">
            <v>20</v>
          </cell>
          <cell r="F129" t="str">
            <v/>
          </cell>
          <cell r="G129">
            <v>14</v>
          </cell>
        </row>
        <row r="130">
          <cell r="E130">
            <v>20</v>
          </cell>
          <cell r="F130" t="str">
            <v/>
          </cell>
          <cell r="G130">
            <v>14</v>
          </cell>
        </row>
        <row r="131">
          <cell r="E131">
            <v>20</v>
          </cell>
          <cell r="F131" t="str">
            <v/>
          </cell>
          <cell r="G131">
            <v>14.5</v>
          </cell>
        </row>
        <row r="132">
          <cell r="E132">
            <v>14</v>
          </cell>
          <cell r="F132" t="str">
            <v/>
          </cell>
          <cell r="G132">
            <v>14</v>
          </cell>
        </row>
        <row r="133">
          <cell r="E133">
            <v>18</v>
          </cell>
          <cell r="F133" t="str">
            <v/>
          </cell>
          <cell r="G133">
            <v>13.75</v>
          </cell>
        </row>
        <row r="134">
          <cell r="E134">
            <v>0</v>
          </cell>
          <cell r="F134" t="str">
            <v/>
          </cell>
          <cell r="G134">
            <v>7.5</v>
          </cell>
        </row>
        <row r="135">
          <cell r="E135">
            <v>19</v>
          </cell>
          <cell r="F135" t="str">
            <v/>
          </cell>
          <cell r="G135">
            <v>15</v>
          </cell>
        </row>
        <row r="136">
          <cell r="E136">
            <v>15</v>
          </cell>
          <cell r="F136" t="str">
            <v/>
          </cell>
          <cell r="G136">
            <v>14.5</v>
          </cell>
        </row>
        <row r="137">
          <cell r="E137">
            <v>17</v>
          </cell>
          <cell r="F137" t="str">
            <v/>
          </cell>
          <cell r="G137">
            <v>14.5</v>
          </cell>
        </row>
        <row r="138">
          <cell r="E138">
            <v>20</v>
          </cell>
          <cell r="F138" t="str">
            <v/>
          </cell>
          <cell r="G138">
            <v>14.5</v>
          </cell>
        </row>
        <row r="139">
          <cell r="E139">
            <v>20</v>
          </cell>
          <cell r="F139" t="str">
            <v/>
          </cell>
          <cell r="G139">
            <v>14</v>
          </cell>
        </row>
        <row r="140">
          <cell r="E140">
            <v>20</v>
          </cell>
          <cell r="F140" t="str">
            <v/>
          </cell>
          <cell r="G140">
            <v>13.75</v>
          </cell>
        </row>
        <row r="141">
          <cell r="E141">
            <v>18</v>
          </cell>
          <cell r="F141" t="str">
            <v/>
          </cell>
          <cell r="G141">
            <v>13</v>
          </cell>
        </row>
        <row r="142">
          <cell r="E142">
            <v>19</v>
          </cell>
          <cell r="F142" t="str">
            <v/>
          </cell>
          <cell r="G142">
            <v>14.5</v>
          </cell>
        </row>
        <row r="143">
          <cell r="E143">
            <v>12</v>
          </cell>
          <cell r="F143" t="str">
            <v/>
          </cell>
          <cell r="G143">
            <v>15</v>
          </cell>
        </row>
        <row r="144">
          <cell r="E144">
            <v>20</v>
          </cell>
          <cell r="F144" t="str">
            <v/>
          </cell>
          <cell r="G144">
            <v>14.5</v>
          </cell>
        </row>
        <row r="145">
          <cell r="E145">
            <v>20</v>
          </cell>
          <cell r="F145" t="str">
            <v/>
          </cell>
          <cell r="G145">
            <v>14.25</v>
          </cell>
        </row>
        <row r="146">
          <cell r="E146">
            <v>20</v>
          </cell>
          <cell r="F146" t="str">
            <v/>
          </cell>
          <cell r="G146">
            <v>14.25</v>
          </cell>
        </row>
        <row r="147">
          <cell r="E147">
            <v>20</v>
          </cell>
          <cell r="F147" t="str">
            <v/>
          </cell>
          <cell r="G147">
            <v>14.5</v>
          </cell>
        </row>
        <row r="148">
          <cell r="E148">
            <v>20</v>
          </cell>
          <cell r="F148" t="str">
            <v/>
          </cell>
          <cell r="G148">
            <v>14.75</v>
          </cell>
        </row>
        <row r="149">
          <cell r="E149">
            <v>12</v>
          </cell>
          <cell r="F149" t="str">
            <v/>
          </cell>
          <cell r="G149">
            <v>13</v>
          </cell>
        </row>
        <row r="150">
          <cell r="E150">
            <v>20</v>
          </cell>
          <cell r="F150" t="str">
            <v/>
          </cell>
          <cell r="G150">
            <v>15</v>
          </cell>
        </row>
        <row r="151">
          <cell r="E151">
            <v>20</v>
          </cell>
          <cell r="F151" t="str">
            <v/>
          </cell>
          <cell r="G151">
            <v>15</v>
          </cell>
        </row>
        <row r="152">
          <cell r="E152">
            <v>14</v>
          </cell>
          <cell r="F152" t="str">
            <v/>
          </cell>
          <cell r="G152">
            <v>14</v>
          </cell>
        </row>
        <row r="153">
          <cell r="E153">
            <v>20</v>
          </cell>
          <cell r="F153" t="str">
            <v/>
          </cell>
          <cell r="G153">
            <v>14.25</v>
          </cell>
        </row>
        <row r="154">
          <cell r="E154">
            <v>18</v>
          </cell>
          <cell r="F154" t="str">
            <v/>
          </cell>
          <cell r="G154">
            <v>13</v>
          </cell>
        </row>
        <row r="155">
          <cell r="E155">
            <v>20</v>
          </cell>
          <cell r="F155" t="str">
            <v/>
          </cell>
          <cell r="G155">
            <v>14.5</v>
          </cell>
        </row>
        <row r="156">
          <cell r="E156">
            <v>18</v>
          </cell>
          <cell r="F156" t="str">
            <v/>
          </cell>
          <cell r="G156">
            <v>13.5</v>
          </cell>
        </row>
        <row r="157">
          <cell r="E157">
            <v>20</v>
          </cell>
          <cell r="F157" t="str">
            <v/>
          </cell>
          <cell r="G157">
            <v>13</v>
          </cell>
        </row>
        <row r="158">
          <cell r="E158">
            <v>14</v>
          </cell>
          <cell r="F158" t="str">
            <v/>
          </cell>
          <cell r="G158">
            <v>13.5</v>
          </cell>
        </row>
        <row r="159">
          <cell r="E159">
            <v>20</v>
          </cell>
          <cell r="F159" t="str">
            <v/>
          </cell>
          <cell r="G159">
            <v>13.75</v>
          </cell>
        </row>
        <row r="160">
          <cell r="E160">
            <v>20</v>
          </cell>
          <cell r="F160" t="str">
            <v/>
          </cell>
          <cell r="G160">
            <v>13.75</v>
          </cell>
        </row>
        <row r="161">
          <cell r="E161">
            <v>20</v>
          </cell>
          <cell r="F161" t="str">
            <v/>
          </cell>
          <cell r="G161">
            <v>14</v>
          </cell>
        </row>
        <row r="162">
          <cell r="E162">
            <v>20</v>
          </cell>
          <cell r="F162" t="str">
            <v/>
          </cell>
          <cell r="G162">
            <v>14.5</v>
          </cell>
        </row>
        <row r="163">
          <cell r="E163">
            <v>20</v>
          </cell>
          <cell r="F163" t="str">
            <v/>
          </cell>
          <cell r="G163">
            <v>14.25</v>
          </cell>
        </row>
        <row r="164">
          <cell r="E164">
            <v>20</v>
          </cell>
          <cell r="F164" t="str">
            <v/>
          </cell>
          <cell r="G164">
            <v>14</v>
          </cell>
        </row>
        <row r="165">
          <cell r="E165">
            <v>0</v>
          </cell>
          <cell r="F165" t="str">
            <v/>
          </cell>
          <cell r="G165">
            <v>0</v>
          </cell>
        </row>
        <row r="166">
          <cell r="E166">
            <v>20</v>
          </cell>
          <cell r="F166" t="str">
            <v/>
          </cell>
          <cell r="G166">
            <v>12</v>
          </cell>
        </row>
        <row r="167">
          <cell r="E167">
            <v>20</v>
          </cell>
          <cell r="F167" t="str">
            <v/>
          </cell>
          <cell r="G167">
            <v>14.75</v>
          </cell>
        </row>
        <row r="168">
          <cell r="E168">
            <v>11</v>
          </cell>
          <cell r="F168" t="str">
            <v/>
          </cell>
          <cell r="G168">
            <v>13.25</v>
          </cell>
        </row>
        <row r="169">
          <cell r="E169">
            <v>0</v>
          </cell>
          <cell r="F169" t="str">
            <v/>
          </cell>
          <cell r="G169">
            <v>6.5</v>
          </cell>
        </row>
        <row r="170">
          <cell r="E170">
            <v>20</v>
          </cell>
          <cell r="F170" t="str">
            <v/>
          </cell>
          <cell r="G170">
            <v>14.25</v>
          </cell>
        </row>
        <row r="171">
          <cell r="E171">
            <v>20</v>
          </cell>
          <cell r="F171" t="str">
            <v/>
          </cell>
          <cell r="G171">
            <v>14.25</v>
          </cell>
        </row>
        <row r="172">
          <cell r="E172">
            <v>20</v>
          </cell>
          <cell r="F172" t="str">
            <v/>
          </cell>
          <cell r="G172">
            <v>13.5</v>
          </cell>
        </row>
        <row r="173">
          <cell r="E173">
            <v>20</v>
          </cell>
          <cell r="F173" t="str">
            <v/>
          </cell>
          <cell r="G173">
            <v>14.75</v>
          </cell>
        </row>
        <row r="174">
          <cell r="E174">
            <v>20</v>
          </cell>
          <cell r="F174" t="str">
            <v/>
          </cell>
          <cell r="G174">
            <v>14.5</v>
          </cell>
        </row>
        <row r="175">
          <cell r="E175">
            <v>20</v>
          </cell>
          <cell r="F175" t="str">
            <v/>
          </cell>
          <cell r="G175">
            <v>6.75</v>
          </cell>
        </row>
      </sheetData>
      <sheetData sheetId="5"/>
      <sheetData sheetId="6"/>
      <sheetData sheetId="7"/>
      <sheetData sheetId="8">
        <row r="21">
          <cell r="E21">
            <v>12</v>
          </cell>
        </row>
      </sheetData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7AVR "/>
      <sheetName val="Stat"/>
      <sheetName val="Info"/>
      <sheetName val="Ratt_Stat"/>
      <sheetName val="M7_FINAL"/>
      <sheetName val="Ratt_Info"/>
    </sheetNames>
    <sheetDataSet>
      <sheetData sheetId="0">
        <row r="10">
          <cell r="E10">
            <v>18.75</v>
          </cell>
          <cell r="F10" t="str">
            <v/>
          </cell>
          <cell r="G10">
            <v>15</v>
          </cell>
          <cell r="H10" t="str">
            <v/>
          </cell>
        </row>
        <row r="11">
          <cell r="E11">
            <v>18.5</v>
          </cell>
          <cell r="F11" t="str">
            <v/>
          </cell>
          <cell r="G11">
            <v>15</v>
          </cell>
          <cell r="H11" t="str">
            <v/>
          </cell>
        </row>
        <row r="12">
          <cell r="E12">
            <v>17.25</v>
          </cell>
          <cell r="F12" t="str">
            <v/>
          </cell>
          <cell r="G12">
            <v>17</v>
          </cell>
          <cell r="H12" t="str">
            <v/>
          </cell>
        </row>
        <row r="13">
          <cell r="E13">
            <v>18</v>
          </cell>
          <cell r="F13" t="str">
            <v/>
          </cell>
          <cell r="G13">
            <v>15</v>
          </cell>
          <cell r="H13" t="str">
            <v/>
          </cell>
        </row>
        <row r="14">
          <cell r="E14">
            <v>16.5</v>
          </cell>
          <cell r="F14" t="str">
            <v/>
          </cell>
          <cell r="G14">
            <v>13</v>
          </cell>
          <cell r="H14" t="str">
            <v/>
          </cell>
        </row>
        <row r="15">
          <cell r="E15">
            <v>16.75</v>
          </cell>
          <cell r="F15" t="str">
            <v/>
          </cell>
          <cell r="G15">
            <v>12</v>
          </cell>
          <cell r="H15" t="str">
            <v/>
          </cell>
        </row>
        <row r="16">
          <cell r="E16">
            <v>17.5</v>
          </cell>
          <cell r="F16" t="str">
            <v/>
          </cell>
          <cell r="G16">
            <v>15.5</v>
          </cell>
          <cell r="H16" t="str">
            <v/>
          </cell>
        </row>
        <row r="17">
          <cell r="E17">
            <v>19</v>
          </cell>
          <cell r="F17" t="str">
            <v/>
          </cell>
          <cell r="G17">
            <v>14.5</v>
          </cell>
          <cell r="H17" t="str">
            <v/>
          </cell>
        </row>
        <row r="18">
          <cell r="E18">
            <v>17.5</v>
          </cell>
          <cell r="F18" t="str">
            <v/>
          </cell>
          <cell r="G18">
            <v>15.5</v>
          </cell>
          <cell r="H18" t="str">
            <v/>
          </cell>
        </row>
        <row r="19">
          <cell r="E19">
            <v>18.25</v>
          </cell>
          <cell r="F19" t="str">
            <v/>
          </cell>
          <cell r="G19">
            <v>15.5</v>
          </cell>
          <cell r="H19" t="str">
            <v/>
          </cell>
        </row>
        <row r="20">
          <cell r="E20">
            <v>18</v>
          </cell>
          <cell r="F20" t="str">
            <v/>
          </cell>
          <cell r="G20">
            <v>14</v>
          </cell>
          <cell r="H20" t="str">
            <v/>
          </cell>
        </row>
        <row r="21">
          <cell r="E21">
            <v>12</v>
          </cell>
          <cell r="F21" t="str">
            <v/>
          </cell>
          <cell r="G21">
            <v>12</v>
          </cell>
          <cell r="H21" t="str">
            <v/>
          </cell>
        </row>
        <row r="22">
          <cell r="E22">
            <v>18.25</v>
          </cell>
          <cell r="F22" t="str">
            <v/>
          </cell>
          <cell r="G22">
            <v>17</v>
          </cell>
          <cell r="H22" t="str">
            <v/>
          </cell>
        </row>
        <row r="23">
          <cell r="E23">
            <v>16.75</v>
          </cell>
          <cell r="F23" t="str">
            <v/>
          </cell>
          <cell r="G23">
            <v>16.25</v>
          </cell>
          <cell r="H23" t="str">
            <v/>
          </cell>
        </row>
        <row r="24">
          <cell r="E24">
            <v>12</v>
          </cell>
          <cell r="F24" t="str">
            <v/>
          </cell>
          <cell r="G24">
            <v>12</v>
          </cell>
          <cell r="H24" t="str">
            <v/>
          </cell>
        </row>
        <row r="25">
          <cell r="E25">
            <v>18</v>
          </cell>
          <cell r="F25" t="str">
            <v/>
          </cell>
          <cell r="G25">
            <v>16</v>
          </cell>
          <cell r="H25" t="str">
            <v/>
          </cell>
        </row>
        <row r="26">
          <cell r="E26">
            <v>17.75</v>
          </cell>
          <cell r="F26" t="str">
            <v/>
          </cell>
          <cell r="G26">
            <v>17.5</v>
          </cell>
          <cell r="H26" t="str">
            <v/>
          </cell>
        </row>
        <row r="27">
          <cell r="E27">
            <v>18.25</v>
          </cell>
          <cell r="F27" t="str">
            <v/>
          </cell>
          <cell r="G27">
            <v>14</v>
          </cell>
          <cell r="H27" t="str">
            <v/>
          </cell>
        </row>
        <row r="28">
          <cell r="E28">
            <v>16.25</v>
          </cell>
          <cell r="F28" t="str">
            <v/>
          </cell>
          <cell r="G28">
            <v>15.75</v>
          </cell>
          <cell r="H28" t="str">
            <v/>
          </cell>
        </row>
        <row r="29">
          <cell r="E29">
            <v>19.25</v>
          </cell>
          <cell r="F29" t="str">
            <v/>
          </cell>
          <cell r="G29">
            <v>13</v>
          </cell>
          <cell r="H29" t="str">
            <v/>
          </cell>
        </row>
        <row r="30">
          <cell r="E30">
            <v>0</v>
          </cell>
          <cell r="F30" t="str">
            <v/>
          </cell>
          <cell r="G30">
            <v>0</v>
          </cell>
          <cell r="H30" t="str">
            <v/>
          </cell>
        </row>
        <row r="31">
          <cell r="E31">
            <v>17.5</v>
          </cell>
          <cell r="F31" t="str">
            <v/>
          </cell>
          <cell r="G31">
            <v>13</v>
          </cell>
          <cell r="H31" t="str">
            <v/>
          </cell>
        </row>
        <row r="32">
          <cell r="E32">
            <v>15.75</v>
          </cell>
          <cell r="F32" t="str">
            <v/>
          </cell>
          <cell r="G32">
            <v>13</v>
          </cell>
          <cell r="H32" t="str">
            <v/>
          </cell>
        </row>
        <row r="33">
          <cell r="E33">
            <v>18</v>
          </cell>
          <cell r="F33" t="str">
            <v/>
          </cell>
          <cell r="G33">
            <v>15</v>
          </cell>
          <cell r="H33" t="str">
            <v/>
          </cell>
        </row>
        <row r="34">
          <cell r="E34">
            <v>15.5</v>
          </cell>
          <cell r="F34" t="str">
            <v/>
          </cell>
          <cell r="G34">
            <v>14.5</v>
          </cell>
          <cell r="H34" t="str">
            <v/>
          </cell>
        </row>
        <row r="35">
          <cell r="E35">
            <v>18.5</v>
          </cell>
          <cell r="F35" t="str">
            <v/>
          </cell>
          <cell r="G35">
            <v>17.5</v>
          </cell>
          <cell r="H35" t="str">
            <v/>
          </cell>
        </row>
        <row r="36">
          <cell r="E36">
            <v>18.5</v>
          </cell>
          <cell r="F36" t="str">
            <v/>
          </cell>
          <cell r="G36">
            <v>17</v>
          </cell>
          <cell r="H36" t="str">
            <v/>
          </cell>
        </row>
        <row r="37">
          <cell r="E37">
            <v>18.5</v>
          </cell>
          <cell r="F37" t="str">
            <v/>
          </cell>
          <cell r="G37">
            <v>14</v>
          </cell>
          <cell r="H37" t="str">
            <v/>
          </cell>
        </row>
        <row r="38">
          <cell r="E38">
            <v>18.25</v>
          </cell>
          <cell r="F38" t="str">
            <v/>
          </cell>
          <cell r="G38">
            <v>16</v>
          </cell>
          <cell r="H38" t="str">
            <v/>
          </cell>
        </row>
        <row r="39">
          <cell r="E39">
            <v>0</v>
          </cell>
          <cell r="F39" t="str">
            <v/>
          </cell>
          <cell r="G39">
            <v>0</v>
          </cell>
          <cell r="H39" t="str">
            <v/>
          </cell>
        </row>
        <row r="40">
          <cell r="E40">
            <v>18</v>
          </cell>
          <cell r="F40" t="str">
            <v/>
          </cell>
          <cell r="G40">
            <v>15</v>
          </cell>
          <cell r="H40" t="str">
            <v/>
          </cell>
        </row>
        <row r="41">
          <cell r="E41">
            <v>17</v>
          </cell>
          <cell r="F41" t="str">
            <v/>
          </cell>
          <cell r="G41">
            <v>13</v>
          </cell>
          <cell r="H41" t="str">
            <v/>
          </cell>
        </row>
        <row r="42">
          <cell r="E42">
            <v>18.5</v>
          </cell>
          <cell r="F42" t="str">
            <v/>
          </cell>
          <cell r="G42">
            <v>15</v>
          </cell>
          <cell r="H42" t="str">
            <v/>
          </cell>
        </row>
        <row r="43">
          <cell r="E43">
            <v>18.5</v>
          </cell>
          <cell r="F43" t="str">
            <v/>
          </cell>
          <cell r="G43">
            <v>15</v>
          </cell>
          <cell r="H43" t="str">
            <v/>
          </cell>
        </row>
        <row r="44">
          <cell r="E44">
            <v>17.25</v>
          </cell>
          <cell r="F44" t="str">
            <v/>
          </cell>
          <cell r="G44">
            <v>17.75</v>
          </cell>
          <cell r="H44" t="str">
            <v/>
          </cell>
        </row>
        <row r="45">
          <cell r="E45">
            <v>18.5</v>
          </cell>
          <cell r="F45" t="str">
            <v/>
          </cell>
          <cell r="G45">
            <v>14</v>
          </cell>
          <cell r="H45" t="str">
            <v/>
          </cell>
        </row>
        <row r="46">
          <cell r="E46">
            <v>18.5</v>
          </cell>
          <cell r="F46" t="str">
            <v/>
          </cell>
          <cell r="G46">
            <v>14</v>
          </cell>
          <cell r="H46" t="str">
            <v/>
          </cell>
        </row>
        <row r="47">
          <cell r="E47">
            <v>16.25</v>
          </cell>
          <cell r="F47" t="str">
            <v/>
          </cell>
          <cell r="G47">
            <v>16.5</v>
          </cell>
          <cell r="H47" t="str">
            <v/>
          </cell>
        </row>
        <row r="48">
          <cell r="E48">
            <v>18</v>
          </cell>
          <cell r="F48" t="str">
            <v/>
          </cell>
          <cell r="G48">
            <v>15</v>
          </cell>
          <cell r="H48" t="str">
            <v/>
          </cell>
        </row>
        <row r="49">
          <cell r="E49">
            <v>19.25</v>
          </cell>
          <cell r="F49" t="str">
            <v/>
          </cell>
          <cell r="G49">
            <v>15</v>
          </cell>
          <cell r="H49" t="str">
            <v/>
          </cell>
        </row>
        <row r="50">
          <cell r="E50">
            <v>16.5</v>
          </cell>
          <cell r="F50" t="str">
            <v/>
          </cell>
          <cell r="G50">
            <v>14.5</v>
          </cell>
          <cell r="H50" t="str">
            <v/>
          </cell>
        </row>
        <row r="51">
          <cell r="E51">
            <v>17.75</v>
          </cell>
          <cell r="F51" t="str">
            <v/>
          </cell>
          <cell r="G51">
            <v>13</v>
          </cell>
          <cell r="H51" t="str">
            <v/>
          </cell>
        </row>
        <row r="52">
          <cell r="E52">
            <v>18.5</v>
          </cell>
          <cell r="F52" t="str">
            <v/>
          </cell>
          <cell r="G52">
            <v>14.5</v>
          </cell>
          <cell r="H52" t="str">
            <v/>
          </cell>
        </row>
        <row r="53">
          <cell r="E53">
            <v>17.75</v>
          </cell>
          <cell r="F53" t="str">
            <v/>
          </cell>
          <cell r="G53">
            <v>16</v>
          </cell>
          <cell r="H53" t="str">
            <v/>
          </cell>
        </row>
        <row r="54">
          <cell r="E54">
            <v>18</v>
          </cell>
          <cell r="F54" t="str">
            <v/>
          </cell>
          <cell r="G54">
            <v>14.5</v>
          </cell>
          <cell r="H54" t="str">
            <v/>
          </cell>
        </row>
        <row r="55">
          <cell r="E55">
            <v>18.75</v>
          </cell>
          <cell r="F55" t="str">
            <v/>
          </cell>
          <cell r="G55">
            <v>16.5</v>
          </cell>
          <cell r="H55" t="str">
            <v/>
          </cell>
        </row>
        <row r="56">
          <cell r="E56">
            <v>19</v>
          </cell>
          <cell r="F56" t="str">
            <v/>
          </cell>
          <cell r="G56">
            <v>13</v>
          </cell>
          <cell r="H56" t="str">
            <v/>
          </cell>
        </row>
        <row r="57">
          <cell r="E57">
            <v>18.25</v>
          </cell>
          <cell r="F57" t="str">
            <v/>
          </cell>
          <cell r="G57">
            <v>17</v>
          </cell>
          <cell r="H57" t="str">
            <v/>
          </cell>
        </row>
        <row r="58">
          <cell r="E58">
            <v>18</v>
          </cell>
          <cell r="F58" t="str">
            <v/>
          </cell>
          <cell r="G58">
            <v>14.5</v>
          </cell>
          <cell r="H58" t="str">
            <v/>
          </cell>
        </row>
        <row r="59">
          <cell r="E59">
            <v>12</v>
          </cell>
          <cell r="F59" t="str">
            <v/>
          </cell>
          <cell r="G59">
            <v>12</v>
          </cell>
          <cell r="H59" t="str">
            <v/>
          </cell>
        </row>
        <row r="60">
          <cell r="E60">
            <v>17.25</v>
          </cell>
          <cell r="F60" t="str">
            <v/>
          </cell>
          <cell r="G60">
            <v>15.5</v>
          </cell>
          <cell r="H60" t="str">
            <v/>
          </cell>
        </row>
        <row r="61">
          <cell r="E61">
            <v>17.5</v>
          </cell>
          <cell r="F61" t="str">
            <v/>
          </cell>
          <cell r="G61">
            <v>15.5</v>
          </cell>
          <cell r="H61" t="str">
            <v/>
          </cell>
        </row>
        <row r="62">
          <cell r="E62">
            <v>19.25</v>
          </cell>
          <cell r="F62" t="str">
            <v/>
          </cell>
          <cell r="G62">
            <v>15.5</v>
          </cell>
          <cell r="H62" t="str">
            <v/>
          </cell>
        </row>
        <row r="63">
          <cell r="E63">
            <v>17.5</v>
          </cell>
          <cell r="F63" t="str">
            <v/>
          </cell>
          <cell r="G63">
            <v>16</v>
          </cell>
          <cell r="H63" t="str">
            <v/>
          </cell>
        </row>
        <row r="64">
          <cell r="E64">
            <v>17.75</v>
          </cell>
          <cell r="F64" t="str">
            <v/>
          </cell>
          <cell r="G64">
            <v>13</v>
          </cell>
          <cell r="H64" t="str">
            <v/>
          </cell>
        </row>
        <row r="65">
          <cell r="E65">
            <v>17.75</v>
          </cell>
          <cell r="F65" t="str">
            <v/>
          </cell>
          <cell r="G65">
            <v>16</v>
          </cell>
          <cell r="H65" t="str">
            <v/>
          </cell>
        </row>
        <row r="66">
          <cell r="E66">
            <v>19</v>
          </cell>
          <cell r="F66" t="str">
            <v/>
          </cell>
          <cell r="G66">
            <v>16</v>
          </cell>
          <cell r="H66" t="str">
            <v/>
          </cell>
        </row>
        <row r="67">
          <cell r="E67">
            <v>18.25</v>
          </cell>
          <cell r="F67" t="str">
            <v/>
          </cell>
          <cell r="G67">
            <v>14</v>
          </cell>
          <cell r="H67" t="str">
            <v/>
          </cell>
        </row>
        <row r="68">
          <cell r="E68">
            <v>18.5</v>
          </cell>
          <cell r="F68" t="str">
            <v/>
          </cell>
          <cell r="G68">
            <v>15</v>
          </cell>
          <cell r="H68" t="str">
            <v/>
          </cell>
        </row>
        <row r="69">
          <cell r="E69">
            <v>18.25</v>
          </cell>
          <cell r="F69" t="str">
            <v/>
          </cell>
          <cell r="G69">
            <v>15.5</v>
          </cell>
          <cell r="H69" t="str">
            <v/>
          </cell>
        </row>
        <row r="70">
          <cell r="E70">
            <v>18</v>
          </cell>
          <cell r="F70" t="str">
            <v/>
          </cell>
          <cell r="G70">
            <v>15</v>
          </cell>
          <cell r="H70" t="str">
            <v/>
          </cell>
        </row>
        <row r="71">
          <cell r="E71">
            <v>17.25</v>
          </cell>
          <cell r="F71" t="str">
            <v/>
          </cell>
          <cell r="G71">
            <v>13</v>
          </cell>
          <cell r="H71" t="str">
            <v/>
          </cell>
        </row>
        <row r="72">
          <cell r="E72">
            <v>18.25</v>
          </cell>
          <cell r="F72" t="str">
            <v/>
          </cell>
          <cell r="G72">
            <v>16</v>
          </cell>
          <cell r="H72" t="str">
            <v/>
          </cell>
        </row>
        <row r="73">
          <cell r="E73">
            <v>17</v>
          </cell>
          <cell r="F73" t="str">
            <v/>
          </cell>
          <cell r="G73">
            <v>13</v>
          </cell>
          <cell r="H73" t="str">
            <v/>
          </cell>
        </row>
        <row r="74">
          <cell r="E74">
            <v>12</v>
          </cell>
          <cell r="F74" t="str">
            <v/>
          </cell>
          <cell r="G74">
            <v>14.75</v>
          </cell>
          <cell r="H74" t="str">
            <v/>
          </cell>
        </row>
        <row r="75">
          <cell r="E75">
            <v>18.5</v>
          </cell>
          <cell r="F75" t="str">
            <v/>
          </cell>
          <cell r="G75">
            <v>14.75</v>
          </cell>
          <cell r="H75" t="str">
            <v/>
          </cell>
        </row>
        <row r="76">
          <cell r="E76">
            <v>18.25</v>
          </cell>
          <cell r="F76" t="str">
            <v/>
          </cell>
          <cell r="G76">
            <v>14.5</v>
          </cell>
          <cell r="H76" t="str">
            <v/>
          </cell>
        </row>
        <row r="77">
          <cell r="E77">
            <v>18</v>
          </cell>
          <cell r="F77" t="str">
            <v/>
          </cell>
          <cell r="G77">
            <v>14</v>
          </cell>
          <cell r="H77" t="str">
            <v/>
          </cell>
        </row>
        <row r="78">
          <cell r="E78">
            <v>16.75</v>
          </cell>
          <cell r="F78" t="str">
            <v/>
          </cell>
          <cell r="G78">
            <v>14.5</v>
          </cell>
          <cell r="H78" t="str">
            <v/>
          </cell>
        </row>
        <row r="79">
          <cell r="E79">
            <v>17.75</v>
          </cell>
          <cell r="F79" t="str">
            <v/>
          </cell>
          <cell r="G79">
            <v>15</v>
          </cell>
          <cell r="H79" t="str">
            <v/>
          </cell>
        </row>
        <row r="80">
          <cell r="E80">
            <v>16</v>
          </cell>
          <cell r="F80" t="str">
            <v/>
          </cell>
          <cell r="G80">
            <v>15</v>
          </cell>
          <cell r="H80" t="str">
            <v/>
          </cell>
        </row>
        <row r="81">
          <cell r="E81">
            <v>17.5</v>
          </cell>
          <cell r="F81" t="str">
            <v/>
          </cell>
          <cell r="G81">
            <v>15.5</v>
          </cell>
          <cell r="H81" t="str">
            <v/>
          </cell>
        </row>
        <row r="82">
          <cell r="E82">
            <v>18.5</v>
          </cell>
          <cell r="F82" t="str">
            <v/>
          </cell>
          <cell r="G82">
            <v>17.25</v>
          </cell>
          <cell r="H82" t="str">
            <v/>
          </cell>
        </row>
        <row r="83">
          <cell r="E83">
            <v>18.5</v>
          </cell>
          <cell r="F83" t="str">
            <v/>
          </cell>
          <cell r="G83">
            <v>15</v>
          </cell>
          <cell r="H83" t="str">
            <v/>
          </cell>
        </row>
        <row r="84">
          <cell r="E84">
            <v>18</v>
          </cell>
          <cell r="F84" t="str">
            <v/>
          </cell>
          <cell r="G84">
            <v>14</v>
          </cell>
          <cell r="H84" t="str">
            <v/>
          </cell>
        </row>
        <row r="85">
          <cell r="E85">
            <v>17.5</v>
          </cell>
          <cell r="F85" t="str">
            <v/>
          </cell>
          <cell r="G85">
            <v>15</v>
          </cell>
          <cell r="H85" t="str">
            <v/>
          </cell>
        </row>
        <row r="86">
          <cell r="E86">
            <v>16.5</v>
          </cell>
          <cell r="F86" t="str">
            <v/>
          </cell>
          <cell r="G86">
            <v>13.5</v>
          </cell>
          <cell r="H86" t="str">
            <v/>
          </cell>
        </row>
        <row r="87">
          <cell r="E87">
            <v>16.25</v>
          </cell>
          <cell r="F87" t="str">
            <v/>
          </cell>
          <cell r="G87">
            <v>14</v>
          </cell>
          <cell r="H87" t="str">
            <v/>
          </cell>
        </row>
        <row r="88">
          <cell r="E88">
            <v>18</v>
          </cell>
          <cell r="F88" t="str">
            <v/>
          </cell>
          <cell r="G88">
            <v>15</v>
          </cell>
          <cell r="H88" t="str">
            <v/>
          </cell>
        </row>
        <row r="89">
          <cell r="E89">
            <v>17.75</v>
          </cell>
          <cell r="F89" t="str">
            <v/>
          </cell>
          <cell r="G89">
            <v>16.25</v>
          </cell>
          <cell r="H89" t="str">
            <v/>
          </cell>
        </row>
        <row r="90">
          <cell r="E90">
            <v>18.25</v>
          </cell>
          <cell r="F90" t="str">
            <v/>
          </cell>
          <cell r="G90">
            <v>20</v>
          </cell>
          <cell r="H90" t="str">
            <v/>
          </cell>
        </row>
        <row r="91">
          <cell r="E91">
            <v>17.75</v>
          </cell>
          <cell r="F91" t="str">
            <v/>
          </cell>
          <cell r="G91">
            <v>14.5</v>
          </cell>
          <cell r="H91" t="str">
            <v/>
          </cell>
        </row>
        <row r="92">
          <cell r="E92">
            <v>18.5</v>
          </cell>
          <cell r="F92" t="str">
            <v/>
          </cell>
          <cell r="G92">
            <v>16</v>
          </cell>
          <cell r="H92" t="str">
            <v/>
          </cell>
        </row>
        <row r="93">
          <cell r="E93">
            <v>0</v>
          </cell>
          <cell r="F93" t="str">
            <v/>
          </cell>
          <cell r="G93">
            <v>0</v>
          </cell>
          <cell r="H93" t="str">
            <v/>
          </cell>
        </row>
        <row r="94">
          <cell r="E94">
            <v>18</v>
          </cell>
          <cell r="F94" t="str">
            <v/>
          </cell>
          <cell r="G94">
            <v>16</v>
          </cell>
          <cell r="H94" t="str">
            <v/>
          </cell>
        </row>
        <row r="95">
          <cell r="E95">
            <v>17.5</v>
          </cell>
          <cell r="F95" t="str">
            <v/>
          </cell>
          <cell r="G95">
            <v>12.5</v>
          </cell>
          <cell r="H95" t="str">
            <v/>
          </cell>
        </row>
        <row r="96">
          <cell r="E96">
            <v>18</v>
          </cell>
          <cell r="F96" t="str">
            <v/>
          </cell>
          <cell r="G96">
            <v>15</v>
          </cell>
          <cell r="H96" t="str">
            <v/>
          </cell>
        </row>
        <row r="97">
          <cell r="E97">
            <v>15.25</v>
          </cell>
          <cell r="F97" t="str">
            <v/>
          </cell>
          <cell r="G97">
            <v>15</v>
          </cell>
          <cell r="H97" t="str">
            <v/>
          </cell>
        </row>
        <row r="98">
          <cell r="E98">
            <v>17.25</v>
          </cell>
          <cell r="F98" t="str">
            <v/>
          </cell>
          <cell r="G98">
            <v>14.5</v>
          </cell>
          <cell r="H98" t="str">
            <v/>
          </cell>
        </row>
        <row r="99">
          <cell r="E99">
            <v>18.5</v>
          </cell>
          <cell r="F99" t="str">
            <v/>
          </cell>
          <cell r="G99">
            <v>14.5</v>
          </cell>
          <cell r="H99" t="str">
            <v/>
          </cell>
        </row>
        <row r="100">
          <cell r="E100">
            <v>15</v>
          </cell>
          <cell r="F100" t="str">
            <v/>
          </cell>
          <cell r="G100">
            <v>13</v>
          </cell>
          <cell r="H100" t="str">
            <v/>
          </cell>
        </row>
        <row r="101">
          <cell r="E101">
            <v>18.5</v>
          </cell>
          <cell r="F101" t="str">
            <v/>
          </cell>
          <cell r="G101">
            <v>16</v>
          </cell>
          <cell r="H101" t="str">
            <v/>
          </cell>
        </row>
        <row r="102">
          <cell r="E102">
            <v>12.25</v>
          </cell>
          <cell r="F102" t="str">
            <v/>
          </cell>
          <cell r="G102">
            <v>12</v>
          </cell>
          <cell r="H102" t="str">
            <v/>
          </cell>
        </row>
        <row r="103">
          <cell r="E103">
            <v>16.75</v>
          </cell>
          <cell r="F103" t="str">
            <v/>
          </cell>
          <cell r="G103">
            <v>17.5</v>
          </cell>
          <cell r="H103" t="str">
            <v/>
          </cell>
        </row>
        <row r="104">
          <cell r="E104">
            <v>18.25</v>
          </cell>
          <cell r="F104" t="str">
            <v/>
          </cell>
          <cell r="G104">
            <v>16.5</v>
          </cell>
          <cell r="H104" t="str">
            <v/>
          </cell>
        </row>
        <row r="105">
          <cell r="E105">
            <v>18</v>
          </cell>
          <cell r="F105" t="str">
            <v/>
          </cell>
          <cell r="G105">
            <v>15</v>
          </cell>
          <cell r="H105" t="str">
            <v/>
          </cell>
        </row>
        <row r="106">
          <cell r="E106">
            <v>19</v>
          </cell>
          <cell r="F106" t="str">
            <v/>
          </cell>
          <cell r="G106">
            <v>13</v>
          </cell>
          <cell r="H106" t="str">
            <v/>
          </cell>
        </row>
        <row r="107">
          <cell r="E107">
            <v>17.75</v>
          </cell>
          <cell r="F107" t="str">
            <v/>
          </cell>
          <cell r="G107">
            <v>14.75</v>
          </cell>
          <cell r="H107" t="str">
            <v/>
          </cell>
        </row>
        <row r="108">
          <cell r="E108">
            <v>19.75</v>
          </cell>
          <cell r="F108" t="str">
            <v/>
          </cell>
          <cell r="G108">
            <v>15</v>
          </cell>
          <cell r="H108" t="str">
            <v/>
          </cell>
        </row>
        <row r="109">
          <cell r="E109">
            <v>19</v>
          </cell>
          <cell r="F109" t="str">
            <v/>
          </cell>
          <cell r="G109">
            <v>16</v>
          </cell>
          <cell r="H109" t="str">
            <v/>
          </cell>
        </row>
        <row r="110">
          <cell r="E110">
            <v>18.5</v>
          </cell>
          <cell r="F110" t="str">
            <v/>
          </cell>
          <cell r="G110">
            <v>16</v>
          </cell>
          <cell r="H110" t="str">
            <v/>
          </cell>
        </row>
        <row r="111">
          <cell r="E111">
            <v>12.5</v>
          </cell>
          <cell r="F111" t="str">
            <v/>
          </cell>
          <cell r="G111">
            <v>12</v>
          </cell>
          <cell r="H111" t="str">
            <v/>
          </cell>
        </row>
        <row r="112">
          <cell r="E112">
            <v>17.75</v>
          </cell>
          <cell r="F112" t="str">
            <v/>
          </cell>
          <cell r="G112">
            <v>16</v>
          </cell>
          <cell r="H112" t="str">
            <v/>
          </cell>
        </row>
        <row r="113">
          <cell r="E113">
            <v>17.25</v>
          </cell>
          <cell r="F113" t="str">
            <v/>
          </cell>
          <cell r="G113">
            <v>15.5</v>
          </cell>
          <cell r="H113" t="str">
            <v/>
          </cell>
        </row>
        <row r="114">
          <cell r="E114">
            <v>17.25</v>
          </cell>
          <cell r="F114" t="str">
            <v/>
          </cell>
          <cell r="G114">
            <v>15</v>
          </cell>
          <cell r="H114" t="str">
            <v/>
          </cell>
        </row>
        <row r="115">
          <cell r="E115">
            <v>18</v>
          </cell>
          <cell r="F115" t="str">
            <v/>
          </cell>
          <cell r="G115">
            <v>14</v>
          </cell>
          <cell r="H115" t="str">
            <v/>
          </cell>
        </row>
        <row r="116">
          <cell r="E116">
            <v>15</v>
          </cell>
          <cell r="F116" t="str">
            <v/>
          </cell>
          <cell r="G116">
            <v>14.5</v>
          </cell>
          <cell r="H116" t="str">
            <v/>
          </cell>
        </row>
        <row r="117">
          <cell r="E117">
            <v>17.25</v>
          </cell>
          <cell r="F117" t="str">
            <v/>
          </cell>
          <cell r="G117">
            <v>14.5</v>
          </cell>
          <cell r="H117" t="str">
            <v/>
          </cell>
        </row>
        <row r="118">
          <cell r="E118">
            <v>14.625</v>
          </cell>
          <cell r="F118" t="str">
            <v/>
          </cell>
          <cell r="G118">
            <v>12</v>
          </cell>
          <cell r="H118" t="str">
            <v/>
          </cell>
        </row>
        <row r="119">
          <cell r="E119">
            <v>17.5</v>
          </cell>
          <cell r="F119" t="str">
            <v/>
          </cell>
          <cell r="G119">
            <v>14.5</v>
          </cell>
          <cell r="H119" t="str">
            <v/>
          </cell>
        </row>
        <row r="120">
          <cell r="E120">
            <v>17.75</v>
          </cell>
          <cell r="F120" t="str">
            <v/>
          </cell>
          <cell r="G120">
            <v>15</v>
          </cell>
          <cell r="H120" t="str">
            <v/>
          </cell>
        </row>
        <row r="121">
          <cell r="E121">
            <v>18.25</v>
          </cell>
          <cell r="F121" t="str">
            <v/>
          </cell>
          <cell r="G121">
            <v>17</v>
          </cell>
          <cell r="H121" t="str">
            <v/>
          </cell>
        </row>
        <row r="122">
          <cell r="E122">
            <v>19</v>
          </cell>
          <cell r="F122" t="str">
            <v/>
          </cell>
          <cell r="G122">
            <v>18.5</v>
          </cell>
          <cell r="H122" t="str">
            <v/>
          </cell>
        </row>
        <row r="123">
          <cell r="E123">
            <v>18.5</v>
          </cell>
          <cell r="F123" t="str">
            <v/>
          </cell>
          <cell r="G123">
            <v>15</v>
          </cell>
          <cell r="H123" t="str">
            <v/>
          </cell>
        </row>
        <row r="124">
          <cell r="E124">
            <v>18.5</v>
          </cell>
          <cell r="F124" t="str">
            <v/>
          </cell>
          <cell r="G124">
            <v>16.5</v>
          </cell>
          <cell r="H124" t="str">
            <v/>
          </cell>
        </row>
        <row r="125">
          <cell r="E125">
            <v>18.5</v>
          </cell>
          <cell r="F125" t="str">
            <v/>
          </cell>
          <cell r="G125">
            <v>15</v>
          </cell>
          <cell r="H125" t="str">
            <v/>
          </cell>
        </row>
        <row r="126">
          <cell r="E126">
            <v>17.5</v>
          </cell>
          <cell r="F126" t="str">
            <v/>
          </cell>
          <cell r="G126">
            <v>15</v>
          </cell>
          <cell r="H126" t="str">
            <v/>
          </cell>
        </row>
        <row r="127">
          <cell r="E127">
            <v>17.5</v>
          </cell>
          <cell r="F127" t="str">
            <v/>
          </cell>
          <cell r="G127">
            <v>13</v>
          </cell>
          <cell r="H127" t="str">
            <v/>
          </cell>
        </row>
        <row r="128">
          <cell r="E128">
            <v>15</v>
          </cell>
          <cell r="F128" t="str">
            <v/>
          </cell>
          <cell r="G128">
            <v>15</v>
          </cell>
          <cell r="H128" t="str">
            <v/>
          </cell>
        </row>
        <row r="129">
          <cell r="E129">
            <v>17.5</v>
          </cell>
          <cell r="F129" t="str">
            <v/>
          </cell>
          <cell r="G129">
            <v>15.5</v>
          </cell>
          <cell r="H129" t="str">
            <v/>
          </cell>
        </row>
        <row r="130">
          <cell r="E130">
            <v>17.5</v>
          </cell>
          <cell r="F130" t="str">
            <v/>
          </cell>
          <cell r="G130">
            <v>13</v>
          </cell>
          <cell r="H130" t="str">
            <v/>
          </cell>
        </row>
        <row r="131">
          <cell r="E131">
            <v>17.75</v>
          </cell>
          <cell r="F131" t="str">
            <v/>
          </cell>
          <cell r="G131">
            <v>15</v>
          </cell>
          <cell r="H131" t="str">
            <v/>
          </cell>
        </row>
        <row r="132">
          <cell r="E132">
            <v>17.5</v>
          </cell>
          <cell r="F132" t="str">
            <v/>
          </cell>
          <cell r="G132">
            <v>14.5</v>
          </cell>
          <cell r="H132" t="str">
            <v/>
          </cell>
        </row>
        <row r="133">
          <cell r="E133">
            <v>18.5</v>
          </cell>
          <cell r="F133" t="str">
            <v/>
          </cell>
          <cell r="G133">
            <v>15</v>
          </cell>
          <cell r="H133" t="str">
            <v/>
          </cell>
        </row>
        <row r="134">
          <cell r="E134">
            <v>0</v>
          </cell>
          <cell r="F134" t="str">
            <v/>
          </cell>
          <cell r="G134">
            <v>0</v>
          </cell>
          <cell r="H134" t="str">
            <v/>
          </cell>
        </row>
        <row r="135">
          <cell r="E135">
            <v>17</v>
          </cell>
          <cell r="F135" t="str">
            <v/>
          </cell>
          <cell r="G135">
            <v>13.5</v>
          </cell>
          <cell r="H135" t="str">
            <v/>
          </cell>
        </row>
        <row r="136">
          <cell r="E136">
            <v>16.75</v>
          </cell>
          <cell r="F136" t="str">
            <v/>
          </cell>
          <cell r="G136">
            <v>13.5</v>
          </cell>
          <cell r="H136" t="str">
            <v/>
          </cell>
        </row>
        <row r="137">
          <cell r="E137">
            <v>19</v>
          </cell>
          <cell r="F137" t="str">
            <v/>
          </cell>
          <cell r="G137">
            <v>14</v>
          </cell>
          <cell r="H137" t="str">
            <v/>
          </cell>
        </row>
        <row r="138">
          <cell r="E138">
            <v>18</v>
          </cell>
          <cell r="F138" t="str">
            <v/>
          </cell>
          <cell r="G138">
            <v>14.5</v>
          </cell>
          <cell r="H138" t="str">
            <v/>
          </cell>
        </row>
        <row r="139">
          <cell r="E139">
            <v>18</v>
          </cell>
          <cell r="F139" t="str">
            <v/>
          </cell>
          <cell r="G139">
            <v>14.5</v>
          </cell>
          <cell r="H139" t="str">
            <v/>
          </cell>
        </row>
        <row r="140">
          <cell r="E140">
            <v>17.5</v>
          </cell>
          <cell r="F140" t="str">
            <v/>
          </cell>
          <cell r="G140">
            <v>14.5</v>
          </cell>
          <cell r="H140" t="str">
            <v/>
          </cell>
        </row>
        <row r="141">
          <cell r="E141">
            <v>18</v>
          </cell>
          <cell r="F141" t="str">
            <v/>
          </cell>
          <cell r="G141">
            <v>13.5</v>
          </cell>
          <cell r="H141" t="str">
            <v/>
          </cell>
        </row>
        <row r="142">
          <cell r="E142">
            <v>18.5</v>
          </cell>
          <cell r="F142" t="str">
            <v/>
          </cell>
          <cell r="G142">
            <v>18</v>
          </cell>
          <cell r="H142" t="str">
            <v/>
          </cell>
        </row>
        <row r="143">
          <cell r="E143">
            <v>14.5</v>
          </cell>
          <cell r="F143" t="str">
            <v/>
          </cell>
          <cell r="G143">
            <v>12</v>
          </cell>
          <cell r="H143" t="str">
            <v/>
          </cell>
        </row>
        <row r="144">
          <cell r="E144">
            <v>17.75</v>
          </cell>
          <cell r="F144" t="str">
            <v/>
          </cell>
          <cell r="G144">
            <v>14</v>
          </cell>
          <cell r="H144" t="str">
            <v/>
          </cell>
        </row>
        <row r="145">
          <cell r="E145">
            <v>17.5</v>
          </cell>
          <cell r="F145" t="str">
            <v/>
          </cell>
          <cell r="G145">
            <v>15</v>
          </cell>
          <cell r="H145" t="str">
            <v/>
          </cell>
        </row>
        <row r="146">
          <cell r="E146">
            <v>18.75</v>
          </cell>
          <cell r="F146" t="str">
            <v/>
          </cell>
          <cell r="G146">
            <v>15</v>
          </cell>
          <cell r="H146" t="str">
            <v/>
          </cell>
        </row>
        <row r="147">
          <cell r="E147">
            <v>15</v>
          </cell>
          <cell r="G147">
            <v>15</v>
          </cell>
          <cell r="H147" t="str">
            <v/>
          </cell>
        </row>
        <row r="148">
          <cell r="E148">
            <v>18.25</v>
          </cell>
          <cell r="F148" t="str">
            <v/>
          </cell>
          <cell r="G148">
            <v>15.5</v>
          </cell>
          <cell r="H148" t="str">
            <v/>
          </cell>
        </row>
        <row r="149">
          <cell r="E149">
            <v>17.5</v>
          </cell>
          <cell r="F149" t="str">
            <v/>
          </cell>
          <cell r="G149">
            <v>16</v>
          </cell>
          <cell r="H149" t="str">
            <v/>
          </cell>
        </row>
        <row r="150">
          <cell r="E150">
            <v>18</v>
          </cell>
          <cell r="F150" t="str">
            <v/>
          </cell>
          <cell r="G150">
            <v>15</v>
          </cell>
          <cell r="H150" t="str">
            <v/>
          </cell>
        </row>
        <row r="151">
          <cell r="E151">
            <v>17.25</v>
          </cell>
          <cell r="F151" t="str">
            <v/>
          </cell>
          <cell r="G151">
            <v>14.25</v>
          </cell>
          <cell r="H151" t="str">
            <v/>
          </cell>
        </row>
        <row r="152">
          <cell r="E152">
            <v>16.75</v>
          </cell>
          <cell r="F152" t="str">
            <v/>
          </cell>
          <cell r="G152">
            <v>13</v>
          </cell>
          <cell r="H152" t="str">
            <v/>
          </cell>
        </row>
        <row r="153">
          <cell r="E153">
            <v>15</v>
          </cell>
          <cell r="F153" t="str">
            <v/>
          </cell>
          <cell r="G153">
            <v>15.5</v>
          </cell>
          <cell r="H153" t="str">
            <v/>
          </cell>
        </row>
        <row r="154">
          <cell r="E154">
            <v>17.5</v>
          </cell>
          <cell r="F154" t="str">
            <v/>
          </cell>
          <cell r="G154">
            <v>15</v>
          </cell>
          <cell r="H154" t="str">
            <v/>
          </cell>
        </row>
        <row r="155">
          <cell r="E155">
            <v>18.25</v>
          </cell>
          <cell r="F155" t="str">
            <v/>
          </cell>
          <cell r="G155">
            <v>15.5</v>
          </cell>
          <cell r="H155" t="str">
            <v/>
          </cell>
        </row>
        <row r="156">
          <cell r="E156">
            <v>15</v>
          </cell>
          <cell r="F156" t="str">
            <v/>
          </cell>
          <cell r="G156">
            <v>15</v>
          </cell>
          <cell r="H156" t="str">
            <v/>
          </cell>
        </row>
        <row r="157">
          <cell r="E157">
            <v>17.5</v>
          </cell>
          <cell r="F157" t="str">
            <v/>
          </cell>
          <cell r="G157">
            <v>16.75</v>
          </cell>
          <cell r="H157" t="str">
            <v/>
          </cell>
        </row>
        <row r="158">
          <cell r="E158">
            <v>17.25</v>
          </cell>
          <cell r="F158" t="str">
            <v/>
          </cell>
          <cell r="G158">
            <v>13</v>
          </cell>
          <cell r="H158" t="str">
            <v/>
          </cell>
        </row>
        <row r="159">
          <cell r="E159">
            <v>18.25</v>
          </cell>
          <cell r="F159" t="str">
            <v/>
          </cell>
          <cell r="G159">
            <v>15.5</v>
          </cell>
          <cell r="H159" t="str">
            <v/>
          </cell>
        </row>
        <row r="160">
          <cell r="E160">
            <v>17.75</v>
          </cell>
          <cell r="F160" t="str">
            <v/>
          </cell>
          <cell r="G160">
            <v>15</v>
          </cell>
          <cell r="H160" t="str">
            <v/>
          </cell>
        </row>
        <row r="161">
          <cell r="E161">
            <v>18.25</v>
          </cell>
          <cell r="F161" t="str">
            <v/>
          </cell>
          <cell r="G161">
            <v>15</v>
          </cell>
          <cell r="H161" t="str">
            <v/>
          </cell>
        </row>
        <row r="162">
          <cell r="E162">
            <v>18.25</v>
          </cell>
          <cell r="F162" t="str">
            <v/>
          </cell>
          <cell r="G162">
            <v>15</v>
          </cell>
          <cell r="H162" t="str">
            <v/>
          </cell>
        </row>
        <row r="163">
          <cell r="E163">
            <v>18.75</v>
          </cell>
          <cell r="F163" t="str">
            <v/>
          </cell>
          <cell r="G163">
            <v>15</v>
          </cell>
          <cell r="H163" t="str">
            <v/>
          </cell>
        </row>
        <row r="164">
          <cell r="E164">
            <v>16.5</v>
          </cell>
          <cell r="F164" t="str">
            <v/>
          </cell>
          <cell r="G164">
            <v>15.5</v>
          </cell>
          <cell r="H164" t="str">
            <v/>
          </cell>
        </row>
        <row r="165">
          <cell r="E165">
            <v>0</v>
          </cell>
          <cell r="F165" t="str">
            <v/>
          </cell>
          <cell r="G165">
            <v>0</v>
          </cell>
          <cell r="H165" t="str">
            <v/>
          </cell>
        </row>
        <row r="166">
          <cell r="E166">
            <v>12</v>
          </cell>
          <cell r="F166" t="str">
            <v/>
          </cell>
          <cell r="G166">
            <v>12</v>
          </cell>
          <cell r="H166" t="str">
            <v/>
          </cell>
        </row>
        <row r="167">
          <cell r="E167">
            <v>18.5</v>
          </cell>
          <cell r="F167" t="str">
            <v/>
          </cell>
          <cell r="G167">
            <v>15</v>
          </cell>
          <cell r="H167" t="str">
            <v/>
          </cell>
        </row>
        <row r="168">
          <cell r="E168">
            <v>14</v>
          </cell>
          <cell r="F168" t="str">
            <v/>
          </cell>
          <cell r="G168">
            <v>12</v>
          </cell>
          <cell r="H168" t="str">
            <v/>
          </cell>
        </row>
        <row r="169">
          <cell r="E169">
            <v>0</v>
          </cell>
          <cell r="F169" t="str">
            <v/>
          </cell>
          <cell r="G169">
            <v>0</v>
          </cell>
          <cell r="H169" t="str">
            <v/>
          </cell>
        </row>
        <row r="170">
          <cell r="E170">
            <v>16</v>
          </cell>
          <cell r="F170" t="str">
            <v/>
          </cell>
          <cell r="G170">
            <v>15</v>
          </cell>
          <cell r="H170" t="str">
            <v/>
          </cell>
        </row>
        <row r="171">
          <cell r="E171">
            <v>18.25</v>
          </cell>
          <cell r="F171" t="str">
            <v/>
          </cell>
          <cell r="G171">
            <v>15.5</v>
          </cell>
          <cell r="H171" t="str">
            <v/>
          </cell>
        </row>
        <row r="172">
          <cell r="E172">
            <v>18</v>
          </cell>
          <cell r="F172" t="str">
            <v/>
          </cell>
          <cell r="G172">
            <v>15.75</v>
          </cell>
          <cell r="H172" t="str">
            <v/>
          </cell>
        </row>
        <row r="173">
          <cell r="E173">
            <v>17.5</v>
          </cell>
          <cell r="F173" t="str">
            <v/>
          </cell>
          <cell r="G173">
            <v>14.5</v>
          </cell>
          <cell r="H173" t="str">
            <v/>
          </cell>
        </row>
        <row r="174">
          <cell r="E174">
            <v>16.75</v>
          </cell>
          <cell r="F174" t="str">
            <v/>
          </cell>
          <cell r="G174">
            <v>15.5</v>
          </cell>
          <cell r="H174" t="str">
            <v/>
          </cell>
        </row>
        <row r="175">
          <cell r="E175">
            <v>18.5</v>
          </cell>
          <cell r="F175" t="str">
            <v/>
          </cell>
          <cell r="G175">
            <v>14</v>
          </cell>
          <cell r="H175" t="str">
            <v/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 RATT MKT"/>
      <sheetName val="MKT FDM+2"/>
      <sheetName val="MKT FDM"/>
      <sheetName val="MKT OP"/>
      <sheetName val="DROIT"/>
      <sheetName val="Ratt DROIT"/>
      <sheetName val="M6 AVR"/>
      <sheetName val="M6-FINAL"/>
      <sheetName val="Ratt Mkt Fdm"/>
      <sheetName val="Ratt Mkt OP"/>
    </sheetNames>
    <sheetDataSet>
      <sheetData sheetId="0"/>
      <sheetData sheetId="1"/>
      <sheetData sheetId="2"/>
      <sheetData sheetId="3"/>
      <sheetData sheetId="4"/>
      <sheetData sheetId="5">
        <row r="152">
          <cell r="D152">
            <v>12</v>
          </cell>
        </row>
      </sheetData>
      <sheetData sheetId="6">
        <row r="8">
          <cell r="D8">
            <v>9</v>
          </cell>
          <cell r="F8">
            <v>9</v>
          </cell>
          <cell r="H8">
            <v>13.5</v>
          </cell>
        </row>
        <row r="9">
          <cell r="D9">
            <v>15</v>
          </cell>
          <cell r="F9">
            <v>15</v>
          </cell>
          <cell r="H9">
            <v>12.5</v>
          </cell>
        </row>
        <row r="10">
          <cell r="D10">
            <v>9</v>
          </cell>
          <cell r="F10">
            <v>9</v>
          </cell>
          <cell r="H10">
            <v>13.5</v>
          </cell>
        </row>
        <row r="11">
          <cell r="D11">
            <v>14.5</v>
          </cell>
          <cell r="F11">
            <v>14.5</v>
          </cell>
          <cell r="H11">
            <v>10</v>
          </cell>
        </row>
        <row r="12">
          <cell r="D12">
            <v>9.5</v>
          </cell>
          <cell r="F12">
            <v>9.5</v>
          </cell>
          <cell r="H12">
            <v>12.5</v>
          </cell>
        </row>
        <row r="13">
          <cell r="D13">
            <v>11.5</v>
          </cell>
          <cell r="F13">
            <v>11.5</v>
          </cell>
          <cell r="H13">
            <v>13.5</v>
          </cell>
        </row>
        <row r="14">
          <cell r="D14">
            <v>15</v>
          </cell>
          <cell r="F14">
            <v>15</v>
          </cell>
          <cell r="H14">
            <v>11</v>
          </cell>
        </row>
        <row r="15">
          <cell r="D15">
            <v>12</v>
          </cell>
          <cell r="F15">
            <v>12</v>
          </cell>
          <cell r="H15">
            <v>12</v>
          </cell>
        </row>
        <row r="16">
          <cell r="D16">
            <v>16</v>
          </cell>
          <cell r="F16">
            <v>16</v>
          </cell>
          <cell r="H16">
            <v>13.5</v>
          </cell>
        </row>
        <row r="17">
          <cell r="D17">
            <v>12</v>
          </cell>
          <cell r="F17">
            <v>12</v>
          </cell>
          <cell r="H17">
            <v>12.5</v>
          </cell>
        </row>
        <row r="18">
          <cell r="D18">
            <v>16</v>
          </cell>
          <cell r="F18">
            <v>16</v>
          </cell>
          <cell r="H18">
            <v>12.5</v>
          </cell>
        </row>
        <row r="19">
          <cell r="D19">
            <v>12</v>
          </cell>
          <cell r="F19">
            <v>14</v>
          </cell>
          <cell r="H19">
            <v>10.5</v>
          </cell>
        </row>
        <row r="20">
          <cell r="D20">
            <v>14</v>
          </cell>
          <cell r="F20">
            <v>14</v>
          </cell>
          <cell r="H20">
            <v>13.5</v>
          </cell>
        </row>
        <row r="21">
          <cell r="D21">
            <v>11</v>
          </cell>
          <cell r="F21">
            <v>11</v>
          </cell>
          <cell r="H21">
            <v>12.5</v>
          </cell>
        </row>
        <row r="22">
          <cell r="D22">
            <v>12</v>
          </cell>
          <cell r="F22">
            <v>15</v>
          </cell>
          <cell r="H22">
            <v>12.5</v>
          </cell>
        </row>
        <row r="23">
          <cell r="D23">
            <v>6.5</v>
          </cell>
          <cell r="F23">
            <v>6.5</v>
          </cell>
          <cell r="H23">
            <v>12.5</v>
          </cell>
        </row>
        <row r="24">
          <cell r="D24">
            <v>9.5</v>
          </cell>
          <cell r="F24">
            <v>9.5</v>
          </cell>
          <cell r="H24">
            <v>12.5</v>
          </cell>
        </row>
        <row r="25">
          <cell r="D25">
            <v>14.5</v>
          </cell>
          <cell r="F25">
            <v>14.5</v>
          </cell>
          <cell r="H25">
            <v>13.5</v>
          </cell>
        </row>
        <row r="26">
          <cell r="D26">
            <v>11</v>
          </cell>
          <cell r="F26">
            <v>11</v>
          </cell>
          <cell r="H26">
            <v>12</v>
          </cell>
        </row>
        <row r="27">
          <cell r="D27">
            <v>10.5</v>
          </cell>
          <cell r="F27">
            <v>10.5</v>
          </cell>
          <cell r="H27">
            <v>12.5</v>
          </cell>
        </row>
        <row r="28">
          <cell r="D28">
            <v>0</v>
          </cell>
          <cell r="F28">
            <v>0</v>
          </cell>
          <cell r="H28">
            <v>0</v>
          </cell>
        </row>
        <row r="29">
          <cell r="D29">
            <v>12</v>
          </cell>
          <cell r="F29">
            <v>12</v>
          </cell>
          <cell r="H29">
            <v>12.5</v>
          </cell>
        </row>
        <row r="30">
          <cell r="D30">
            <v>10</v>
          </cell>
          <cell r="F30">
            <v>10</v>
          </cell>
          <cell r="H30">
            <v>12.5</v>
          </cell>
        </row>
        <row r="31">
          <cell r="D31">
            <v>14</v>
          </cell>
          <cell r="F31">
            <v>14</v>
          </cell>
          <cell r="H31">
            <v>12.5</v>
          </cell>
        </row>
        <row r="32">
          <cell r="D32">
            <v>8.5</v>
          </cell>
          <cell r="F32">
            <v>8.5</v>
          </cell>
          <cell r="H32">
            <v>12.5</v>
          </cell>
        </row>
        <row r="33">
          <cell r="D33">
            <v>15.5</v>
          </cell>
          <cell r="F33">
            <v>15.5</v>
          </cell>
          <cell r="H33">
            <v>13.5</v>
          </cell>
        </row>
        <row r="34">
          <cell r="D34">
            <v>13.5</v>
          </cell>
          <cell r="F34">
            <v>13.5</v>
          </cell>
          <cell r="H34">
            <v>13.5</v>
          </cell>
        </row>
        <row r="35">
          <cell r="D35">
            <v>14.5</v>
          </cell>
          <cell r="F35">
            <v>14.5</v>
          </cell>
          <cell r="H35">
            <v>13.5</v>
          </cell>
        </row>
        <row r="36">
          <cell r="D36">
            <v>7.5</v>
          </cell>
          <cell r="F36">
            <v>7.5</v>
          </cell>
          <cell r="H36">
            <v>12.5</v>
          </cell>
        </row>
        <row r="37">
          <cell r="D37">
            <v>0</v>
          </cell>
          <cell r="F37">
            <v>0</v>
          </cell>
          <cell r="H37">
            <v>0</v>
          </cell>
        </row>
        <row r="38">
          <cell r="D38">
            <v>13</v>
          </cell>
          <cell r="F38">
            <v>13</v>
          </cell>
          <cell r="H38">
            <v>12.5</v>
          </cell>
        </row>
        <row r="39">
          <cell r="D39">
            <v>15.5</v>
          </cell>
          <cell r="F39">
            <v>15.5</v>
          </cell>
          <cell r="H39">
            <v>12.5</v>
          </cell>
        </row>
        <row r="40">
          <cell r="D40">
            <v>14</v>
          </cell>
          <cell r="F40">
            <v>14</v>
          </cell>
          <cell r="H40">
            <v>12.5</v>
          </cell>
        </row>
        <row r="41">
          <cell r="D41">
            <v>12.5</v>
          </cell>
          <cell r="F41">
            <v>12.5</v>
          </cell>
          <cell r="H41">
            <v>12.5</v>
          </cell>
        </row>
        <row r="42">
          <cell r="D42">
            <v>7.5</v>
          </cell>
          <cell r="F42">
            <v>7.5</v>
          </cell>
          <cell r="H42">
            <v>12.5</v>
          </cell>
        </row>
        <row r="43">
          <cell r="D43">
            <v>15</v>
          </cell>
          <cell r="F43">
            <v>15</v>
          </cell>
          <cell r="H43">
            <v>12.5</v>
          </cell>
        </row>
        <row r="44">
          <cell r="D44">
            <v>10.5</v>
          </cell>
          <cell r="F44">
            <v>10.5</v>
          </cell>
          <cell r="H44">
            <v>12.5</v>
          </cell>
        </row>
        <row r="45">
          <cell r="D45">
            <v>10.5</v>
          </cell>
          <cell r="F45">
            <v>10.5</v>
          </cell>
          <cell r="H45">
            <v>12</v>
          </cell>
        </row>
        <row r="46">
          <cell r="D46">
            <v>16.5</v>
          </cell>
          <cell r="F46">
            <v>16.5</v>
          </cell>
          <cell r="H46">
            <v>13</v>
          </cell>
        </row>
        <row r="47">
          <cell r="D47">
            <v>14</v>
          </cell>
          <cell r="F47">
            <v>14</v>
          </cell>
          <cell r="H47">
            <v>13.5</v>
          </cell>
        </row>
        <row r="48">
          <cell r="D48">
            <v>13.5</v>
          </cell>
          <cell r="F48">
            <v>13.5</v>
          </cell>
          <cell r="H48">
            <v>12.5</v>
          </cell>
        </row>
        <row r="49">
          <cell r="D49">
            <v>14</v>
          </cell>
          <cell r="F49">
            <v>14</v>
          </cell>
          <cell r="H49">
            <v>12</v>
          </cell>
        </row>
        <row r="50">
          <cell r="D50">
            <v>7.5</v>
          </cell>
          <cell r="F50">
            <v>7.5</v>
          </cell>
          <cell r="H50">
            <v>12.5</v>
          </cell>
        </row>
        <row r="51">
          <cell r="D51">
            <v>15.5</v>
          </cell>
          <cell r="F51">
            <v>15.5</v>
          </cell>
          <cell r="H51">
            <v>13.5</v>
          </cell>
        </row>
        <row r="52">
          <cell r="D52">
            <v>17</v>
          </cell>
          <cell r="F52">
            <v>17</v>
          </cell>
          <cell r="H52">
            <v>12.5</v>
          </cell>
        </row>
        <row r="53">
          <cell r="D53">
            <v>11.5</v>
          </cell>
          <cell r="F53">
            <v>11.5</v>
          </cell>
          <cell r="H53">
            <v>12.5</v>
          </cell>
        </row>
        <row r="54">
          <cell r="D54">
            <v>14</v>
          </cell>
          <cell r="F54">
            <v>14</v>
          </cell>
          <cell r="H54">
            <v>13.5</v>
          </cell>
        </row>
        <row r="55">
          <cell r="D55">
            <v>11.5</v>
          </cell>
          <cell r="F55">
            <v>11.5</v>
          </cell>
          <cell r="H55">
            <v>13.5</v>
          </cell>
        </row>
        <row r="56">
          <cell r="D56">
            <v>16.5</v>
          </cell>
          <cell r="F56">
            <v>16.5</v>
          </cell>
          <cell r="H56">
            <v>12.5</v>
          </cell>
        </row>
        <row r="57">
          <cell r="D57">
            <v>12</v>
          </cell>
          <cell r="F57">
            <v>15</v>
          </cell>
          <cell r="H57">
            <v>13.5</v>
          </cell>
        </row>
        <row r="58">
          <cell r="D58">
            <v>17</v>
          </cell>
          <cell r="F58">
            <v>17</v>
          </cell>
          <cell r="H58">
            <v>12.5</v>
          </cell>
        </row>
        <row r="59">
          <cell r="D59">
            <v>15</v>
          </cell>
          <cell r="F59">
            <v>15</v>
          </cell>
          <cell r="H59">
            <v>12</v>
          </cell>
        </row>
        <row r="60">
          <cell r="D60">
            <v>16</v>
          </cell>
          <cell r="F60">
            <v>16</v>
          </cell>
          <cell r="H60">
            <v>12.5</v>
          </cell>
        </row>
        <row r="61">
          <cell r="D61">
            <v>12</v>
          </cell>
          <cell r="F61">
            <v>12</v>
          </cell>
          <cell r="H61">
            <v>13.5</v>
          </cell>
        </row>
        <row r="62">
          <cell r="D62">
            <v>14.5</v>
          </cell>
          <cell r="F62">
            <v>14.5</v>
          </cell>
          <cell r="H62">
            <v>12.5</v>
          </cell>
        </row>
        <row r="63">
          <cell r="D63">
            <v>8.5</v>
          </cell>
          <cell r="F63">
            <v>8.5</v>
          </cell>
          <cell r="H63">
            <v>13.5</v>
          </cell>
        </row>
        <row r="64">
          <cell r="D64">
            <v>12.5</v>
          </cell>
          <cell r="F64">
            <v>12.5</v>
          </cell>
          <cell r="H64">
            <v>13.5</v>
          </cell>
        </row>
        <row r="65">
          <cell r="D65">
            <v>10</v>
          </cell>
          <cell r="F65">
            <v>10</v>
          </cell>
          <cell r="H65">
            <v>13.5</v>
          </cell>
        </row>
        <row r="66">
          <cell r="D66">
            <v>10</v>
          </cell>
          <cell r="F66">
            <v>10</v>
          </cell>
          <cell r="H66">
            <v>12</v>
          </cell>
        </row>
        <row r="67">
          <cell r="D67">
            <v>14</v>
          </cell>
          <cell r="F67">
            <v>14</v>
          </cell>
          <cell r="H67">
            <v>12</v>
          </cell>
        </row>
        <row r="68">
          <cell r="D68">
            <v>12</v>
          </cell>
          <cell r="F68">
            <v>12</v>
          </cell>
          <cell r="H68">
            <v>12.5</v>
          </cell>
        </row>
        <row r="69">
          <cell r="D69">
            <v>9</v>
          </cell>
          <cell r="F69">
            <v>9</v>
          </cell>
          <cell r="H69">
            <v>13.5</v>
          </cell>
        </row>
        <row r="70">
          <cell r="D70">
            <v>12.5</v>
          </cell>
          <cell r="F70">
            <v>12.5</v>
          </cell>
          <cell r="H70">
            <v>13</v>
          </cell>
        </row>
        <row r="71">
          <cell r="D71">
            <v>12.5</v>
          </cell>
          <cell r="F71">
            <v>12.5</v>
          </cell>
          <cell r="H71">
            <v>13</v>
          </cell>
        </row>
        <row r="72">
          <cell r="D72">
            <v>14</v>
          </cell>
          <cell r="F72">
            <v>14</v>
          </cell>
          <cell r="H72">
            <v>12</v>
          </cell>
        </row>
        <row r="73">
          <cell r="D73">
            <v>10</v>
          </cell>
          <cell r="F73">
            <v>10</v>
          </cell>
          <cell r="H73">
            <v>12</v>
          </cell>
        </row>
        <row r="74">
          <cell r="D74">
            <v>13.5</v>
          </cell>
          <cell r="F74">
            <v>13.5</v>
          </cell>
          <cell r="H74">
            <v>13</v>
          </cell>
        </row>
        <row r="75">
          <cell r="D75">
            <v>14</v>
          </cell>
          <cell r="F75">
            <v>14</v>
          </cell>
          <cell r="H75">
            <v>13</v>
          </cell>
        </row>
        <row r="76">
          <cell r="D76">
            <v>15.5</v>
          </cell>
          <cell r="F76">
            <v>15.5</v>
          </cell>
          <cell r="H76">
            <v>13.5</v>
          </cell>
        </row>
        <row r="77">
          <cell r="D77">
            <v>16.5</v>
          </cell>
          <cell r="F77">
            <v>16.5</v>
          </cell>
          <cell r="H77">
            <v>13</v>
          </cell>
        </row>
        <row r="78">
          <cell r="D78">
            <v>8</v>
          </cell>
          <cell r="F78">
            <v>8</v>
          </cell>
          <cell r="H78">
            <v>12</v>
          </cell>
        </row>
        <row r="79">
          <cell r="D79">
            <v>17</v>
          </cell>
          <cell r="F79">
            <v>17</v>
          </cell>
          <cell r="H79">
            <v>15.5</v>
          </cell>
        </row>
        <row r="80">
          <cell r="D80">
            <v>13</v>
          </cell>
          <cell r="F80">
            <v>13</v>
          </cell>
          <cell r="H80">
            <v>13</v>
          </cell>
        </row>
        <row r="81">
          <cell r="D81">
            <v>15</v>
          </cell>
          <cell r="F81">
            <v>15</v>
          </cell>
          <cell r="H81">
            <v>15</v>
          </cell>
        </row>
        <row r="82">
          <cell r="D82">
            <v>13</v>
          </cell>
          <cell r="F82">
            <v>13</v>
          </cell>
          <cell r="H82">
            <v>13</v>
          </cell>
        </row>
        <row r="83">
          <cell r="D83">
            <v>12.5</v>
          </cell>
          <cell r="F83">
            <v>12.5</v>
          </cell>
          <cell r="H83">
            <v>12</v>
          </cell>
        </row>
        <row r="84">
          <cell r="D84">
            <v>9</v>
          </cell>
          <cell r="F84">
            <v>9</v>
          </cell>
          <cell r="H84">
            <v>12.5</v>
          </cell>
        </row>
        <row r="85">
          <cell r="D85">
            <v>17</v>
          </cell>
          <cell r="F85">
            <v>17</v>
          </cell>
          <cell r="H85">
            <v>13</v>
          </cell>
        </row>
        <row r="86">
          <cell r="D86">
            <v>7</v>
          </cell>
          <cell r="F86">
            <v>7</v>
          </cell>
          <cell r="H86">
            <v>12</v>
          </cell>
        </row>
        <row r="87">
          <cell r="D87">
            <v>14</v>
          </cell>
          <cell r="F87">
            <v>14</v>
          </cell>
          <cell r="H87">
            <v>13</v>
          </cell>
        </row>
        <row r="88">
          <cell r="D88">
            <v>13.5</v>
          </cell>
          <cell r="F88">
            <v>13.5</v>
          </cell>
          <cell r="H88">
            <v>13</v>
          </cell>
        </row>
        <row r="89">
          <cell r="D89">
            <v>11.5</v>
          </cell>
          <cell r="F89">
            <v>11.5</v>
          </cell>
          <cell r="H89">
            <v>13.5</v>
          </cell>
        </row>
        <row r="90">
          <cell r="D90">
            <v>17</v>
          </cell>
          <cell r="F90">
            <v>17</v>
          </cell>
          <cell r="H90">
            <v>13</v>
          </cell>
        </row>
        <row r="91">
          <cell r="D91">
            <v>0</v>
          </cell>
          <cell r="F91">
            <v>0</v>
          </cell>
          <cell r="H91">
            <v>0</v>
          </cell>
        </row>
        <row r="92">
          <cell r="D92">
            <v>13</v>
          </cell>
          <cell r="F92">
            <v>13</v>
          </cell>
          <cell r="H92">
            <v>12</v>
          </cell>
        </row>
        <row r="93">
          <cell r="D93">
            <v>3</v>
          </cell>
          <cell r="F93">
            <v>3</v>
          </cell>
          <cell r="H93">
            <v>13</v>
          </cell>
        </row>
        <row r="94">
          <cell r="D94">
            <v>11.5</v>
          </cell>
          <cell r="F94">
            <v>11.5</v>
          </cell>
          <cell r="H94">
            <v>14</v>
          </cell>
        </row>
        <row r="95">
          <cell r="D95">
            <v>9.5</v>
          </cell>
          <cell r="F95">
            <v>9.5</v>
          </cell>
          <cell r="H95">
            <v>13.5</v>
          </cell>
        </row>
        <row r="96">
          <cell r="D96">
            <v>12.5</v>
          </cell>
          <cell r="F96">
            <v>12.5</v>
          </cell>
          <cell r="H96">
            <v>13.5</v>
          </cell>
        </row>
        <row r="97">
          <cell r="D97">
            <v>14</v>
          </cell>
          <cell r="F97">
            <v>14</v>
          </cell>
          <cell r="H97">
            <v>13.5</v>
          </cell>
        </row>
        <row r="98">
          <cell r="D98">
            <v>10.5</v>
          </cell>
          <cell r="F98">
            <v>10.5</v>
          </cell>
          <cell r="H98">
            <v>13.5</v>
          </cell>
        </row>
        <row r="99">
          <cell r="D99">
            <v>14</v>
          </cell>
          <cell r="F99">
            <v>14</v>
          </cell>
          <cell r="H99">
            <v>12.5</v>
          </cell>
        </row>
        <row r="100">
          <cell r="D100">
            <v>13</v>
          </cell>
          <cell r="F100">
            <v>13</v>
          </cell>
          <cell r="H100">
            <v>13.5</v>
          </cell>
        </row>
        <row r="101">
          <cell r="D101">
            <v>14</v>
          </cell>
          <cell r="F101">
            <v>14</v>
          </cell>
          <cell r="H101">
            <v>14</v>
          </cell>
        </row>
        <row r="102">
          <cell r="D102">
            <v>11.5</v>
          </cell>
          <cell r="F102">
            <v>11.5</v>
          </cell>
          <cell r="H102">
            <v>13.5</v>
          </cell>
        </row>
        <row r="103">
          <cell r="D103">
            <v>7.5</v>
          </cell>
          <cell r="F103">
            <v>7.5</v>
          </cell>
          <cell r="H103">
            <v>12</v>
          </cell>
        </row>
        <row r="104">
          <cell r="D104">
            <v>14.5</v>
          </cell>
          <cell r="F104">
            <v>14.5</v>
          </cell>
          <cell r="H104">
            <v>13</v>
          </cell>
        </row>
        <row r="105">
          <cell r="D105">
            <v>14</v>
          </cell>
          <cell r="F105">
            <v>14</v>
          </cell>
          <cell r="H105">
            <v>13</v>
          </cell>
        </row>
        <row r="106">
          <cell r="D106">
            <v>14.5</v>
          </cell>
          <cell r="F106">
            <v>14.5</v>
          </cell>
          <cell r="H106">
            <v>13.5</v>
          </cell>
        </row>
        <row r="107">
          <cell r="D107">
            <v>12.5</v>
          </cell>
          <cell r="F107">
            <v>12.5</v>
          </cell>
          <cell r="H107">
            <v>12.5</v>
          </cell>
        </row>
        <row r="108">
          <cell r="D108">
            <v>13</v>
          </cell>
          <cell r="F108">
            <v>13</v>
          </cell>
          <cell r="H108">
            <v>12.5</v>
          </cell>
        </row>
        <row r="109">
          <cell r="D109">
            <v>12</v>
          </cell>
          <cell r="F109">
            <v>15</v>
          </cell>
          <cell r="H109">
            <v>12.5</v>
          </cell>
        </row>
        <row r="110">
          <cell r="D110">
            <v>5</v>
          </cell>
          <cell r="F110">
            <v>5</v>
          </cell>
          <cell r="H110">
            <v>12</v>
          </cell>
        </row>
        <row r="111">
          <cell r="D111">
            <v>8</v>
          </cell>
          <cell r="F111">
            <v>8</v>
          </cell>
          <cell r="H111">
            <v>13</v>
          </cell>
        </row>
        <row r="112">
          <cell r="D112">
            <v>14</v>
          </cell>
          <cell r="F112">
            <v>14</v>
          </cell>
          <cell r="H112">
            <v>12.5</v>
          </cell>
        </row>
        <row r="113">
          <cell r="D113">
            <v>12.5</v>
          </cell>
          <cell r="F113">
            <v>12.5</v>
          </cell>
          <cell r="H113">
            <v>13.5</v>
          </cell>
        </row>
        <row r="114">
          <cell r="D114">
            <v>12.5</v>
          </cell>
          <cell r="F114">
            <v>12.5</v>
          </cell>
          <cell r="H114">
            <v>13.5</v>
          </cell>
        </row>
        <row r="115">
          <cell r="D115">
            <v>12</v>
          </cell>
          <cell r="F115">
            <v>12</v>
          </cell>
          <cell r="H115">
            <v>12.5</v>
          </cell>
        </row>
        <row r="116">
          <cell r="D116">
            <v>15</v>
          </cell>
          <cell r="F116">
            <v>15</v>
          </cell>
          <cell r="H116">
            <v>12.5</v>
          </cell>
        </row>
        <row r="117">
          <cell r="D117">
            <v>13.5</v>
          </cell>
          <cell r="F117">
            <v>13.5</v>
          </cell>
          <cell r="H117">
            <v>12.5</v>
          </cell>
        </row>
        <row r="118">
          <cell r="D118">
            <v>7</v>
          </cell>
          <cell r="F118">
            <v>7</v>
          </cell>
          <cell r="H118">
            <v>12</v>
          </cell>
        </row>
        <row r="119">
          <cell r="D119">
            <v>7.5</v>
          </cell>
          <cell r="F119">
            <v>7.5</v>
          </cell>
          <cell r="H119">
            <v>12</v>
          </cell>
        </row>
        <row r="120">
          <cell r="D120">
            <v>12.5</v>
          </cell>
          <cell r="F120">
            <v>12.5</v>
          </cell>
          <cell r="H120">
            <v>12</v>
          </cell>
        </row>
        <row r="121">
          <cell r="D121">
            <v>14</v>
          </cell>
          <cell r="F121">
            <v>14</v>
          </cell>
          <cell r="H121">
            <v>12.5</v>
          </cell>
        </row>
        <row r="122">
          <cell r="D122">
            <v>12</v>
          </cell>
          <cell r="F122">
            <v>12</v>
          </cell>
          <cell r="H122">
            <v>13.5</v>
          </cell>
        </row>
        <row r="123">
          <cell r="D123">
            <v>12</v>
          </cell>
          <cell r="F123">
            <v>12</v>
          </cell>
          <cell r="H123">
            <v>13.5</v>
          </cell>
        </row>
        <row r="124">
          <cell r="D124">
            <v>8.5</v>
          </cell>
          <cell r="F124">
            <v>8.5</v>
          </cell>
          <cell r="H124">
            <v>12</v>
          </cell>
        </row>
        <row r="125">
          <cell r="D125">
            <v>14.5</v>
          </cell>
          <cell r="F125">
            <v>14.5</v>
          </cell>
          <cell r="H125">
            <v>13</v>
          </cell>
        </row>
        <row r="126">
          <cell r="D126">
            <v>10.5</v>
          </cell>
          <cell r="F126">
            <v>10.5</v>
          </cell>
          <cell r="H126">
            <v>12</v>
          </cell>
        </row>
        <row r="127">
          <cell r="D127">
            <v>13</v>
          </cell>
          <cell r="F127">
            <v>13</v>
          </cell>
          <cell r="H127">
            <v>12</v>
          </cell>
        </row>
        <row r="128">
          <cell r="D128">
            <v>11.5</v>
          </cell>
          <cell r="F128">
            <v>11.5</v>
          </cell>
          <cell r="H128">
            <v>12.5</v>
          </cell>
        </row>
        <row r="129">
          <cell r="D129">
            <v>13</v>
          </cell>
          <cell r="F129">
            <v>13</v>
          </cell>
          <cell r="H129">
            <v>12</v>
          </cell>
        </row>
        <row r="130">
          <cell r="D130">
            <v>15.5</v>
          </cell>
          <cell r="F130">
            <v>15.5</v>
          </cell>
          <cell r="H130">
            <v>12.5</v>
          </cell>
        </row>
        <row r="131">
          <cell r="D131">
            <v>12</v>
          </cell>
          <cell r="F131">
            <v>12</v>
          </cell>
          <cell r="H131">
            <v>14</v>
          </cell>
        </row>
        <row r="132">
          <cell r="D132">
            <v>0</v>
          </cell>
          <cell r="F132">
            <v>0</v>
          </cell>
          <cell r="H132">
            <v>0</v>
          </cell>
        </row>
        <row r="133">
          <cell r="D133">
            <v>13</v>
          </cell>
          <cell r="F133">
            <v>13</v>
          </cell>
          <cell r="H133">
            <v>13</v>
          </cell>
        </row>
        <row r="134">
          <cell r="D134">
            <v>11.5</v>
          </cell>
          <cell r="F134">
            <v>11.5</v>
          </cell>
          <cell r="H134">
            <v>12</v>
          </cell>
        </row>
        <row r="135">
          <cell r="D135">
            <v>12</v>
          </cell>
          <cell r="F135">
            <v>12</v>
          </cell>
          <cell r="H135">
            <v>12.5</v>
          </cell>
        </row>
        <row r="136">
          <cell r="D136">
            <v>15.5</v>
          </cell>
          <cell r="F136">
            <v>15.5</v>
          </cell>
          <cell r="H136">
            <v>12.5</v>
          </cell>
        </row>
        <row r="137">
          <cell r="D137">
            <v>13</v>
          </cell>
          <cell r="F137">
            <v>13</v>
          </cell>
          <cell r="H137">
            <v>12.5</v>
          </cell>
        </row>
        <row r="138">
          <cell r="D138">
            <v>4.5</v>
          </cell>
          <cell r="F138">
            <v>4.5</v>
          </cell>
          <cell r="H138">
            <v>13.5</v>
          </cell>
        </row>
        <row r="139">
          <cell r="D139">
            <v>6.5</v>
          </cell>
          <cell r="F139">
            <v>6.5</v>
          </cell>
          <cell r="H139">
            <v>13.5</v>
          </cell>
        </row>
        <row r="140">
          <cell r="D140">
            <v>12</v>
          </cell>
          <cell r="F140">
            <v>12</v>
          </cell>
          <cell r="H140">
            <v>14</v>
          </cell>
        </row>
        <row r="141">
          <cell r="D141">
            <v>12</v>
          </cell>
          <cell r="F141">
            <v>15</v>
          </cell>
          <cell r="H141">
            <v>13</v>
          </cell>
        </row>
        <row r="142">
          <cell r="D142">
            <v>15</v>
          </cell>
          <cell r="F142">
            <v>15</v>
          </cell>
          <cell r="H142">
            <v>13.5</v>
          </cell>
        </row>
        <row r="143">
          <cell r="D143">
            <v>11</v>
          </cell>
          <cell r="F143">
            <v>11</v>
          </cell>
          <cell r="H143">
            <v>12</v>
          </cell>
        </row>
        <row r="144">
          <cell r="D144">
            <v>13</v>
          </cell>
          <cell r="F144">
            <v>13</v>
          </cell>
          <cell r="H144">
            <v>13</v>
          </cell>
        </row>
        <row r="145">
          <cell r="D145">
            <v>13.5</v>
          </cell>
          <cell r="F145">
            <v>13.5</v>
          </cell>
          <cell r="H145">
            <v>13.5</v>
          </cell>
        </row>
        <row r="146">
          <cell r="D146">
            <v>13.5</v>
          </cell>
          <cell r="F146">
            <v>13.5</v>
          </cell>
          <cell r="H146">
            <v>13.5</v>
          </cell>
        </row>
        <row r="147">
          <cell r="D147">
            <v>11.5</v>
          </cell>
          <cell r="F147">
            <v>11.5</v>
          </cell>
          <cell r="H147">
            <v>12.5</v>
          </cell>
        </row>
        <row r="148">
          <cell r="D148">
            <v>12</v>
          </cell>
          <cell r="F148">
            <v>12</v>
          </cell>
          <cell r="H148">
            <v>12.5</v>
          </cell>
        </row>
        <row r="149">
          <cell r="D149">
            <v>14</v>
          </cell>
          <cell r="F149">
            <v>14</v>
          </cell>
          <cell r="H149">
            <v>13</v>
          </cell>
        </row>
        <row r="150">
          <cell r="D150">
            <v>11</v>
          </cell>
          <cell r="F150">
            <v>11</v>
          </cell>
          <cell r="H150">
            <v>13.5</v>
          </cell>
        </row>
        <row r="151">
          <cell r="D151">
            <v>16</v>
          </cell>
          <cell r="F151">
            <v>16</v>
          </cell>
          <cell r="H151">
            <v>13</v>
          </cell>
        </row>
        <row r="152">
          <cell r="D152">
            <v>8.5</v>
          </cell>
          <cell r="F152">
            <v>8.5</v>
          </cell>
          <cell r="H152">
            <v>13</v>
          </cell>
        </row>
        <row r="153">
          <cell r="D153">
            <v>10.5</v>
          </cell>
          <cell r="F153">
            <v>10.5</v>
          </cell>
          <cell r="H153">
            <v>13.5</v>
          </cell>
        </row>
        <row r="154">
          <cell r="D154">
            <v>7.5</v>
          </cell>
          <cell r="F154">
            <v>7.5</v>
          </cell>
          <cell r="H154">
            <v>11</v>
          </cell>
        </row>
        <row r="155">
          <cell r="D155">
            <v>11.5</v>
          </cell>
          <cell r="F155">
            <v>11.5</v>
          </cell>
          <cell r="H155">
            <v>13.5</v>
          </cell>
        </row>
        <row r="156">
          <cell r="D156">
            <v>11</v>
          </cell>
          <cell r="F156">
            <v>11</v>
          </cell>
          <cell r="H156">
            <v>13</v>
          </cell>
        </row>
        <row r="157">
          <cell r="D157">
            <v>11.5</v>
          </cell>
          <cell r="F157">
            <v>11.5</v>
          </cell>
          <cell r="H157">
            <v>13</v>
          </cell>
        </row>
        <row r="158">
          <cell r="D158">
            <v>12</v>
          </cell>
          <cell r="F158">
            <v>12</v>
          </cell>
          <cell r="H158">
            <v>13</v>
          </cell>
        </row>
        <row r="159">
          <cell r="D159">
            <v>11.5</v>
          </cell>
          <cell r="F159">
            <v>11.5</v>
          </cell>
          <cell r="H159">
            <v>13.5</v>
          </cell>
        </row>
        <row r="160">
          <cell r="D160">
            <v>15.5</v>
          </cell>
          <cell r="F160">
            <v>15.5</v>
          </cell>
          <cell r="H160">
            <v>12.5</v>
          </cell>
        </row>
        <row r="161">
          <cell r="D161">
            <v>15</v>
          </cell>
          <cell r="F161">
            <v>15</v>
          </cell>
          <cell r="H161">
            <v>12.5</v>
          </cell>
        </row>
        <row r="162">
          <cell r="D162">
            <v>12</v>
          </cell>
          <cell r="F162">
            <v>12</v>
          </cell>
          <cell r="H162">
            <v>12.5</v>
          </cell>
        </row>
        <row r="163">
          <cell r="D163">
            <v>0</v>
          </cell>
          <cell r="F163">
            <v>0</v>
          </cell>
          <cell r="H163">
            <v>0</v>
          </cell>
        </row>
        <row r="164">
          <cell r="D164">
            <v>17</v>
          </cell>
          <cell r="F164">
            <v>17</v>
          </cell>
          <cell r="H164">
            <v>13.5</v>
          </cell>
        </row>
        <row r="165">
          <cell r="D165">
            <v>16.5</v>
          </cell>
          <cell r="F165">
            <v>16.5</v>
          </cell>
          <cell r="H165">
            <v>13</v>
          </cell>
        </row>
        <row r="166">
          <cell r="D166">
            <v>13.25</v>
          </cell>
          <cell r="F166">
            <v>13.5</v>
          </cell>
          <cell r="H166">
            <v>13.5</v>
          </cell>
        </row>
        <row r="167">
          <cell r="D167">
            <v>0</v>
          </cell>
          <cell r="F167">
            <v>0</v>
          </cell>
          <cell r="H167">
            <v>0</v>
          </cell>
        </row>
        <row r="168">
          <cell r="D168">
            <v>12.5</v>
          </cell>
          <cell r="F168">
            <v>12.5</v>
          </cell>
          <cell r="H168">
            <v>13</v>
          </cell>
        </row>
        <row r="169">
          <cell r="D169">
            <v>13</v>
          </cell>
          <cell r="F169">
            <v>13</v>
          </cell>
          <cell r="H169">
            <v>13</v>
          </cell>
        </row>
        <row r="170">
          <cell r="D170">
            <v>14</v>
          </cell>
          <cell r="F170">
            <v>14</v>
          </cell>
          <cell r="H170">
            <v>14</v>
          </cell>
        </row>
        <row r="171">
          <cell r="D171">
            <v>12</v>
          </cell>
          <cell r="F171">
            <v>12</v>
          </cell>
          <cell r="H171">
            <v>12.5</v>
          </cell>
        </row>
        <row r="172">
          <cell r="D172">
            <v>16.5</v>
          </cell>
          <cell r="F172">
            <v>16.5</v>
          </cell>
          <cell r="H172">
            <v>13</v>
          </cell>
        </row>
        <row r="173">
          <cell r="D173">
            <v>9.5</v>
          </cell>
          <cell r="F173">
            <v>9.5</v>
          </cell>
          <cell r="H173">
            <v>12.5</v>
          </cell>
        </row>
      </sheetData>
      <sheetData sheetId="7"/>
      <sheetData sheetId="8">
        <row r="6">
          <cell r="F6">
            <v>12</v>
          </cell>
        </row>
        <row r="8">
          <cell r="F8">
            <v>12</v>
          </cell>
        </row>
        <row r="10">
          <cell r="F10">
            <v>12</v>
          </cell>
        </row>
        <row r="19">
          <cell r="F19">
            <v>12</v>
          </cell>
        </row>
        <row r="21">
          <cell r="F21">
            <v>12</v>
          </cell>
        </row>
        <row r="22">
          <cell r="F22">
            <v>12</v>
          </cell>
        </row>
        <row r="24">
          <cell r="F24">
            <v>12</v>
          </cell>
        </row>
        <row r="25">
          <cell r="F25">
            <v>12</v>
          </cell>
        </row>
        <row r="28">
          <cell r="F28">
            <v>12</v>
          </cell>
        </row>
        <row r="30">
          <cell r="F30">
            <v>12</v>
          </cell>
        </row>
        <row r="34">
          <cell r="F34">
            <v>12</v>
          </cell>
        </row>
        <row r="40">
          <cell r="F40">
            <v>12</v>
          </cell>
        </row>
        <row r="42">
          <cell r="F42">
            <v>12</v>
          </cell>
        </row>
        <row r="43">
          <cell r="F43">
            <v>12</v>
          </cell>
        </row>
        <row r="48">
          <cell r="F48">
            <v>0</v>
          </cell>
        </row>
        <row r="51">
          <cell r="F51">
            <v>12</v>
          </cell>
        </row>
        <row r="61">
          <cell r="F61">
            <v>12</v>
          </cell>
        </row>
        <row r="63">
          <cell r="F63">
            <v>12</v>
          </cell>
        </row>
        <row r="64">
          <cell r="F64">
            <v>12</v>
          </cell>
        </row>
        <row r="67">
          <cell r="F67">
            <v>12</v>
          </cell>
        </row>
        <row r="71">
          <cell r="F71">
            <v>12</v>
          </cell>
        </row>
        <row r="76">
          <cell r="F76">
            <v>12</v>
          </cell>
        </row>
        <row r="82">
          <cell r="F82">
            <v>12</v>
          </cell>
        </row>
        <row r="84">
          <cell r="F84">
            <v>12</v>
          </cell>
        </row>
        <row r="91">
          <cell r="F91">
            <v>0</v>
          </cell>
        </row>
        <row r="93">
          <cell r="F93">
            <v>12</v>
          </cell>
        </row>
        <row r="96">
          <cell r="F96">
            <v>12</v>
          </cell>
        </row>
        <row r="101">
          <cell r="F101">
            <v>12</v>
          </cell>
        </row>
        <row r="108">
          <cell r="F108">
            <v>12</v>
          </cell>
        </row>
        <row r="109">
          <cell r="F109">
            <v>12</v>
          </cell>
        </row>
        <row r="116">
          <cell r="F116">
            <v>12</v>
          </cell>
        </row>
        <row r="117">
          <cell r="F117">
            <v>12</v>
          </cell>
        </row>
        <row r="122">
          <cell r="F122">
            <v>12</v>
          </cell>
        </row>
        <row r="124">
          <cell r="F124">
            <v>12</v>
          </cell>
        </row>
        <row r="126">
          <cell r="F126">
            <v>12</v>
          </cell>
        </row>
        <row r="132">
          <cell r="F132">
            <v>12</v>
          </cell>
        </row>
        <row r="136">
          <cell r="F136">
            <v>12</v>
          </cell>
        </row>
        <row r="137">
          <cell r="F137">
            <v>12</v>
          </cell>
        </row>
        <row r="141">
          <cell r="F141">
            <v>12</v>
          </cell>
        </row>
        <row r="145">
          <cell r="F145">
            <v>12</v>
          </cell>
        </row>
        <row r="148">
          <cell r="F148">
            <v>12</v>
          </cell>
        </row>
        <row r="150">
          <cell r="F150">
            <v>12</v>
          </cell>
        </row>
        <row r="151">
          <cell r="F151">
            <v>12</v>
          </cell>
        </row>
        <row r="152">
          <cell r="F152">
            <v>12</v>
          </cell>
        </row>
        <row r="154">
          <cell r="F154">
            <v>12</v>
          </cell>
        </row>
        <row r="155">
          <cell r="F155">
            <v>12</v>
          </cell>
        </row>
        <row r="171">
          <cell r="F171">
            <v>12</v>
          </cell>
        </row>
      </sheetData>
      <sheetData sheetId="9">
        <row r="6">
          <cell r="F6">
            <v>12</v>
          </cell>
        </row>
        <row r="8">
          <cell r="F8">
            <v>12</v>
          </cell>
        </row>
        <row r="10">
          <cell r="F10">
            <v>12</v>
          </cell>
        </row>
        <row r="19">
          <cell r="F19">
            <v>12</v>
          </cell>
        </row>
        <row r="21">
          <cell r="F21">
            <v>12</v>
          </cell>
        </row>
        <row r="22">
          <cell r="F22">
            <v>12</v>
          </cell>
        </row>
        <row r="24">
          <cell r="F24">
            <v>12</v>
          </cell>
        </row>
        <row r="25">
          <cell r="F25">
            <v>12</v>
          </cell>
        </row>
        <row r="28">
          <cell r="F28">
            <v>12</v>
          </cell>
        </row>
        <row r="30">
          <cell r="F30">
            <v>12</v>
          </cell>
        </row>
        <row r="34">
          <cell r="F34">
            <v>12</v>
          </cell>
        </row>
        <row r="40">
          <cell r="F40">
            <v>12</v>
          </cell>
        </row>
        <row r="42">
          <cell r="F42">
            <v>12</v>
          </cell>
        </row>
        <row r="43">
          <cell r="F43">
            <v>12</v>
          </cell>
        </row>
        <row r="48">
          <cell r="F48">
            <v>0</v>
          </cell>
        </row>
        <row r="51">
          <cell r="F51">
            <v>12</v>
          </cell>
        </row>
        <row r="61">
          <cell r="F61">
            <v>12</v>
          </cell>
        </row>
        <row r="63">
          <cell r="F63">
            <v>12</v>
          </cell>
        </row>
        <row r="64">
          <cell r="F64">
            <v>12</v>
          </cell>
        </row>
        <row r="67">
          <cell r="F67">
            <v>12</v>
          </cell>
        </row>
        <row r="71">
          <cell r="F71">
            <v>12</v>
          </cell>
        </row>
        <row r="76">
          <cell r="F76">
            <v>12</v>
          </cell>
        </row>
        <row r="82">
          <cell r="F82">
            <v>12</v>
          </cell>
        </row>
        <row r="84">
          <cell r="F84">
            <v>12</v>
          </cell>
        </row>
        <row r="91">
          <cell r="F91">
            <v>0</v>
          </cell>
        </row>
        <row r="93">
          <cell r="F93">
            <v>12</v>
          </cell>
        </row>
        <row r="96">
          <cell r="F96">
            <v>12</v>
          </cell>
        </row>
        <row r="101">
          <cell r="F101">
            <v>12</v>
          </cell>
        </row>
        <row r="108">
          <cell r="F108">
            <v>12</v>
          </cell>
        </row>
        <row r="109">
          <cell r="F109">
            <v>12</v>
          </cell>
        </row>
        <row r="116">
          <cell r="F116">
            <v>12</v>
          </cell>
        </row>
        <row r="117">
          <cell r="F117">
            <v>12</v>
          </cell>
        </row>
        <row r="122">
          <cell r="F122">
            <v>12</v>
          </cell>
        </row>
        <row r="124">
          <cell r="F124">
            <v>12</v>
          </cell>
        </row>
        <row r="126">
          <cell r="F126">
            <v>12</v>
          </cell>
        </row>
        <row r="132">
          <cell r="F132">
            <v>12</v>
          </cell>
        </row>
        <row r="136">
          <cell r="F136">
            <v>12</v>
          </cell>
        </row>
        <row r="137">
          <cell r="F137">
            <v>12</v>
          </cell>
        </row>
        <row r="141">
          <cell r="F141">
            <v>12</v>
          </cell>
        </row>
        <row r="145">
          <cell r="F145">
            <v>12</v>
          </cell>
        </row>
        <row r="148">
          <cell r="F148">
            <v>12</v>
          </cell>
        </row>
        <row r="150">
          <cell r="F150">
            <v>12</v>
          </cell>
        </row>
        <row r="151">
          <cell r="F151">
            <v>12</v>
          </cell>
        </row>
        <row r="152">
          <cell r="F152">
            <v>12</v>
          </cell>
        </row>
        <row r="154">
          <cell r="F154">
            <v>12</v>
          </cell>
        </row>
        <row r="155">
          <cell r="F155">
            <v>12</v>
          </cell>
        </row>
        <row r="171">
          <cell r="F171">
            <v>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glais"/>
      <sheetName val="TEC"/>
      <sheetName val="TERM2"/>
      <sheetName val="M5 AVR"/>
      <sheetName val="M5-FINAL"/>
      <sheetName val="Ratt Ang"/>
      <sheetName val="Ratt TEC2"/>
      <sheetName val="Ratt TERM2"/>
    </sheetNames>
    <sheetDataSet>
      <sheetData sheetId="0"/>
      <sheetData sheetId="1"/>
      <sheetData sheetId="2"/>
      <sheetData sheetId="3">
        <row r="8">
          <cell r="D8">
            <v>14.4</v>
          </cell>
          <cell r="F8">
            <v>15</v>
          </cell>
          <cell r="H8">
            <v>12</v>
          </cell>
        </row>
        <row r="9">
          <cell r="D9">
            <v>15.6</v>
          </cell>
          <cell r="F9">
            <v>15</v>
          </cell>
          <cell r="H9">
            <v>10.5</v>
          </cell>
        </row>
        <row r="10">
          <cell r="D10">
            <v>12</v>
          </cell>
          <cell r="F10">
            <v>16.5</v>
          </cell>
          <cell r="H10">
            <v>10.5</v>
          </cell>
        </row>
        <row r="11">
          <cell r="D11">
            <v>11</v>
          </cell>
          <cell r="F11">
            <v>16</v>
          </cell>
          <cell r="H11">
            <v>10.5</v>
          </cell>
        </row>
        <row r="12">
          <cell r="D12">
            <v>13.8</v>
          </cell>
          <cell r="F12">
            <v>15</v>
          </cell>
          <cell r="H12">
            <v>10.5</v>
          </cell>
        </row>
        <row r="13">
          <cell r="D13">
            <v>11</v>
          </cell>
          <cell r="F13">
            <v>15</v>
          </cell>
          <cell r="H13">
            <v>15</v>
          </cell>
        </row>
        <row r="14">
          <cell r="D14">
            <v>12.600000000000001</v>
          </cell>
          <cell r="F14">
            <v>15</v>
          </cell>
          <cell r="H14">
            <v>15</v>
          </cell>
        </row>
        <row r="15">
          <cell r="D15">
            <v>11.6</v>
          </cell>
          <cell r="F15">
            <v>14</v>
          </cell>
          <cell r="H15">
            <v>14</v>
          </cell>
        </row>
        <row r="16">
          <cell r="D16">
            <v>13</v>
          </cell>
          <cell r="F16">
            <v>16.5</v>
          </cell>
          <cell r="H16">
            <v>14</v>
          </cell>
        </row>
        <row r="17">
          <cell r="D17">
            <v>12</v>
          </cell>
          <cell r="F17">
            <v>16</v>
          </cell>
          <cell r="H17">
            <v>14</v>
          </cell>
        </row>
        <row r="18">
          <cell r="D18">
            <v>13.7</v>
          </cell>
          <cell r="F18">
            <v>15.5</v>
          </cell>
          <cell r="H18">
            <v>15</v>
          </cell>
        </row>
        <row r="19">
          <cell r="D19">
            <v>11.2</v>
          </cell>
          <cell r="F19">
            <v>13</v>
          </cell>
          <cell r="H19">
            <v>13</v>
          </cell>
        </row>
        <row r="20">
          <cell r="D20">
            <v>14.4</v>
          </cell>
          <cell r="F20">
            <v>16</v>
          </cell>
          <cell r="H20">
            <v>14</v>
          </cell>
        </row>
        <row r="21">
          <cell r="D21">
            <v>11.6</v>
          </cell>
          <cell r="F21">
            <v>14.5</v>
          </cell>
          <cell r="H21">
            <v>10.5</v>
          </cell>
        </row>
        <row r="22">
          <cell r="D22">
            <v>11</v>
          </cell>
          <cell r="F22">
            <v>13.5</v>
          </cell>
          <cell r="H22">
            <v>13</v>
          </cell>
        </row>
        <row r="23">
          <cell r="D23">
            <v>13</v>
          </cell>
          <cell r="F23">
            <v>15</v>
          </cell>
          <cell r="H23">
            <v>12</v>
          </cell>
        </row>
        <row r="24">
          <cell r="D24">
            <v>13.1</v>
          </cell>
          <cell r="F24">
            <v>13</v>
          </cell>
          <cell r="H24">
            <v>10.5</v>
          </cell>
        </row>
        <row r="25">
          <cell r="D25">
            <v>11</v>
          </cell>
          <cell r="F25">
            <v>14.5</v>
          </cell>
          <cell r="H25">
            <v>15</v>
          </cell>
        </row>
        <row r="26">
          <cell r="D26">
            <v>13.600000000000001</v>
          </cell>
          <cell r="F26">
            <v>15</v>
          </cell>
          <cell r="H26">
            <v>10.5</v>
          </cell>
        </row>
        <row r="27">
          <cell r="D27">
            <v>14</v>
          </cell>
          <cell r="F27">
            <v>15.5</v>
          </cell>
          <cell r="H27">
            <v>12</v>
          </cell>
        </row>
        <row r="28">
          <cell r="D28">
            <v>12</v>
          </cell>
          <cell r="F28">
            <v>0</v>
          </cell>
          <cell r="H28">
            <v>0</v>
          </cell>
        </row>
        <row r="29">
          <cell r="D29">
            <v>13.7</v>
          </cell>
          <cell r="F29">
            <v>16</v>
          </cell>
          <cell r="H29">
            <v>15</v>
          </cell>
        </row>
        <row r="30">
          <cell r="D30">
            <v>12</v>
          </cell>
          <cell r="F30">
            <v>15</v>
          </cell>
          <cell r="H30">
            <v>10.5</v>
          </cell>
        </row>
        <row r="31">
          <cell r="D31">
            <v>11</v>
          </cell>
          <cell r="F31">
            <v>14</v>
          </cell>
          <cell r="H31">
            <v>12</v>
          </cell>
        </row>
        <row r="32">
          <cell r="D32">
            <v>10.6</v>
          </cell>
          <cell r="F32">
            <v>15</v>
          </cell>
          <cell r="H32">
            <v>10.5</v>
          </cell>
        </row>
        <row r="33">
          <cell r="D33">
            <v>15</v>
          </cell>
          <cell r="F33">
            <v>14.5</v>
          </cell>
          <cell r="H33">
            <v>10.5</v>
          </cell>
        </row>
        <row r="34">
          <cell r="D34">
            <v>14</v>
          </cell>
          <cell r="F34">
            <v>16</v>
          </cell>
          <cell r="H34">
            <v>11</v>
          </cell>
        </row>
        <row r="35">
          <cell r="D35">
            <v>13.5</v>
          </cell>
          <cell r="F35">
            <v>15</v>
          </cell>
          <cell r="H35">
            <v>13</v>
          </cell>
        </row>
        <row r="36">
          <cell r="D36">
            <v>12</v>
          </cell>
          <cell r="F36">
            <v>15</v>
          </cell>
          <cell r="H36">
            <v>10.5</v>
          </cell>
        </row>
        <row r="37">
          <cell r="D37">
            <v>13.600000000000001</v>
          </cell>
          <cell r="F37">
            <v>0</v>
          </cell>
          <cell r="H37">
            <v>0</v>
          </cell>
        </row>
        <row r="38">
          <cell r="D38">
            <v>14.600000000000001</v>
          </cell>
          <cell r="F38">
            <v>15</v>
          </cell>
          <cell r="H38">
            <v>14</v>
          </cell>
        </row>
        <row r="39">
          <cell r="D39">
            <v>10</v>
          </cell>
          <cell r="F39">
            <v>13</v>
          </cell>
          <cell r="H39">
            <v>15</v>
          </cell>
        </row>
        <row r="40">
          <cell r="D40">
            <v>10</v>
          </cell>
          <cell r="F40">
            <v>14.5</v>
          </cell>
          <cell r="H40">
            <v>13</v>
          </cell>
        </row>
        <row r="41">
          <cell r="D41">
            <v>14.1</v>
          </cell>
          <cell r="F41">
            <v>15</v>
          </cell>
          <cell r="H41">
            <v>10.5</v>
          </cell>
        </row>
        <row r="42">
          <cell r="D42">
            <v>13</v>
          </cell>
          <cell r="F42">
            <v>15</v>
          </cell>
          <cell r="H42">
            <v>12</v>
          </cell>
        </row>
        <row r="43">
          <cell r="D43">
            <v>12</v>
          </cell>
          <cell r="F43">
            <v>15</v>
          </cell>
          <cell r="H43">
            <v>13</v>
          </cell>
        </row>
        <row r="44">
          <cell r="D44">
            <v>14.7</v>
          </cell>
          <cell r="F44">
            <v>15.5</v>
          </cell>
          <cell r="H44">
            <v>13</v>
          </cell>
        </row>
        <row r="45">
          <cell r="D45">
            <v>10</v>
          </cell>
          <cell r="F45">
            <v>14</v>
          </cell>
          <cell r="H45">
            <v>12</v>
          </cell>
        </row>
        <row r="46">
          <cell r="D46">
            <v>11.4</v>
          </cell>
          <cell r="F46">
            <v>15</v>
          </cell>
          <cell r="H46">
            <v>15</v>
          </cell>
        </row>
        <row r="47">
          <cell r="D47">
            <v>13</v>
          </cell>
          <cell r="F47">
            <v>14</v>
          </cell>
          <cell r="H47">
            <v>12</v>
          </cell>
        </row>
        <row r="48">
          <cell r="D48">
            <v>13</v>
          </cell>
          <cell r="F48">
            <v>15</v>
          </cell>
          <cell r="H48">
            <v>15</v>
          </cell>
        </row>
        <row r="49">
          <cell r="D49">
            <v>14</v>
          </cell>
          <cell r="F49">
            <v>15.5</v>
          </cell>
          <cell r="H49">
            <v>10.5</v>
          </cell>
        </row>
        <row r="50">
          <cell r="D50">
            <v>12</v>
          </cell>
          <cell r="F50">
            <v>15</v>
          </cell>
          <cell r="H50">
            <v>15</v>
          </cell>
        </row>
        <row r="51">
          <cell r="D51">
            <v>12</v>
          </cell>
          <cell r="F51">
            <v>16</v>
          </cell>
          <cell r="H51">
            <v>10.5</v>
          </cell>
        </row>
        <row r="52">
          <cell r="D52">
            <v>15.4</v>
          </cell>
          <cell r="F52">
            <v>15.5</v>
          </cell>
          <cell r="H52">
            <v>13</v>
          </cell>
        </row>
        <row r="53">
          <cell r="D53">
            <v>13.9</v>
          </cell>
          <cell r="F53">
            <v>16</v>
          </cell>
          <cell r="H53">
            <v>13</v>
          </cell>
        </row>
        <row r="54">
          <cell r="D54">
            <v>16</v>
          </cell>
          <cell r="F54">
            <v>15</v>
          </cell>
          <cell r="H54">
            <v>12</v>
          </cell>
        </row>
        <row r="55">
          <cell r="D55">
            <v>11</v>
          </cell>
          <cell r="F55">
            <v>14.5</v>
          </cell>
          <cell r="H55">
            <v>11</v>
          </cell>
        </row>
        <row r="56">
          <cell r="D56">
            <v>15</v>
          </cell>
          <cell r="F56">
            <v>15</v>
          </cell>
          <cell r="H56">
            <v>11</v>
          </cell>
        </row>
        <row r="57">
          <cell r="D57">
            <v>10.6</v>
          </cell>
          <cell r="F57">
            <v>14.25</v>
          </cell>
          <cell r="H57">
            <v>13</v>
          </cell>
        </row>
        <row r="58">
          <cell r="D58">
            <v>14</v>
          </cell>
          <cell r="F58">
            <v>15</v>
          </cell>
          <cell r="H58">
            <v>13</v>
          </cell>
        </row>
        <row r="59">
          <cell r="D59">
            <v>12</v>
          </cell>
          <cell r="F59">
            <v>15</v>
          </cell>
          <cell r="H59">
            <v>13</v>
          </cell>
        </row>
        <row r="60">
          <cell r="D60">
            <v>13</v>
          </cell>
          <cell r="F60">
            <v>15.5</v>
          </cell>
          <cell r="H60">
            <v>15</v>
          </cell>
        </row>
        <row r="61">
          <cell r="D61">
            <v>14</v>
          </cell>
          <cell r="F61">
            <v>15</v>
          </cell>
          <cell r="H61">
            <v>15</v>
          </cell>
        </row>
        <row r="62">
          <cell r="D62">
            <v>12</v>
          </cell>
          <cell r="F62">
            <v>15.5</v>
          </cell>
          <cell r="H62">
            <v>15</v>
          </cell>
        </row>
        <row r="63">
          <cell r="D63">
            <v>15</v>
          </cell>
          <cell r="F63">
            <v>15</v>
          </cell>
          <cell r="H63">
            <v>10.5</v>
          </cell>
        </row>
        <row r="64">
          <cell r="D64">
            <v>13.7</v>
          </cell>
          <cell r="F64">
            <v>17</v>
          </cell>
          <cell r="H64">
            <v>12</v>
          </cell>
        </row>
        <row r="65">
          <cell r="D65">
            <v>10</v>
          </cell>
          <cell r="F65">
            <v>15</v>
          </cell>
          <cell r="H65">
            <v>14</v>
          </cell>
        </row>
        <row r="66">
          <cell r="D66">
            <v>11</v>
          </cell>
          <cell r="F66">
            <v>14.5</v>
          </cell>
          <cell r="H66">
            <v>11</v>
          </cell>
        </row>
        <row r="67">
          <cell r="D67">
            <v>15</v>
          </cell>
          <cell r="F67">
            <v>15</v>
          </cell>
          <cell r="H67">
            <v>10.5</v>
          </cell>
        </row>
        <row r="68">
          <cell r="D68">
            <v>14</v>
          </cell>
          <cell r="F68">
            <v>17</v>
          </cell>
          <cell r="H68">
            <v>14</v>
          </cell>
        </row>
        <row r="69">
          <cell r="D69">
            <v>10</v>
          </cell>
          <cell r="F69">
            <v>16</v>
          </cell>
          <cell r="H69">
            <v>12</v>
          </cell>
        </row>
        <row r="70">
          <cell r="D70">
            <v>11</v>
          </cell>
          <cell r="F70">
            <v>15</v>
          </cell>
          <cell r="H70">
            <v>10.5</v>
          </cell>
        </row>
        <row r="71">
          <cell r="D71">
            <v>10</v>
          </cell>
          <cell r="F71">
            <v>15</v>
          </cell>
          <cell r="H71">
            <v>15</v>
          </cell>
        </row>
        <row r="72">
          <cell r="D72">
            <v>10</v>
          </cell>
          <cell r="F72">
            <v>14</v>
          </cell>
          <cell r="H72">
            <v>12</v>
          </cell>
        </row>
        <row r="73">
          <cell r="D73">
            <v>13</v>
          </cell>
          <cell r="F73">
            <v>15</v>
          </cell>
          <cell r="H73">
            <v>13</v>
          </cell>
        </row>
        <row r="74">
          <cell r="D74">
            <v>13.4</v>
          </cell>
          <cell r="F74">
            <v>16</v>
          </cell>
          <cell r="H74">
            <v>14</v>
          </cell>
        </row>
        <row r="75">
          <cell r="D75">
            <v>13.4</v>
          </cell>
          <cell r="F75">
            <v>16</v>
          </cell>
          <cell r="H75">
            <v>15</v>
          </cell>
        </row>
        <row r="76">
          <cell r="D76">
            <v>12.399999999999999</v>
          </cell>
          <cell r="F76">
            <v>16</v>
          </cell>
          <cell r="H76">
            <v>15</v>
          </cell>
        </row>
        <row r="77">
          <cell r="D77">
            <v>13</v>
          </cell>
          <cell r="F77">
            <v>15.5</v>
          </cell>
          <cell r="H77">
            <v>15</v>
          </cell>
        </row>
        <row r="78">
          <cell r="D78">
            <v>13</v>
          </cell>
          <cell r="F78">
            <v>15</v>
          </cell>
          <cell r="H78">
            <v>10</v>
          </cell>
        </row>
        <row r="79">
          <cell r="D79">
            <v>14.7</v>
          </cell>
          <cell r="F79">
            <v>16</v>
          </cell>
          <cell r="H79">
            <v>15</v>
          </cell>
        </row>
        <row r="80">
          <cell r="D80">
            <v>13</v>
          </cell>
          <cell r="F80">
            <v>16</v>
          </cell>
          <cell r="H80">
            <v>12</v>
          </cell>
        </row>
        <row r="81">
          <cell r="D81">
            <v>12</v>
          </cell>
          <cell r="F81">
            <v>12.875</v>
          </cell>
          <cell r="H81">
            <v>12</v>
          </cell>
        </row>
        <row r="82">
          <cell r="D82">
            <v>12</v>
          </cell>
          <cell r="F82">
            <v>15</v>
          </cell>
          <cell r="H82">
            <v>12</v>
          </cell>
        </row>
        <row r="83">
          <cell r="D83">
            <v>12</v>
          </cell>
          <cell r="F83">
            <v>15</v>
          </cell>
          <cell r="H83">
            <v>14</v>
          </cell>
        </row>
        <row r="84">
          <cell r="D84">
            <v>12</v>
          </cell>
          <cell r="F84">
            <v>14</v>
          </cell>
          <cell r="H84">
            <v>11</v>
          </cell>
        </row>
        <row r="85">
          <cell r="D85">
            <v>13</v>
          </cell>
          <cell r="F85">
            <v>16</v>
          </cell>
          <cell r="H85">
            <v>15</v>
          </cell>
        </row>
        <row r="86">
          <cell r="D86">
            <v>13</v>
          </cell>
          <cell r="F86">
            <v>15</v>
          </cell>
          <cell r="H86">
            <v>10.5</v>
          </cell>
        </row>
        <row r="87">
          <cell r="D87">
            <v>12</v>
          </cell>
          <cell r="F87">
            <v>18</v>
          </cell>
          <cell r="H87">
            <v>13</v>
          </cell>
        </row>
        <row r="88">
          <cell r="D88">
            <v>13.5</v>
          </cell>
          <cell r="F88">
            <v>17</v>
          </cell>
          <cell r="H88">
            <v>14</v>
          </cell>
        </row>
        <row r="89">
          <cell r="D89">
            <v>14</v>
          </cell>
          <cell r="F89">
            <v>15</v>
          </cell>
          <cell r="H89">
            <v>10.5</v>
          </cell>
        </row>
        <row r="90">
          <cell r="D90">
            <v>13</v>
          </cell>
          <cell r="F90">
            <v>17</v>
          </cell>
          <cell r="H90">
            <v>15</v>
          </cell>
        </row>
        <row r="91">
          <cell r="D91">
            <v>13.3</v>
          </cell>
          <cell r="F91">
            <v>0</v>
          </cell>
          <cell r="H91">
            <v>0</v>
          </cell>
        </row>
        <row r="92">
          <cell r="D92">
            <v>15.8</v>
          </cell>
          <cell r="F92">
            <v>15</v>
          </cell>
          <cell r="H92">
            <v>15</v>
          </cell>
        </row>
        <row r="93">
          <cell r="D93">
            <v>13</v>
          </cell>
          <cell r="F93">
            <v>14</v>
          </cell>
          <cell r="H93">
            <v>10.5</v>
          </cell>
        </row>
        <row r="94">
          <cell r="D94">
            <v>13</v>
          </cell>
          <cell r="F94">
            <v>14</v>
          </cell>
          <cell r="H94">
            <v>12</v>
          </cell>
        </row>
        <row r="95">
          <cell r="D95">
            <v>12</v>
          </cell>
          <cell r="F95">
            <v>14</v>
          </cell>
          <cell r="H95">
            <v>10.5</v>
          </cell>
        </row>
        <row r="96">
          <cell r="D96">
            <v>13.8</v>
          </cell>
          <cell r="F96">
            <v>15</v>
          </cell>
          <cell r="H96">
            <v>15</v>
          </cell>
        </row>
        <row r="97">
          <cell r="D97">
            <v>14.200000000000001</v>
          </cell>
          <cell r="F97">
            <v>14.5</v>
          </cell>
          <cell r="H97">
            <v>14</v>
          </cell>
        </row>
        <row r="98">
          <cell r="D98">
            <v>14</v>
          </cell>
          <cell r="F98">
            <v>15</v>
          </cell>
          <cell r="H98">
            <v>13</v>
          </cell>
        </row>
        <row r="99">
          <cell r="D99">
            <v>13</v>
          </cell>
          <cell r="F99">
            <v>15</v>
          </cell>
          <cell r="H99">
            <v>14</v>
          </cell>
        </row>
        <row r="100">
          <cell r="D100">
            <v>12</v>
          </cell>
          <cell r="F100">
            <v>13.375</v>
          </cell>
          <cell r="H100">
            <v>13</v>
          </cell>
        </row>
        <row r="101">
          <cell r="D101">
            <v>13.5</v>
          </cell>
          <cell r="F101">
            <v>15</v>
          </cell>
          <cell r="H101">
            <v>12</v>
          </cell>
        </row>
        <row r="102">
          <cell r="D102">
            <v>13</v>
          </cell>
          <cell r="F102">
            <v>15</v>
          </cell>
          <cell r="H102">
            <v>14</v>
          </cell>
        </row>
        <row r="103">
          <cell r="D103">
            <v>12</v>
          </cell>
          <cell r="F103">
            <v>15</v>
          </cell>
          <cell r="H103">
            <v>10.5</v>
          </cell>
        </row>
        <row r="104">
          <cell r="D104">
            <v>13</v>
          </cell>
          <cell r="F104">
            <v>16</v>
          </cell>
          <cell r="H104">
            <v>10.5</v>
          </cell>
        </row>
        <row r="105">
          <cell r="D105">
            <v>14</v>
          </cell>
          <cell r="F105">
            <v>16</v>
          </cell>
          <cell r="H105">
            <v>15</v>
          </cell>
        </row>
        <row r="106">
          <cell r="D106">
            <v>12</v>
          </cell>
          <cell r="F106">
            <v>17</v>
          </cell>
          <cell r="H106">
            <v>15</v>
          </cell>
        </row>
        <row r="107">
          <cell r="D107">
            <v>13.5</v>
          </cell>
          <cell r="F107">
            <v>15</v>
          </cell>
          <cell r="H107">
            <v>15</v>
          </cell>
        </row>
        <row r="108">
          <cell r="D108">
            <v>12</v>
          </cell>
          <cell r="F108">
            <v>15.5</v>
          </cell>
          <cell r="H108">
            <v>10.5</v>
          </cell>
        </row>
        <row r="109">
          <cell r="D109">
            <v>12</v>
          </cell>
          <cell r="F109">
            <v>14.5</v>
          </cell>
          <cell r="H109">
            <v>12</v>
          </cell>
        </row>
        <row r="110">
          <cell r="D110">
            <v>13</v>
          </cell>
          <cell r="F110">
            <v>15</v>
          </cell>
          <cell r="H110">
            <v>12</v>
          </cell>
        </row>
        <row r="111">
          <cell r="D111">
            <v>13.5</v>
          </cell>
          <cell r="F111">
            <v>15</v>
          </cell>
          <cell r="H111">
            <v>10.5</v>
          </cell>
        </row>
        <row r="112">
          <cell r="D112">
            <v>14</v>
          </cell>
          <cell r="F112">
            <v>16</v>
          </cell>
          <cell r="H112">
            <v>12</v>
          </cell>
        </row>
        <row r="113">
          <cell r="D113">
            <v>14.600000000000001</v>
          </cell>
          <cell r="F113">
            <v>14.5</v>
          </cell>
          <cell r="H113">
            <v>15</v>
          </cell>
        </row>
        <row r="114">
          <cell r="D114">
            <v>13</v>
          </cell>
          <cell r="F114">
            <v>15</v>
          </cell>
          <cell r="H114">
            <v>10.5</v>
          </cell>
        </row>
        <row r="115">
          <cell r="D115">
            <v>15</v>
          </cell>
          <cell r="F115">
            <v>18</v>
          </cell>
          <cell r="H115">
            <v>10.5</v>
          </cell>
        </row>
        <row r="116">
          <cell r="D116">
            <v>12</v>
          </cell>
          <cell r="F116">
            <v>13.5</v>
          </cell>
          <cell r="H116">
            <v>12</v>
          </cell>
        </row>
        <row r="117">
          <cell r="D117">
            <v>14</v>
          </cell>
          <cell r="F117">
            <v>16</v>
          </cell>
          <cell r="H117">
            <v>11</v>
          </cell>
        </row>
        <row r="118">
          <cell r="D118">
            <v>13.5</v>
          </cell>
          <cell r="F118">
            <v>15</v>
          </cell>
          <cell r="H118">
            <v>12</v>
          </cell>
        </row>
        <row r="119">
          <cell r="D119">
            <v>10</v>
          </cell>
          <cell r="F119">
            <v>14.5</v>
          </cell>
          <cell r="H119">
            <v>12</v>
          </cell>
        </row>
        <row r="120">
          <cell r="D120">
            <v>14</v>
          </cell>
          <cell r="F120">
            <v>17</v>
          </cell>
          <cell r="H120">
            <v>10.5</v>
          </cell>
        </row>
        <row r="121">
          <cell r="D121">
            <v>12</v>
          </cell>
          <cell r="F121">
            <v>16</v>
          </cell>
          <cell r="H121">
            <v>10.5</v>
          </cell>
        </row>
        <row r="122">
          <cell r="D122">
            <v>12</v>
          </cell>
          <cell r="F122">
            <v>16</v>
          </cell>
          <cell r="H122">
            <v>12</v>
          </cell>
        </row>
        <row r="123">
          <cell r="D123">
            <v>13.5</v>
          </cell>
          <cell r="F123">
            <v>15</v>
          </cell>
          <cell r="H123">
            <v>11</v>
          </cell>
        </row>
        <row r="124">
          <cell r="D124">
            <v>14</v>
          </cell>
          <cell r="F124">
            <v>15</v>
          </cell>
          <cell r="H124">
            <v>11</v>
          </cell>
        </row>
        <row r="125">
          <cell r="D125">
            <v>14</v>
          </cell>
          <cell r="F125">
            <v>15</v>
          </cell>
          <cell r="H125">
            <v>15</v>
          </cell>
        </row>
        <row r="126">
          <cell r="D126">
            <v>14</v>
          </cell>
          <cell r="F126">
            <v>15</v>
          </cell>
          <cell r="H126">
            <v>10.5</v>
          </cell>
        </row>
        <row r="127">
          <cell r="D127">
            <v>14.4</v>
          </cell>
          <cell r="F127">
            <v>15</v>
          </cell>
          <cell r="H127">
            <v>14</v>
          </cell>
        </row>
        <row r="128">
          <cell r="D128">
            <v>13</v>
          </cell>
          <cell r="F128">
            <v>15</v>
          </cell>
          <cell r="H128">
            <v>12</v>
          </cell>
        </row>
        <row r="129">
          <cell r="D129">
            <v>13.2</v>
          </cell>
          <cell r="F129">
            <v>15</v>
          </cell>
          <cell r="H129">
            <v>14</v>
          </cell>
        </row>
        <row r="130">
          <cell r="D130">
            <v>14.8</v>
          </cell>
          <cell r="F130">
            <v>15</v>
          </cell>
          <cell r="H130">
            <v>13</v>
          </cell>
        </row>
        <row r="131">
          <cell r="D131">
            <v>13.5</v>
          </cell>
          <cell r="F131">
            <v>15</v>
          </cell>
          <cell r="H131">
            <v>14</v>
          </cell>
        </row>
        <row r="132">
          <cell r="D132">
            <v>13</v>
          </cell>
          <cell r="F132">
            <v>0</v>
          </cell>
          <cell r="H132">
            <v>0</v>
          </cell>
        </row>
        <row r="133">
          <cell r="D133">
            <v>12</v>
          </cell>
          <cell r="F133">
            <v>16</v>
          </cell>
          <cell r="H133">
            <v>11</v>
          </cell>
        </row>
        <row r="134">
          <cell r="D134">
            <v>12</v>
          </cell>
          <cell r="F134">
            <v>15.5</v>
          </cell>
          <cell r="H134">
            <v>15</v>
          </cell>
        </row>
        <row r="135">
          <cell r="D135">
            <v>13</v>
          </cell>
          <cell r="F135">
            <v>15</v>
          </cell>
          <cell r="H135">
            <v>15</v>
          </cell>
        </row>
        <row r="136">
          <cell r="D136">
            <v>15</v>
          </cell>
          <cell r="F136">
            <v>17</v>
          </cell>
          <cell r="H136">
            <v>15</v>
          </cell>
        </row>
        <row r="137">
          <cell r="D137">
            <v>14.200000000000001</v>
          </cell>
          <cell r="F137">
            <v>16</v>
          </cell>
          <cell r="H137">
            <v>13</v>
          </cell>
        </row>
        <row r="138">
          <cell r="D138">
            <v>13</v>
          </cell>
          <cell r="F138">
            <v>15</v>
          </cell>
          <cell r="H138">
            <v>10.5</v>
          </cell>
        </row>
        <row r="139">
          <cell r="D139">
            <v>13</v>
          </cell>
          <cell r="F139">
            <v>14.5</v>
          </cell>
          <cell r="H139">
            <v>10.5</v>
          </cell>
        </row>
        <row r="140">
          <cell r="D140">
            <v>13.5</v>
          </cell>
          <cell r="F140">
            <v>15.5</v>
          </cell>
          <cell r="H140">
            <v>10.5</v>
          </cell>
        </row>
        <row r="141">
          <cell r="D141">
            <v>13.4</v>
          </cell>
          <cell r="F141">
            <v>13.5</v>
          </cell>
          <cell r="H141">
            <v>9.5</v>
          </cell>
        </row>
        <row r="142">
          <cell r="D142">
            <v>14.4</v>
          </cell>
          <cell r="F142">
            <v>18</v>
          </cell>
          <cell r="H142">
            <v>15</v>
          </cell>
        </row>
        <row r="143">
          <cell r="D143">
            <v>11</v>
          </cell>
          <cell r="F143">
            <v>14.5</v>
          </cell>
          <cell r="H143">
            <v>13.5</v>
          </cell>
        </row>
        <row r="144">
          <cell r="D144">
            <v>13</v>
          </cell>
          <cell r="F144">
            <v>15</v>
          </cell>
          <cell r="H144">
            <v>15</v>
          </cell>
        </row>
        <row r="145">
          <cell r="D145">
            <v>11</v>
          </cell>
          <cell r="F145">
            <v>14.5</v>
          </cell>
          <cell r="H145">
            <v>12</v>
          </cell>
        </row>
        <row r="146">
          <cell r="D146">
            <v>14</v>
          </cell>
          <cell r="F146">
            <v>15</v>
          </cell>
          <cell r="H146">
            <v>13</v>
          </cell>
        </row>
        <row r="147">
          <cell r="D147">
            <v>13</v>
          </cell>
          <cell r="F147">
            <v>15.5</v>
          </cell>
          <cell r="H147">
            <v>12</v>
          </cell>
        </row>
        <row r="148">
          <cell r="D148">
            <v>11.8</v>
          </cell>
          <cell r="F148">
            <v>15.5</v>
          </cell>
          <cell r="H148">
            <v>10.5</v>
          </cell>
        </row>
        <row r="149">
          <cell r="D149">
            <v>14</v>
          </cell>
          <cell r="F149">
            <v>16</v>
          </cell>
          <cell r="H149">
            <v>12</v>
          </cell>
        </row>
        <row r="150">
          <cell r="D150">
            <v>13</v>
          </cell>
          <cell r="F150">
            <v>15</v>
          </cell>
          <cell r="H150">
            <v>10.5</v>
          </cell>
        </row>
        <row r="151">
          <cell r="D151">
            <v>15.2</v>
          </cell>
          <cell r="F151">
            <v>19</v>
          </cell>
          <cell r="H151">
            <v>12</v>
          </cell>
        </row>
        <row r="152">
          <cell r="D152">
            <v>13.2</v>
          </cell>
          <cell r="F152">
            <v>14.5</v>
          </cell>
          <cell r="H152">
            <v>12</v>
          </cell>
        </row>
        <row r="153">
          <cell r="D153">
            <v>12</v>
          </cell>
          <cell r="F153">
            <v>15</v>
          </cell>
          <cell r="H153">
            <v>14</v>
          </cell>
        </row>
        <row r="154">
          <cell r="D154">
            <v>12</v>
          </cell>
          <cell r="F154">
            <v>15.5</v>
          </cell>
          <cell r="H154">
            <v>14</v>
          </cell>
        </row>
        <row r="155">
          <cell r="D155">
            <v>14</v>
          </cell>
          <cell r="F155">
            <v>16</v>
          </cell>
          <cell r="H155">
            <v>15</v>
          </cell>
        </row>
        <row r="156">
          <cell r="D156">
            <v>12</v>
          </cell>
          <cell r="F156">
            <v>15</v>
          </cell>
          <cell r="H156">
            <v>10.5</v>
          </cell>
        </row>
        <row r="157">
          <cell r="D157">
            <v>12</v>
          </cell>
          <cell r="F157">
            <v>15</v>
          </cell>
          <cell r="H157">
            <v>10.5</v>
          </cell>
        </row>
        <row r="158">
          <cell r="D158">
            <v>11</v>
          </cell>
          <cell r="F158">
            <v>15</v>
          </cell>
          <cell r="H158">
            <v>10.5</v>
          </cell>
        </row>
        <row r="159">
          <cell r="D159">
            <v>13</v>
          </cell>
          <cell r="F159">
            <v>15</v>
          </cell>
          <cell r="H159">
            <v>14</v>
          </cell>
        </row>
        <row r="160">
          <cell r="D160">
            <v>14</v>
          </cell>
          <cell r="F160">
            <v>15</v>
          </cell>
          <cell r="H160">
            <v>14</v>
          </cell>
        </row>
        <row r="161">
          <cell r="D161">
            <v>16.600000000000001</v>
          </cell>
          <cell r="F161">
            <v>15</v>
          </cell>
          <cell r="H161">
            <v>14.5</v>
          </cell>
        </row>
        <row r="162">
          <cell r="D162">
            <v>13</v>
          </cell>
          <cell r="F162">
            <v>14.5</v>
          </cell>
          <cell r="H162">
            <v>14</v>
          </cell>
        </row>
        <row r="163">
          <cell r="D163">
            <v>11</v>
          </cell>
          <cell r="F163">
            <v>0</v>
          </cell>
          <cell r="H163">
            <v>0</v>
          </cell>
        </row>
        <row r="164">
          <cell r="D164">
            <v>13</v>
          </cell>
          <cell r="F164">
            <v>12.5</v>
          </cell>
          <cell r="H164">
            <v>12.5</v>
          </cell>
        </row>
        <row r="165">
          <cell r="D165">
            <v>15</v>
          </cell>
          <cell r="F165">
            <v>16</v>
          </cell>
          <cell r="H165">
            <v>14.5</v>
          </cell>
        </row>
        <row r="166">
          <cell r="D166">
            <v>13</v>
          </cell>
          <cell r="F166">
            <v>13.5</v>
          </cell>
          <cell r="H166">
            <v>12</v>
          </cell>
        </row>
        <row r="167">
          <cell r="D167">
            <v>12</v>
          </cell>
          <cell r="F167">
            <v>0</v>
          </cell>
          <cell r="H167">
            <v>0</v>
          </cell>
        </row>
        <row r="168">
          <cell r="D168">
            <v>13.2</v>
          </cell>
          <cell r="F168">
            <v>15</v>
          </cell>
          <cell r="H168">
            <v>12.5</v>
          </cell>
        </row>
        <row r="169">
          <cell r="D169">
            <v>13.5</v>
          </cell>
          <cell r="F169">
            <v>15</v>
          </cell>
          <cell r="H169">
            <v>14</v>
          </cell>
        </row>
        <row r="170">
          <cell r="D170">
            <v>13.5</v>
          </cell>
          <cell r="F170">
            <v>15.5</v>
          </cell>
          <cell r="H170">
            <v>14</v>
          </cell>
        </row>
        <row r="171">
          <cell r="D171">
            <v>11</v>
          </cell>
          <cell r="F171">
            <v>15</v>
          </cell>
          <cell r="H171">
            <v>10.5</v>
          </cell>
        </row>
        <row r="172">
          <cell r="D172">
            <v>12</v>
          </cell>
          <cell r="F172">
            <v>14</v>
          </cell>
          <cell r="H172">
            <v>15</v>
          </cell>
        </row>
        <row r="173">
          <cell r="D173">
            <v>13</v>
          </cell>
          <cell r="F173">
            <v>15</v>
          </cell>
          <cell r="H173">
            <v>15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NG ORG"/>
      <sheetName val="ECO GLE"/>
      <sheetName val="M2 AVR"/>
      <sheetName val="Ratt Mng Org"/>
      <sheetName val="Ratt Eco Gle"/>
      <sheetName val="M2 FINAL"/>
    </sheetNames>
    <sheetDataSet>
      <sheetData sheetId="0"/>
      <sheetData sheetId="1"/>
      <sheetData sheetId="2">
        <row r="8">
          <cell r="F8">
            <v>12</v>
          </cell>
          <cell r="H8">
            <v>15</v>
          </cell>
        </row>
        <row r="9">
          <cell r="F9">
            <v>9</v>
          </cell>
          <cell r="H9">
            <v>8</v>
          </cell>
        </row>
        <row r="10">
          <cell r="F10">
            <v>12.5</v>
          </cell>
          <cell r="H10">
            <v>6.5</v>
          </cell>
        </row>
        <row r="11">
          <cell r="F11">
            <v>12.5</v>
          </cell>
          <cell r="H11">
            <v>12.75</v>
          </cell>
        </row>
        <row r="12">
          <cell r="F12">
            <v>14.5</v>
          </cell>
          <cell r="H12">
            <v>10.25</v>
          </cell>
        </row>
        <row r="13">
          <cell r="F13">
            <v>11</v>
          </cell>
          <cell r="H13">
            <v>11.5</v>
          </cell>
        </row>
        <row r="14">
          <cell r="F14">
            <v>12</v>
          </cell>
          <cell r="H14">
            <v>8.75</v>
          </cell>
        </row>
        <row r="15">
          <cell r="F15">
            <v>14.75</v>
          </cell>
          <cell r="H15">
            <v>12.25</v>
          </cell>
        </row>
        <row r="16">
          <cell r="F16">
            <v>7.75</v>
          </cell>
          <cell r="H16">
            <v>4.25</v>
          </cell>
        </row>
        <row r="17">
          <cell r="F17">
            <v>7</v>
          </cell>
          <cell r="H17">
            <v>8.75</v>
          </cell>
        </row>
        <row r="18">
          <cell r="F18">
            <v>12.75</v>
          </cell>
          <cell r="H18">
            <v>13.75</v>
          </cell>
        </row>
        <row r="19">
          <cell r="F19">
            <v>14.75</v>
          </cell>
          <cell r="H19">
            <v>10</v>
          </cell>
        </row>
        <row r="20">
          <cell r="F20">
            <v>11</v>
          </cell>
          <cell r="H20">
            <v>7</v>
          </cell>
        </row>
        <row r="21">
          <cell r="F21">
            <v>6.25</v>
          </cell>
          <cell r="H21">
            <v>6.5</v>
          </cell>
        </row>
        <row r="22">
          <cell r="F22">
            <v>12.25</v>
          </cell>
          <cell r="H22">
            <v>6.75</v>
          </cell>
        </row>
        <row r="23">
          <cell r="F23">
            <v>9.25</v>
          </cell>
          <cell r="H23">
            <v>7.25</v>
          </cell>
        </row>
        <row r="24">
          <cell r="F24">
            <v>10.5</v>
          </cell>
          <cell r="H24">
            <v>5</v>
          </cell>
        </row>
        <row r="25">
          <cell r="F25">
            <v>13</v>
          </cell>
          <cell r="H25">
            <v>11.75</v>
          </cell>
        </row>
        <row r="26">
          <cell r="F26">
            <v>9.25</v>
          </cell>
          <cell r="H26">
            <v>9.5</v>
          </cell>
        </row>
        <row r="27">
          <cell r="F27">
            <v>14</v>
          </cell>
          <cell r="H27">
            <v>6</v>
          </cell>
        </row>
        <row r="28">
          <cell r="F28">
            <v>5</v>
          </cell>
          <cell r="H28">
            <v>5.75</v>
          </cell>
        </row>
        <row r="29">
          <cell r="F29">
            <v>15</v>
          </cell>
          <cell r="H29">
            <v>11.5</v>
          </cell>
        </row>
        <row r="30">
          <cell r="F30">
            <v>12.75</v>
          </cell>
          <cell r="H30">
            <v>7.25</v>
          </cell>
        </row>
        <row r="31">
          <cell r="F31">
            <v>11.5</v>
          </cell>
          <cell r="H31">
            <v>8.75</v>
          </cell>
        </row>
        <row r="32">
          <cell r="F32">
            <v>1</v>
          </cell>
          <cell r="H32">
            <v>1.25</v>
          </cell>
        </row>
        <row r="33">
          <cell r="F33">
            <v>7.75</v>
          </cell>
          <cell r="H33">
            <v>4.5</v>
          </cell>
        </row>
        <row r="34">
          <cell r="F34">
            <v>11.25</v>
          </cell>
          <cell r="H34">
            <v>4</v>
          </cell>
        </row>
        <row r="35">
          <cell r="F35">
            <v>6.25</v>
          </cell>
          <cell r="H35">
            <v>1.75</v>
          </cell>
        </row>
        <row r="36">
          <cell r="F36">
            <v>3.5</v>
          </cell>
          <cell r="H36">
            <v>4.25</v>
          </cell>
        </row>
        <row r="37">
          <cell r="F37">
            <v>8</v>
          </cell>
          <cell r="H37">
            <v>3.5</v>
          </cell>
        </row>
        <row r="38">
          <cell r="F38">
            <v>9</v>
          </cell>
          <cell r="H38">
            <v>7.25</v>
          </cell>
        </row>
        <row r="39">
          <cell r="F39">
            <v>5</v>
          </cell>
          <cell r="H39">
            <v>2.5</v>
          </cell>
        </row>
        <row r="40">
          <cell r="F40">
            <v>11.25</v>
          </cell>
          <cell r="H40">
            <v>6.5</v>
          </cell>
        </row>
        <row r="41">
          <cell r="F41">
            <v>12</v>
          </cell>
          <cell r="H41">
            <v>17.25</v>
          </cell>
        </row>
        <row r="42">
          <cell r="F42">
            <v>11</v>
          </cell>
          <cell r="H42">
            <v>1.5</v>
          </cell>
        </row>
        <row r="43">
          <cell r="F43">
            <v>6.25</v>
          </cell>
          <cell r="H43">
            <v>3.75</v>
          </cell>
        </row>
        <row r="44">
          <cell r="F44">
            <v>11.5</v>
          </cell>
          <cell r="H44">
            <v>9.75</v>
          </cell>
        </row>
        <row r="45">
          <cell r="F45">
            <v>7.25</v>
          </cell>
          <cell r="H45">
            <v>5.5</v>
          </cell>
        </row>
        <row r="46">
          <cell r="F46">
            <v>14.75</v>
          </cell>
          <cell r="H46">
            <v>11.5</v>
          </cell>
        </row>
        <row r="47">
          <cell r="F47">
            <v>9.5</v>
          </cell>
          <cell r="H47">
            <v>6</v>
          </cell>
        </row>
        <row r="48">
          <cell r="F48">
            <v>15.75</v>
          </cell>
          <cell r="H48">
            <v>13.5</v>
          </cell>
        </row>
        <row r="49">
          <cell r="F49">
            <v>13.25</v>
          </cell>
          <cell r="H49">
            <v>11</v>
          </cell>
        </row>
        <row r="50">
          <cell r="F50">
            <v>13.25</v>
          </cell>
          <cell r="H50">
            <v>5</v>
          </cell>
        </row>
        <row r="51">
          <cell r="F51">
            <v>14</v>
          </cell>
          <cell r="H51">
            <v>12.75</v>
          </cell>
        </row>
        <row r="52">
          <cell r="F52">
            <v>9.5</v>
          </cell>
          <cell r="H52">
            <v>10.5</v>
          </cell>
        </row>
        <row r="53">
          <cell r="F53">
            <v>12</v>
          </cell>
          <cell r="H53">
            <v>15</v>
          </cell>
        </row>
        <row r="54">
          <cell r="F54">
            <v>15.5</v>
          </cell>
          <cell r="H54">
            <v>9.25</v>
          </cell>
        </row>
        <row r="55">
          <cell r="F55">
            <v>10.5</v>
          </cell>
          <cell r="H55">
            <v>10</v>
          </cell>
        </row>
        <row r="56">
          <cell r="F56">
            <v>10</v>
          </cell>
          <cell r="H56">
            <v>5.25</v>
          </cell>
        </row>
        <row r="57">
          <cell r="F57">
            <v>13.5</v>
          </cell>
          <cell r="H57">
            <v>5</v>
          </cell>
        </row>
        <row r="58">
          <cell r="F58">
            <v>8</v>
          </cell>
          <cell r="H58">
            <v>4.5</v>
          </cell>
        </row>
        <row r="59">
          <cell r="F59">
            <v>14.25</v>
          </cell>
          <cell r="H59">
            <v>12.25</v>
          </cell>
        </row>
        <row r="60">
          <cell r="F60">
            <v>15</v>
          </cell>
          <cell r="H60">
            <v>15.25</v>
          </cell>
        </row>
        <row r="61">
          <cell r="F61">
            <v>15.5</v>
          </cell>
          <cell r="H61">
            <v>11.25</v>
          </cell>
        </row>
        <row r="62">
          <cell r="F62">
            <v>12</v>
          </cell>
          <cell r="H62">
            <v>4.75</v>
          </cell>
        </row>
        <row r="63">
          <cell r="F63">
            <v>10.5</v>
          </cell>
          <cell r="H63">
            <v>5.25</v>
          </cell>
        </row>
        <row r="64">
          <cell r="F64">
            <v>12</v>
          </cell>
          <cell r="H64">
            <v>8.25</v>
          </cell>
        </row>
        <row r="65">
          <cell r="F65">
            <v>12.75</v>
          </cell>
          <cell r="H65">
            <v>10.25</v>
          </cell>
        </row>
        <row r="66">
          <cell r="F66">
            <v>10</v>
          </cell>
          <cell r="H66">
            <v>12.25</v>
          </cell>
        </row>
        <row r="67">
          <cell r="F67">
            <v>8.75</v>
          </cell>
          <cell r="H67">
            <v>7.5</v>
          </cell>
        </row>
        <row r="68">
          <cell r="F68">
            <v>11.25</v>
          </cell>
          <cell r="H68">
            <v>5</v>
          </cell>
        </row>
        <row r="69">
          <cell r="F69">
            <v>8.75</v>
          </cell>
          <cell r="H69">
            <v>11.75</v>
          </cell>
        </row>
        <row r="70">
          <cell r="F70">
            <v>5.25</v>
          </cell>
          <cell r="H70">
            <v>5</v>
          </cell>
        </row>
        <row r="71">
          <cell r="F71">
            <v>3.75</v>
          </cell>
          <cell r="H71">
            <v>4</v>
          </cell>
        </row>
        <row r="72">
          <cell r="F72">
            <v>6.75</v>
          </cell>
          <cell r="H72">
            <v>4.25</v>
          </cell>
        </row>
        <row r="73">
          <cell r="F73">
            <v>12</v>
          </cell>
          <cell r="H73">
            <v>6.5</v>
          </cell>
        </row>
        <row r="74">
          <cell r="F74">
            <v>13.25</v>
          </cell>
          <cell r="H74">
            <v>11.5</v>
          </cell>
        </row>
        <row r="75">
          <cell r="F75">
            <v>15.5</v>
          </cell>
          <cell r="H75">
            <v>9.5</v>
          </cell>
        </row>
        <row r="76">
          <cell r="F76">
            <v>14.5</v>
          </cell>
          <cell r="H76">
            <v>17.25</v>
          </cell>
        </row>
        <row r="77">
          <cell r="F77">
            <v>15.75</v>
          </cell>
          <cell r="H77">
            <v>8.25</v>
          </cell>
        </row>
        <row r="78">
          <cell r="F78">
            <v>6.75</v>
          </cell>
          <cell r="H78">
            <v>3.25</v>
          </cell>
        </row>
        <row r="79">
          <cell r="F79">
            <v>11.25</v>
          </cell>
          <cell r="H79">
            <v>10.5</v>
          </cell>
        </row>
        <row r="80">
          <cell r="F80">
            <v>10</v>
          </cell>
          <cell r="H80">
            <v>6.5</v>
          </cell>
        </row>
        <row r="81">
          <cell r="F81">
            <v>12</v>
          </cell>
          <cell r="H81">
            <v>12.5</v>
          </cell>
        </row>
        <row r="82">
          <cell r="F82">
            <v>12.75</v>
          </cell>
          <cell r="H82">
            <v>5.25</v>
          </cell>
        </row>
        <row r="83">
          <cell r="F83">
            <v>10</v>
          </cell>
          <cell r="H83">
            <v>3</v>
          </cell>
        </row>
        <row r="84">
          <cell r="F84">
            <v>2.75</v>
          </cell>
          <cell r="H84">
            <v>1.75</v>
          </cell>
        </row>
        <row r="85">
          <cell r="F85">
            <v>16.75</v>
          </cell>
          <cell r="H85">
            <v>9.5</v>
          </cell>
        </row>
        <row r="86">
          <cell r="F86">
            <v>2.5</v>
          </cell>
          <cell r="H86">
            <v>2.75</v>
          </cell>
        </row>
        <row r="87">
          <cell r="F87">
            <v>14.25</v>
          </cell>
          <cell r="H87">
            <v>9.75</v>
          </cell>
        </row>
        <row r="88">
          <cell r="F88">
            <v>13.5</v>
          </cell>
          <cell r="H88">
            <v>7.75</v>
          </cell>
        </row>
        <row r="89">
          <cell r="F89">
            <v>9.25</v>
          </cell>
          <cell r="H89">
            <v>4.5</v>
          </cell>
        </row>
        <row r="90">
          <cell r="F90">
            <v>16.5</v>
          </cell>
          <cell r="H90">
            <v>14</v>
          </cell>
        </row>
        <row r="91">
          <cell r="F91">
            <v>6.25</v>
          </cell>
          <cell r="H91">
            <v>1.25</v>
          </cell>
        </row>
        <row r="92">
          <cell r="F92">
            <v>7.75</v>
          </cell>
          <cell r="H92">
            <v>6.25</v>
          </cell>
        </row>
        <row r="93">
          <cell r="F93">
            <v>5.75</v>
          </cell>
          <cell r="H93">
            <v>2.25</v>
          </cell>
        </row>
        <row r="94">
          <cell r="F94">
            <v>8</v>
          </cell>
          <cell r="H94">
            <v>8.25</v>
          </cell>
        </row>
        <row r="95">
          <cell r="F95">
            <v>9.75</v>
          </cell>
          <cell r="H95">
            <v>13.25</v>
          </cell>
        </row>
        <row r="96">
          <cell r="F96">
            <v>16.5</v>
          </cell>
          <cell r="H96">
            <v>15.5</v>
          </cell>
        </row>
        <row r="97">
          <cell r="F97">
            <v>15.75</v>
          </cell>
          <cell r="H97">
            <v>13.75</v>
          </cell>
        </row>
        <row r="98">
          <cell r="F98">
            <v>4.5</v>
          </cell>
          <cell r="H98">
            <v>2.25</v>
          </cell>
        </row>
        <row r="99">
          <cell r="F99">
            <v>13.75</v>
          </cell>
          <cell r="H99">
            <v>15.25</v>
          </cell>
        </row>
        <row r="100">
          <cell r="F100">
            <v>14.25</v>
          </cell>
          <cell r="H100">
            <v>6.25</v>
          </cell>
        </row>
        <row r="101">
          <cell r="F101">
            <v>10.5</v>
          </cell>
          <cell r="H101">
            <v>8</v>
          </cell>
        </row>
        <row r="102">
          <cell r="F102">
            <v>12.75</v>
          </cell>
          <cell r="H102">
            <v>7.75</v>
          </cell>
        </row>
        <row r="103">
          <cell r="F103">
            <v>10.5</v>
          </cell>
          <cell r="H103">
            <v>6</v>
          </cell>
        </row>
        <row r="104">
          <cell r="F104">
            <v>15.75</v>
          </cell>
          <cell r="H104">
            <v>8.5</v>
          </cell>
        </row>
        <row r="105">
          <cell r="F105">
            <v>16</v>
          </cell>
          <cell r="H105">
            <v>7.75</v>
          </cell>
        </row>
        <row r="106">
          <cell r="F106">
            <v>13.25</v>
          </cell>
          <cell r="H106">
            <v>16.25</v>
          </cell>
        </row>
        <row r="107">
          <cell r="F107">
            <v>13.75</v>
          </cell>
          <cell r="H107">
            <v>12</v>
          </cell>
        </row>
        <row r="108">
          <cell r="F108">
            <v>9</v>
          </cell>
          <cell r="H108">
            <v>6.25</v>
          </cell>
        </row>
        <row r="109">
          <cell r="F109">
            <v>12</v>
          </cell>
          <cell r="H109">
            <v>12.75</v>
          </cell>
        </row>
        <row r="110">
          <cell r="F110">
            <v>5</v>
          </cell>
          <cell r="H110">
            <v>5.75</v>
          </cell>
        </row>
        <row r="111">
          <cell r="F111">
            <v>7.75</v>
          </cell>
          <cell r="H111">
            <v>10.5</v>
          </cell>
        </row>
        <row r="112">
          <cell r="F112">
            <v>7.5</v>
          </cell>
          <cell r="H112">
            <v>4.5</v>
          </cell>
        </row>
        <row r="113">
          <cell r="F113">
            <v>9.5</v>
          </cell>
          <cell r="H113">
            <v>2.5</v>
          </cell>
        </row>
        <row r="114">
          <cell r="F114">
            <v>17.75</v>
          </cell>
          <cell r="H114">
            <v>16.5</v>
          </cell>
        </row>
        <row r="115">
          <cell r="F115">
            <v>13.75</v>
          </cell>
          <cell r="H115">
            <v>18.5</v>
          </cell>
        </row>
        <row r="116">
          <cell r="F116">
            <v>15</v>
          </cell>
          <cell r="H116">
            <v>6.5</v>
          </cell>
        </row>
        <row r="117">
          <cell r="F117">
            <v>8.75</v>
          </cell>
          <cell r="H117">
            <v>11.25</v>
          </cell>
        </row>
        <row r="118">
          <cell r="F118">
            <v>10.5</v>
          </cell>
          <cell r="H118">
            <v>8</v>
          </cell>
        </row>
        <row r="119">
          <cell r="F119">
            <v>7</v>
          </cell>
          <cell r="H119">
            <v>1.75</v>
          </cell>
        </row>
        <row r="120">
          <cell r="F120">
            <v>15.5</v>
          </cell>
          <cell r="H120">
            <v>12.5</v>
          </cell>
        </row>
        <row r="121">
          <cell r="F121">
            <v>15.75</v>
          </cell>
          <cell r="H121">
            <v>17</v>
          </cell>
        </row>
        <row r="122">
          <cell r="F122">
            <v>16.5</v>
          </cell>
          <cell r="H122">
            <v>16.25</v>
          </cell>
        </row>
        <row r="123">
          <cell r="F123">
            <v>12</v>
          </cell>
          <cell r="H123">
            <v>6.25</v>
          </cell>
        </row>
        <row r="124">
          <cell r="F124">
            <v>12</v>
          </cell>
          <cell r="H124">
            <v>11.5</v>
          </cell>
        </row>
        <row r="125">
          <cell r="F125">
            <v>12.75</v>
          </cell>
          <cell r="H125">
            <v>11</v>
          </cell>
        </row>
        <row r="126">
          <cell r="F126">
            <v>6.5</v>
          </cell>
          <cell r="H126">
            <v>9.25</v>
          </cell>
        </row>
        <row r="127">
          <cell r="F127">
            <v>7.25</v>
          </cell>
          <cell r="H127">
            <v>3</v>
          </cell>
        </row>
        <row r="128">
          <cell r="F128">
            <v>10</v>
          </cell>
          <cell r="H128">
            <v>11.25</v>
          </cell>
        </row>
        <row r="129">
          <cell r="F129">
            <v>11.25</v>
          </cell>
          <cell r="H129">
            <v>11.75</v>
          </cell>
        </row>
        <row r="130">
          <cell r="F130">
            <v>16</v>
          </cell>
          <cell r="H130">
            <v>11</v>
          </cell>
        </row>
        <row r="131">
          <cell r="F131">
            <v>12.5</v>
          </cell>
          <cell r="H131">
            <v>7.25</v>
          </cell>
        </row>
        <row r="132">
          <cell r="F132">
            <v>5.5</v>
          </cell>
          <cell r="H132">
            <v>5.25</v>
          </cell>
        </row>
        <row r="133">
          <cell r="F133">
            <v>11</v>
          </cell>
          <cell r="H133">
            <v>6.25</v>
          </cell>
        </row>
        <row r="134">
          <cell r="F134">
            <v>13</v>
          </cell>
          <cell r="H134">
            <v>5.75</v>
          </cell>
        </row>
        <row r="135">
          <cell r="F135">
            <v>14.25</v>
          </cell>
          <cell r="H135">
            <v>8.5</v>
          </cell>
        </row>
        <row r="136">
          <cell r="F136">
            <v>13.25</v>
          </cell>
          <cell r="H136">
            <v>12.25</v>
          </cell>
        </row>
        <row r="137">
          <cell r="F137">
            <v>12</v>
          </cell>
          <cell r="H137">
            <v>8.5</v>
          </cell>
        </row>
        <row r="138">
          <cell r="F138">
            <v>5.5</v>
          </cell>
          <cell r="H138">
            <v>5.75</v>
          </cell>
        </row>
        <row r="139">
          <cell r="F139">
            <v>7.25</v>
          </cell>
          <cell r="H139">
            <v>8.25</v>
          </cell>
        </row>
        <row r="140">
          <cell r="F140">
            <v>8</v>
          </cell>
          <cell r="H140">
            <v>6.25</v>
          </cell>
        </row>
        <row r="141">
          <cell r="F141">
            <v>9.25</v>
          </cell>
          <cell r="H141">
            <v>11</v>
          </cell>
        </row>
        <row r="142">
          <cell r="F142">
            <v>17.25</v>
          </cell>
          <cell r="H142">
            <v>15.75</v>
          </cell>
        </row>
        <row r="143">
          <cell r="F143">
            <v>8.5</v>
          </cell>
          <cell r="H143">
            <v>2</v>
          </cell>
        </row>
        <row r="144">
          <cell r="F144">
            <v>14.25</v>
          </cell>
          <cell r="H144">
            <v>8.25</v>
          </cell>
        </row>
        <row r="145">
          <cell r="F145">
            <v>8.5</v>
          </cell>
          <cell r="H145">
            <v>5</v>
          </cell>
        </row>
        <row r="146">
          <cell r="F146">
            <v>8.5</v>
          </cell>
          <cell r="H146">
            <v>7.75</v>
          </cell>
        </row>
        <row r="147">
          <cell r="F147">
            <v>13.5</v>
          </cell>
          <cell r="H147">
            <v>12</v>
          </cell>
        </row>
        <row r="148">
          <cell r="F148">
            <v>12</v>
          </cell>
          <cell r="H148">
            <v>13.25</v>
          </cell>
        </row>
        <row r="149">
          <cell r="F149">
            <v>15</v>
          </cell>
          <cell r="H149">
            <v>13</v>
          </cell>
        </row>
        <row r="150">
          <cell r="F150">
            <v>11.5</v>
          </cell>
          <cell r="H150">
            <v>10</v>
          </cell>
        </row>
        <row r="151">
          <cell r="F151">
            <v>18.625</v>
          </cell>
          <cell r="H151">
            <v>13.75</v>
          </cell>
        </row>
        <row r="152">
          <cell r="F152">
            <v>8.5</v>
          </cell>
          <cell r="H152">
            <v>3</v>
          </cell>
        </row>
        <row r="153">
          <cell r="F153">
            <v>8.25</v>
          </cell>
          <cell r="H153">
            <v>8.75</v>
          </cell>
        </row>
        <row r="154">
          <cell r="F154">
            <v>5.5</v>
          </cell>
          <cell r="H154">
            <v>1</v>
          </cell>
        </row>
        <row r="155">
          <cell r="F155">
            <v>10</v>
          </cell>
          <cell r="H155">
            <v>11</v>
          </cell>
        </row>
        <row r="156">
          <cell r="F156">
            <v>14</v>
          </cell>
          <cell r="H156">
            <v>11.25</v>
          </cell>
        </row>
        <row r="157">
          <cell r="F157">
            <v>8.25</v>
          </cell>
          <cell r="H157">
            <v>1</v>
          </cell>
        </row>
        <row r="158">
          <cell r="F158">
            <v>13</v>
          </cell>
          <cell r="H158">
            <v>11.75</v>
          </cell>
        </row>
        <row r="159">
          <cell r="F159">
            <v>11.25</v>
          </cell>
          <cell r="H159">
            <v>12.75</v>
          </cell>
        </row>
        <row r="160">
          <cell r="F160">
            <v>16.25</v>
          </cell>
          <cell r="H160">
            <v>11.5</v>
          </cell>
        </row>
        <row r="161">
          <cell r="F161">
            <v>12</v>
          </cell>
          <cell r="H161">
            <v>11.75</v>
          </cell>
        </row>
        <row r="162">
          <cell r="F162">
            <v>11.25</v>
          </cell>
          <cell r="H162">
            <v>11.25</v>
          </cell>
        </row>
        <row r="163">
          <cell r="F163">
            <v>0</v>
          </cell>
          <cell r="H163">
            <v>0</v>
          </cell>
        </row>
        <row r="164">
          <cell r="F164">
            <v>9.25</v>
          </cell>
          <cell r="H164">
            <v>2.75</v>
          </cell>
        </row>
        <row r="165">
          <cell r="F165">
            <v>16</v>
          </cell>
          <cell r="H165">
            <v>16.5</v>
          </cell>
        </row>
        <row r="166">
          <cell r="F166">
            <v>12</v>
          </cell>
          <cell r="H166">
            <v>14.75</v>
          </cell>
        </row>
        <row r="167">
          <cell r="F167">
            <v>7.5</v>
          </cell>
          <cell r="H167">
            <v>3.5</v>
          </cell>
        </row>
        <row r="168">
          <cell r="F168">
            <v>13</v>
          </cell>
          <cell r="H168">
            <v>10</v>
          </cell>
        </row>
        <row r="169">
          <cell r="F169">
            <v>11.5</v>
          </cell>
          <cell r="H169">
            <v>11</v>
          </cell>
        </row>
        <row r="170">
          <cell r="F170">
            <v>5</v>
          </cell>
          <cell r="H170">
            <v>4.25</v>
          </cell>
        </row>
        <row r="171">
          <cell r="F171">
            <v>11</v>
          </cell>
          <cell r="H171">
            <v>4.75</v>
          </cell>
        </row>
        <row r="172">
          <cell r="F172">
            <v>14.75</v>
          </cell>
          <cell r="H172">
            <v>7.75</v>
          </cell>
        </row>
        <row r="173">
          <cell r="F173">
            <v>12.75</v>
          </cell>
          <cell r="H173">
            <v>7</v>
          </cell>
        </row>
      </sheetData>
      <sheetData sheetId="3">
        <row r="9">
          <cell r="G9">
            <v>17</v>
          </cell>
        </row>
        <row r="13">
          <cell r="G13">
            <v>0</v>
          </cell>
        </row>
        <row r="16">
          <cell r="G16">
            <v>13.5</v>
          </cell>
        </row>
        <row r="17">
          <cell r="G17">
            <v>12</v>
          </cell>
        </row>
        <row r="20">
          <cell r="G20">
            <v>18</v>
          </cell>
        </row>
        <row r="21">
          <cell r="G21">
            <v>12</v>
          </cell>
        </row>
        <row r="23">
          <cell r="G23">
            <v>16</v>
          </cell>
        </row>
        <row r="24">
          <cell r="G24">
            <v>13</v>
          </cell>
        </row>
        <row r="26">
          <cell r="G26">
            <v>12</v>
          </cell>
        </row>
        <row r="31">
          <cell r="G31">
            <v>12</v>
          </cell>
        </row>
        <row r="33">
          <cell r="G33">
            <v>12</v>
          </cell>
        </row>
        <row r="34">
          <cell r="G34">
            <v>17</v>
          </cell>
        </row>
        <row r="37">
          <cell r="G37">
            <v>0</v>
          </cell>
        </row>
        <row r="38">
          <cell r="G38">
            <v>18</v>
          </cell>
        </row>
        <row r="40">
          <cell r="G40">
            <v>16</v>
          </cell>
        </row>
        <row r="42">
          <cell r="G42">
            <v>16</v>
          </cell>
        </row>
        <row r="44">
          <cell r="G44">
            <v>14.5</v>
          </cell>
        </row>
        <row r="45">
          <cell r="G45">
            <v>12</v>
          </cell>
        </row>
        <row r="47">
          <cell r="G47">
            <v>13</v>
          </cell>
        </row>
        <row r="52">
          <cell r="G52">
            <v>17</v>
          </cell>
        </row>
        <row r="55">
          <cell r="G55">
            <v>16</v>
          </cell>
        </row>
        <row r="56">
          <cell r="G56">
            <v>16</v>
          </cell>
        </row>
        <row r="58">
          <cell r="G58">
            <v>12</v>
          </cell>
        </row>
        <row r="63">
          <cell r="G63">
            <v>14.5</v>
          </cell>
        </row>
        <row r="66">
          <cell r="G66">
            <v>16.5</v>
          </cell>
        </row>
        <row r="67">
          <cell r="G67">
            <v>14</v>
          </cell>
        </row>
        <row r="68">
          <cell r="G68">
            <v>16</v>
          </cell>
        </row>
        <row r="69">
          <cell r="G69">
            <v>14.5</v>
          </cell>
        </row>
        <row r="79">
          <cell r="G79">
            <v>17.5</v>
          </cell>
        </row>
        <row r="80">
          <cell r="G80">
            <v>16</v>
          </cell>
        </row>
        <row r="83">
          <cell r="G83">
            <v>14.5</v>
          </cell>
        </row>
        <row r="89">
          <cell r="G89">
            <v>12</v>
          </cell>
        </row>
        <row r="92">
          <cell r="G92">
            <v>14</v>
          </cell>
        </row>
        <row r="94">
          <cell r="G94">
            <v>12.5</v>
          </cell>
        </row>
        <row r="95">
          <cell r="G95">
            <v>16</v>
          </cell>
        </row>
        <row r="101">
          <cell r="G101">
            <v>12</v>
          </cell>
        </row>
        <row r="103">
          <cell r="G103">
            <v>12</v>
          </cell>
        </row>
        <row r="108">
          <cell r="G108">
            <v>16</v>
          </cell>
        </row>
        <row r="111">
          <cell r="G111">
            <v>12</v>
          </cell>
        </row>
        <row r="112">
          <cell r="G112">
            <v>12</v>
          </cell>
        </row>
        <row r="113">
          <cell r="G113">
            <v>18</v>
          </cell>
        </row>
        <row r="117">
          <cell r="G117">
            <v>16</v>
          </cell>
        </row>
        <row r="118">
          <cell r="G118">
            <v>19</v>
          </cell>
        </row>
        <row r="126">
          <cell r="G126">
            <v>14.5</v>
          </cell>
        </row>
        <row r="128">
          <cell r="G128">
            <v>17.5</v>
          </cell>
        </row>
        <row r="129">
          <cell r="G129">
            <v>0</v>
          </cell>
        </row>
        <row r="133">
          <cell r="G133">
            <v>14.5</v>
          </cell>
        </row>
        <row r="139">
          <cell r="G139">
            <v>12</v>
          </cell>
        </row>
        <row r="140">
          <cell r="G140">
            <v>12.5</v>
          </cell>
        </row>
        <row r="141">
          <cell r="G141">
            <v>16</v>
          </cell>
        </row>
        <row r="145">
          <cell r="G145">
            <v>14.5</v>
          </cell>
        </row>
        <row r="146">
          <cell r="G146">
            <v>13.5</v>
          </cell>
        </row>
        <row r="150">
          <cell r="G150">
            <v>17</v>
          </cell>
        </row>
        <row r="152">
          <cell r="G152">
            <v>0</v>
          </cell>
        </row>
        <row r="153">
          <cell r="G153">
            <v>12</v>
          </cell>
        </row>
        <row r="155">
          <cell r="G155">
            <v>18</v>
          </cell>
        </row>
        <row r="159">
          <cell r="G159">
            <v>16</v>
          </cell>
        </row>
        <row r="162">
          <cell r="G162">
            <v>14</v>
          </cell>
        </row>
        <row r="164">
          <cell r="G164">
            <v>14</v>
          </cell>
        </row>
        <row r="169">
          <cell r="G169">
            <v>16</v>
          </cell>
        </row>
        <row r="171">
          <cell r="G171">
            <v>14</v>
          </cell>
        </row>
      </sheetData>
      <sheetData sheetId="4">
        <row r="9">
          <cell r="G9">
            <v>6</v>
          </cell>
        </row>
        <row r="10">
          <cell r="G10">
            <v>7</v>
          </cell>
        </row>
        <row r="13">
          <cell r="G13">
            <v>0</v>
          </cell>
        </row>
        <row r="14">
          <cell r="G14">
            <v>10.5</v>
          </cell>
        </row>
        <row r="16">
          <cell r="G16">
            <v>7</v>
          </cell>
        </row>
        <row r="17">
          <cell r="G17">
            <v>11.5</v>
          </cell>
        </row>
        <row r="20">
          <cell r="G20">
            <v>11</v>
          </cell>
        </row>
        <row r="21">
          <cell r="G21">
            <v>8</v>
          </cell>
        </row>
        <row r="22">
          <cell r="G22">
            <v>9.5</v>
          </cell>
        </row>
        <row r="23">
          <cell r="G23">
            <v>10.5</v>
          </cell>
        </row>
        <row r="24">
          <cell r="G24">
            <v>10</v>
          </cell>
        </row>
        <row r="26">
          <cell r="G26">
            <v>8</v>
          </cell>
        </row>
        <row r="27">
          <cell r="G27">
            <v>10.5</v>
          </cell>
        </row>
        <row r="30">
          <cell r="G30">
            <v>6</v>
          </cell>
        </row>
        <row r="31">
          <cell r="G31">
            <v>0</v>
          </cell>
        </row>
        <row r="33">
          <cell r="G33">
            <v>7</v>
          </cell>
        </row>
        <row r="34">
          <cell r="G34">
            <v>10</v>
          </cell>
        </row>
        <row r="37">
          <cell r="G37">
            <v>0</v>
          </cell>
        </row>
        <row r="38">
          <cell r="G38">
            <v>11</v>
          </cell>
        </row>
        <row r="40">
          <cell r="G40">
            <v>8</v>
          </cell>
        </row>
        <row r="42">
          <cell r="G42">
            <v>9.5</v>
          </cell>
        </row>
        <row r="44">
          <cell r="G44">
            <v>11</v>
          </cell>
        </row>
        <row r="45">
          <cell r="G45">
            <v>10.5</v>
          </cell>
        </row>
        <row r="47">
          <cell r="G47">
            <v>7</v>
          </cell>
        </row>
        <row r="50">
          <cell r="G50">
            <v>0</v>
          </cell>
        </row>
        <row r="52">
          <cell r="G52">
            <v>10.5</v>
          </cell>
        </row>
        <row r="55">
          <cell r="G55">
            <v>11</v>
          </cell>
        </row>
        <row r="56">
          <cell r="G56">
            <v>6</v>
          </cell>
        </row>
        <row r="57">
          <cell r="G57">
            <v>8</v>
          </cell>
        </row>
        <row r="58">
          <cell r="G58">
            <v>11</v>
          </cell>
        </row>
        <row r="62">
          <cell r="G62">
            <v>8</v>
          </cell>
        </row>
        <row r="63">
          <cell r="G63">
            <v>8</v>
          </cell>
        </row>
        <row r="64">
          <cell r="G64">
            <v>10.5</v>
          </cell>
        </row>
        <row r="65">
          <cell r="G65">
            <v>10.5</v>
          </cell>
        </row>
        <row r="67">
          <cell r="G67">
            <v>8</v>
          </cell>
        </row>
        <row r="68">
          <cell r="G68">
            <v>7</v>
          </cell>
        </row>
        <row r="69">
          <cell r="G69">
            <v>11.5</v>
          </cell>
        </row>
        <row r="73">
          <cell r="G73">
            <v>10</v>
          </cell>
        </row>
        <row r="79">
          <cell r="G79">
            <v>10.5</v>
          </cell>
        </row>
        <row r="80">
          <cell r="G80">
            <v>9.5</v>
          </cell>
        </row>
        <row r="82">
          <cell r="G82">
            <v>12</v>
          </cell>
        </row>
        <row r="83">
          <cell r="G83">
            <v>7</v>
          </cell>
        </row>
        <row r="88">
          <cell r="G88">
            <v>10.5</v>
          </cell>
        </row>
        <row r="89">
          <cell r="G89">
            <v>7</v>
          </cell>
        </row>
        <row r="92">
          <cell r="G92">
            <v>6</v>
          </cell>
        </row>
        <row r="94">
          <cell r="G94">
            <v>10.5</v>
          </cell>
        </row>
        <row r="100">
          <cell r="G100">
            <v>10</v>
          </cell>
        </row>
        <row r="101">
          <cell r="G101">
            <v>10</v>
          </cell>
        </row>
        <row r="102">
          <cell r="G102">
            <v>10.5</v>
          </cell>
        </row>
        <row r="103">
          <cell r="G103">
            <v>9.5</v>
          </cell>
        </row>
        <row r="108">
          <cell r="G108">
            <v>10</v>
          </cell>
        </row>
        <row r="111">
          <cell r="G111">
            <v>10</v>
          </cell>
        </row>
        <row r="112">
          <cell r="G112">
            <v>6</v>
          </cell>
        </row>
        <row r="113">
          <cell r="G113">
            <v>11</v>
          </cell>
        </row>
        <row r="116">
          <cell r="G116">
            <v>10</v>
          </cell>
        </row>
        <row r="117">
          <cell r="G117">
            <v>8</v>
          </cell>
        </row>
        <row r="118">
          <cell r="G118">
            <v>11</v>
          </cell>
        </row>
        <row r="123">
          <cell r="G123">
            <v>11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11</v>
          </cell>
        </row>
        <row r="128">
          <cell r="G128">
            <v>11.5</v>
          </cell>
        </row>
        <row r="129">
          <cell r="G129">
            <v>0</v>
          </cell>
        </row>
        <row r="131">
          <cell r="G131">
            <v>10</v>
          </cell>
        </row>
        <row r="133">
          <cell r="G133">
            <v>8</v>
          </cell>
        </row>
        <row r="134">
          <cell r="G134">
            <v>10</v>
          </cell>
        </row>
        <row r="135">
          <cell r="G135">
            <v>10.5</v>
          </cell>
        </row>
        <row r="137">
          <cell r="G137">
            <v>9.5</v>
          </cell>
        </row>
        <row r="139">
          <cell r="G139">
            <v>8</v>
          </cell>
        </row>
        <row r="140">
          <cell r="G140">
            <v>9.5</v>
          </cell>
        </row>
        <row r="141">
          <cell r="G141">
            <v>11</v>
          </cell>
        </row>
        <row r="144">
          <cell r="G144">
            <v>11</v>
          </cell>
        </row>
        <row r="145">
          <cell r="G145">
            <v>7</v>
          </cell>
        </row>
        <row r="146">
          <cell r="G146">
            <v>7</v>
          </cell>
        </row>
        <row r="150">
          <cell r="G150">
            <v>11.5</v>
          </cell>
        </row>
        <row r="152">
          <cell r="G152">
            <v>0</v>
          </cell>
        </row>
        <row r="153">
          <cell r="G153">
            <v>12</v>
          </cell>
        </row>
        <row r="155">
          <cell r="G155">
            <v>12</v>
          </cell>
        </row>
        <row r="161">
          <cell r="G161">
            <v>0</v>
          </cell>
        </row>
        <row r="162">
          <cell r="G162">
            <v>0</v>
          </cell>
        </row>
        <row r="164">
          <cell r="G164">
            <v>6</v>
          </cell>
        </row>
        <row r="168">
          <cell r="G168">
            <v>9.5</v>
          </cell>
        </row>
        <row r="169">
          <cell r="G169">
            <v>12</v>
          </cell>
        </row>
        <row r="171">
          <cell r="G171">
            <v>7</v>
          </cell>
        </row>
        <row r="172">
          <cell r="G172">
            <v>8</v>
          </cell>
        </row>
        <row r="173">
          <cell r="G173">
            <v>0</v>
          </cell>
        </row>
      </sheetData>
      <sheetData sheetId="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NGLAIS 1"/>
      <sheetName val="FRANCAIS"/>
      <sheetName val="TERM ENT 1"/>
      <sheetName val="M1 AVR"/>
      <sheetName val="Ratt Anglais"/>
      <sheetName val="Ratt Français"/>
      <sheetName val="Ratt Term1"/>
      <sheetName val="M1 FINAL"/>
    </sheetNames>
    <sheetDataSet>
      <sheetData sheetId="0"/>
      <sheetData sheetId="1"/>
      <sheetData sheetId="2"/>
      <sheetData sheetId="3">
        <row r="8">
          <cell r="E8">
            <v>13.3</v>
          </cell>
          <cell r="G8">
            <v>10</v>
          </cell>
          <cell r="I8">
            <v>14.5</v>
          </cell>
        </row>
        <row r="9">
          <cell r="E9">
            <v>15.299999999999999</v>
          </cell>
          <cell r="G9">
            <v>12</v>
          </cell>
          <cell r="I9">
            <v>12</v>
          </cell>
        </row>
        <row r="10">
          <cell r="E10">
            <v>8</v>
          </cell>
          <cell r="G10">
            <v>10</v>
          </cell>
          <cell r="I10">
            <v>9.5</v>
          </cell>
        </row>
        <row r="11">
          <cell r="E11">
            <v>7.4</v>
          </cell>
          <cell r="G11">
            <v>12</v>
          </cell>
          <cell r="I11">
            <v>14.5</v>
          </cell>
        </row>
        <row r="12">
          <cell r="E12">
            <v>12.600000000000001</v>
          </cell>
          <cell r="G12">
            <v>12</v>
          </cell>
          <cell r="I12">
            <v>16</v>
          </cell>
        </row>
        <row r="13">
          <cell r="E13">
            <v>8.6</v>
          </cell>
          <cell r="G13">
            <v>8.5</v>
          </cell>
          <cell r="I13">
            <v>15.5</v>
          </cell>
        </row>
        <row r="14">
          <cell r="E14">
            <v>12</v>
          </cell>
          <cell r="G14">
            <v>12</v>
          </cell>
          <cell r="I14">
            <v>17</v>
          </cell>
        </row>
        <row r="15">
          <cell r="E15">
            <v>7.4</v>
          </cell>
          <cell r="G15">
            <v>12</v>
          </cell>
          <cell r="I15">
            <v>16</v>
          </cell>
        </row>
        <row r="16">
          <cell r="E16">
            <v>8.1999999999999993</v>
          </cell>
          <cell r="G16">
            <v>12</v>
          </cell>
          <cell r="I16">
            <v>10</v>
          </cell>
        </row>
        <row r="17">
          <cell r="E17">
            <v>8.6</v>
          </cell>
          <cell r="G17">
            <v>13</v>
          </cell>
          <cell r="I17">
            <v>12</v>
          </cell>
        </row>
        <row r="18">
          <cell r="E18">
            <v>8.4</v>
          </cell>
          <cell r="G18">
            <v>15</v>
          </cell>
          <cell r="I18">
            <v>19</v>
          </cell>
        </row>
        <row r="19">
          <cell r="E19">
            <v>12</v>
          </cell>
          <cell r="G19">
            <v>14.25</v>
          </cell>
          <cell r="I19">
            <v>12</v>
          </cell>
        </row>
        <row r="20">
          <cell r="E20">
            <v>9.1999999999999993</v>
          </cell>
          <cell r="G20">
            <v>10</v>
          </cell>
          <cell r="I20">
            <v>11</v>
          </cell>
        </row>
        <row r="21">
          <cell r="E21">
            <v>10.8</v>
          </cell>
          <cell r="G21">
            <v>12</v>
          </cell>
          <cell r="I21">
            <v>10.5</v>
          </cell>
        </row>
        <row r="22">
          <cell r="E22">
            <v>12</v>
          </cell>
          <cell r="G22">
            <v>12.375</v>
          </cell>
          <cell r="I22">
            <v>12</v>
          </cell>
        </row>
        <row r="23">
          <cell r="E23">
            <v>12</v>
          </cell>
          <cell r="G23">
            <v>11</v>
          </cell>
          <cell r="I23">
            <v>13.5</v>
          </cell>
        </row>
        <row r="24">
          <cell r="E24">
            <v>12.600000000000001</v>
          </cell>
          <cell r="G24">
            <v>9</v>
          </cell>
          <cell r="I24">
            <v>11</v>
          </cell>
        </row>
        <row r="25">
          <cell r="E25">
            <v>9.1999999999999993</v>
          </cell>
          <cell r="G25">
            <v>9</v>
          </cell>
          <cell r="I25">
            <v>16.5</v>
          </cell>
        </row>
        <row r="26">
          <cell r="E26">
            <v>12.600000000000001</v>
          </cell>
          <cell r="G26">
            <v>12</v>
          </cell>
          <cell r="I26">
            <v>12</v>
          </cell>
        </row>
        <row r="27">
          <cell r="E27">
            <v>12</v>
          </cell>
          <cell r="G27">
            <v>13</v>
          </cell>
          <cell r="I27">
            <v>15.5</v>
          </cell>
        </row>
        <row r="28">
          <cell r="E28">
            <v>6.8</v>
          </cell>
          <cell r="G28">
            <v>8.5</v>
          </cell>
          <cell r="I28">
            <v>5.5</v>
          </cell>
        </row>
        <row r="29">
          <cell r="E29">
            <v>13.2</v>
          </cell>
          <cell r="G29">
            <v>12.5</v>
          </cell>
          <cell r="I29">
            <v>8.5</v>
          </cell>
        </row>
        <row r="30">
          <cell r="E30">
            <v>8.8000000000000007</v>
          </cell>
          <cell r="G30">
            <v>12</v>
          </cell>
          <cell r="I30">
            <v>13.5</v>
          </cell>
        </row>
        <row r="31">
          <cell r="E31">
            <v>11.6</v>
          </cell>
          <cell r="G31">
            <v>12</v>
          </cell>
          <cell r="I31">
            <v>12.5</v>
          </cell>
        </row>
        <row r="32">
          <cell r="E32">
            <v>8.4</v>
          </cell>
          <cell r="G32">
            <v>6.5</v>
          </cell>
          <cell r="I32">
            <v>8</v>
          </cell>
        </row>
        <row r="33">
          <cell r="E33">
            <v>14.600000000000001</v>
          </cell>
          <cell r="G33">
            <v>10</v>
          </cell>
          <cell r="I33">
            <v>10.5</v>
          </cell>
        </row>
        <row r="34">
          <cell r="E34">
            <v>8.1999999999999993</v>
          </cell>
          <cell r="G34">
            <v>9.5</v>
          </cell>
          <cell r="I34">
            <v>15.5</v>
          </cell>
        </row>
        <row r="35">
          <cell r="E35">
            <v>12.7</v>
          </cell>
          <cell r="G35">
            <v>7</v>
          </cell>
          <cell r="I35">
            <v>11</v>
          </cell>
        </row>
        <row r="36">
          <cell r="E36">
            <v>7.4</v>
          </cell>
          <cell r="G36">
            <v>7</v>
          </cell>
          <cell r="I36">
            <v>5</v>
          </cell>
        </row>
        <row r="37">
          <cell r="E37">
            <v>13.600000000000001</v>
          </cell>
          <cell r="G37">
            <v>2</v>
          </cell>
          <cell r="I37">
            <v>0</v>
          </cell>
        </row>
        <row r="38">
          <cell r="E38">
            <v>13.3</v>
          </cell>
          <cell r="G38">
            <v>13</v>
          </cell>
          <cell r="I38">
            <v>14.5</v>
          </cell>
        </row>
        <row r="39">
          <cell r="E39">
            <v>8.8000000000000007</v>
          </cell>
          <cell r="G39">
            <v>6</v>
          </cell>
          <cell r="I39">
            <v>13.5</v>
          </cell>
        </row>
        <row r="40">
          <cell r="E40">
            <v>6.8</v>
          </cell>
          <cell r="G40">
            <v>8</v>
          </cell>
          <cell r="I40">
            <v>13</v>
          </cell>
        </row>
        <row r="41">
          <cell r="E41">
            <v>11.1</v>
          </cell>
          <cell r="G41">
            <v>11</v>
          </cell>
          <cell r="I41">
            <v>13.5</v>
          </cell>
        </row>
        <row r="42">
          <cell r="E42">
            <v>9.1999999999999993</v>
          </cell>
          <cell r="G42">
            <v>12</v>
          </cell>
          <cell r="I42">
            <v>12</v>
          </cell>
        </row>
        <row r="43">
          <cell r="E43">
            <v>6.8</v>
          </cell>
          <cell r="G43">
            <v>13</v>
          </cell>
          <cell r="I43">
            <v>7</v>
          </cell>
        </row>
        <row r="44">
          <cell r="E44">
            <v>14.600000000000001</v>
          </cell>
          <cell r="G44">
            <v>10.5</v>
          </cell>
          <cell r="I44">
            <v>15.5</v>
          </cell>
        </row>
        <row r="45">
          <cell r="E45">
            <v>6.8</v>
          </cell>
          <cell r="G45">
            <v>9</v>
          </cell>
          <cell r="I45">
            <v>12</v>
          </cell>
        </row>
        <row r="46">
          <cell r="E46">
            <v>6.8</v>
          </cell>
          <cell r="G46">
            <v>13.5</v>
          </cell>
          <cell r="I46">
            <v>17.5</v>
          </cell>
        </row>
        <row r="47">
          <cell r="E47">
            <v>10.199999999999999</v>
          </cell>
          <cell r="G47">
            <v>12</v>
          </cell>
          <cell r="I47">
            <v>9</v>
          </cell>
        </row>
        <row r="48">
          <cell r="E48">
            <v>7.4</v>
          </cell>
          <cell r="G48">
            <v>14.5</v>
          </cell>
          <cell r="I48">
            <v>17</v>
          </cell>
        </row>
        <row r="49">
          <cell r="E49">
            <v>12.600000000000001</v>
          </cell>
          <cell r="G49">
            <v>10.5</v>
          </cell>
          <cell r="I49">
            <v>13</v>
          </cell>
        </row>
        <row r="50">
          <cell r="E50">
            <v>10.199999999999999</v>
          </cell>
          <cell r="G50">
            <v>14</v>
          </cell>
          <cell r="I50">
            <v>12.5</v>
          </cell>
        </row>
        <row r="51">
          <cell r="E51">
            <v>7.8000000000000007</v>
          </cell>
          <cell r="G51">
            <v>9.5</v>
          </cell>
          <cell r="I51">
            <v>16</v>
          </cell>
        </row>
        <row r="52">
          <cell r="E52">
            <v>14.600000000000001</v>
          </cell>
          <cell r="G52">
            <v>10</v>
          </cell>
          <cell r="I52">
            <v>12</v>
          </cell>
        </row>
        <row r="53">
          <cell r="E53">
            <v>12.600000000000001</v>
          </cell>
          <cell r="G53">
            <v>14</v>
          </cell>
          <cell r="I53">
            <v>15.5</v>
          </cell>
        </row>
        <row r="54">
          <cell r="E54">
            <v>16.2</v>
          </cell>
          <cell r="G54">
            <v>7.5</v>
          </cell>
          <cell r="I54">
            <v>13.5</v>
          </cell>
        </row>
        <row r="55">
          <cell r="E55">
            <v>7.7</v>
          </cell>
          <cell r="G55">
            <v>7.5</v>
          </cell>
          <cell r="I55">
            <v>11</v>
          </cell>
        </row>
        <row r="56">
          <cell r="E56">
            <v>14.600000000000001</v>
          </cell>
          <cell r="G56">
            <v>10</v>
          </cell>
          <cell r="I56">
            <v>12.5</v>
          </cell>
        </row>
        <row r="57">
          <cell r="E57">
            <v>12</v>
          </cell>
          <cell r="G57">
            <v>14.25</v>
          </cell>
          <cell r="I57">
            <v>12.5</v>
          </cell>
        </row>
        <row r="58">
          <cell r="E58">
            <v>12.399999999999999</v>
          </cell>
          <cell r="G58">
            <v>13</v>
          </cell>
          <cell r="I58">
            <v>12</v>
          </cell>
        </row>
        <row r="59">
          <cell r="E59">
            <v>11.6</v>
          </cell>
          <cell r="G59">
            <v>12</v>
          </cell>
          <cell r="I59">
            <v>12</v>
          </cell>
        </row>
        <row r="60">
          <cell r="E60">
            <v>10.8</v>
          </cell>
          <cell r="G60">
            <v>13.5</v>
          </cell>
          <cell r="I60">
            <v>17.5</v>
          </cell>
        </row>
        <row r="61">
          <cell r="E61">
            <v>12.2</v>
          </cell>
          <cell r="G61">
            <v>12</v>
          </cell>
          <cell r="I61">
            <v>17</v>
          </cell>
        </row>
        <row r="62">
          <cell r="E62">
            <v>8.8000000000000007</v>
          </cell>
          <cell r="G62">
            <v>12</v>
          </cell>
          <cell r="I62">
            <v>17</v>
          </cell>
        </row>
        <row r="63">
          <cell r="E63">
            <v>13.7</v>
          </cell>
          <cell r="G63">
            <v>8.5</v>
          </cell>
          <cell r="I63">
            <v>10</v>
          </cell>
        </row>
        <row r="64">
          <cell r="E64">
            <v>12.399999999999999</v>
          </cell>
          <cell r="G64">
            <v>12</v>
          </cell>
          <cell r="I64">
            <v>11</v>
          </cell>
        </row>
        <row r="65">
          <cell r="E65">
            <v>7.4</v>
          </cell>
          <cell r="G65">
            <v>12</v>
          </cell>
          <cell r="I65">
            <v>13.5</v>
          </cell>
        </row>
        <row r="66">
          <cell r="E66">
            <v>6.8</v>
          </cell>
          <cell r="G66">
            <v>12</v>
          </cell>
          <cell r="I66">
            <v>13.5</v>
          </cell>
        </row>
        <row r="67">
          <cell r="E67">
            <v>14.3</v>
          </cell>
          <cell r="G67">
            <v>10.5</v>
          </cell>
          <cell r="I67">
            <v>12</v>
          </cell>
        </row>
        <row r="68">
          <cell r="E68">
            <v>13</v>
          </cell>
          <cell r="G68">
            <v>13.5</v>
          </cell>
          <cell r="I68">
            <v>18.5</v>
          </cell>
        </row>
        <row r="69">
          <cell r="E69">
            <v>8.3000000000000007</v>
          </cell>
          <cell r="G69">
            <v>10</v>
          </cell>
          <cell r="I69">
            <v>14</v>
          </cell>
        </row>
        <row r="70">
          <cell r="E70">
            <v>11.6</v>
          </cell>
          <cell r="G70">
            <v>10</v>
          </cell>
          <cell r="I70">
            <v>9.5</v>
          </cell>
        </row>
        <row r="71">
          <cell r="E71">
            <v>11</v>
          </cell>
          <cell r="G71">
            <v>5.5</v>
          </cell>
          <cell r="I71">
            <v>13</v>
          </cell>
        </row>
        <row r="72">
          <cell r="E72">
            <v>12</v>
          </cell>
          <cell r="G72">
            <v>8</v>
          </cell>
          <cell r="I72">
            <v>6</v>
          </cell>
        </row>
        <row r="73">
          <cell r="E73">
            <v>12.600000000000001</v>
          </cell>
          <cell r="G73">
            <v>12.5</v>
          </cell>
          <cell r="I73">
            <v>17.5</v>
          </cell>
        </row>
        <row r="74">
          <cell r="E74">
            <v>11.4</v>
          </cell>
          <cell r="G74">
            <v>9.5</v>
          </cell>
          <cell r="I74">
            <v>17.5</v>
          </cell>
        </row>
        <row r="75">
          <cell r="E75">
            <v>10.4</v>
          </cell>
          <cell r="G75">
            <v>12</v>
          </cell>
          <cell r="I75">
            <v>17.5</v>
          </cell>
        </row>
        <row r="76">
          <cell r="E76">
            <v>14</v>
          </cell>
          <cell r="G76">
            <v>13.5</v>
          </cell>
          <cell r="I76">
            <v>14.5</v>
          </cell>
        </row>
        <row r="77">
          <cell r="E77">
            <v>10.6</v>
          </cell>
          <cell r="G77">
            <v>11</v>
          </cell>
          <cell r="I77">
            <v>17.5</v>
          </cell>
        </row>
        <row r="78">
          <cell r="E78">
            <v>13</v>
          </cell>
          <cell r="G78">
            <v>11</v>
          </cell>
          <cell r="I78">
            <v>9</v>
          </cell>
        </row>
        <row r="79">
          <cell r="E79">
            <v>13.3</v>
          </cell>
          <cell r="G79">
            <v>9.5</v>
          </cell>
          <cell r="I79">
            <v>16</v>
          </cell>
        </row>
        <row r="80">
          <cell r="E80">
            <v>12</v>
          </cell>
          <cell r="G80">
            <v>12</v>
          </cell>
          <cell r="I80">
            <v>14.5</v>
          </cell>
        </row>
        <row r="81">
          <cell r="E81">
            <v>11.9</v>
          </cell>
          <cell r="G81">
            <v>12.5</v>
          </cell>
          <cell r="I81">
            <v>17</v>
          </cell>
        </row>
        <row r="82">
          <cell r="E82">
            <v>9.6</v>
          </cell>
          <cell r="G82">
            <v>14</v>
          </cell>
          <cell r="I82">
            <v>17.5</v>
          </cell>
        </row>
        <row r="83">
          <cell r="E83">
            <v>7.4</v>
          </cell>
          <cell r="G83">
            <v>9</v>
          </cell>
          <cell r="I83">
            <v>11</v>
          </cell>
        </row>
        <row r="84">
          <cell r="E84">
            <v>12</v>
          </cell>
          <cell r="G84">
            <v>10</v>
          </cell>
          <cell r="I84">
            <v>5</v>
          </cell>
        </row>
        <row r="85">
          <cell r="E85">
            <v>12.600000000000001</v>
          </cell>
          <cell r="G85">
            <v>10</v>
          </cell>
          <cell r="I85">
            <v>19</v>
          </cell>
        </row>
        <row r="86">
          <cell r="E86">
            <v>10.799999999999999</v>
          </cell>
          <cell r="G86">
            <v>6.5</v>
          </cell>
          <cell r="I86">
            <v>1</v>
          </cell>
        </row>
        <row r="87">
          <cell r="E87">
            <v>10.8</v>
          </cell>
          <cell r="G87">
            <v>12</v>
          </cell>
          <cell r="I87">
            <v>17.5</v>
          </cell>
        </row>
        <row r="88">
          <cell r="E88">
            <v>13.200000000000001</v>
          </cell>
          <cell r="G88">
            <v>15</v>
          </cell>
          <cell r="I88">
            <v>14.5</v>
          </cell>
        </row>
        <row r="89">
          <cell r="E89">
            <v>13.600000000000001</v>
          </cell>
          <cell r="G89">
            <v>11</v>
          </cell>
          <cell r="I89">
            <v>14.5</v>
          </cell>
        </row>
        <row r="90">
          <cell r="E90">
            <v>12.600000000000001</v>
          </cell>
          <cell r="G90">
            <v>13</v>
          </cell>
          <cell r="I90">
            <v>17</v>
          </cell>
        </row>
        <row r="91">
          <cell r="E91">
            <v>10.8</v>
          </cell>
          <cell r="G91">
            <v>9</v>
          </cell>
          <cell r="I91">
            <v>7</v>
          </cell>
        </row>
        <row r="92">
          <cell r="E92">
            <v>14.4</v>
          </cell>
          <cell r="G92">
            <v>12</v>
          </cell>
          <cell r="I92">
            <v>12</v>
          </cell>
        </row>
        <row r="93">
          <cell r="E93">
            <v>10.6</v>
          </cell>
          <cell r="G93">
            <v>9</v>
          </cell>
          <cell r="I93">
            <v>4.5</v>
          </cell>
        </row>
        <row r="94">
          <cell r="E94">
            <v>11.9</v>
          </cell>
          <cell r="G94">
            <v>5</v>
          </cell>
          <cell r="I94">
            <v>14</v>
          </cell>
        </row>
        <row r="95">
          <cell r="E95">
            <v>10.799999999999999</v>
          </cell>
          <cell r="G95">
            <v>10</v>
          </cell>
          <cell r="I95">
            <v>13.5</v>
          </cell>
        </row>
        <row r="96">
          <cell r="E96">
            <v>12.3</v>
          </cell>
          <cell r="G96">
            <v>15</v>
          </cell>
          <cell r="I96">
            <v>19</v>
          </cell>
        </row>
        <row r="97">
          <cell r="E97">
            <v>8.6</v>
          </cell>
          <cell r="G97">
            <v>9.5</v>
          </cell>
          <cell r="I97">
            <v>17.5</v>
          </cell>
        </row>
        <row r="98">
          <cell r="E98">
            <v>10.6</v>
          </cell>
          <cell r="G98">
            <v>11</v>
          </cell>
          <cell r="I98">
            <v>12</v>
          </cell>
        </row>
        <row r="99">
          <cell r="E99">
            <v>9.3999999999999986</v>
          </cell>
          <cell r="G99">
            <v>11</v>
          </cell>
          <cell r="I99">
            <v>17</v>
          </cell>
        </row>
        <row r="100">
          <cell r="E100">
            <v>12.4</v>
          </cell>
          <cell r="G100">
            <v>12</v>
          </cell>
          <cell r="I100">
            <v>12</v>
          </cell>
        </row>
        <row r="101">
          <cell r="E101">
            <v>12.600000000000001</v>
          </cell>
          <cell r="G101">
            <v>12</v>
          </cell>
          <cell r="I101">
            <v>13.5</v>
          </cell>
        </row>
        <row r="102">
          <cell r="E102">
            <v>10.199999999999999</v>
          </cell>
          <cell r="G102">
            <v>14</v>
          </cell>
          <cell r="I102">
            <v>13.5</v>
          </cell>
        </row>
        <row r="103">
          <cell r="E103">
            <v>8.4</v>
          </cell>
          <cell r="G103">
            <v>12</v>
          </cell>
          <cell r="I103">
            <v>15</v>
          </cell>
        </row>
        <row r="104">
          <cell r="E104">
            <v>7.4</v>
          </cell>
          <cell r="G104">
            <v>12</v>
          </cell>
          <cell r="I104">
            <v>16</v>
          </cell>
        </row>
        <row r="105">
          <cell r="E105">
            <v>14.600000000000001</v>
          </cell>
          <cell r="G105">
            <v>12</v>
          </cell>
          <cell r="I105">
            <v>17</v>
          </cell>
        </row>
        <row r="106">
          <cell r="E106">
            <v>7.4</v>
          </cell>
          <cell r="G106">
            <v>17</v>
          </cell>
          <cell r="I106">
            <v>19.75</v>
          </cell>
        </row>
        <row r="107">
          <cell r="E107">
            <v>13</v>
          </cell>
          <cell r="G107">
            <v>14</v>
          </cell>
          <cell r="I107">
            <v>16.5</v>
          </cell>
        </row>
        <row r="108">
          <cell r="E108">
            <v>8.6</v>
          </cell>
          <cell r="G108">
            <v>10</v>
          </cell>
          <cell r="I108">
            <v>10.5</v>
          </cell>
        </row>
        <row r="109">
          <cell r="E109">
            <v>13</v>
          </cell>
          <cell r="G109">
            <v>12.625</v>
          </cell>
          <cell r="I109">
            <v>12</v>
          </cell>
        </row>
        <row r="110">
          <cell r="E110">
            <v>11.2</v>
          </cell>
          <cell r="G110">
            <v>5</v>
          </cell>
          <cell r="I110">
            <v>2.5</v>
          </cell>
        </row>
        <row r="111">
          <cell r="E111">
            <v>10.199999999999999</v>
          </cell>
          <cell r="G111">
            <v>8</v>
          </cell>
          <cell r="I111">
            <v>12</v>
          </cell>
        </row>
        <row r="112">
          <cell r="E112">
            <v>13</v>
          </cell>
          <cell r="G112">
            <v>12</v>
          </cell>
          <cell r="I112">
            <v>10</v>
          </cell>
        </row>
        <row r="113">
          <cell r="E113">
            <v>13.3</v>
          </cell>
          <cell r="G113">
            <v>9</v>
          </cell>
          <cell r="I113">
            <v>15.5</v>
          </cell>
        </row>
        <row r="114">
          <cell r="E114">
            <v>8</v>
          </cell>
          <cell r="G114">
            <v>15</v>
          </cell>
          <cell r="I114">
            <v>17.5</v>
          </cell>
        </row>
        <row r="115">
          <cell r="E115">
            <v>14.3</v>
          </cell>
          <cell r="G115">
            <v>13.5</v>
          </cell>
          <cell r="I115">
            <v>18.5</v>
          </cell>
        </row>
        <row r="116">
          <cell r="E116">
            <v>12.2</v>
          </cell>
          <cell r="G116">
            <v>12</v>
          </cell>
          <cell r="I116">
            <v>12</v>
          </cell>
        </row>
        <row r="117">
          <cell r="E117">
            <v>12.600000000000001</v>
          </cell>
          <cell r="G117">
            <v>7.5</v>
          </cell>
          <cell r="I117">
            <v>12.5</v>
          </cell>
        </row>
        <row r="118">
          <cell r="E118">
            <v>11.6</v>
          </cell>
          <cell r="G118">
            <v>7.5</v>
          </cell>
          <cell r="I118">
            <v>16.5</v>
          </cell>
        </row>
        <row r="119">
          <cell r="E119">
            <v>7.7</v>
          </cell>
          <cell r="G119">
            <v>7</v>
          </cell>
          <cell r="I119">
            <v>10</v>
          </cell>
        </row>
        <row r="120">
          <cell r="E120">
            <v>13.8</v>
          </cell>
          <cell r="G120">
            <v>17</v>
          </cell>
          <cell r="I120">
            <v>18.5</v>
          </cell>
        </row>
        <row r="121">
          <cell r="E121">
            <v>10.6</v>
          </cell>
          <cell r="G121">
            <v>12</v>
          </cell>
          <cell r="I121">
            <v>16</v>
          </cell>
        </row>
        <row r="122">
          <cell r="E122">
            <v>11.6</v>
          </cell>
          <cell r="G122">
            <v>15</v>
          </cell>
          <cell r="I122">
            <v>17</v>
          </cell>
        </row>
        <row r="123">
          <cell r="E123">
            <v>12.600000000000001</v>
          </cell>
          <cell r="G123">
            <v>13</v>
          </cell>
          <cell r="I123">
            <v>10.5</v>
          </cell>
        </row>
        <row r="124">
          <cell r="E124">
            <v>12.3</v>
          </cell>
          <cell r="G124">
            <v>12</v>
          </cell>
          <cell r="I124">
            <v>17</v>
          </cell>
        </row>
        <row r="125">
          <cell r="E125">
            <v>10.6</v>
          </cell>
          <cell r="G125">
            <v>13</v>
          </cell>
          <cell r="I125">
            <v>17.5</v>
          </cell>
        </row>
        <row r="126">
          <cell r="E126">
            <v>10.199999999999999</v>
          </cell>
          <cell r="G126">
            <v>14.5</v>
          </cell>
          <cell r="I126">
            <v>13.5</v>
          </cell>
        </row>
        <row r="127">
          <cell r="E127">
            <v>9.8000000000000007</v>
          </cell>
          <cell r="G127">
            <v>10</v>
          </cell>
          <cell r="I127">
            <v>10</v>
          </cell>
        </row>
        <row r="128">
          <cell r="E128">
            <v>10.8</v>
          </cell>
          <cell r="G128">
            <v>10.5</v>
          </cell>
          <cell r="I128">
            <v>13.5</v>
          </cell>
        </row>
        <row r="129">
          <cell r="E129">
            <v>8.4</v>
          </cell>
          <cell r="G129">
            <v>13</v>
          </cell>
          <cell r="I129">
            <v>14</v>
          </cell>
        </row>
        <row r="130">
          <cell r="E130">
            <v>14.600000000000001</v>
          </cell>
          <cell r="G130">
            <v>12</v>
          </cell>
          <cell r="I130">
            <v>17.5</v>
          </cell>
        </row>
        <row r="131">
          <cell r="E131">
            <v>8.8000000000000007</v>
          </cell>
          <cell r="G131">
            <v>12</v>
          </cell>
          <cell r="I131">
            <v>12</v>
          </cell>
        </row>
        <row r="132">
          <cell r="E132">
            <v>12.600000000000001</v>
          </cell>
          <cell r="G132">
            <v>12</v>
          </cell>
          <cell r="I132">
            <v>5</v>
          </cell>
        </row>
        <row r="133">
          <cell r="E133">
            <v>10.6</v>
          </cell>
          <cell r="G133">
            <v>13</v>
          </cell>
          <cell r="I133">
            <v>13</v>
          </cell>
        </row>
        <row r="134">
          <cell r="E134">
            <v>9</v>
          </cell>
          <cell r="G134">
            <v>12.5</v>
          </cell>
          <cell r="I134">
            <v>19</v>
          </cell>
        </row>
        <row r="135">
          <cell r="E135">
            <v>9.8000000000000007</v>
          </cell>
          <cell r="G135">
            <v>13.5</v>
          </cell>
          <cell r="I135">
            <v>19.5</v>
          </cell>
        </row>
        <row r="136">
          <cell r="E136">
            <v>15.299999999999999</v>
          </cell>
          <cell r="G136">
            <v>12</v>
          </cell>
          <cell r="I136">
            <v>17.5</v>
          </cell>
        </row>
        <row r="137">
          <cell r="E137">
            <v>14</v>
          </cell>
          <cell r="G137">
            <v>12</v>
          </cell>
          <cell r="I137">
            <v>14</v>
          </cell>
        </row>
        <row r="138">
          <cell r="E138">
            <v>12.2</v>
          </cell>
          <cell r="G138">
            <v>11</v>
          </cell>
          <cell r="I138">
            <v>7.5</v>
          </cell>
        </row>
        <row r="139">
          <cell r="E139">
            <v>11</v>
          </cell>
          <cell r="G139">
            <v>8.5</v>
          </cell>
          <cell r="I139">
            <v>8</v>
          </cell>
        </row>
        <row r="140">
          <cell r="E140">
            <v>11.2</v>
          </cell>
          <cell r="G140">
            <v>11</v>
          </cell>
          <cell r="I140">
            <v>8</v>
          </cell>
        </row>
        <row r="141">
          <cell r="E141">
            <v>12</v>
          </cell>
          <cell r="G141">
            <v>12</v>
          </cell>
          <cell r="I141">
            <v>12</v>
          </cell>
        </row>
        <row r="142">
          <cell r="E142">
            <v>13.4</v>
          </cell>
          <cell r="G142">
            <v>17</v>
          </cell>
          <cell r="I142">
            <v>18</v>
          </cell>
        </row>
        <row r="143">
          <cell r="E143">
            <v>6.8</v>
          </cell>
          <cell r="G143">
            <v>9.5</v>
          </cell>
          <cell r="I143">
            <v>12.5</v>
          </cell>
        </row>
        <row r="144">
          <cell r="E144">
            <v>8.6</v>
          </cell>
          <cell r="G144">
            <v>13</v>
          </cell>
          <cell r="I144">
            <v>17.5</v>
          </cell>
        </row>
        <row r="145">
          <cell r="E145">
            <v>7.4</v>
          </cell>
          <cell r="G145">
            <v>13.5</v>
          </cell>
          <cell r="I145">
            <v>9.5</v>
          </cell>
        </row>
        <row r="146">
          <cell r="E146">
            <v>13</v>
          </cell>
          <cell r="G146">
            <v>12</v>
          </cell>
          <cell r="I146">
            <v>14</v>
          </cell>
        </row>
        <row r="147">
          <cell r="E147">
            <v>9.6</v>
          </cell>
          <cell r="G147">
            <v>13</v>
          </cell>
          <cell r="I147">
            <v>16.5</v>
          </cell>
        </row>
        <row r="148">
          <cell r="E148">
            <v>8</v>
          </cell>
          <cell r="G148">
            <v>12</v>
          </cell>
          <cell r="I148">
            <v>12</v>
          </cell>
        </row>
        <row r="149">
          <cell r="E149">
            <v>10.199999999999999</v>
          </cell>
          <cell r="G149">
            <v>8</v>
          </cell>
          <cell r="I149">
            <v>17</v>
          </cell>
        </row>
        <row r="150">
          <cell r="E150">
            <v>8.8000000000000007</v>
          </cell>
          <cell r="G150">
            <v>5</v>
          </cell>
          <cell r="I150">
            <v>15.5</v>
          </cell>
        </row>
        <row r="151">
          <cell r="E151">
            <v>15</v>
          </cell>
          <cell r="G151">
            <v>17</v>
          </cell>
          <cell r="I151">
            <v>17</v>
          </cell>
        </row>
        <row r="152">
          <cell r="E152">
            <v>11.6</v>
          </cell>
          <cell r="G152">
            <v>7.5</v>
          </cell>
          <cell r="I152">
            <v>7.5</v>
          </cell>
        </row>
        <row r="153">
          <cell r="E153">
            <v>8.4</v>
          </cell>
          <cell r="G153">
            <v>11</v>
          </cell>
          <cell r="I153">
            <v>12</v>
          </cell>
        </row>
        <row r="154">
          <cell r="E154">
            <v>12</v>
          </cell>
          <cell r="G154">
            <v>10</v>
          </cell>
          <cell r="I154">
            <v>10</v>
          </cell>
        </row>
        <row r="155">
          <cell r="E155">
            <v>13</v>
          </cell>
          <cell r="G155">
            <v>10.5</v>
          </cell>
          <cell r="I155">
            <v>14</v>
          </cell>
        </row>
        <row r="156">
          <cell r="E156">
            <v>7.4</v>
          </cell>
          <cell r="G156">
            <v>10</v>
          </cell>
          <cell r="I156">
            <v>15</v>
          </cell>
        </row>
        <row r="157">
          <cell r="E157">
            <v>6.8</v>
          </cell>
          <cell r="G157">
            <v>8</v>
          </cell>
          <cell r="I157">
            <v>10.5</v>
          </cell>
        </row>
        <row r="158">
          <cell r="E158">
            <v>8</v>
          </cell>
          <cell r="G158">
            <v>11</v>
          </cell>
          <cell r="I158">
            <v>13.5</v>
          </cell>
        </row>
        <row r="159">
          <cell r="E159">
            <v>6.8</v>
          </cell>
          <cell r="G159">
            <v>11</v>
          </cell>
          <cell r="I159">
            <v>13</v>
          </cell>
        </row>
        <row r="160">
          <cell r="E160">
            <v>12.2</v>
          </cell>
          <cell r="G160">
            <v>12</v>
          </cell>
          <cell r="I160">
            <v>14.5</v>
          </cell>
        </row>
        <row r="161">
          <cell r="E161">
            <v>16.3</v>
          </cell>
          <cell r="G161">
            <v>12</v>
          </cell>
          <cell r="I161">
            <v>12</v>
          </cell>
        </row>
        <row r="162">
          <cell r="E162">
            <v>10.4</v>
          </cell>
          <cell r="G162">
            <v>12</v>
          </cell>
          <cell r="I162">
            <v>10.5</v>
          </cell>
        </row>
        <row r="163">
          <cell r="E163">
            <v>0</v>
          </cell>
          <cell r="G163">
            <v>0</v>
          </cell>
          <cell r="I163">
            <v>0</v>
          </cell>
        </row>
        <row r="164">
          <cell r="E164">
            <v>12</v>
          </cell>
          <cell r="G164">
            <v>14.625</v>
          </cell>
          <cell r="I164">
            <v>10</v>
          </cell>
        </row>
        <row r="165">
          <cell r="E165">
            <v>14.899999999999999</v>
          </cell>
          <cell r="G165">
            <v>14.5</v>
          </cell>
          <cell r="I165">
            <v>15.5</v>
          </cell>
        </row>
        <row r="166">
          <cell r="E166">
            <v>12</v>
          </cell>
          <cell r="G166">
            <v>12.625</v>
          </cell>
          <cell r="I166">
            <v>12</v>
          </cell>
        </row>
        <row r="167">
          <cell r="E167">
            <v>8</v>
          </cell>
          <cell r="G167">
            <v>8.5</v>
          </cell>
          <cell r="I167">
            <v>10</v>
          </cell>
        </row>
        <row r="168">
          <cell r="E168">
            <v>13.3</v>
          </cell>
          <cell r="G168">
            <v>14</v>
          </cell>
          <cell r="I168">
            <v>11</v>
          </cell>
        </row>
        <row r="169">
          <cell r="E169">
            <v>8.4</v>
          </cell>
          <cell r="G169">
            <v>12</v>
          </cell>
          <cell r="I169">
            <v>16</v>
          </cell>
        </row>
        <row r="170">
          <cell r="E170">
            <v>7.4</v>
          </cell>
          <cell r="G170">
            <v>7.5</v>
          </cell>
          <cell r="I170">
            <v>5</v>
          </cell>
        </row>
        <row r="171">
          <cell r="E171">
            <v>11.6</v>
          </cell>
          <cell r="G171">
            <v>9.5</v>
          </cell>
          <cell r="I171">
            <v>12.5</v>
          </cell>
        </row>
        <row r="172">
          <cell r="E172">
            <v>12</v>
          </cell>
          <cell r="G172">
            <v>10</v>
          </cell>
          <cell r="I172">
            <v>15.5</v>
          </cell>
        </row>
        <row r="173">
          <cell r="E173">
            <v>12.2</v>
          </cell>
          <cell r="G173">
            <v>9</v>
          </cell>
          <cell r="I173">
            <v>11</v>
          </cell>
        </row>
      </sheetData>
      <sheetData sheetId="4">
        <row r="10">
          <cell r="F10">
            <v>11</v>
          </cell>
        </row>
        <row r="11">
          <cell r="F11">
            <v>11.5</v>
          </cell>
        </row>
        <row r="13">
          <cell r="F13">
            <v>12</v>
          </cell>
        </row>
        <row r="15">
          <cell r="F15">
            <v>11</v>
          </cell>
        </row>
        <row r="16">
          <cell r="F16">
            <v>12</v>
          </cell>
        </row>
        <row r="17">
          <cell r="F17">
            <v>12</v>
          </cell>
        </row>
        <row r="20">
          <cell r="F20">
            <v>12</v>
          </cell>
        </row>
        <row r="21">
          <cell r="F21">
            <v>12</v>
          </cell>
        </row>
        <row r="25">
          <cell r="F25">
            <v>12</v>
          </cell>
        </row>
        <row r="28">
          <cell r="F28">
            <v>11</v>
          </cell>
        </row>
        <row r="30">
          <cell r="F30">
            <v>12</v>
          </cell>
        </row>
        <row r="31">
          <cell r="F31">
            <v>12</v>
          </cell>
        </row>
        <row r="32">
          <cell r="F32">
            <v>12</v>
          </cell>
        </row>
        <row r="34">
          <cell r="F34">
            <v>12</v>
          </cell>
        </row>
        <row r="36">
          <cell r="F36">
            <v>11</v>
          </cell>
        </row>
        <row r="39">
          <cell r="F39">
            <v>12</v>
          </cell>
        </row>
        <row r="40">
          <cell r="F40">
            <v>11</v>
          </cell>
        </row>
        <row r="41">
          <cell r="F41">
            <v>12</v>
          </cell>
        </row>
        <row r="42">
          <cell r="F42">
            <v>12</v>
          </cell>
        </row>
        <row r="43">
          <cell r="F43">
            <v>10</v>
          </cell>
        </row>
        <row r="45">
          <cell r="F45">
            <v>11.5</v>
          </cell>
        </row>
        <row r="46">
          <cell r="F46">
            <v>11</v>
          </cell>
        </row>
        <row r="47">
          <cell r="F47">
            <v>12</v>
          </cell>
        </row>
        <row r="51">
          <cell r="F51">
            <v>12</v>
          </cell>
        </row>
        <row r="55">
          <cell r="F55">
            <v>11</v>
          </cell>
        </row>
        <row r="59">
          <cell r="F59">
            <v>12</v>
          </cell>
        </row>
        <row r="65">
          <cell r="F65">
            <v>12</v>
          </cell>
        </row>
        <row r="66">
          <cell r="F66">
            <v>12</v>
          </cell>
        </row>
        <row r="69">
          <cell r="F69">
            <v>12</v>
          </cell>
        </row>
        <row r="70">
          <cell r="F70">
            <v>12</v>
          </cell>
        </row>
        <row r="71">
          <cell r="F71">
            <v>12</v>
          </cell>
        </row>
        <row r="83">
          <cell r="F83">
            <v>11</v>
          </cell>
        </row>
        <row r="86">
          <cell r="F86">
            <v>12</v>
          </cell>
        </row>
        <row r="91">
          <cell r="F91">
            <v>12</v>
          </cell>
        </row>
        <row r="93">
          <cell r="F93">
            <v>12</v>
          </cell>
        </row>
        <row r="94">
          <cell r="F94">
            <v>12</v>
          </cell>
        </row>
        <row r="95">
          <cell r="F95">
            <v>12</v>
          </cell>
        </row>
        <row r="97">
          <cell r="F97">
            <v>12</v>
          </cell>
        </row>
        <row r="98">
          <cell r="F98">
            <v>12</v>
          </cell>
        </row>
        <row r="99">
          <cell r="F99">
            <v>12</v>
          </cell>
        </row>
        <row r="103">
          <cell r="F103">
            <v>12</v>
          </cell>
        </row>
        <row r="104">
          <cell r="F104">
            <v>11</v>
          </cell>
        </row>
        <row r="108">
          <cell r="F108">
            <v>12</v>
          </cell>
        </row>
        <row r="110">
          <cell r="F110">
            <v>12</v>
          </cell>
        </row>
        <row r="111">
          <cell r="F111">
            <v>12</v>
          </cell>
        </row>
        <row r="118">
          <cell r="F118">
            <v>12</v>
          </cell>
        </row>
        <row r="119">
          <cell r="F119">
            <v>11.5</v>
          </cell>
        </row>
        <row r="127">
          <cell r="F127">
            <v>12</v>
          </cell>
        </row>
        <row r="128">
          <cell r="F128">
            <v>12</v>
          </cell>
        </row>
        <row r="129">
          <cell r="F129">
            <v>12</v>
          </cell>
        </row>
        <row r="131">
          <cell r="F131">
            <v>12</v>
          </cell>
        </row>
        <row r="139">
          <cell r="F139">
            <v>12</v>
          </cell>
        </row>
        <row r="140">
          <cell r="F140">
            <v>12</v>
          </cell>
        </row>
        <row r="143">
          <cell r="F143">
            <v>11.5</v>
          </cell>
        </row>
        <row r="145">
          <cell r="F145">
            <v>11</v>
          </cell>
        </row>
        <row r="148">
          <cell r="F148">
            <v>12</v>
          </cell>
        </row>
        <row r="149">
          <cell r="F149">
            <v>12</v>
          </cell>
        </row>
        <row r="150">
          <cell r="F150">
            <v>12</v>
          </cell>
        </row>
        <row r="152">
          <cell r="F152">
            <v>12</v>
          </cell>
        </row>
        <row r="153">
          <cell r="F153">
            <v>12</v>
          </cell>
        </row>
        <row r="156">
          <cell r="F156">
            <v>11.5</v>
          </cell>
        </row>
        <row r="157">
          <cell r="F157">
            <v>11</v>
          </cell>
        </row>
        <row r="158">
          <cell r="F158">
            <v>12</v>
          </cell>
        </row>
        <row r="159">
          <cell r="F159">
            <v>11.5</v>
          </cell>
        </row>
        <row r="162">
          <cell r="F162">
            <v>12</v>
          </cell>
        </row>
        <row r="167">
          <cell r="F167">
            <v>12</v>
          </cell>
        </row>
        <row r="169">
          <cell r="F169">
            <v>12</v>
          </cell>
        </row>
        <row r="170">
          <cell r="F170">
            <v>11.5</v>
          </cell>
        </row>
        <row r="171">
          <cell r="F171">
            <v>12</v>
          </cell>
        </row>
      </sheetData>
      <sheetData sheetId="5">
        <row r="10">
          <cell r="F10">
            <v>14</v>
          </cell>
        </row>
        <row r="13">
          <cell r="F13">
            <v>13</v>
          </cell>
        </row>
        <row r="20">
          <cell r="F20">
            <v>13</v>
          </cell>
        </row>
        <row r="24">
          <cell r="F24">
            <v>10</v>
          </cell>
        </row>
        <row r="25">
          <cell r="F25">
            <v>13</v>
          </cell>
        </row>
        <row r="28">
          <cell r="F28">
            <v>10</v>
          </cell>
        </row>
        <row r="32">
          <cell r="F32">
            <v>13</v>
          </cell>
        </row>
        <row r="33">
          <cell r="F33">
            <v>13</v>
          </cell>
        </row>
        <row r="34">
          <cell r="F34">
            <v>14</v>
          </cell>
        </row>
        <row r="35">
          <cell r="F35">
            <v>13</v>
          </cell>
        </row>
        <row r="36">
          <cell r="F36">
            <v>14</v>
          </cell>
        </row>
        <row r="39">
          <cell r="F39">
            <v>10</v>
          </cell>
        </row>
        <row r="40">
          <cell r="F40">
            <v>13</v>
          </cell>
        </row>
        <row r="41">
          <cell r="F41">
            <v>10</v>
          </cell>
        </row>
        <row r="45">
          <cell r="F45">
            <v>13</v>
          </cell>
        </row>
        <row r="49">
          <cell r="F49">
            <v>13</v>
          </cell>
        </row>
        <row r="51">
          <cell r="F51">
            <v>13</v>
          </cell>
        </row>
        <row r="55">
          <cell r="F55">
            <v>12</v>
          </cell>
        </row>
        <row r="63">
          <cell r="F63">
            <v>14</v>
          </cell>
        </row>
        <row r="69">
          <cell r="F69">
            <v>14</v>
          </cell>
        </row>
        <row r="70">
          <cell r="F70">
            <v>13</v>
          </cell>
        </row>
        <row r="71">
          <cell r="F71">
            <v>12</v>
          </cell>
        </row>
        <row r="72">
          <cell r="F72">
            <v>13</v>
          </cell>
        </row>
        <row r="78">
          <cell r="F78">
            <v>14</v>
          </cell>
        </row>
        <row r="83">
          <cell r="F83">
            <v>13</v>
          </cell>
        </row>
        <row r="84">
          <cell r="F84">
            <v>14</v>
          </cell>
        </row>
        <row r="86">
          <cell r="F86">
            <v>10</v>
          </cell>
        </row>
        <row r="91">
          <cell r="F91">
            <v>14</v>
          </cell>
        </row>
        <row r="93">
          <cell r="F93">
            <v>0</v>
          </cell>
        </row>
        <row r="94">
          <cell r="F94">
            <v>13</v>
          </cell>
        </row>
        <row r="95">
          <cell r="F95">
            <v>10</v>
          </cell>
        </row>
        <row r="97">
          <cell r="F97">
            <v>14</v>
          </cell>
        </row>
        <row r="98">
          <cell r="F98">
            <v>13</v>
          </cell>
        </row>
        <row r="99">
          <cell r="F99">
            <v>13</v>
          </cell>
        </row>
        <row r="108">
          <cell r="F108">
            <v>13</v>
          </cell>
        </row>
        <row r="110">
          <cell r="F110">
            <v>13</v>
          </cell>
        </row>
        <row r="111">
          <cell r="F111">
            <v>12</v>
          </cell>
        </row>
        <row r="117">
          <cell r="F117">
            <v>14</v>
          </cell>
        </row>
        <row r="118">
          <cell r="F118">
            <v>13</v>
          </cell>
        </row>
        <row r="119">
          <cell r="F119">
            <v>12</v>
          </cell>
        </row>
        <row r="127">
          <cell r="F127">
            <v>12</v>
          </cell>
        </row>
        <row r="128">
          <cell r="F128">
            <v>13</v>
          </cell>
        </row>
        <row r="138">
          <cell r="F138">
            <v>13</v>
          </cell>
        </row>
        <row r="139">
          <cell r="F139">
            <v>12</v>
          </cell>
        </row>
        <row r="140">
          <cell r="F140">
            <v>13</v>
          </cell>
        </row>
        <row r="143">
          <cell r="F143">
            <v>13</v>
          </cell>
        </row>
        <row r="149">
          <cell r="F149">
            <v>13</v>
          </cell>
        </row>
        <row r="150">
          <cell r="F150">
            <v>14</v>
          </cell>
        </row>
        <row r="152">
          <cell r="F152">
            <v>14</v>
          </cell>
        </row>
        <row r="153">
          <cell r="F153">
            <v>13</v>
          </cell>
        </row>
        <row r="154">
          <cell r="F154">
            <v>14</v>
          </cell>
        </row>
        <row r="156">
          <cell r="F156">
            <v>13</v>
          </cell>
        </row>
        <row r="157">
          <cell r="F157">
            <v>12</v>
          </cell>
        </row>
        <row r="158">
          <cell r="F158">
            <v>0</v>
          </cell>
        </row>
        <row r="159">
          <cell r="F159">
            <v>14</v>
          </cell>
        </row>
        <row r="167">
          <cell r="F167">
            <v>12</v>
          </cell>
        </row>
        <row r="170">
          <cell r="F170">
            <v>13</v>
          </cell>
        </row>
        <row r="171">
          <cell r="F171">
            <v>13</v>
          </cell>
        </row>
        <row r="173">
          <cell r="F173">
            <v>0</v>
          </cell>
        </row>
      </sheetData>
      <sheetData sheetId="6">
        <row r="10">
          <cell r="F10">
            <v>12</v>
          </cell>
        </row>
        <row r="16">
          <cell r="F16">
            <v>13</v>
          </cell>
        </row>
        <row r="20">
          <cell r="F20">
            <v>14</v>
          </cell>
        </row>
        <row r="21">
          <cell r="F21">
            <v>12</v>
          </cell>
        </row>
        <row r="24">
          <cell r="F24">
            <v>12</v>
          </cell>
        </row>
        <row r="28">
          <cell r="F28">
            <v>12</v>
          </cell>
        </row>
        <row r="29">
          <cell r="F29">
            <v>14</v>
          </cell>
        </row>
        <row r="32">
          <cell r="F32">
            <v>0</v>
          </cell>
        </row>
        <row r="33">
          <cell r="F33">
            <v>14.5</v>
          </cell>
        </row>
        <row r="35">
          <cell r="F35">
            <v>14</v>
          </cell>
        </row>
        <row r="36">
          <cell r="F36">
            <v>12</v>
          </cell>
        </row>
        <row r="43">
          <cell r="F43">
            <v>10</v>
          </cell>
        </row>
        <row r="47">
          <cell r="F47">
            <v>12</v>
          </cell>
        </row>
        <row r="55">
          <cell r="F55">
            <v>13</v>
          </cell>
        </row>
        <row r="63">
          <cell r="F63">
            <v>14</v>
          </cell>
        </row>
        <row r="64">
          <cell r="F64">
            <v>15</v>
          </cell>
        </row>
        <row r="70">
          <cell r="F70">
            <v>14</v>
          </cell>
        </row>
        <row r="72">
          <cell r="F72">
            <v>10</v>
          </cell>
        </row>
        <row r="78">
          <cell r="F78">
            <v>13</v>
          </cell>
        </row>
        <row r="83">
          <cell r="F83">
            <v>14</v>
          </cell>
        </row>
        <row r="84">
          <cell r="F84">
            <v>0</v>
          </cell>
        </row>
        <row r="86">
          <cell r="F86">
            <v>8</v>
          </cell>
        </row>
        <row r="91">
          <cell r="F91">
            <v>13</v>
          </cell>
        </row>
        <row r="93">
          <cell r="F93">
            <v>0</v>
          </cell>
        </row>
        <row r="108">
          <cell r="F108">
            <v>15</v>
          </cell>
        </row>
        <row r="110">
          <cell r="F110">
            <v>12</v>
          </cell>
        </row>
        <row r="112">
          <cell r="F112">
            <v>13</v>
          </cell>
        </row>
        <row r="119">
          <cell r="F119">
            <v>13</v>
          </cell>
        </row>
        <row r="127">
          <cell r="F127">
            <v>14</v>
          </cell>
        </row>
        <row r="132">
          <cell r="F132">
            <v>12</v>
          </cell>
        </row>
        <row r="138">
          <cell r="F138">
            <v>10</v>
          </cell>
        </row>
        <row r="139">
          <cell r="F139">
            <v>10</v>
          </cell>
        </row>
        <row r="140">
          <cell r="F140">
            <v>14</v>
          </cell>
        </row>
        <row r="145">
          <cell r="F145">
            <v>12</v>
          </cell>
        </row>
        <row r="152">
          <cell r="F152">
            <v>12</v>
          </cell>
        </row>
        <row r="154">
          <cell r="F154">
            <v>12</v>
          </cell>
        </row>
        <row r="157">
          <cell r="F157">
            <v>14</v>
          </cell>
        </row>
        <row r="162">
          <cell r="F162">
            <v>12</v>
          </cell>
        </row>
        <row r="167">
          <cell r="F167">
            <v>13.5</v>
          </cell>
        </row>
        <row r="170">
          <cell r="F170">
            <v>10</v>
          </cell>
        </row>
        <row r="173">
          <cell r="F173">
            <v>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B174"/>
  <sheetViews>
    <sheetView topLeftCell="A118" workbookViewId="0">
      <selection activeCell="AM136" sqref="AM136"/>
    </sheetView>
  </sheetViews>
  <sheetFormatPr baseColWidth="10" defaultRowHeight="14.4"/>
  <cols>
    <col min="1" max="1" width="1.33203125" customWidth="1"/>
    <col min="2" max="2" width="4.109375" customWidth="1"/>
    <col min="3" max="3" width="14.109375" customWidth="1"/>
    <col min="4" max="4" width="16.33203125" customWidth="1"/>
    <col min="5" max="5" width="5.6640625" style="238" customWidth="1"/>
    <col min="6" max="14" width="5.6640625" style="95" customWidth="1"/>
    <col min="15" max="15" width="5.109375" style="95" customWidth="1"/>
    <col min="16" max="22" width="4.6640625" style="95" customWidth="1"/>
    <col min="23" max="23" width="4.33203125" style="95" customWidth="1"/>
    <col min="24" max="29" width="4.6640625" style="95" customWidth="1"/>
    <col min="30" max="30" width="5.6640625" style="95" customWidth="1"/>
    <col min="31" max="31" width="6.88671875" style="95" customWidth="1"/>
    <col min="32" max="32" width="5" style="95" customWidth="1"/>
    <col min="33" max="33" width="4.6640625" style="95" customWidth="1"/>
    <col min="34" max="34" width="5.109375" style="95" customWidth="1"/>
    <col min="35" max="38" width="4.6640625" style="95" customWidth="1"/>
    <col min="39" max="39" width="4.6640625" style="271" customWidth="1"/>
    <col min="40" max="67" width="4.6640625" style="95" customWidth="1"/>
    <col min="68" max="68" width="5.109375" style="95" customWidth="1"/>
    <col min="69" max="77" width="4.6640625" style="95" customWidth="1"/>
    <col min="78" max="78" width="8.44140625" style="95" customWidth="1"/>
    <col min="79" max="79" width="11.109375" style="95" customWidth="1"/>
    <col min="80" max="80" width="16.109375" style="95" customWidth="1"/>
  </cols>
  <sheetData>
    <row r="1" spans="1:80">
      <c r="A1" s="1" t="s">
        <v>0</v>
      </c>
      <c r="B1" s="2"/>
      <c r="C1" s="1"/>
      <c r="D1" s="1" t="s">
        <v>1</v>
      </c>
      <c r="E1" s="12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67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 t="s">
        <v>304</v>
      </c>
      <c r="BZ1" s="2"/>
      <c r="CA1" s="3"/>
      <c r="CB1" s="2"/>
    </row>
    <row r="2" spans="1:80" ht="17.399999999999999">
      <c r="A2" s="1" t="s">
        <v>3</v>
      </c>
      <c r="B2" s="2"/>
      <c r="C2" s="1"/>
      <c r="D2" s="2"/>
      <c r="E2" s="12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" t="s">
        <v>608</v>
      </c>
      <c r="U2" s="5"/>
      <c r="V2" s="5"/>
      <c r="W2" s="5"/>
      <c r="X2" s="6"/>
      <c r="Y2" s="6"/>
      <c r="Z2" s="6"/>
      <c r="AA2" s="6"/>
      <c r="AB2" s="6"/>
      <c r="AC2" s="6"/>
      <c r="AD2" s="6"/>
      <c r="AE2" s="2"/>
      <c r="AF2" s="2"/>
      <c r="AG2" s="2"/>
      <c r="AH2" s="2"/>
      <c r="AI2" s="2"/>
      <c r="AJ2" s="2"/>
      <c r="AK2" s="2"/>
      <c r="AL2" s="2"/>
      <c r="AM2" s="267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3"/>
      <c r="CB2" s="2"/>
    </row>
    <row r="3" spans="1:80" ht="4.5" customHeight="1">
      <c r="A3" s="7"/>
      <c r="B3" s="1"/>
      <c r="C3" s="8"/>
      <c r="D3" s="8"/>
      <c r="E3" s="12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6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3"/>
      <c r="CB3" s="2"/>
    </row>
    <row r="4" spans="1:80" ht="6" customHeight="1">
      <c r="A4" s="2"/>
      <c r="B4" s="15"/>
      <c r="C4" s="15"/>
      <c r="D4" s="2"/>
      <c r="E4" s="12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67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3"/>
      <c r="CB4" s="2"/>
    </row>
    <row r="5" spans="1:80" ht="17.399999999999999">
      <c r="A5" s="16"/>
      <c r="B5" s="11"/>
      <c r="C5" s="297" t="s">
        <v>5</v>
      </c>
      <c r="D5" s="298"/>
      <c r="E5" s="299" t="s">
        <v>6</v>
      </c>
      <c r="F5" s="300"/>
      <c r="G5" s="300"/>
      <c r="H5" s="300"/>
      <c r="I5" s="300"/>
      <c r="J5" s="300"/>
      <c r="K5" s="300"/>
      <c r="L5" s="300"/>
      <c r="M5" s="300"/>
      <c r="N5" s="300"/>
      <c r="O5" s="301"/>
      <c r="P5" s="299" t="s">
        <v>7</v>
      </c>
      <c r="Q5" s="300"/>
      <c r="R5" s="300"/>
      <c r="S5" s="300"/>
      <c r="T5" s="300"/>
      <c r="U5" s="300"/>
      <c r="V5" s="300"/>
      <c r="W5" s="301"/>
      <c r="X5" s="299" t="s">
        <v>299</v>
      </c>
      <c r="Y5" s="300"/>
      <c r="Z5" s="300"/>
      <c r="AA5" s="300"/>
      <c r="AB5" s="300"/>
      <c r="AC5" s="300"/>
      <c r="AD5" s="300"/>
      <c r="AE5" s="300"/>
      <c r="AF5" s="17" t="s">
        <v>9</v>
      </c>
      <c r="AG5" s="18"/>
      <c r="AH5" s="18"/>
      <c r="AI5" s="18"/>
      <c r="AJ5" s="18"/>
      <c r="AK5" s="18"/>
      <c r="AL5" s="19"/>
      <c r="AM5" s="268"/>
      <c r="AN5" s="299" t="s">
        <v>10</v>
      </c>
      <c r="AO5" s="300"/>
      <c r="AP5" s="300"/>
      <c r="AQ5" s="300"/>
      <c r="AR5" s="300"/>
      <c r="AS5" s="300"/>
      <c r="AT5" s="300"/>
      <c r="AU5" s="300"/>
      <c r="AV5" s="300"/>
      <c r="AW5" s="300"/>
      <c r="AX5" s="301"/>
      <c r="AY5" s="299" t="s">
        <v>11</v>
      </c>
      <c r="AZ5" s="300"/>
      <c r="BA5" s="300"/>
      <c r="BB5" s="300"/>
      <c r="BC5" s="300"/>
      <c r="BD5" s="300"/>
      <c r="BE5" s="300"/>
      <c r="BF5" s="300"/>
      <c r="BG5" s="300"/>
      <c r="BH5" s="300"/>
      <c r="BI5" s="301"/>
      <c r="BJ5" s="299" t="s">
        <v>12</v>
      </c>
      <c r="BK5" s="300"/>
      <c r="BL5" s="300"/>
      <c r="BM5" s="300"/>
      <c r="BN5" s="300"/>
      <c r="BO5" s="300"/>
      <c r="BP5" s="300"/>
      <c r="BQ5" s="300"/>
      <c r="BR5" s="307" t="s">
        <v>13</v>
      </c>
      <c r="BS5" s="308"/>
      <c r="BT5" s="308"/>
      <c r="BU5" s="308"/>
      <c r="BV5" s="308"/>
      <c r="BW5" s="308"/>
      <c r="BX5" s="308"/>
      <c r="BY5" s="309"/>
      <c r="BZ5" s="21"/>
      <c r="CA5" s="22"/>
      <c r="CB5" s="23"/>
    </row>
    <row r="6" spans="1:80" ht="24.75" customHeight="1">
      <c r="A6" s="16"/>
      <c r="B6" s="11"/>
      <c r="C6" s="297" t="s">
        <v>14</v>
      </c>
      <c r="D6" s="298"/>
      <c r="E6" s="286" t="s">
        <v>15</v>
      </c>
      <c r="F6" s="287"/>
      <c r="G6" s="287"/>
      <c r="H6" s="293" t="s">
        <v>283</v>
      </c>
      <c r="I6" s="294"/>
      <c r="J6" s="294"/>
      <c r="K6" s="295" t="s">
        <v>303</v>
      </c>
      <c r="L6" s="296"/>
      <c r="M6" s="296"/>
      <c r="N6" s="289" t="s">
        <v>33</v>
      </c>
      <c r="O6" s="290"/>
      <c r="P6" s="286" t="s">
        <v>18</v>
      </c>
      <c r="Q6" s="287"/>
      <c r="R6" s="287"/>
      <c r="S6" s="293" t="s">
        <v>19</v>
      </c>
      <c r="T6" s="294"/>
      <c r="U6" s="294"/>
      <c r="V6" s="280" t="s">
        <v>34</v>
      </c>
      <c r="W6" s="281"/>
      <c r="X6" s="286" t="s">
        <v>20</v>
      </c>
      <c r="Y6" s="287"/>
      <c r="Z6" s="287"/>
      <c r="AA6" s="288" t="s">
        <v>21</v>
      </c>
      <c r="AB6" s="288"/>
      <c r="AC6" s="288"/>
      <c r="AD6" s="289" t="s">
        <v>35</v>
      </c>
      <c r="AE6" s="290"/>
      <c r="AF6" s="286" t="s">
        <v>22</v>
      </c>
      <c r="AG6" s="287"/>
      <c r="AH6" s="287"/>
      <c r="AI6" s="286" t="s">
        <v>23</v>
      </c>
      <c r="AJ6" s="287"/>
      <c r="AK6" s="287"/>
      <c r="AL6" s="280" t="s">
        <v>36</v>
      </c>
      <c r="AM6" s="281"/>
      <c r="AN6" s="286" t="s">
        <v>24</v>
      </c>
      <c r="AO6" s="287"/>
      <c r="AP6" s="287"/>
      <c r="AQ6" s="293" t="s">
        <v>25</v>
      </c>
      <c r="AR6" s="294"/>
      <c r="AS6" s="294"/>
      <c r="AT6" s="295" t="s">
        <v>17</v>
      </c>
      <c r="AU6" s="296"/>
      <c r="AV6" s="296"/>
      <c r="AW6" s="280" t="s">
        <v>37</v>
      </c>
      <c r="AX6" s="281"/>
      <c r="AY6" s="295" t="s">
        <v>26</v>
      </c>
      <c r="AZ6" s="296"/>
      <c r="BA6" s="296"/>
      <c r="BB6" s="286" t="s">
        <v>27</v>
      </c>
      <c r="BC6" s="287"/>
      <c r="BD6" s="287"/>
      <c r="BE6" s="293" t="s">
        <v>28</v>
      </c>
      <c r="BF6" s="294"/>
      <c r="BG6" s="294"/>
      <c r="BH6" s="280" t="s">
        <v>38</v>
      </c>
      <c r="BI6" s="281"/>
      <c r="BJ6" s="295" t="s">
        <v>296</v>
      </c>
      <c r="BK6" s="296"/>
      <c r="BL6" s="296"/>
      <c r="BM6" s="288" t="s">
        <v>21</v>
      </c>
      <c r="BN6" s="288"/>
      <c r="BO6" s="288"/>
      <c r="BP6" s="314" t="s">
        <v>39</v>
      </c>
      <c r="BQ6" s="281"/>
      <c r="BR6" s="286" t="s">
        <v>22</v>
      </c>
      <c r="BS6" s="287"/>
      <c r="BT6" s="287"/>
      <c r="BU6" s="293" t="s">
        <v>31</v>
      </c>
      <c r="BV6" s="294"/>
      <c r="BW6" s="313"/>
      <c r="BX6" s="280" t="s">
        <v>40</v>
      </c>
      <c r="BY6" s="281"/>
      <c r="BZ6" s="30"/>
      <c r="CA6" s="22"/>
      <c r="CB6" s="30"/>
    </row>
    <row r="7" spans="1:80">
      <c r="A7" s="31"/>
      <c r="B7" s="32"/>
      <c r="C7" s="297" t="s">
        <v>32</v>
      </c>
      <c r="D7" s="298"/>
      <c r="E7" s="305">
        <v>0.375</v>
      </c>
      <c r="F7" s="306"/>
      <c r="G7" s="306"/>
      <c r="H7" s="305">
        <v>0.375</v>
      </c>
      <c r="I7" s="306"/>
      <c r="J7" s="306"/>
      <c r="K7" s="284">
        <v>0.25</v>
      </c>
      <c r="L7" s="285"/>
      <c r="M7" s="285"/>
      <c r="N7" s="291"/>
      <c r="O7" s="292"/>
      <c r="P7" s="284">
        <v>0.56000000000000005</v>
      </c>
      <c r="Q7" s="285"/>
      <c r="R7" s="304"/>
      <c r="S7" s="284">
        <v>0.44</v>
      </c>
      <c r="T7" s="285"/>
      <c r="U7" s="285"/>
      <c r="V7" s="282"/>
      <c r="W7" s="283"/>
      <c r="X7" s="284">
        <v>0.5</v>
      </c>
      <c r="Y7" s="285"/>
      <c r="Z7" s="304"/>
      <c r="AA7" s="284">
        <v>0.5</v>
      </c>
      <c r="AB7" s="285"/>
      <c r="AC7" s="285"/>
      <c r="AD7" s="291"/>
      <c r="AE7" s="292"/>
      <c r="AF7" s="284">
        <v>0.56000000000000005</v>
      </c>
      <c r="AG7" s="285"/>
      <c r="AH7" s="285"/>
      <c r="AI7" s="284">
        <v>0.44</v>
      </c>
      <c r="AJ7" s="285"/>
      <c r="AK7" s="285"/>
      <c r="AL7" s="282"/>
      <c r="AM7" s="283"/>
      <c r="AN7" s="284">
        <v>0.33</v>
      </c>
      <c r="AO7" s="285"/>
      <c r="AP7" s="285"/>
      <c r="AQ7" s="284">
        <v>0.33</v>
      </c>
      <c r="AR7" s="285"/>
      <c r="AS7" s="285"/>
      <c r="AT7" s="284">
        <v>0.34</v>
      </c>
      <c r="AU7" s="285"/>
      <c r="AV7" s="285"/>
      <c r="AW7" s="282"/>
      <c r="AX7" s="283"/>
      <c r="AY7" s="310">
        <v>0.3</v>
      </c>
      <c r="AZ7" s="311"/>
      <c r="BA7" s="311"/>
      <c r="BB7" s="284">
        <v>0.4</v>
      </c>
      <c r="BC7" s="285"/>
      <c r="BD7" s="285"/>
      <c r="BE7" s="284">
        <v>0.3</v>
      </c>
      <c r="BF7" s="285"/>
      <c r="BG7" s="285"/>
      <c r="BH7" s="282"/>
      <c r="BI7" s="283"/>
      <c r="BJ7" s="302">
        <v>0.44</v>
      </c>
      <c r="BK7" s="303"/>
      <c r="BL7" s="303"/>
      <c r="BM7" s="302">
        <v>0.56000000000000005</v>
      </c>
      <c r="BN7" s="303"/>
      <c r="BO7" s="312"/>
      <c r="BP7" s="315"/>
      <c r="BQ7" s="283"/>
      <c r="BR7" s="302">
        <v>0.5</v>
      </c>
      <c r="BS7" s="303"/>
      <c r="BT7" s="303"/>
      <c r="BU7" s="284">
        <v>0.5</v>
      </c>
      <c r="BV7" s="285"/>
      <c r="BW7" s="304"/>
      <c r="BX7" s="282"/>
      <c r="BY7" s="283"/>
      <c r="BZ7" s="30"/>
      <c r="CA7" s="22"/>
      <c r="CB7" s="30"/>
    </row>
    <row r="8" spans="1:80" ht="17.399999999999999">
      <c r="A8" s="16"/>
      <c r="B8" s="94" t="s">
        <v>281</v>
      </c>
      <c r="C8" s="88" t="s">
        <v>41</v>
      </c>
      <c r="D8" s="89" t="s">
        <v>42</v>
      </c>
      <c r="E8" s="90" t="s">
        <v>43</v>
      </c>
      <c r="F8" s="90" t="s">
        <v>44</v>
      </c>
      <c r="G8" s="90" t="s">
        <v>45</v>
      </c>
      <c r="H8" s="90" t="s">
        <v>43</v>
      </c>
      <c r="I8" s="90" t="s">
        <v>44</v>
      </c>
      <c r="J8" s="90" t="s">
        <v>45</v>
      </c>
      <c r="K8" s="90" t="s">
        <v>43</v>
      </c>
      <c r="L8" s="90" t="s">
        <v>44</v>
      </c>
      <c r="M8" s="90" t="s">
        <v>45</v>
      </c>
      <c r="N8" s="91" t="s">
        <v>47</v>
      </c>
      <c r="O8" s="90" t="s">
        <v>48</v>
      </c>
      <c r="P8" s="90" t="s">
        <v>43</v>
      </c>
      <c r="Q8" s="90" t="s">
        <v>44</v>
      </c>
      <c r="R8" s="90" t="s">
        <v>45</v>
      </c>
      <c r="S8" s="90" t="s">
        <v>43</v>
      </c>
      <c r="T8" s="90" t="s">
        <v>44</v>
      </c>
      <c r="U8" s="90" t="s">
        <v>45</v>
      </c>
      <c r="V8" s="91" t="s">
        <v>47</v>
      </c>
      <c r="W8" s="92" t="s">
        <v>48</v>
      </c>
      <c r="X8" s="90" t="s">
        <v>43</v>
      </c>
      <c r="Y8" s="90" t="s">
        <v>44</v>
      </c>
      <c r="Z8" s="90" t="s">
        <v>45</v>
      </c>
      <c r="AA8" s="90" t="s">
        <v>43</v>
      </c>
      <c r="AB8" s="90" t="s">
        <v>44</v>
      </c>
      <c r="AC8" s="90" t="s">
        <v>45</v>
      </c>
      <c r="AD8" s="91" t="s">
        <v>47</v>
      </c>
      <c r="AE8" s="92" t="s">
        <v>48</v>
      </c>
      <c r="AF8" s="90" t="s">
        <v>43</v>
      </c>
      <c r="AG8" s="90" t="s">
        <v>44</v>
      </c>
      <c r="AH8" s="90" t="s">
        <v>45</v>
      </c>
      <c r="AI8" s="90" t="s">
        <v>43</v>
      </c>
      <c r="AJ8" s="90" t="s">
        <v>44</v>
      </c>
      <c r="AK8" s="90" t="s">
        <v>45</v>
      </c>
      <c r="AL8" s="91" t="s">
        <v>47</v>
      </c>
      <c r="AM8" s="269" t="s">
        <v>48</v>
      </c>
      <c r="AN8" s="90" t="s">
        <v>43</v>
      </c>
      <c r="AO8" s="90" t="s">
        <v>44</v>
      </c>
      <c r="AP8" s="90" t="s">
        <v>45</v>
      </c>
      <c r="AQ8" s="90" t="s">
        <v>43</v>
      </c>
      <c r="AR8" s="90" t="s">
        <v>44</v>
      </c>
      <c r="AS8" s="90" t="s">
        <v>45</v>
      </c>
      <c r="AT8" s="90" t="s">
        <v>43</v>
      </c>
      <c r="AU8" s="90" t="s">
        <v>44</v>
      </c>
      <c r="AV8" s="90" t="s">
        <v>45</v>
      </c>
      <c r="AW8" s="91" t="s">
        <v>47</v>
      </c>
      <c r="AX8" s="92" t="s">
        <v>48</v>
      </c>
      <c r="AY8" s="90" t="s">
        <v>43</v>
      </c>
      <c r="AZ8" s="90" t="s">
        <v>44</v>
      </c>
      <c r="BA8" s="90" t="s">
        <v>45</v>
      </c>
      <c r="BB8" s="90" t="s">
        <v>43</v>
      </c>
      <c r="BC8" s="90" t="s">
        <v>44</v>
      </c>
      <c r="BD8" s="90" t="s">
        <v>45</v>
      </c>
      <c r="BE8" s="90" t="s">
        <v>43</v>
      </c>
      <c r="BF8" s="90" t="s">
        <v>44</v>
      </c>
      <c r="BG8" s="90" t="s">
        <v>45</v>
      </c>
      <c r="BH8" s="91" t="s">
        <v>47</v>
      </c>
      <c r="BI8" s="92" t="s">
        <v>48</v>
      </c>
      <c r="BJ8" s="90" t="s">
        <v>43</v>
      </c>
      <c r="BK8" s="90" t="s">
        <v>44</v>
      </c>
      <c r="BL8" s="90" t="s">
        <v>45</v>
      </c>
      <c r="BM8" s="90" t="s">
        <v>43</v>
      </c>
      <c r="BN8" s="90" t="s">
        <v>44</v>
      </c>
      <c r="BO8" s="90" t="s">
        <v>45</v>
      </c>
      <c r="BP8" s="47" t="s">
        <v>47</v>
      </c>
      <c r="BQ8" s="92" t="s">
        <v>48</v>
      </c>
      <c r="BR8" s="90" t="s">
        <v>43</v>
      </c>
      <c r="BS8" s="90" t="s">
        <v>44</v>
      </c>
      <c r="BT8" s="49" t="s">
        <v>45</v>
      </c>
      <c r="BU8" s="90" t="s">
        <v>43</v>
      </c>
      <c r="BV8" s="90" t="s">
        <v>44</v>
      </c>
      <c r="BW8" s="90" t="s">
        <v>45</v>
      </c>
      <c r="BX8" s="91" t="s">
        <v>47</v>
      </c>
      <c r="BY8" s="92" t="s">
        <v>48</v>
      </c>
      <c r="BZ8" s="93" t="s">
        <v>49</v>
      </c>
      <c r="CA8" s="93" t="s">
        <v>50</v>
      </c>
      <c r="CB8" s="51" t="s">
        <v>41</v>
      </c>
    </row>
    <row r="9" spans="1:80">
      <c r="B9" s="101">
        <v>1</v>
      </c>
      <c r="C9" s="129" t="s">
        <v>576</v>
      </c>
      <c r="D9" s="128" t="s">
        <v>345</v>
      </c>
      <c r="E9" s="237">
        <f>'M1 FINAL'!D8</f>
        <v>13.3</v>
      </c>
      <c r="F9" s="237" t="str">
        <f>'M1 FINAL'!E8</f>
        <v/>
      </c>
      <c r="G9" s="237">
        <f>'M1 FINAL'!F8</f>
        <v>13.3</v>
      </c>
      <c r="H9" s="237">
        <f>'M1 FINAL'!G8</f>
        <v>10</v>
      </c>
      <c r="I9" s="237" t="str">
        <f>'M1 FINAL'!H8</f>
        <v/>
      </c>
      <c r="J9" s="237">
        <f>'M1 FINAL'!I8</f>
        <v>10</v>
      </c>
      <c r="K9" s="237">
        <f>'M1 FINAL'!J8</f>
        <v>14.5</v>
      </c>
      <c r="L9" s="237" t="str">
        <f>'M1 FINAL'!K8</f>
        <v/>
      </c>
      <c r="M9" s="237">
        <f>'M1 FINAL'!L8</f>
        <v>14.5</v>
      </c>
      <c r="N9" s="237">
        <f>'M1 FINAL'!M8</f>
        <v>12.362500000000001</v>
      </c>
      <c r="O9" s="237" t="str">
        <f>IF(AND(G9&gt;=6,J9&gt;=6,M9&gt;=6,N9&gt;=12),IF(AND(F9="",I9="",L9=""),"V","VAR"),IF(OR(G9&lt;6,J9&lt;6,N9&lt;8),"NV",IF($BZ9&gt;=12,"VPC","NV")))</f>
        <v>V</v>
      </c>
      <c r="P9" s="237">
        <f>'M2 FINAL'!D8</f>
        <v>12</v>
      </c>
      <c r="Q9" s="237" t="str">
        <f>'M2 FINAL'!E8</f>
        <v/>
      </c>
      <c r="R9" s="237">
        <f>'M2 FINAL'!F8</f>
        <v>12</v>
      </c>
      <c r="S9" s="237">
        <f>'M2 FINAL'!G8</f>
        <v>15</v>
      </c>
      <c r="T9" s="237" t="str">
        <f>'M2 FINAL'!H8</f>
        <v/>
      </c>
      <c r="U9" s="237">
        <f>'M2 FINAL'!I8</f>
        <v>15</v>
      </c>
      <c r="V9" s="237">
        <f>'M2 FINAL'!J8</f>
        <v>13.32</v>
      </c>
      <c r="W9" s="237" t="str">
        <f>IF(AND(R9&gt;=6,U9&gt;=6,V9&gt;=12),IF(AND(Q9="",T9=""),"V","VAR"),IF(OR(R9&lt;6,V9&lt;8),"NV",IF($BZ9&gt;=12,"VPC","NV")))</f>
        <v>V</v>
      </c>
      <c r="X9" s="237">
        <f>'M3-FINAL'!E10</f>
        <v>18.5</v>
      </c>
      <c r="Y9" s="237" t="str">
        <f>'M3-FINAL'!F10</f>
        <v/>
      </c>
      <c r="Z9" s="237">
        <f>'M3-FINAL'!G10</f>
        <v>18.5</v>
      </c>
      <c r="AA9" s="237">
        <f>'M3-FINAL'!H10</f>
        <v>20</v>
      </c>
      <c r="AB9" s="237" t="str">
        <f>'M3-FINAL'!I10</f>
        <v/>
      </c>
      <c r="AC9" s="237">
        <f>'M3-FINAL'!J10</f>
        <v>20</v>
      </c>
      <c r="AD9" s="237">
        <f>'M3-FINAL'!K10</f>
        <v>19.25</v>
      </c>
      <c r="AE9" s="237" t="str">
        <f>IF(AND(Z9&gt;=6,AC9&gt;=6,AD9&gt;=12),IF(AND(Y9="",AB9=""),"V","VAR"),IF(OR(Z9&lt;6,AD9&lt;8),"NV",IF($BZ9&gt;=12,"VPC","NV")))</f>
        <v>V</v>
      </c>
      <c r="AF9" s="237">
        <f>'M4_FINAL '!E9</f>
        <v>16.125</v>
      </c>
      <c r="AG9" s="237" t="str">
        <f>IF('M4_FINAL '!F9="","",'M4_FINAL '!F9)</f>
        <v/>
      </c>
      <c r="AH9" s="237">
        <f>'M4_FINAL '!G9</f>
        <v>16.125</v>
      </c>
      <c r="AI9" s="237">
        <f>'M4_FINAL '!H9</f>
        <v>14.25</v>
      </c>
      <c r="AJ9" s="237" t="str">
        <f>IF('M4_FINAL '!I9="","",'M4_FINAL '!I9)</f>
        <v/>
      </c>
      <c r="AK9" s="237">
        <f>'M4_FINAL '!J9</f>
        <v>14.25</v>
      </c>
      <c r="AL9" s="237">
        <f>'M4_FINAL '!K9</f>
        <v>15.3</v>
      </c>
      <c r="AM9" s="270" t="str">
        <f>IF(AND(AH9&gt;=6,AK9&gt;=6,AL9&gt;=12),IF(AND(AG9="",AJ9=""),"V","VAR"),IF(OR(AH9&lt;6,AL9&lt;8),"NV",IF($BZ9&gt;=12,"VPC","NV")))</f>
        <v>V</v>
      </c>
      <c r="AN9" s="237">
        <f>'M5-FINAL'!D8</f>
        <v>14.4</v>
      </c>
      <c r="AO9" s="237" t="str">
        <f>'M5-FINAL'!E8</f>
        <v/>
      </c>
      <c r="AP9" s="237">
        <f>'M5-FINAL'!F8</f>
        <v>14.4</v>
      </c>
      <c r="AQ9" s="237">
        <f>'M5-FINAL'!G8</f>
        <v>15</v>
      </c>
      <c r="AR9" s="237" t="str">
        <f>'M5-FINAL'!H8</f>
        <v/>
      </c>
      <c r="AS9" s="237">
        <f>'M5-FINAL'!I8</f>
        <v>15</v>
      </c>
      <c r="AT9" s="237">
        <f>'M5-FINAL'!J8</f>
        <v>12</v>
      </c>
      <c r="AU9" s="237" t="str">
        <f>'M5-FINAL'!K8</f>
        <v/>
      </c>
      <c r="AV9" s="237">
        <f>'M5-FINAL'!L8</f>
        <v>12</v>
      </c>
      <c r="AW9" s="237">
        <f>'M5-FINAL'!M8</f>
        <v>13.782000000000002</v>
      </c>
      <c r="AX9" s="237" t="str">
        <f>IF(AND(AP9&gt;=6,AS9&gt;=6,AV9&gt;=6,AW9&gt;=12),IF(AND(AO9="",AR9="",AU9=""),"V","VAR"),IF(OR(AP9&lt;6,AS9&lt;6,AW9&lt;8),"NV",IF($BZ9&gt;=12,"VPC","NV")))</f>
        <v>V</v>
      </c>
      <c r="AY9" s="237">
        <f>'M6-FINAL'!D8</f>
        <v>9</v>
      </c>
      <c r="AZ9" s="237">
        <f>'M6-FINAL'!E8</f>
        <v>12</v>
      </c>
      <c r="BA9" s="237">
        <f>'M6-FINAL'!F8</f>
        <v>12</v>
      </c>
      <c r="BB9" s="237">
        <f>'M6-FINAL'!G8</f>
        <v>9</v>
      </c>
      <c r="BC9" s="237">
        <f>'M6-FINAL'!H8</f>
        <v>12</v>
      </c>
      <c r="BD9" s="237">
        <f>'M6-FINAL'!I8</f>
        <v>12</v>
      </c>
      <c r="BE9" s="237">
        <f>'M6-FINAL'!J8</f>
        <v>13.5</v>
      </c>
      <c r="BF9" s="237" t="str">
        <f>'M6-FINAL'!K8</f>
        <v/>
      </c>
      <c r="BG9" s="237">
        <f>'M6-FINAL'!L8</f>
        <v>13.5</v>
      </c>
      <c r="BH9" s="237">
        <f>'M6-FINAL'!M8</f>
        <v>12.45</v>
      </c>
      <c r="BI9" s="237" t="str">
        <f>IF(AND(BA9&gt;=6,BD9&gt;=6,BG9&gt;=6,BH9&gt;=12),IF(AND(AZ9="",BC9="",BF9=""),"V","VAR"),IF(OR(BA9&lt;6,BD9&lt;6,BH9&lt;8),"NV",IF($BZ9&gt;=12,"VPC","NV")))</f>
        <v>VAR</v>
      </c>
      <c r="BJ9" s="237">
        <f>M7_FINAL!E10</f>
        <v>18.75</v>
      </c>
      <c r="BK9" s="237" t="str">
        <f>M7_FINAL!F10</f>
        <v/>
      </c>
      <c r="BL9" s="237">
        <f>M7_FINAL!G10</f>
        <v>18.75</v>
      </c>
      <c r="BM9" s="237">
        <f>M7_FINAL!H10</f>
        <v>15</v>
      </c>
      <c r="BN9" s="237" t="str">
        <f>M7_FINAL!I10</f>
        <v/>
      </c>
      <c r="BO9" s="237">
        <f>M7_FINAL!J10</f>
        <v>15</v>
      </c>
      <c r="BP9" s="237">
        <f>M7_FINAL!K10</f>
        <v>16.649999999999999</v>
      </c>
      <c r="BQ9" s="237" t="str">
        <f>IF(AND(BL9&gt;=6,BO9&gt;=6,BP9&gt;=12),IF(AND(BK9="",BN9=""),"V","VAR"),IF(OR(BL9&lt;6,BP9&lt;8),"NV",IF($BZ9&gt;=12,"VPC","NV")))</f>
        <v>V</v>
      </c>
      <c r="BR9" s="237">
        <f>M8FINAL!E10</f>
        <v>20</v>
      </c>
      <c r="BS9" s="237" t="str">
        <f>M8FINAL!F10</f>
        <v/>
      </c>
      <c r="BT9" s="237">
        <f>M8FINAL!G10</f>
        <v>20</v>
      </c>
      <c r="BU9" s="237">
        <f>M8FINAL!H10</f>
        <v>14</v>
      </c>
      <c r="BV9" s="237" t="str">
        <f>M8FINAL!I10</f>
        <v/>
      </c>
      <c r="BW9" s="237">
        <f>M8FINAL!J10</f>
        <v>14</v>
      </c>
      <c r="BX9" s="237">
        <f>M8FINAL!K10</f>
        <v>17</v>
      </c>
      <c r="BY9" s="237" t="str">
        <f>IF(AND(BT9&gt;=6,BW9&gt;=6,BX9&gt;=12),IF(AND(BS9="",BV9=""),"V","VAR"),IF(OR(BT9&lt;6,BX9&lt;8),"NV",IF($BZ9&gt;=12,"VPC","NV")))</f>
        <v>V</v>
      </c>
      <c r="BZ9" s="237">
        <f t="shared" ref="BZ9:BZ72" si="0">(N9+V9+AD9+AL9+AW9+BH9+BP9+BX9)/8</f>
        <v>15.014312499999999</v>
      </c>
      <c r="CA9" s="124" t="str">
        <f>IF(AND(BZ9&gt;=12, G9&gt;=6,J9&gt;=6,M9&gt;=6, N9&gt;=8,  R9&gt;=6, U9&gt;=6, V9&gt;=8,  Z9&gt;=6,AC9&gt;=6,AD9&gt;=8,AH9&gt;=6,AK9&gt;=6,AL9&gt;=8, AP9&gt;=6,AS9&gt;=6,AV9&gt;=6,AW9&gt;=8, BA9&gt;=6,BD9&gt;=6,BG9&gt;=6,BH9&gt;=8, BL9&gt;=6,BO9&gt;=6,BP9&gt;=8, BT9&gt;=6,BW9&gt;=6,BX9&gt;=8),"Admis(e) ","")</f>
        <v xml:space="preserve">Admis(e) </v>
      </c>
      <c r="CB9" s="129" t="s">
        <v>576</v>
      </c>
    </row>
    <row r="10" spans="1:80">
      <c r="B10" s="102">
        <v>2</v>
      </c>
      <c r="C10" s="129" t="s">
        <v>575</v>
      </c>
      <c r="D10" s="128" t="s">
        <v>574</v>
      </c>
      <c r="E10" s="237">
        <f>'M1 FINAL'!D9</f>
        <v>15.299999999999999</v>
      </c>
      <c r="F10" s="237" t="str">
        <f>'M1 FINAL'!E9</f>
        <v/>
      </c>
      <c r="G10" s="237">
        <f>'M1 FINAL'!F9</f>
        <v>15.299999999999999</v>
      </c>
      <c r="H10" s="237">
        <f>'M1 FINAL'!G9</f>
        <v>12</v>
      </c>
      <c r="I10" s="237" t="str">
        <f>'M1 FINAL'!H9</f>
        <v/>
      </c>
      <c r="J10" s="237">
        <f>'M1 FINAL'!I9</f>
        <v>12</v>
      </c>
      <c r="K10" s="237">
        <f>'M1 FINAL'!J9</f>
        <v>12</v>
      </c>
      <c r="L10" s="237" t="str">
        <f>'M1 FINAL'!K9</f>
        <v/>
      </c>
      <c r="M10" s="237">
        <f>'M1 FINAL'!L9</f>
        <v>12</v>
      </c>
      <c r="N10" s="237">
        <f>'M1 FINAL'!M9</f>
        <v>13.237500000000001</v>
      </c>
      <c r="O10" s="237" t="str">
        <f t="shared" ref="O10:O73" si="1">IF(AND(G10&gt;=6,J10&gt;=6,M10&gt;=6,N10&gt;=12),IF(AND(F10="",I10="",L10=""),"V","VAR"),IF(OR(G10&lt;6,J10&lt;6,N10&lt;8),"NV",IF($BZ10&gt;=12,"VPC","NV")))</f>
        <v>V</v>
      </c>
      <c r="P10" s="237">
        <f>'M2 FINAL'!D9</f>
        <v>9</v>
      </c>
      <c r="Q10" s="237">
        <f>'M2 FINAL'!E9</f>
        <v>17</v>
      </c>
      <c r="R10" s="237">
        <f>'M2 FINAL'!F9</f>
        <v>12</v>
      </c>
      <c r="S10" s="237">
        <f>'M2 FINAL'!G9</f>
        <v>8</v>
      </c>
      <c r="T10" s="237">
        <f>'M2 FINAL'!H9</f>
        <v>6</v>
      </c>
      <c r="U10" s="237">
        <f>'M2 FINAL'!I9</f>
        <v>8</v>
      </c>
      <c r="V10" s="237">
        <f>'M2 FINAL'!J9</f>
        <v>10.24</v>
      </c>
      <c r="W10" s="237" t="str">
        <f t="shared" ref="W10:W73" si="2">IF(AND(R10&gt;=6,U10&gt;=6,V10&gt;=12),IF(AND(Q10="",T10=""),"V","VAR"),IF(OR(R10&lt;6,V10&lt;8),"NV",IF($BZ10&gt;=12,"VPC","NV")))</f>
        <v>VPC</v>
      </c>
      <c r="X10" s="237">
        <f>'M3-FINAL'!E11</f>
        <v>4</v>
      </c>
      <c r="Y10" s="237">
        <f>'M3-FINAL'!F11</f>
        <v>8.75</v>
      </c>
      <c r="Z10" s="237">
        <f>'M3-FINAL'!G11</f>
        <v>8.75</v>
      </c>
      <c r="AA10" s="237">
        <f>'M3-FINAL'!H11</f>
        <v>14.25</v>
      </c>
      <c r="AB10" s="237" t="str">
        <f>'M3-FINAL'!I11</f>
        <v/>
      </c>
      <c r="AC10" s="237">
        <f>'M3-FINAL'!J11</f>
        <v>14.25</v>
      </c>
      <c r="AD10" s="237">
        <f>'M3-FINAL'!K11</f>
        <v>11.5</v>
      </c>
      <c r="AE10" s="237" t="str">
        <f t="shared" ref="AE10:AE73" si="3">IF(AND(Z10&gt;=6,AC10&gt;=6,AD10&gt;=12),IF(AND(Y10="",AB10=""),"V","VAR"),IF(OR(Z10&lt;6,AD10&lt;8),"NV",IF($BZ10&gt;=12,"VPC","NV")))</f>
        <v>VPC</v>
      </c>
      <c r="AF10" s="237">
        <f>'M4_FINAL '!E10</f>
        <v>14.625</v>
      </c>
      <c r="AG10" s="237" t="str">
        <f>IF('M4_FINAL '!F10="","",'M4_FINAL '!F10)</f>
        <v/>
      </c>
      <c r="AH10" s="237">
        <f>'M4_FINAL '!G10</f>
        <v>14.625</v>
      </c>
      <c r="AI10" s="237">
        <f>'M4_FINAL '!H10</f>
        <v>8</v>
      </c>
      <c r="AJ10" s="237">
        <f>IF('M4_FINAL '!I10="","",'M4_FINAL '!I10)</f>
        <v>11.5</v>
      </c>
      <c r="AK10" s="237">
        <f>'M4_FINAL '!J10</f>
        <v>11.5</v>
      </c>
      <c r="AL10" s="237">
        <f>'M4_FINAL '!K10</f>
        <v>13.25</v>
      </c>
      <c r="AM10" s="270" t="str">
        <f t="shared" ref="AM10:AM73" si="4">IF(AND(AH10&gt;=6,AK10&gt;=6,AL10&gt;=12),IF(AND(AG10="",AJ10=""),"V","VAR"),IF(OR(AH10&lt;6,AL10&lt;8),"NV",IF($BZ10&gt;=12,"VPC","NV")))</f>
        <v>VAR</v>
      </c>
      <c r="AN10" s="237">
        <f>'M5-FINAL'!D9</f>
        <v>15.6</v>
      </c>
      <c r="AO10" s="237" t="str">
        <f>'M5-FINAL'!E9</f>
        <v/>
      </c>
      <c r="AP10" s="237">
        <f>'M5-FINAL'!F9</f>
        <v>15.6</v>
      </c>
      <c r="AQ10" s="237">
        <f>'M5-FINAL'!G9</f>
        <v>15</v>
      </c>
      <c r="AR10" s="237" t="str">
        <f>'M5-FINAL'!H9</f>
        <v/>
      </c>
      <c r="AS10" s="237">
        <f>'M5-FINAL'!I9</f>
        <v>15</v>
      </c>
      <c r="AT10" s="237">
        <f>'M5-FINAL'!J9</f>
        <v>10.5</v>
      </c>
      <c r="AU10" s="237" t="str">
        <f>'M5-FINAL'!K9</f>
        <v/>
      </c>
      <c r="AV10" s="237">
        <f>'M5-FINAL'!L9</f>
        <v>10.5</v>
      </c>
      <c r="AW10" s="237">
        <f>'M5-FINAL'!M9</f>
        <v>13.667999999999999</v>
      </c>
      <c r="AX10" s="237" t="str">
        <f t="shared" ref="AX10:AX73" si="5">IF(AND(AP10&gt;=6,AS10&gt;=6,AV10&gt;=6,AW10&gt;=12),IF(AND(AO10="",AR10="",AU10=""),"V","VAR"),IF(OR(AP10&lt;6,AS10&lt;6,AW10&lt;8),"NV",IF($BZ10&gt;=12,"VPC","NV")))</f>
        <v>V</v>
      </c>
      <c r="AY10" s="237">
        <f>'M6-FINAL'!D9</f>
        <v>15</v>
      </c>
      <c r="AZ10" s="237" t="str">
        <f>'M6-FINAL'!E9</f>
        <v/>
      </c>
      <c r="BA10" s="237">
        <f>'M6-FINAL'!F9</f>
        <v>15</v>
      </c>
      <c r="BB10" s="237">
        <f>'M6-FINAL'!G9</f>
        <v>15</v>
      </c>
      <c r="BC10" s="237" t="str">
        <f>'M6-FINAL'!H9</f>
        <v/>
      </c>
      <c r="BD10" s="237">
        <f>'M6-FINAL'!I9</f>
        <v>15</v>
      </c>
      <c r="BE10" s="237">
        <f>'M6-FINAL'!J9</f>
        <v>12.5</v>
      </c>
      <c r="BF10" s="237" t="str">
        <f>'M6-FINAL'!K9</f>
        <v/>
      </c>
      <c r="BG10" s="237">
        <f>'M6-FINAL'!L9</f>
        <v>12.5</v>
      </c>
      <c r="BH10" s="237">
        <f>'M6-FINAL'!M9</f>
        <v>14.25</v>
      </c>
      <c r="BI10" s="237" t="str">
        <f>IF(AND(BA10&gt;=6,BD10&gt;=6,BG10&gt;=6,BH10&gt;=12),IF(AND(AZ10="",BC10="",BF10=""),"V","VAR"),IF(OR(BA10&lt;6,BD10&lt;6,BH10&lt;8),"NV",IF($BZ10&gt;=12,"VPC","NV")))</f>
        <v>V</v>
      </c>
      <c r="BJ10" s="237">
        <f>M7_FINAL!E11</f>
        <v>18.5</v>
      </c>
      <c r="BK10" s="237" t="str">
        <f>M7_FINAL!F11</f>
        <v/>
      </c>
      <c r="BL10" s="237">
        <f>M7_FINAL!G11</f>
        <v>18.5</v>
      </c>
      <c r="BM10" s="237">
        <f>M7_FINAL!H11</f>
        <v>15</v>
      </c>
      <c r="BN10" s="237" t="str">
        <f>M7_FINAL!I11</f>
        <v/>
      </c>
      <c r="BO10" s="237">
        <f>M7_FINAL!J11</f>
        <v>15</v>
      </c>
      <c r="BP10" s="237">
        <f>M7_FINAL!K11</f>
        <v>16.54</v>
      </c>
      <c r="BQ10" s="237" t="str">
        <f t="shared" ref="BQ10:BQ73" si="6">IF(AND(BL10&gt;=6,BO10&gt;=6,BP10&gt;=12),IF(AND(BK10="",BN10=""),"V","VAR"),IF(OR(BL10&lt;6,BP10&lt;8),"NV",IF($BZ10&gt;=12,"VPC","NV")))</f>
        <v>V</v>
      </c>
      <c r="BR10" s="237">
        <f>M8FINAL!E11</f>
        <v>20</v>
      </c>
      <c r="BS10" s="237" t="str">
        <f>M8FINAL!F11</f>
        <v/>
      </c>
      <c r="BT10" s="237">
        <f>M8FINAL!G11</f>
        <v>20</v>
      </c>
      <c r="BU10" s="237">
        <f>M8FINAL!H11</f>
        <v>14.5</v>
      </c>
      <c r="BV10" s="237" t="str">
        <f>M8FINAL!I11</f>
        <v/>
      </c>
      <c r="BW10" s="237">
        <f>M8FINAL!J11</f>
        <v>14.5</v>
      </c>
      <c r="BX10" s="237">
        <f>M8FINAL!K11</f>
        <v>17.25</v>
      </c>
      <c r="BY10" s="237" t="str">
        <f t="shared" ref="BY10:BY73" si="7">IF(AND(BT10&gt;=6,BW10&gt;=6,BX10&gt;=12),IF(AND(BS10="",BV10=""),"V","VAR"),IF(OR(BT10&lt;6,BX10&lt;8),"NV",IF($BZ10&gt;=12,"VPC","NV")))</f>
        <v>V</v>
      </c>
      <c r="BZ10" s="237">
        <f t="shared" si="0"/>
        <v>13.741937499999999</v>
      </c>
      <c r="CA10" s="124" t="str">
        <f t="shared" ref="CA10:CA73" si="8">IF(AND(BZ10&gt;=12, G10&gt;=6,J10&gt;=6,M10&gt;=6, N10&gt;=8,  R10&gt;=6, U10&gt;=6, V10&gt;=8,  Z10&gt;=6,AC10&gt;=6,AD10&gt;=8,AH10&gt;=6,AK10&gt;=6,AL10&gt;=8, AP10&gt;=6,AS10&gt;=6,AV10&gt;=6,AW10&gt;=8, BA10&gt;=6,BD10&gt;=6,BG10&gt;=6,BH10&gt;=8, BL10&gt;=6,BO10&gt;=6,BP10&gt;=8, BT10&gt;=6,BW10&gt;=6,BX10&gt;=8),"Admis(e) ","")</f>
        <v xml:space="preserve">Admis(e) </v>
      </c>
      <c r="CB10" s="129" t="s">
        <v>575</v>
      </c>
    </row>
    <row r="11" spans="1:80">
      <c r="B11" s="101">
        <v>3</v>
      </c>
      <c r="C11" s="129" t="s">
        <v>573</v>
      </c>
      <c r="D11" s="128" t="s">
        <v>534</v>
      </c>
      <c r="E11" s="237">
        <f>'M1 FINAL'!D10</f>
        <v>8</v>
      </c>
      <c r="F11" s="237">
        <f>'M1 FINAL'!E10</f>
        <v>11</v>
      </c>
      <c r="G11" s="237">
        <f>'M1 FINAL'!F10</f>
        <v>11</v>
      </c>
      <c r="H11" s="237">
        <f>'M1 FINAL'!G10</f>
        <v>10</v>
      </c>
      <c r="I11" s="237">
        <f>'M1 FINAL'!H10</f>
        <v>14</v>
      </c>
      <c r="J11" s="237">
        <f>'M1 FINAL'!I10</f>
        <v>12</v>
      </c>
      <c r="K11" s="237">
        <f>'M1 FINAL'!J10</f>
        <v>9.5</v>
      </c>
      <c r="L11" s="237">
        <f>'M1 FINAL'!K10</f>
        <v>12</v>
      </c>
      <c r="M11" s="237">
        <f>'M1 FINAL'!L10</f>
        <v>12</v>
      </c>
      <c r="N11" s="237">
        <f>'M1 FINAL'!M10</f>
        <v>11.625</v>
      </c>
      <c r="O11" s="237" t="str">
        <f t="shared" si="1"/>
        <v>VPC</v>
      </c>
      <c r="P11" s="237">
        <f>'M2 FINAL'!D10</f>
        <v>12.5</v>
      </c>
      <c r="Q11" s="237" t="str">
        <f>'M2 FINAL'!E10</f>
        <v/>
      </c>
      <c r="R11" s="237">
        <f>'M2 FINAL'!F10</f>
        <v>12.5</v>
      </c>
      <c r="S11" s="237">
        <f>'M2 FINAL'!G10</f>
        <v>6.5</v>
      </c>
      <c r="T11" s="237">
        <f>'M2 FINAL'!H10</f>
        <v>7</v>
      </c>
      <c r="U11" s="237">
        <f>'M2 FINAL'!I10</f>
        <v>7</v>
      </c>
      <c r="V11" s="237">
        <f>'M2 FINAL'!J10</f>
        <v>10.080000000000002</v>
      </c>
      <c r="W11" s="237" t="str">
        <f t="shared" si="2"/>
        <v>VPC</v>
      </c>
      <c r="X11" s="237">
        <f>'M3-FINAL'!E12</f>
        <v>2.125</v>
      </c>
      <c r="Y11" s="237">
        <f>'M3-FINAL'!F12</f>
        <v>8.5</v>
      </c>
      <c r="Z11" s="237">
        <f>'M3-FINAL'!G12</f>
        <v>8.5</v>
      </c>
      <c r="AA11" s="237">
        <f>'M3-FINAL'!H12</f>
        <v>10.25</v>
      </c>
      <c r="AB11" s="237">
        <f>'M3-FINAL'!I12</f>
        <v>12</v>
      </c>
      <c r="AC11" s="237">
        <f>'M3-FINAL'!J12</f>
        <v>12</v>
      </c>
      <c r="AD11" s="237">
        <f>'M3-FINAL'!K12</f>
        <v>10.25</v>
      </c>
      <c r="AE11" s="237" t="str">
        <f t="shared" si="3"/>
        <v>VPC</v>
      </c>
      <c r="AF11" s="237">
        <f>'M4_FINAL '!E11</f>
        <v>11.125</v>
      </c>
      <c r="AG11" s="237">
        <f>IF('M4_FINAL '!F11="","",'M4_FINAL '!F11)</f>
        <v>0</v>
      </c>
      <c r="AH11" s="237">
        <f>'M4_FINAL '!G11</f>
        <v>11.125</v>
      </c>
      <c r="AI11" s="237">
        <f>'M4_FINAL '!H11</f>
        <v>6</v>
      </c>
      <c r="AJ11" s="237">
        <f>IF('M4_FINAL '!I11="","",'M4_FINAL '!I11)</f>
        <v>7.5</v>
      </c>
      <c r="AK11" s="237">
        <f>'M4_FINAL '!J11</f>
        <v>7.5</v>
      </c>
      <c r="AL11" s="237">
        <f>'M4_FINAL '!K11</f>
        <v>9.5300000000000011</v>
      </c>
      <c r="AM11" s="270" t="str">
        <f t="shared" si="4"/>
        <v>VPC</v>
      </c>
      <c r="AN11" s="237">
        <f>'M5-FINAL'!D10</f>
        <v>12</v>
      </c>
      <c r="AO11" s="237" t="str">
        <f>'M5-FINAL'!E10</f>
        <v/>
      </c>
      <c r="AP11" s="237">
        <f>'M5-FINAL'!F10</f>
        <v>12</v>
      </c>
      <c r="AQ11" s="237">
        <f>'M5-FINAL'!G10</f>
        <v>16.5</v>
      </c>
      <c r="AR11" s="237" t="str">
        <f>'M5-FINAL'!H10</f>
        <v/>
      </c>
      <c r="AS11" s="237">
        <f>'M5-FINAL'!I10</f>
        <v>16.5</v>
      </c>
      <c r="AT11" s="237">
        <f>'M5-FINAL'!J10</f>
        <v>10.5</v>
      </c>
      <c r="AU11" s="237" t="str">
        <f>'M5-FINAL'!K10</f>
        <v/>
      </c>
      <c r="AV11" s="237">
        <f>'M5-FINAL'!L10</f>
        <v>10.5</v>
      </c>
      <c r="AW11" s="237">
        <f>'M5-FINAL'!M10</f>
        <v>12.975000000000001</v>
      </c>
      <c r="AX11" s="237" t="str">
        <f t="shared" si="5"/>
        <v>V</v>
      </c>
      <c r="AY11" s="237">
        <f>'M6-FINAL'!D10</f>
        <v>9</v>
      </c>
      <c r="AZ11" s="237">
        <f>'M6-FINAL'!E10</f>
        <v>12</v>
      </c>
      <c r="BA11" s="237">
        <f>'M6-FINAL'!F10</f>
        <v>12</v>
      </c>
      <c r="BB11" s="237">
        <f>'M6-FINAL'!G10</f>
        <v>9</v>
      </c>
      <c r="BC11" s="237">
        <f>'M6-FINAL'!H10</f>
        <v>12</v>
      </c>
      <c r="BD11" s="237">
        <f>'M6-FINAL'!I10</f>
        <v>12</v>
      </c>
      <c r="BE11" s="237">
        <f>'M6-FINAL'!J10</f>
        <v>13.5</v>
      </c>
      <c r="BF11" s="237" t="str">
        <f>'M6-FINAL'!K10</f>
        <v/>
      </c>
      <c r="BG11" s="237">
        <f>'M6-FINAL'!L10</f>
        <v>13.5</v>
      </c>
      <c r="BH11" s="237">
        <f>'M6-FINAL'!M10</f>
        <v>12.45</v>
      </c>
      <c r="BI11" s="237" t="str">
        <f>IF(AND(BA11&gt;=6,BD11&gt;=6,BG11&gt;=6,BH11&gt;=12),IF(AND(AZ11="",BC11="",BF11=""),"V","VAR"),IF(OR(BA11&lt;6,BD11&lt;6,BH11&lt;8),"NV",IF($BZ11&gt;=12,"VPC","NV")))</f>
        <v>VAR</v>
      </c>
      <c r="BJ11" s="237">
        <f>M7_FINAL!E12</f>
        <v>17.25</v>
      </c>
      <c r="BK11" s="237" t="str">
        <f>M7_FINAL!F12</f>
        <v/>
      </c>
      <c r="BL11" s="237">
        <f>M7_FINAL!G12</f>
        <v>17.25</v>
      </c>
      <c r="BM11" s="237">
        <f>M7_FINAL!H12</f>
        <v>17</v>
      </c>
      <c r="BN11" s="237" t="str">
        <f>M7_FINAL!I12</f>
        <v/>
      </c>
      <c r="BO11" s="237">
        <f>M7_FINAL!J12</f>
        <v>17</v>
      </c>
      <c r="BP11" s="237">
        <f>M7_FINAL!K12</f>
        <v>17.11</v>
      </c>
      <c r="BQ11" s="237" t="str">
        <f t="shared" si="6"/>
        <v>V</v>
      </c>
      <c r="BR11" s="237">
        <f>M8FINAL!E12</f>
        <v>19</v>
      </c>
      <c r="BS11" s="237" t="str">
        <f>M8FINAL!F12</f>
        <v/>
      </c>
      <c r="BT11" s="237">
        <f>M8FINAL!G12</f>
        <v>19</v>
      </c>
      <c r="BU11" s="237">
        <f>M8FINAL!H12</f>
        <v>13.75</v>
      </c>
      <c r="BV11" s="237" t="str">
        <f>M8FINAL!I12</f>
        <v/>
      </c>
      <c r="BW11" s="237">
        <f>M8FINAL!J12</f>
        <v>13.75</v>
      </c>
      <c r="BX11" s="237">
        <f>M8FINAL!K12</f>
        <v>16.375</v>
      </c>
      <c r="BY11" s="237" t="str">
        <f t="shared" si="7"/>
        <v>V</v>
      </c>
      <c r="BZ11" s="237">
        <f t="shared" si="0"/>
        <v>12.549375</v>
      </c>
      <c r="CA11" s="124" t="str">
        <f t="shared" si="8"/>
        <v xml:space="preserve">Admis(e) </v>
      </c>
      <c r="CB11" s="129" t="s">
        <v>573</v>
      </c>
    </row>
    <row r="12" spans="1:80">
      <c r="B12" s="102">
        <v>4</v>
      </c>
      <c r="C12" s="141" t="s">
        <v>572</v>
      </c>
      <c r="D12" s="132" t="s">
        <v>571</v>
      </c>
      <c r="E12" s="237">
        <f>'M1 FINAL'!D11</f>
        <v>7.4</v>
      </c>
      <c r="F12" s="237">
        <f>'M1 FINAL'!E11</f>
        <v>11.5</v>
      </c>
      <c r="G12" s="237">
        <f>'M1 FINAL'!F11</f>
        <v>11.5</v>
      </c>
      <c r="H12" s="237">
        <f>'M1 FINAL'!G11</f>
        <v>12</v>
      </c>
      <c r="I12" s="237" t="str">
        <f>'M1 FINAL'!H11</f>
        <v/>
      </c>
      <c r="J12" s="237">
        <f>'M1 FINAL'!I11</f>
        <v>12</v>
      </c>
      <c r="K12" s="237">
        <f>'M1 FINAL'!J11</f>
        <v>14.5</v>
      </c>
      <c r="L12" s="237" t="str">
        <f>'M1 FINAL'!K11</f>
        <v/>
      </c>
      <c r="M12" s="237">
        <f>'M1 FINAL'!L11</f>
        <v>14.5</v>
      </c>
      <c r="N12" s="237">
        <f>'M1 FINAL'!M11</f>
        <v>12.4375</v>
      </c>
      <c r="O12" s="237" t="str">
        <f t="shared" si="1"/>
        <v>VAR</v>
      </c>
      <c r="P12" s="237">
        <f>'M2 FINAL'!D11</f>
        <v>12.5</v>
      </c>
      <c r="Q12" s="237" t="str">
        <f>'M2 FINAL'!E11</f>
        <v/>
      </c>
      <c r="R12" s="237">
        <f>'M2 FINAL'!F11</f>
        <v>12.5</v>
      </c>
      <c r="S12" s="237">
        <f>'M2 FINAL'!G11</f>
        <v>12.75</v>
      </c>
      <c r="T12" s="237" t="str">
        <f>'M2 FINAL'!H11</f>
        <v/>
      </c>
      <c r="U12" s="237">
        <f>'M2 FINAL'!I11</f>
        <v>12.75</v>
      </c>
      <c r="V12" s="237">
        <f>'M2 FINAL'!J11</f>
        <v>12.610000000000001</v>
      </c>
      <c r="W12" s="237" t="str">
        <f t="shared" si="2"/>
        <v>V</v>
      </c>
      <c r="X12" s="237">
        <f>'M3-FINAL'!E13</f>
        <v>8.125</v>
      </c>
      <c r="Y12" s="237">
        <f>'M3-FINAL'!F13</f>
        <v>8.75</v>
      </c>
      <c r="Z12" s="237">
        <f>'M3-FINAL'!G13</f>
        <v>8.75</v>
      </c>
      <c r="AA12" s="237">
        <f>'M3-FINAL'!H13</f>
        <v>12.75</v>
      </c>
      <c r="AB12" s="237" t="str">
        <f>'M3-FINAL'!I13</f>
        <v/>
      </c>
      <c r="AC12" s="237">
        <f>'M3-FINAL'!J13</f>
        <v>12.75</v>
      </c>
      <c r="AD12" s="237">
        <f>'M3-FINAL'!K13</f>
        <v>10.75</v>
      </c>
      <c r="AE12" s="237" t="str">
        <f t="shared" si="3"/>
        <v>VPC</v>
      </c>
      <c r="AF12" s="237">
        <f>'M4_FINAL '!E12</f>
        <v>12.75</v>
      </c>
      <c r="AG12" s="237" t="str">
        <f>IF('M4_FINAL '!F12="","",'M4_FINAL '!F12)</f>
        <v/>
      </c>
      <c r="AH12" s="237">
        <f>'M4_FINAL '!G12</f>
        <v>12.75</v>
      </c>
      <c r="AI12" s="237">
        <f>'M4_FINAL '!H12</f>
        <v>6.25</v>
      </c>
      <c r="AJ12" s="237">
        <f>IF('M4_FINAL '!I12="","",'M4_FINAL '!I12)</f>
        <v>12</v>
      </c>
      <c r="AK12" s="237">
        <f>'M4_FINAL '!J12</f>
        <v>12</v>
      </c>
      <c r="AL12" s="237">
        <f>'M4_FINAL '!K12</f>
        <v>12.420000000000002</v>
      </c>
      <c r="AM12" s="270" t="str">
        <f t="shared" si="4"/>
        <v>VAR</v>
      </c>
      <c r="AN12" s="237">
        <f>'M5-FINAL'!D11</f>
        <v>11</v>
      </c>
      <c r="AO12" s="237" t="str">
        <f>'M5-FINAL'!E11</f>
        <v/>
      </c>
      <c r="AP12" s="237">
        <f>'M5-FINAL'!F11</f>
        <v>11</v>
      </c>
      <c r="AQ12" s="237">
        <f>'M5-FINAL'!G11</f>
        <v>16</v>
      </c>
      <c r="AR12" s="237" t="str">
        <f>'M5-FINAL'!H11</f>
        <v/>
      </c>
      <c r="AS12" s="237">
        <f>'M5-FINAL'!I11</f>
        <v>16</v>
      </c>
      <c r="AT12" s="237">
        <f>'M5-FINAL'!J11</f>
        <v>10.5</v>
      </c>
      <c r="AU12" s="237" t="str">
        <f>'M5-FINAL'!K11</f>
        <v/>
      </c>
      <c r="AV12" s="237">
        <f>'M5-FINAL'!L11</f>
        <v>10.5</v>
      </c>
      <c r="AW12" s="237">
        <f>'M5-FINAL'!M11</f>
        <v>12.48</v>
      </c>
      <c r="AX12" s="237" t="str">
        <f t="shared" si="5"/>
        <v>V</v>
      </c>
      <c r="AY12" s="237">
        <f>'M6-FINAL'!D11</f>
        <v>14.5</v>
      </c>
      <c r="AZ12" s="237" t="str">
        <f>'M6-FINAL'!E11</f>
        <v/>
      </c>
      <c r="BA12" s="237">
        <f>'M6-FINAL'!F11</f>
        <v>14.5</v>
      </c>
      <c r="BB12" s="237">
        <f>'M6-FINAL'!G11</f>
        <v>14.5</v>
      </c>
      <c r="BC12" s="237" t="str">
        <f>'M6-FINAL'!H11</f>
        <v/>
      </c>
      <c r="BD12" s="237">
        <f>'M6-FINAL'!I11</f>
        <v>14.5</v>
      </c>
      <c r="BE12" s="237">
        <f>'M6-FINAL'!J11</f>
        <v>10</v>
      </c>
      <c r="BF12" s="237" t="str">
        <f>'M6-FINAL'!K11</f>
        <v/>
      </c>
      <c r="BG12" s="237">
        <f>'M6-FINAL'!L11</f>
        <v>10</v>
      </c>
      <c r="BH12" s="237">
        <f>'M6-FINAL'!M11</f>
        <v>13.15</v>
      </c>
      <c r="BI12" s="237" t="str">
        <f>IF(AND(BA12&gt;=6,BD12&gt;=6,BG12&gt;=6,BH12&gt;=12),IF(AND(AZ12="",BC12="",BF12=""),"V","VAR"),IF(OR(BA12&lt;6,BD12&lt;6,BH12&lt;8),"NV",IF($BZ12&gt;=12,"VPC","NV")))</f>
        <v>V</v>
      </c>
      <c r="BJ12" s="237">
        <f>M7_FINAL!E13</f>
        <v>18</v>
      </c>
      <c r="BK12" s="237" t="str">
        <f>M7_FINAL!F13</f>
        <v/>
      </c>
      <c r="BL12" s="237">
        <f>M7_FINAL!G13</f>
        <v>18</v>
      </c>
      <c r="BM12" s="237">
        <f>M7_FINAL!H13</f>
        <v>15</v>
      </c>
      <c r="BN12" s="237" t="str">
        <f>M7_FINAL!I13</f>
        <v/>
      </c>
      <c r="BO12" s="237">
        <f>M7_FINAL!J13</f>
        <v>15</v>
      </c>
      <c r="BP12" s="237">
        <f>M7_FINAL!K13</f>
        <v>16.32</v>
      </c>
      <c r="BQ12" s="237" t="str">
        <f t="shared" si="6"/>
        <v>V</v>
      </c>
      <c r="BR12" s="237">
        <f>M8FINAL!E13</f>
        <v>20</v>
      </c>
      <c r="BS12" s="237" t="str">
        <f>M8FINAL!F13</f>
        <v/>
      </c>
      <c r="BT12" s="237">
        <f>M8FINAL!G13</f>
        <v>20</v>
      </c>
      <c r="BU12" s="237">
        <f>M8FINAL!H13</f>
        <v>13.25</v>
      </c>
      <c r="BV12" s="237" t="str">
        <f>M8FINAL!I13</f>
        <v/>
      </c>
      <c r="BW12" s="237">
        <f>M8FINAL!J13</f>
        <v>13.25</v>
      </c>
      <c r="BX12" s="237">
        <f>M8FINAL!K13</f>
        <v>16.625</v>
      </c>
      <c r="BY12" s="237" t="str">
        <f t="shared" si="7"/>
        <v>V</v>
      </c>
      <c r="BZ12" s="237">
        <f t="shared" si="0"/>
        <v>13.349062500000002</v>
      </c>
      <c r="CA12" s="124" t="str">
        <f t="shared" si="8"/>
        <v xml:space="preserve">Admis(e) </v>
      </c>
      <c r="CB12" s="141" t="s">
        <v>572</v>
      </c>
    </row>
    <row r="13" spans="1:80">
      <c r="B13" s="101">
        <v>5</v>
      </c>
      <c r="C13" s="129" t="s">
        <v>570</v>
      </c>
      <c r="D13" s="128" t="s">
        <v>131</v>
      </c>
      <c r="E13" s="237">
        <f>'M1 FINAL'!D12</f>
        <v>12.600000000000001</v>
      </c>
      <c r="F13" s="237" t="str">
        <f>'M1 FINAL'!E12</f>
        <v/>
      </c>
      <c r="G13" s="237">
        <f>'M1 FINAL'!F12</f>
        <v>12.600000000000001</v>
      </c>
      <c r="H13" s="237">
        <f>'M1 FINAL'!G12</f>
        <v>12</v>
      </c>
      <c r="I13" s="237" t="str">
        <f>'M1 FINAL'!H12</f>
        <v/>
      </c>
      <c r="J13" s="237">
        <f>'M1 FINAL'!I12</f>
        <v>12</v>
      </c>
      <c r="K13" s="237">
        <f>'M1 FINAL'!J12</f>
        <v>16</v>
      </c>
      <c r="L13" s="237" t="str">
        <f>'M1 FINAL'!K12</f>
        <v/>
      </c>
      <c r="M13" s="237">
        <f>'M1 FINAL'!L12</f>
        <v>16</v>
      </c>
      <c r="N13" s="237">
        <f>'M1 FINAL'!M12</f>
        <v>13.225000000000001</v>
      </c>
      <c r="O13" s="237" t="str">
        <f t="shared" si="1"/>
        <v>V</v>
      </c>
      <c r="P13" s="237">
        <f>'M2 FINAL'!D12</f>
        <v>14.5</v>
      </c>
      <c r="Q13" s="237" t="str">
        <f>'M2 FINAL'!E12</f>
        <v/>
      </c>
      <c r="R13" s="237">
        <f>'M2 FINAL'!F12</f>
        <v>14.5</v>
      </c>
      <c r="S13" s="237">
        <f>'M2 FINAL'!G12</f>
        <v>10.25</v>
      </c>
      <c r="T13" s="237" t="str">
        <f>'M2 FINAL'!H12</f>
        <v/>
      </c>
      <c r="U13" s="237">
        <f>'M2 FINAL'!I12</f>
        <v>10.25</v>
      </c>
      <c r="V13" s="237">
        <f>'M2 FINAL'!J12</f>
        <v>12.63</v>
      </c>
      <c r="W13" s="237" t="str">
        <f t="shared" si="2"/>
        <v>V</v>
      </c>
      <c r="X13" s="237">
        <f>'M3-FINAL'!E14</f>
        <v>7</v>
      </c>
      <c r="Y13" s="237">
        <f>'M3-FINAL'!F14</f>
        <v>15.75</v>
      </c>
      <c r="Z13" s="237">
        <f>'M3-FINAL'!G14</f>
        <v>12</v>
      </c>
      <c r="AA13" s="237">
        <f>'M3-FINAL'!H14</f>
        <v>14.5</v>
      </c>
      <c r="AB13" s="237" t="str">
        <f>'M3-FINAL'!I14</f>
        <v/>
      </c>
      <c r="AC13" s="237">
        <f>'M3-FINAL'!J14</f>
        <v>14.5</v>
      </c>
      <c r="AD13" s="237">
        <f>'M3-FINAL'!K14</f>
        <v>13.25</v>
      </c>
      <c r="AE13" s="237" t="str">
        <f t="shared" si="3"/>
        <v>VAR</v>
      </c>
      <c r="AF13" s="237">
        <f>'M4_FINAL '!E13</f>
        <v>15.5</v>
      </c>
      <c r="AG13" s="237" t="str">
        <f>IF('M4_FINAL '!F13="","",'M4_FINAL '!F13)</f>
        <v/>
      </c>
      <c r="AH13" s="237">
        <f>'M4_FINAL '!G13</f>
        <v>15.5</v>
      </c>
      <c r="AI13" s="237">
        <f>'M4_FINAL '!H13</f>
        <v>9</v>
      </c>
      <c r="AJ13" s="237" t="str">
        <f>IF('M4_FINAL '!I13="","",'M4_FINAL '!I13)</f>
        <v/>
      </c>
      <c r="AK13" s="237">
        <f>'M4_FINAL '!J13</f>
        <v>9</v>
      </c>
      <c r="AL13" s="237">
        <f>'M4_FINAL '!K13</f>
        <v>12.64</v>
      </c>
      <c r="AM13" s="270" t="str">
        <f t="shared" si="4"/>
        <v>V</v>
      </c>
      <c r="AN13" s="237">
        <f>'M5-FINAL'!D12</f>
        <v>13.8</v>
      </c>
      <c r="AO13" s="237" t="str">
        <f>'M5-FINAL'!E12</f>
        <v/>
      </c>
      <c r="AP13" s="237">
        <f>'M5-FINAL'!F12</f>
        <v>13.8</v>
      </c>
      <c r="AQ13" s="237">
        <f>'M5-FINAL'!G12</f>
        <v>15</v>
      </c>
      <c r="AR13" s="237" t="str">
        <f>'M5-FINAL'!H12</f>
        <v/>
      </c>
      <c r="AS13" s="237">
        <f>'M5-FINAL'!I12</f>
        <v>15</v>
      </c>
      <c r="AT13" s="237">
        <f>'M5-FINAL'!J12</f>
        <v>10.5</v>
      </c>
      <c r="AU13" s="237" t="str">
        <f>'M5-FINAL'!K12</f>
        <v/>
      </c>
      <c r="AV13" s="237">
        <f>'M5-FINAL'!L12</f>
        <v>10.5</v>
      </c>
      <c r="AW13" s="237">
        <f>'M5-FINAL'!M12</f>
        <v>13.074000000000002</v>
      </c>
      <c r="AX13" s="237" t="str">
        <f t="shared" si="5"/>
        <v>V</v>
      </c>
      <c r="AY13" s="237">
        <f>'M6-FINAL'!D12</f>
        <v>9.5</v>
      </c>
      <c r="AZ13" s="237">
        <f>'M6-FINAL'!E12</f>
        <v>12</v>
      </c>
      <c r="BA13" s="237">
        <f>'M6-FINAL'!F12</f>
        <v>12</v>
      </c>
      <c r="BB13" s="237">
        <f>'M6-FINAL'!G12</f>
        <v>9.5</v>
      </c>
      <c r="BC13" s="237">
        <f>'M6-FINAL'!H12</f>
        <v>12</v>
      </c>
      <c r="BD13" s="237">
        <f>'M6-FINAL'!I12</f>
        <v>12</v>
      </c>
      <c r="BE13" s="237">
        <f>'M6-FINAL'!J12</f>
        <v>12.5</v>
      </c>
      <c r="BF13" s="237" t="str">
        <f>'M6-FINAL'!K12</f>
        <v/>
      </c>
      <c r="BG13" s="237">
        <f>'M6-FINAL'!L12</f>
        <v>12.5</v>
      </c>
      <c r="BH13" s="237">
        <f>'M6-FINAL'!M12</f>
        <v>12.15</v>
      </c>
      <c r="BI13" s="237" t="str">
        <f>IF(AND(BA13&gt;=6,BD13&gt;=6,BG13&gt;=6,BH13&gt;=12),IF(AND(AZ13="",BC13="",BF13=""),"V","VAR"),IF(OR(BA13&lt;6,BD13&lt;6,BH13&lt;8),"NV",IF($BZ13&gt;=12,"VPC","NV")))</f>
        <v>VAR</v>
      </c>
      <c r="BJ13" s="237">
        <f>M7_FINAL!E14</f>
        <v>16.5</v>
      </c>
      <c r="BK13" s="237" t="str">
        <f>M7_FINAL!F14</f>
        <v/>
      </c>
      <c r="BL13" s="237">
        <f>M7_FINAL!G14</f>
        <v>16.5</v>
      </c>
      <c r="BM13" s="237">
        <f>M7_FINAL!H14</f>
        <v>13</v>
      </c>
      <c r="BN13" s="237" t="str">
        <f>M7_FINAL!I14</f>
        <v/>
      </c>
      <c r="BO13" s="237">
        <f>M7_FINAL!J14</f>
        <v>13</v>
      </c>
      <c r="BP13" s="237">
        <f>M7_FINAL!K14</f>
        <v>14.540000000000001</v>
      </c>
      <c r="BQ13" s="237" t="str">
        <f t="shared" si="6"/>
        <v>V</v>
      </c>
      <c r="BR13" s="237">
        <f>M8FINAL!E14</f>
        <v>20</v>
      </c>
      <c r="BS13" s="237" t="str">
        <f>M8FINAL!F14</f>
        <v/>
      </c>
      <c r="BT13" s="237">
        <f>M8FINAL!G14</f>
        <v>20</v>
      </c>
      <c r="BU13" s="237">
        <f>M8FINAL!H14</f>
        <v>13.5</v>
      </c>
      <c r="BV13" s="237" t="str">
        <f>M8FINAL!I14</f>
        <v/>
      </c>
      <c r="BW13" s="237">
        <f>M8FINAL!J14</f>
        <v>13.5</v>
      </c>
      <c r="BX13" s="237">
        <f>M8FINAL!K14</f>
        <v>16.75</v>
      </c>
      <c r="BY13" s="237" t="str">
        <f t="shared" si="7"/>
        <v>V</v>
      </c>
      <c r="BZ13" s="237">
        <f t="shared" si="0"/>
        <v>13.532375000000002</v>
      </c>
      <c r="CA13" s="124" t="str">
        <f t="shared" si="8"/>
        <v xml:space="preserve">Admis(e) </v>
      </c>
      <c r="CB13" s="129" t="s">
        <v>570</v>
      </c>
    </row>
    <row r="14" spans="1:80">
      <c r="B14" s="102">
        <v>6</v>
      </c>
      <c r="C14" s="129" t="s">
        <v>569</v>
      </c>
      <c r="D14" s="128" t="s">
        <v>458</v>
      </c>
      <c r="E14" s="237">
        <f>'M1 FINAL'!D13</f>
        <v>8.6</v>
      </c>
      <c r="F14" s="237">
        <f>'M1 FINAL'!E13</f>
        <v>12</v>
      </c>
      <c r="G14" s="237">
        <f>'M1 FINAL'!F13</f>
        <v>12</v>
      </c>
      <c r="H14" s="237">
        <f>'M1 FINAL'!G13</f>
        <v>8.5</v>
      </c>
      <c r="I14" s="237">
        <f>'M1 FINAL'!H13</f>
        <v>13</v>
      </c>
      <c r="J14" s="237">
        <f>'M1 FINAL'!I13</f>
        <v>12</v>
      </c>
      <c r="K14" s="237">
        <f>'M1 FINAL'!J13</f>
        <v>15.5</v>
      </c>
      <c r="L14" s="237" t="str">
        <f>'M1 FINAL'!K13</f>
        <v/>
      </c>
      <c r="M14" s="237">
        <f>'M1 FINAL'!L13</f>
        <v>15.5</v>
      </c>
      <c r="N14" s="237">
        <f>'M1 FINAL'!M13</f>
        <v>12.875</v>
      </c>
      <c r="O14" s="237" t="str">
        <f t="shared" si="1"/>
        <v>VAR</v>
      </c>
      <c r="P14" s="237">
        <f>'M2 FINAL'!D13</f>
        <v>11</v>
      </c>
      <c r="Q14" s="237">
        <f>'M2 FINAL'!E13</f>
        <v>0</v>
      </c>
      <c r="R14" s="237">
        <f>'M2 FINAL'!F13</f>
        <v>11</v>
      </c>
      <c r="S14" s="237">
        <f>'M2 FINAL'!G13</f>
        <v>11.5</v>
      </c>
      <c r="T14" s="237">
        <f>'M2 FINAL'!H13</f>
        <v>0</v>
      </c>
      <c r="U14" s="237">
        <f>'M2 FINAL'!I13</f>
        <v>11.5</v>
      </c>
      <c r="V14" s="237">
        <f>'M2 FINAL'!J13</f>
        <v>11.219999999999999</v>
      </c>
      <c r="W14" s="237" t="str">
        <f t="shared" si="2"/>
        <v>VPC</v>
      </c>
      <c r="X14" s="237">
        <f>'M3-FINAL'!E15</f>
        <v>8</v>
      </c>
      <c r="Y14" s="237" t="str">
        <f>'M3-FINAL'!F15</f>
        <v/>
      </c>
      <c r="Z14" s="237">
        <f>'M3-FINAL'!G15</f>
        <v>8</v>
      </c>
      <c r="AA14" s="237">
        <f>'M3-FINAL'!H15</f>
        <v>19.5</v>
      </c>
      <c r="AB14" s="237" t="str">
        <f>'M3-FINAL'!I15</f>
        <v/>
      </c>
      <c r="AC14" s="237">
        <f>'M3-FINAL'!J15</f>
        <v>19.5</v>
      </c>
      <c r="AD14" s="237">
        <f>'M3-FINAL'!K15</f>
        <v>13.75</v>
      </c>
      <c r="AE14" s="237" t="str">
        <f t="shared" si="3"/>
        <v>V</v>
      </c>
      <c r="AF14" s="237">
        <f>'M4_FINAL '!E14</f>
        <v>15.5</v>
      </c>
      <c r="AG14" s="237" t="str">
        <f>IF('M4_FINAL '!F14="","",'M4_FINAL '!F14)</f>
        <v/>
      </c>
      <c r="AH14" s="237">
        <f>'M4_FINAL '!G14</f>
        <v>15.5</v>
      </c>
      <c r="AI14" s="237">
        <f>'M4_FINAL '!H14</f>
        <v>14.5</v>
      </c>
      <c r="AJ14" s="237" t="str">
        <f>IF('M4_FINAL '!I14="","",'M4_FINAL '!I14)</f>
        <v/>
      </c>
      <c r="AK14" s="237">
        <f>'M4_FINAL '!J14</f>
        <v>14.5</v>
      </c>
      <c r="AL14" s="237">
        <f>'M4_FINAL '!K14</f>
        <v>15.060000000000002</v>
      </c>
      <c r="AM14" s="270" t="str">
        <f t="shared" si="4"/>
        <v>V</v>
      </c>
      <c r="AN14" s="237">
        <f>'M5-FINAL'!D13</f>
        <v>11</v>
      </c>
      <c r="AO14" s="237" t="str">
        <f>'M5-FINAL'!E13</f>
        <v/>
      </c>
      <c r="AP14" s="237">
        <f>'M5-FINAL'!F13</f>
        <v>11</v>
      </c>
      <c r="AQ14" s="237">
        <f>'M5-FINAL'!G13</f>
        <v>15</v>
      </c>
      <c r="AR14" s="237" t="str">
        <f>'M5-FINAL'!H13</f>
        <v/>
      </c>
      <c r="AS14" s="237">
        <f>'M5-FINAL'!I13</f>
        <v>15</v>
      </c>
      <c r="AT14" s="237">
        <f>'M5-FINAL'!J13</f>
        <v>15</v>
      </c>
      <c r="AU14" s="237" t="str">
        <f>'M5-FINAL'!K13</f>
        <v/>
      </c>
      <c r="AV14" s="237">
        <f>'M5-FINAL'!L13</f>
        <v>15</v>
      </c>
      <c r="AW14" s="237">
        <f>'M5-FINAL'!M13</f>
        <v>13.68</v>
      </c>
      <c r="AX14" s="237" t="str">
        <f t="shared" si="5"/>
        <v>V</v>
      </c>
      <c r="AY14" s="237">
        <f>'M6-FINAL'!D13</f>
        <v>11.5</v>
      </c>
      <c r="AZ14" s="237" t="str">
        <f>'M6-FINAL'!E13</f>
        <v/>
      </c>
      <c r="BA14" s="237">
        <f>'M6-FINAL'!F13</f>
        <v>11.5</v>
      </c>
      <c r="BB14" s="237">
        <f>'M6-FINAL'!G13</f>
        <v>11.5</v>
      </c>
      <c r="BC14" s="237" t="str">
        <f>'M6-FINAL'!H13</f>
        <v/>
      </c>
      <c r="BD14" s="237">
        <f>'M6-FINAL'!I13</f>
        <v>11.5</v>
      </c>
      <c r="BE14" s="237">
        <f>'M6-FINAL'!J13</f>
        <v>13.5</v>
      </c>
      <c r="BF14" s="237" t="str">
        <f>'M6-FINAL'!K13</f>
        <v/>
      </c>
      <c r="BG14" s="237">
        <f>'M6-FINAL'!L13</f>
        <v>13.5</v>
      </c>
      <c r="BH14" s="237">
        <f>'M6-FINAL'!M13</f>
        <v>12.100000000000001</v>
      </c>
      <c r="BI14" s="237" t="str">
        <f t="shared" ref="BI14:BI77" si="9">IF(AND(BA14&gt;=6,BD14&gt;=6,BG14&gt;=6,BH14&gt;=12),IF(AND(AZ14="",BC14="",BF14=""),"V","VAR"),IF(OR(BA14&lt;6,BD14&lt;6,BH14&lt;8),"NV",IF($BZ14&gt;=12,"VPC","NV")))</f>
        <v>V</v>
      </c>
      <c r="BJ14" s="237">
        <f>M7_FINAL!E15</f>
        <v>16.75</v>
      </c>
      <c r="BK14" s="237" t="str">
        <f>M7_FINAL!F15</f>
        <v/>
      </c>
      <c r="BL14" s="237">
        <f>M7_FINAL!G15</f>
        <v>16.75</v>
      </c>
      <c r="BM14" s="237">
        <f>M7_FINAL!H15</f>
        <v>12</v>
      </c>
      <c r="BN14" s="237" t="str">
        <f>M7_FINAL!I15</f>
        <v/>
      </c>
      <c r="BO14" s="237">
        <f>M7_FINAL!J15</f>
        <v>12</v>
      </c>
      <c r="BP14" s="237">
        <f>M7_FINAL!K15</f>
        <v>14.09</v>
      </c>
      <c r="BQ14" s="237" t="str">
        <f t="shared" si="6"/>
        <v>V</v>
      </c>
      <c r="BR14" s="237">
        <f>M8FINAL!E15</f>
        <v>18</v>
      </c>
      <c r="BS14" s="237" t="str">
        <f>M8FINAL!F15</f>
        <v/>
      </c>
      <c r="BT14" s="237">
        <f>M8FINAL!G15</f>
        <v>18</v>
      </c>
      <c r="BU14" s="237">
        <f>M8FINAL!H15</f>
        <v>14.25</v>
      </c>
      <c r="BV14" s="237" t="str">
        <f>M8FINAL!I15</f>
        <v/>
      </c>
      <c r="BW14" s="237">
        <f>M8FINAL!J15</f>
        <v>14.25</v>
      </c>
      <c r="BX14" s="237">
        <f>M8FINAL!K15</f>
        <v>16.125</v>
      </c>
      <c r="BY14" s="237" t="str">
        <f t="shared" si="7"/>
        <v>V</v>
      </c>
      <c r="BZ14" s="237">
        <f t="shared" si="0"/>
        <v>13.612500000000001</v>
      </c>
      <c r="CA14" s="124" t="str">
        <f t="shared" si="8"/>
        <v xml:space="preserve">Admis(e) </v>
      </c>
      <c r="CB14" s="129" t="s">
        <v>569</v>
      </c>
    </row>
    <row r="15" spans="1:80">
      <c r="B15" s="101">
        <v>7</v>
      </c>
      <c r="C15" s="140" t="s">
        <v>568</v>
      </c>
      <c r="D15" s="139" t="s">
        <v>133</v>
      </c>
      <c r="E15" s="237">
        <f>'M1 FINAL'!D14</f>
        <v>12</v>
      </c>
      <c r="F15" s="237" t="str">
        <f>'M1 FINAL'!E14</f>
        <v/>
      </c>
      <c r="G15" s="237">
        <f>'M1 FINAL'!F14</f>
        <v>12</v>
      </c>
      <c r="H15" s="237">
        <f>'M1 FINAL'!G14</f>
        <v>12</v>
      </c>
      <c r="I15" s="237" t="str">
        <f>'M1 FINAL'!H14</f>
        <v/>
      </c>
      <c r="J15" s="237">
        <f>'M1 FINAL'!I14</f>
        <v>12</v>
      </c>
      <c r="K15" s="237">
        <f>'M1 FINAL'!J14</f>
        <v>17</v>
      </c>
      <c r="L15" s="237" t="str">
        <f>'M1 FINAL'!K14</f>
        <v/>
      </c>
      <c r="M15" s="237">
        <f>'M1 FINAL'!L14</f>
        <v>17</v>
      </c>
      <c r="N15" s="237">
        <f>'M1 FINAL'!M14</f>
        <v>13.25</v>
      </c>
      <c r="O15" s="237" t="str">
        <f t="shared" si="1"/>
        <v>V</v>
      </c>
      <c r="P15" s="237">
        <f>'M2 FINAL'!D14</f>
        <v>12</v>
      </c>
      <c r="Q15" s="237" t="str">
        <f>'M2 FINAL'!E14</f>
        <v/>
      </c>
      <c r="R15" s="237">
        <f>'M2 FINAL'!F14</f>
        <v>12</v>
      </c>
      <c r="S15" s="237">
        <f>'M2 FINAL'!G14</f>
        <v>8.75</v>
      </c>
      <c r="T15" s="237">
        <f>'M2 FINAL'!H14</f>
        <v>10.5</v>
      </c>
      <c r="U15" s="237">
        <f>'M2 FINAL'!I14</f>
        <v>10.5</v>
      </c>
      <c r="V15" s="237">
        <f>'M2 FINAL'!J14</f>
        <v>11.34</v>
      </c>
      <c r="W15" s="237" t="str">
        <f t="shared" si="2"/>
        <v>VPC</v>
      </c>
      <c r="X15" s="237">
        <f>'M3-FINAL'!E16</f>
        <v>5</v>
      </c>
      <c r="Y15" s="237">
        <f>'M3-FINAL'!F16</f>
        <v>10.25</v>
      </c>
      <c r="Z15" s="237">
        <f>'M3-FINAL'!G16</f>
        <v>10.25</v>
      </c>
      <c r="AA15" s="237">
        <f>'M3-FINAL'!H16</f>
        <v>14.75</v>
      </c>
      <c r="AB15" s="237" t="str">
        <f>'M3-FINAL'!I16</f>
        <v/>
      </c>
      <c r="AC15" s="237">
        <f>'M3-FINAL'!J16</f>
        <v>14.75</v>
      </c>
      <c r="AD15" s="237">
        <f>'M3-FINAL'!K16</f>
        <v>12.5</v>
      </c>
      <c r="AE15" s="237" t="str">
        <f t="shared" si="3"/>
        <v>VAR</v>
      </c>
      <c r="AF15" s="237">
        <f>'M4_FINAL '!E15</f>
        <v>12.125</v>
      </c>
      <c r="AG15" s="237" t="str">
        <f>IF('M4_FINAL '!F15="","",'M4_FINAL '!F15)</f>
        <v/>
      </c>
      <c r="AH15" s="237">
        <f>'M4_FINAL '!G15</f>
        <v>12.125</v>
      </c>
      <c r="AI15" s="237">
        <f>'M4_FINAL '!H15</f>
        <v>9.875</v>
      </c>
      <c r="AJ15" s="237">
        <f>IF('M4_FINAL '!I15="","",'M4_FINAL '!I15)</f>
        <v>12</v>
      </c>
      <c r="AK15" s="237">
        <f>'M4_FINAL '!J15</f>
        <v>12</v>
      </c>
      <c r="AL15" s="237">
        <f>'M4_FINAL '!K15</f>
        <v>12.07</v>
      </c>
      <c r="AM15" s="270" t="str">
        <f t="shared" si="4"/>
        <v>VAR</v>
      </c>
      <c r="AN15" s="237">
        <f>'M5-FINAL'!D14</f>
        <v>12.600000000000001</v>
      </c>
      <c r="AO15" s="237" t="str">
        <f>'M5-FINAL'!E14</f>
        <v/>
      </c>
      <c r="AP15" s="237">
        <f>'M5-FINAL'!F14</f>
        <v>12.600000000000001</v>
      </c>
      <c r="AQ15" s="237">
        <f>'M5-FINAL'!G14</f>
        <v>15</v>
      </c>
      <c r="AR15" s="237" t="str">
        <f>'M5-FINAL'!H14</f>
        <v/>
      </c>
      <c r="AS15" s="237">
        <f>'M5-FINAL'!I14</f>
        <v>15</v>
      </c>
      <c r="AT15" s="237">
        <f>'M5-FINAL'!J14</f>
        <v>15</v>
      </c>
      <c r="AU15" s="237" t="str">
        <f>'M5-FINAL'!K14</f>
        <v/>
      </c>
      <c r="AV15" s="237">
        <f>'M5-FINAL'!L14</f>
        <v>15</v>
      </c>
      <c r="AW15" s="237">
        <f>'M5-FINAL'!M14</f>
        <v>14.208000000000002</v>
      </c>
      <c r="AX15" s="237" t="str">
        <f t="shared" si="5"/>
        <v>V</v>
      </c>
      <c r="AY15" s="237">
        <f>'M6-FINAL'!D14</f>
        <v>15</v>
      </c>
      <c r="AZ15" s="237" t="str">
        <f>'M6-FINAL'!E14</f>
        <v/>
      </c>
      <c r="BA15" s="237">
        <f>'M6-FINAL'!F14</f>
        <v>15</v>
      </c>
      <c r="BB15" s="237">
        <f>'M6-FINAL'!G14</f>
        <v>15</v>
      </c>
      <c r="BC15" s="237" t="str">
        <f>'M6-FINAL'!H14</f>
        <v/>
      </c>
      <c r="BD15" s="237">
        <f>'M6-FINAL'!I14</f>
        <v>15</v>
      </c>
      <c r="BE15" s="237">
        <f>'M6-FINAL'!J14</f>
        <v>11</v>
      </c>
      <c r="BF15" s="237" t="str">
        <f>'M6-FINAL'!K14</f>
        <v/>
      </c>
      <c r="BG15" s="237">
        <f>'M6-FINAL'!L14</f>
        <v>11</v>
      </c>
      <c r="BH15" s="237">
        <f>'M6-FINAL'!M14</f>
        <v>13.8</v>
      </c>
      <c r="BI15" s="237" t="str">
        <f t="shared" si="9"/>
        <v>V</v>
      </c>
      <c r="BJ15" s="237">
        <f>M7_FINAL!E16</f>
        <v>17.5</v>
      </c>
      <c r="BK15" s="237" t="str">
        <f>M7_FINAL!F16</f>
        <v/>
      </c>
      <c r="BL15" s="237">
        <f>M7_FINAL!G16</f>
        <v>17.5</v>
      </c>
      <c r="BM15" s="237">
        <f>M7_FINAL!H16</f>
        <v>15.5</v>
      </c>
      <c r="BN15" s="237" t="str">
        <f>M7_FINAL!I16</f>
        <v/>
      </c>
      <c r="BO15" s="237">
        <f>M7_FINAL!J16</f>
        <v>15.5</v>
      </c>
      <c r="BP15" s="237">
        <f>M7_FINAL!K16</f>
        <v>16.380000000000003</v>
      </c>
      <c r="BQ15" s="237" t="str">
        <f t="shared" si="6"/>
        <v>V</v>
      </c>
      <c r="BR15" s="237">
        <f>M8FINAL!E16</f>
        <v>20</v>
      </c>
      <c r="BS15" s="237" t="str">
        <f>M8FINAL!F16</f>
        <v/>
      </c>
      <c r="BT15" s="237">
        <f>M8FINAL!G16</f>
        <v>20</v>
      </c>
      <c r="BU15" s="237">
        <f>M8FINAL!H16</f>
        <v>14</v>
      </c>
      <c r="BV15" s="237" t="str">
        <f>M8FINAL!I16</f>
        <v/>
      </c>
      <c r="BW15" s="237">
        <f>M8FINAL!J16</f>
        <v>14</v>
      </c>
      <c r="BX15" s="237">
        <f>M8FINAL!K16</f>
        <v>17</v>
      </c>
      <c r="BY15" s="237" t="str">
        <f t="shared" si="7"/>
        <v>V</v>
      </c>
      <c r="BZ15" s="237">
        <f t="shared" si="0"/>
        <v>13.8185</v>
      </c>
      <c r="CA15" s="124" t="str">
        <f t="shared" si="8"/>
        <v xml:space="preserve">Admis(e) </v>
      </c>
      <c r="CB15" s="140" t="s">
        <v>568</v>
      </c>
    </row>
    <row r="16" spans="1:80">
      <c r="B16" s="102">
        <v>8</v>
      </c>
      <c r="C16" s="138" t="s">
        <v>567</v>
      </c>
      <c r="D16" s="137" t="s">
        <v>566</v>
      </c>
      <c r="E16" s="237">
        <f>'M1 FINAL'!D15</f>
        <v>7.4</v>
      </c>
      <c r="F16" s="237">
        <f>'M1 FINAL'!E15</f>
        <v>11</v>
      </c>
      <c r="G16" s="237">
        <f>'M1 FINAL'!F15</f>
        <v>11</v>
      </c>
      <c r="H16" s="237">
        <f>'M1 FINAL'!G15</f>
        <v>12</v>
      </c>
      <c r="I16" s="237" t="str">
        <f>'M1 FINAL'!H15</f>
        <v/>
      </c>
      <c r="J16" s="237">
        <f>'M1 FINAL'!I15</f>
        <v>12</v>
      </c>
      <c r="K16" s="237">
        <f>'M1 FINAL'!J15</f>
        <v>16</v>
      </c>
      <c r="L16" s="237" t="str">
        <f>'M1 FINAL'!K15</f>
        <v/>
      </c>
      <c r="M16" s="237">
        <f>'M1 FINAL'!L15</f>
        <v>16</v>
      </c>
      <c r="N16" s="237">
        <f>'M1 FINAL'!M15</f>
        <v>12.625</v>
      </c>
      <c r="O16" s="237" t="str">
        <f t="shared" si="1"/>
        <v>VAR</v>
      </c>
      <c r="P16" s="237">
        <f>'M2 FINAL'!D15</f>
        <v>14.75</v>
      </c>
      <c r="Q16" s="237" t="str">
        <f>'M2 FINAL'!E15</f>
        <v/>
      </c>
      <c r="R16" s="237">
        <f>'M2 FINAL'!F15</f>
        <v>14.75</v>
      </c>
      <c r="S16" s="237">
        <f>'M2 FINAL'!G15</f>
        <v>12.25</v>
      </c>
      <c r="T16" s="237" t="str">
        <f>'M2 FINAL'!H15</f>
        <v/>
      </c>
      <c r="U16" s="237">
        <f>'M2 FINAL'!I15</f>
        <v>12.25</v>
      </c>
      <c r="V16" s="237">
        <f>'M2 FINAL'!J15</f>
        <v>13.650000000000002</v>
      </c>
      <c r="W16" s="237" t="str">
        <f t="shared" si="2"/>
        <v>V</v>
      </c>
      <c r="X16" s="237">
        <f>'M3-FINAL'!E17</f>
        <v>7.875</v>
      </c>
      <c r="Y16" s="237">
        <f>'M3-FINAL'!F17</f>
        <v>12.75</v>
      </c>
      <c r="Z16" s="237">
        <f>'M3-FINAL'!G17</f>
        <v>12</v>
      </c>
      <c r="AA16" s="237">
        <f>'M3-FINAL'!H17</f>
        <v>15</v>
      </c>
      <c r="AB16" s="237" t="str">
        <f>'M3-FINAL'!I17</f>
        <v/>
      </c>
      <c r="AC16" s="237">
        <f>'M3-FINAL'!J17</f>
        <v>15</v>
      </c>
      <c r="AD16" s="237">
        <f>'M3-FINAL'!K17</f>
        <v>13.5</v>
      </c>
      <c r="AE16" s="237" t="str">
        <f t="shared" si="3"/>
        <v>VAR</v>
      </c>
      <c r="AF16" s="237">
        <f>'M4_FINAL '!E16</f>
        <v>14.625</v>
      </c>
      <c r="AG16" s="237" t="str">
        <f>IF('M4_FINAL '!F16="","",'M4_FINAL '!F16)</f>
        <v/>
      </c>
      <c r="AH16" s="237">
        <f>'M4_FINAL '!G16</f>
        <v>14.625</v>
      </c>
      <c r="AI16" s="237">
        <f>'M4_FINAL '!H16</f>
        <v>11.5</v>
      </c>
      <c r="AJ16" s="237" t="str">
        <f>IF('M4_FINAL '!I16="","",'M4_FINAL '!I16)</f>
        <v/>
      </c>
      <c r="AK16" s="237">
        <f>'M4_FINAL '!J16</f>
        <v>11.5</v>
      </c>
      <c r="AL16" s="237">
        <f>'M4_FINAL '!K16</f>
        <v>13.25</v>
      </c>
      <c r="AM16" s="270" t="str">
        <f t="shared" si="4"/>
        <v>V</v>
      </c>
      <c r="AN16" s="237">
        <f>'M5-FINAL'!D15</f>
        <v>11.6</v>
      </c>
      <c r="AO16" s="237" t="str">
        <f>'M5-FINAL'!E15</f>
        <v/>
      </c>
      <c r="AP16" s="237">
        <f>'M5-FINAL'!F15</f>
        <v>11.6</v>
      </c>
      <c r="AQ16" s="237">
        <f>'M5-FINAL'!G15</f>
        <v>14</v>
      </c>
      <c r="AR16" s="237" t="str">
        <f>'M5-FINAL'!H15</f>
        <v/>
      </c>
      <c r="AS16" s="237">
        <f>'M5-FINAL'!I15</f>
        <v>14</v>
      </c>
      <c r="AT16" s="237">
        <f>'M5-FINAL'!J15</f>
        <v>14</v>
      </c>
      <c r="AU16" s="237" t="str">
        <f>'M5-FINAL'!K15</f>
        <v/>
      </c>
      <c r="AV16" s="237">
        <f>'M5-FINAL'!L15</f>
        <v>14</v>
      </c>
      <c r="AW16" s="237">
        <f>'M5-FINAL'!M15</f>
        <v>13.208000000000002</v>
      </c>
      <c r="AX16" s="237" t="str">
        <f t="shared" si="5"/>
        <v>V</v>
      </c>
      <c r="AY16" s="237">
        <f>'M6-FINAL'!D15</f>
        <v>12</v>
      </c>
      <c r="AZ16" s="237" t="str">
        <f>'M6-FINAL'!E15</f>
        <v/>
      </c>
      <c r="BA16" s="237">
        <f>'M6-FINAL'!F15</f>
        <v>12</v>
      </c>
      <c r="BB16" s="237">
        <f>'M6-FINAL'!G15</f>
        <v>12</v>
      </c>
      <c r="BC16" s="237" t="str">
        <f>'M6-FINAL'!H15</f>
        <v/>
      </c>
      <c r="BD16" s="237">
        <f>'M6-FINAL'!I15</f>
        <v>12</v>
      </c>
      <c r="BE16" s="237">
        <f>'M6-FINAL'!J15</f>
        <v>12</v>
      </c>
      <c r="BF16" s="237" t="str">
        <f>'M6-FINAL'!K15</f>
        <v/>
      </c>
      <c r="BG16" s="237">
        <f>'M6-FINAL'!L15</f>
        <v>12</v>
      </c>
      <c r="BH16" s="237">
        <f>'M6-FINAL'!M15</f>
        <v>12</v>
      </c>
      <c r="BI16" s="237" t="str">
        <f t="shared" si="9"/>
        <v>V</v>
      </c>
      <c r="BJ16" s="237">
        <f>M7_FINAL!E17</f>
        <v>19</v>
      </c>
      <c r="BK16" s="237" t="str">
        <f>M7_FINAL!F17</f>
        <v/>
      </c>
      <c r="BL16" s="237">
        <f>M7_FINAL!G17</f>
        <v>19</v>
      </c>
      <c r="BM16" s="237">
        <f>M7_FINAL!H17</f>
        <v>14.5</v>
      </c>
      <c r="BN16" s="237" t="str">
        <f>M7_FINAL!I17</f>
        <v/>
      </c>
      <c r="BO16" s="237">
        <f>M7_FINAL!J17</f>
        <v>14.5</v>
      </c>
      <c r="BP16" s="237">
        <f>M7_FINAL!K17</f>
        <v>16.48</v>
      </c>
      <c r="BQ16" s="237" t="str">
        <f t="shared" si="6"/>
        <v>V</v>
      </c>
      <c r="BR16" s="237">
        <f>M8FINAL!E17</f>
        <v>20</v>
      </c>
      <c r="BS16" s="237" t="str">
        <f>M8FINAL!F17</f>
        <v/>
      </c>
      <c r="BT16" s="237">
        <f>M8FINAL!G17</f>
        <v>20</v>
      </c>
      <c r="BU16" s="237">
        <f>M8FINAL!H17</f>
        <v>14</v>
      </c>
      <c r="BV16" s="237" t="str">
        <f>M8FINAL!I17</f>
        <v/>
      </c>
      <c r="BW16" s="237">
        <f>M8FINAL!J17</f>
        <v>14</v>
      </c>
      <c r="BX16" s="237">
        <f>M8FINAL!K17</f>
        <v>17</v>
      </c>
      <c r="BY16" s="237" t="str">
        <f t="shared" si="7"/>
        <v>V</v>
      </c>
      <c r="BZ16" s="237">
        <f t="shared" si="0"/>
        <v>13.964125000000001</v>
      </c>
      <c r="CA16" s="124" t="str">
        <f t="shared" si="8"/>
        <v xml:space="preserve">Admis(e) </v>
      </c>
      <c r="CB16" s="138" t="s">
        <v>567</v>
      </c>
    </row>
    <row r="17" spans="2:80">
      <c r="B17" s="101">
        <v>9</v>
      </c>
      <c r="C17" s="130" t="s">
        <v>565</v>
      </c>
      <c r="D17" s="128" t="s">
        <v>375</v>
      </c>
      <c r="E17" s="237">
        <f>'M1 FINAL'!D16</f>
        <v>8.1999999999999993</v>
      </c>
      <c r="F17" s="237">
        <f>'M1 FINAL'!E16</f>
        <v>12</v>
      </c>
      <c r="G17" s="237">
        <f>'M1 FINAL'!F16</f>
        <v>12</v>
      </c>
      <c r="H17" s="237">
        <f>'M1 FINAL'!G16</f>
        <v>12</v>
      </c>
      <c r="I17" s="237" t="str">
        <f>'M1 FINAL'!H16</f>
        <v/>
      </c>
      <c r="J17" s="237">
        <f>'M1 FINAL'!I16</f>
        <v>12</v>
      </c>
      <c r="K17" s="237">
        <f>'M1 FINAL'!J16</f>
        <v>10</v>
      </c>
      <c r="L17" s="237">
        <f>'M1 FINAL'!K16</f>
        <v>13</v>
      </c>
      <c r="M17" s="237">
        <f>'M1 FINAL'!L16</f>
        <v>12</v>
      </c>
      <c r="N17" s="237">
        <f>'M1 FINAL'!M16</f>
        <v>12</v>
      </c>
      <c r="O17" s="237" t="str">
        <f t="shared" si="1"/>
        <v>VAR</v>
      </c>
      <c r="P17" s="237">
        <f>'M2 FINAL'!D16</f>
        <v>7.75</v>
      </c>
      <c r="Q17" s="237">
        <f>'M2 FINAL'!E16</f>
        <v>13.5</v>
      </c>
      <c r="R17" s="237">
        <f>'M2 FINAL'!F16</f>
        <v>12</v>
      </c>
      <c r="S17" s="237">
        <f>'M2 FINAL'!G16</f>
        <v>4.25</v>
      </c>
      <c r="T17" s="237">
        <f>'M2 FINAL'!H16</f>
        <v>7</v>
      </c>
      <c r="U17" s="237">
        <f>'M2 FINAL'!I16</f>
        <v>7</v>
      </c>
      <c r="V17" s="237">
        <f>'M2 FINAL'!J16</f>
        <v>9.8000000000000007</v>
      </c>
      <c r="W17" s="237" t="str">
        <f t="shared" si="2"/>
        <v>VPC</v>
      </c>
      <c r="X17" s="237">
        <f>'M3-FINAL'!E18</f>
        <v>4.125</v>
      </c>
      <c r="Y17" s="237">
        <f>'M3-FINAL'!F18</f>
        <v>5.25</v>
      </c>
      <c r="Z17" s="237">
        <f>'M3-FINAL'!G18</f>
        <v>5.25</v>
      </c>
      <c r="AA17" s="237">
        <f>'M3-FINAL'!H18</f>
        <v>10.25</v>
      </c>
      <c r="AB17" s="237">
        <f>'M3-FINAL'!I18</f>
        <v>12</v>
      </c>
      <c r="AC17" s="237">
        <f>'M3-FINAL'!J18</f>
        <v>12</v>
      </c>
      <c r="AD17" s="237">
        <f>'M3-FINAL'!K18</f>
        <v>8.625</v>
      </c>
      <c r="AE17" s="237" t="str">
        <f t="shared" si="3"/>
        <v>NV</v>
      </c>
      <c r="AF17" s="237">
        <f>'M4_FINAL '!E17</f>
        <v>8.875</v>
      </c>
      <c r="AG17" s="237">
        <f>IF('M4_FINAL '!F17="","",'M4_FINAL '!F17)</f>
        <v>12</v>
      </c>
      <c r="AH17" s="237">
        <f>'M4_FINAL '!G17</f>
        <v>12</v>
      </c>
      <c r="AI17" s="237">
        <f>'M4_FINAL '!H17</f>
        <v>5.5</v>
      </c>
      <c r="AJ17" s="237">
        <f>IF('M4_FINAL '!I17="","",'M4_FINAL '!I17)</f>
        <v>6</v>
      </c>
      <c r="AK17" s="237">
        <f>'M4_FINAL '!J17</f>
        <v>6</v>
      </c>
      <c r="AL17" s="237">
        <f>'M4_FINAL '!K17</f>
        <v>9.3600000000000012</v>
      </c>
      <c r="AM17" s="270" t="str">
        <f t="shared" si="4"/>
        <v>VPC</v>
      </c>
      <c r="AN17" s="237">
        <f>'M5-FINAL'!D16</f>
        <v>13</v>
      </c>
      <c r="AO17" s="237" t="str">
        <f>'M5-FINAL'!E16</f>
        <v/>
      </c>
      <c r="AP17" s="237">
        <f>'M5-FINAL'!F16</f>
        <v>13</v>
      </c>
      <c r="AQ17" s="237">
        <f>'M5-FINAL'!G16</f>
        <v>16.5</v>
      </c>
      <c r="AR17" s="237" t="str">
        <f>'M5-FINAL'!H16</f>
        <v/>
      </c>
      <c r="AS17" s="237">
        <f>'M5-FINAL'!I16</f>
        <v>16.5</v>
      </c>
      <c r="AT17" s="237">
        <f>'M5-FINAL'!J16</f>
        <v>14</v>
      </c>
      <c r="AU17" s="237" t="str">
        <f>'M5-FINAL'!K16</f>
        <v/>
      </c>
      <c r="AV17" s="237">
        <f>'M5-FINAL'!L16</f>
        <v>14</v>
      </c>
      <c r="AW17" s="237">
        <f>'M5-FINAL'!M16</f>
        <v>14.495000000000001</v>
      </c>
      <c r="AX17" s="237" t="str">
        <f t="shared" si="5"/>
        <v>V</v>
      </c>
      <c r="AY17" s="237">
        <f>'M6-FINAL'!D16</f>
        <v>16</v>
      </c>
      <c r="AZ17" s="237" t="str">
        <f>'M6-FINAL'!E16</f>
        <v/>
      </c>
      <c r="BA17" s="237">
        <f>'M6-FINAL'!F16</f>
        <v>16</v>
      </c>
      <c r="BB17" s="237">
        <f>'M6-FINAL'!G16</f>
        <v>16</v>
      </c>
      <c r="BC17" s="237" t="str">
        <f>'M6-FINAL'!H16</f>
        <v/>
      </c>
      <c r="BD17" s="237">
        <f>'M6-FINAL'!I16</f>
        <v>16</v>
      </c>
      <c r="BE17" s="237">
        <f>'M6-FINAL'!J16</f>
        <v>13.5</v>
      </c>
      <c r="BF17" s="237" t="str">
        <f>'M6-FINAL'!K16</f>
        <v/>
      </c>
      <c r="BG17" s="237">
        <f>'M6-FINAL'!L16</f>
        <v>13.5</v>
      </c>
      <c r="BH17" s="237">
        <f>'M6-FINAL'!M16</f>
        <v>15.25</v>
      </c>
      <c r="BI17" s="237" t="str">
        <f t="shared" si="9"/>
        <v>V</v>
      </c>
      <c r="BJ17" s="237">
        <f>M7_FINAL!E18</f>
        <v>17.5</v>
      </c>
      <c r="BK17" s="237" t="str">
        <f>M7_FINAL!F18</f>
        <v/>
      </c>
      <c r="BL17" s="237">
        <f>M7_FINAL!G18</f>
        <v>17.5</v>
      </c>
      <c r="BM17" s="237">
        <f>M7_FINAL!H18</f>
        <v>15.5</v>
      </c>
      <c r="BN17" s="237" t="str">
        <f>M7_FINAL!I18</f>
        <v/>
      </c>
      <c r="BO17" s="237">
        <f>M7_FINAL!J18</f>
        <v>15.5</v>
      </c>
      <c r="BP17" s="237">
        <f>M7_FINAL!K18</f>
        <v>16.380000000000003</v>
      </c>
      <c r="BQ17" s="237" t="str">
        <f t="shared" si="6"/>
        <v>V</v>
      </c>
      <c r="BR17" s="237">
        <f>M8FINAL!E18</f>
        <v>20</v>
      </c>
      <c r="BS17" s="237" t="str">
        <f>M8FINAL!F18</f>
        <v/>
      </c>
      <c r="BT17" s="237">
        <f>M8FINAL!G18</f>
        <v>20</v>
      </c>
      <c r="BU17" s="237">
        <f>M8FINAL!H18</f>
        <v>15.25</v>
      </c>
      <c r="BV17" s="237" t="str">
        <f>M8FINAL!I18</f>
        <v/>
      </c>
      <c r="BW17" s="237">
        <f>M8FINAL!J18</f>
        <v>15.25</v>
      </c>
      <c r="BX17" s="237">
        <f>M8FINAL!K18</f>
        <v>17.625</v>
      </c>
      <c r="BY17" s="237" t="str">
        <f t="shared" si="7"/>
        <v>V</v>
      </c>
      <c r="BZ17" s="237">
        <f t="shared" si="0"/>
        <v>12.941875</v>
      </c>
      <c r="CA17" s="124" t="str">
        <f t="shared" si="8"/>
        <v/>
      </c>
      <c r="CB17" s="130" t="s">
        <v>565</v>
      </c>
    </row>
    <row r="18" spans="2:80">
      <c r="B18" s="102">
        <v>10</v>
      </c>
      <c r="C18" s="129" t="s">
        <v>564</v>
      </c>
      <c r="D18" s="128" t="s">
        <v>563</v>
      </c>
      <c r="E18" s="237">
        <f>'M1 FINAL'!D17</f>
        <v>8.6</v>
      </c>
      <c r="F18" s="237">
        <f>'M1 FINAL'!E17</f>
        <v>12</v>
      </c>
      <c r="G18" s="237">
        <f>'M1 FINAL'!F17</f>
        <v>12</v>
      </c>
      <c r="H18" s="237">
        <f>'M1 FINAL'!G17</f>
        <v>13</v>
      </c>
      <c r="I18" s="237" t="str">
        <f>'M1 FINAL'!H17</f>
        <v/>
      </c>
      <c r="J18" s="237">
        <f>'M1 FINAL'!I17</f>
        <v>13</v>
      </c>
      <c r="K18" s="237">
        <f>'M1 FINAL'!J17</f>
        <v>12</v>
      </c>
      <c r="L18" s="237" t="str">
        <f>'M1 FINAL'!K17</f>
        <v/>
      </c>
      <c r="M18" s="237">
        <f>'M1 FINAL'!L17</f>
        <v>12</v>
      </c>
      <c r="N18" s="237">
        <f>'M1 FINAL'!M17</f>
        <v>12.375</v>
      </c>
      <c r="O18" s="237" t="str">
        <f t="shared" si="1"/>
        <v>VAR</v>
      </c>
      <c r="P18" s="237">
        <f>'M2 FINAL'!D17</f>
        <v>7</v>
      </c>
      <c r="Q18" s="237">
        <f>'M2 FINAL'!E17</f>
        <v>12</v>
      </c>
      <c r="R18" s="237">
        <f>'M2 FINAL'!F17</f>
        <v>12</v>
      </c>
      <c r="S18" s="237">
        <f>'M2 FINAL'!G17</f>
        <v>8.75</v>
      </c>
      <c r="T18" s="237">
        <f>'M2 FINAL'!H17</f>
        <v>11.5</v>
      </c>
      <c r="U18" s="237">
        <f>'M2 FINAL'!I17</f>
        <v>11.5</v>
      </c>
      <c r="V18" s="237">
        <f>'M2 FINAL'!J17</f>
        <v>11.780000000000001</v>
      </c>
      <c r="W18" s="237" t="str">
        <f t="shared" si="2"/>
        <v>VPC</v>
      </c>
      <c r="X18" s="237">
        <f>'M3-FINAL'!E19</f>
        <v>3.25</v>
      </c>
      <c r="Y18" s="237">
        <f>'M3-FINAL'!F19</f>
        <v>9</v>
      </c>
      <c r="Z18" s="237">
        <f>'M3-FINAL'!G19</f>
        <v>9</v>
      </c>
      <c r="AA18" s="237">
        <f>'M3-FINAL'!H19</f>
        <v>17.25</v>
      </c>
      <c r="AB18" s="237" t="str">
        <f>'M3-FINAL'!I19</f>
        <v/>
      </c>
      <c r="AC18" s="237">
        <f>'M3-FINAL'!J19</f>
        <v>17.25</v>
      </c>
      <c r="AD18" s="237">
        <f>'M3-FINAL'!K19</f>
        <v>13.125</v>
      </c>
      <c r="AE18" s="237" t="str">
        <f t="shared" si="3"/>
        <v>VAR</v>
      </c>
      <c r="AF18" s="237">
        <f>'M4_FINAL '!E18</f>
        <v>14.625</v>
      </c>
      <c r="AG18" s="237" t="str">
        <f>IF('M4_FINAL '!F18="","",'M4_FINAL '!F18)</f>
        <v/>
      </c>
      <c r="AH18" s="237">
        <f>'M4_FINAL '!G18</f>
        <v>14.625</v>
      </c>
      <c r="AI18" s="237">
        <f>'M4_FINAL '!H18</f>
        <v>12.75</v>
      </c>
      <c r="AJ18" s="237" t="str">
        <f>IF('M4_FINAL '!I18="","",'M4_FINAL '!I18)</f>
        <v/>
      </c>
      <c r="AK18" s="237">
        <f>'M4_FINAL '!J18</f>
        <v>12.75</v>
      </c>
      <c r="AL18" s="237">
        <f>'M4_FINAL '!K18</f>
        <v>13.8</v>
      </c>
      <c r="AM18" s="270" t="str">
        <f t="shared" si="4"/>
        <v>V</v>
      </c>
      <c r="AN18" s="237">
        <f>'M5-FINAL'!D17</f>
        <v>12</v>
      </c>
      <c r="AO18" s="237" t="str">
        <f>'M5-FINAL'!E17</f>
        <v/>
      </c>
      <c r="AP18" s="237">
        <f>'M5-FINAL'!F17</f>
        <v>12</v>
      </c>
      <c r="AQ18" s="237">
        <f>'M5-FINAL'!G17</f>
        <v>16</v>
      </c>
      <c r="AR18" s="237" t="str">
        <f>'M5-FINAL'!H17</f>
        <v/>
      </c>
      <c r="AS18" s="237">
        <f>'M5-FINAL'!I17</f>
        <v>16</v>
      </c>
      <c r="AT18" s="237">
        <f>'M5-FINAL'!J17</f>
        <v>14</v>
      </c>
      <c r="AU18" s="237" t="str">
        <f>'M5-FINAL'!K17</f>
        <v/>
      </c>
      <c r="AV18" s="237">
        <f>'M5-FINAL'!L17</f>
        <v>14</v>
      </c>
      <c r="AW18" s="237">
        <f>'M5-FINAL'!M17</f>
        <v>14</v>
      </c>
      <c r="AX18" s="237" t="str">
        <f t="shared" si="5"/>
        <v>V</v>
      </c>
      <c r="AY18" s="237">
        <f>'M6-FINAL'!D17</f>
        <v>12</v>
      </c>
      <c r="AZ18" s="237" t="str">
        <f>'M6-FINAL'!E17</f>
        <v/>
      </c>
      <c r="BA18" s="237">
        <f>'M6-FINAL'!F17</f>
        <v>12</v>
      </c>
      <c r="BB18" s="237">
        <f>'M6-FINAL'!G17</f>
        <v>12</v>
      </c>
      <c r="BC18" s="237" t="str">
        <f>'M6-FINAL'!H17</f>
        <v/>
      </c>
      <c r="BD18" s="237">
        <f>'M6-FINAL'!I17</f>
        <v>12</v>
      </c>
      <c r="BE18" s="237">
        <f>'M6-FINAL'!J17</f>
        <v>12.5</v>
      </c>
      <c r="BF18" s="237" t="str">
        <f>'M6-FINAL'!K17</f>
        <v/>
      </c>
      <c r="BG18" s="237">
        <f>'M6-FINAL'!L17</f>
        <v>12.5</v>
      </c>
      <c r="BH18" s="237">
        <f>'M6-FINAL'!M17</f>
        <v>12.15</v>
      </c>
      <c r="BI18" s="237" t="str">
        <f t="shared" si="9"/>
        <v>V</v>
      </c>
      <c r="BJ18" s="237">
        <f>M7_FINAL!E19</f>
        <v>18.25</v>
      </c>
      <c r="BK18" s="237" t="str">
        <f>M7_FINAL!F19</f>
        <v/>
      </c>
      <c r="BL18" s="237">
        <f>M7_FINAL!G19</f>
        <v>18.25</v>
      </c>
      <c r="BM18" s="237">
        <f>M7_FINAL!H19</f>
        <v>15.5</v>
      </c>
      <c r="BN18" s="237" t="str">
        <f>M7_FINAL!I19</f>
        <v/>
      </c>
      <c r="BO18" s="237">
        <f>M7_FINAL!J19</f>
        <v>15.5</v>
      </c>
      <c r="BP18" s="237">
        <f>M7_FINAL!K19</f>
        <v>16.71</v>
      </c>
      <c r="BQ18" s="237" t="str">
        <f t="shared" si="6"/>
        <v>V</v>
      </c>
      <c r="BR18" s="237">
        <f>M8FINAL!E19</f>
        <v>20</v>
      </c>
      <c r="BS18" s="237" t="str">
        <f>M8FINAL!F19</f>
        <v/>
      </c>
      <c r="BT18" s="237">
        <f>M8FINAL!G19</f>
        <v>20</v>
      </c>
      <c r="BU18" s="237">
        <f>M8FINAL!H19</f>
        <v>14.75</v>
      </c>
      <c r="BV18" s="237" t="str">
        <f>M8FINAL!I19</f>
        <v/>
      </c>
      <c r="BW18" s="237">
        <f>M8FINAL!J19</f>
        <v>14.75</v>
      </c>
      <c r="BX18" s="237">
        <f>M8FINAL!K19</f>
        <v>17.375</v>
      </c>
      <c r="BY18" s="237" t="str">
        <f t="shared" si="7"/>
        <v>V</v>
      </c>
      <c r="BZ18" s="237">
        <f t="shared" si="0"/>
        <v>13.914375</v>
      </c>
      <c r="CA18" s="124" t="str">
        <f t="shared" si="8"/>
        <v xml:space="preserve">Admis(e) </v>
      </c>
      <c r="CB18" s="129" t="s">
        <v>564</v>
      </c>
    </row>
    <row r="19" spans="2:80">
      <c r="B19" s="101">
        <v>11</v>
      </c>
      <c r="C19" s="130" t="s">
        <v>562</v>
      </c>
      <c r="D19" s="128" t="s">
        <v>277</v>
      </c>
      <c r="E19" s="237">
        <f>'M1 FINAL'!D18</f>
        <v>8.4</v>
      </c>
      <c r="F19" s="237" t="str">
        <f>'M1 FINAL'!E18</f>
        <v/>
      </c>
      <c r="G19" s="237">
        <f>'M1 FINAL'!F18</f>
        <v>8.4</v>
      </c>
      <c r="H19" s="237">
        <f>'M1 FINAL'!G18</f>
        <v>15</v>
      </c>
      <c r="I19" s="237" t="str">
        <f>'M1 FINAL'!H18</f>
        <v/>
      </c>
      <c r="J19" s="237">
        <f>'M1 FINAL'!I18</f>
        <v>15</v>
      </c>
      <c r="K19" s="237">
        <f>'M1 FINAL'!J18</f>
        <v>19</v>
      </c>
      <c r="L19" s="237" t="str">
        <f>'M1 FINAL'!K18</f>
        <v/>
      </c>
      <c r="M19" s="237">
        <f>'M1 FINAL'!L18</f>
        <v>19</v>
      </c>
      <c r="N19" s="237">
        <f>'M1 FINAL'!M18</f>
        <v>13.525</v>
      </c>
      <c r="O19" s="237" t="str">
        <f t="shared" si="1"/>
        <v>V</v>
      </c>
      <c r="P19" s="237">
        <f>'M2 FINAL'!D18</f>
        <v>12.75</v>
      </c>
      <c r="Q19" s="237" t="str">
        <f>'M2 FINAL'!E18</f>
        <v/>
      </c>
      <c r="R19" s="237">
        <f>'M2 FINAL'!F18</f>
        <v>12.75</v>
      </c>
      <c r="S19" s="237">
        <f>'M2 FINAL'!G18</f>
        <v>13.75</v>
      </c>
      <c r="T19" s="237" t="str">
        <f>'M2 FINAL'!H18</f>
        <v/>
      </c>
      <c r="U19" s="237">
        <f>'M2 FINAL'!I18</f>
        <v>13.75</v>
      </c>
      <c r="V19" s="237">
        <f>'M2 FINAL'!J18</f>
        <v>13.190000000000001</v>
      </c>
      <c r="W19" s="237" t="str">
        <f t="shared" si="2"/>
        <v>V</v>
      </c>
      <c r="X19" s="237">
        <f>'M3-FINAL'!E20</f>
        <v>13.75</v>
      </c>
      <c r="Y19" s="237" t="str">
        <f>'M3-FINAL'!F20</f>
        <v/>
      </c>
      <c r="Z19" s="237">
        <f>'M3-FINAL'!G20</f>
        <v>13.75</v>
      </c>
      <c r="AA19" s="237">
        <f>'M3-FINAL'!H20</f>
        <v>18</v>
      </c>
      <c r="AB19" s="237" t="str">
        <f>'M3-FINAL'!I20</f>
        <v/>
      </c>
      <c r="AC19" s="237">
        <f>'M3-FINAL'!J20</f>
        <v>18</v>
      </c>
      <c r="AD19" s="237">
        <f>'M3-FINAL'!K20</f>
        <v>15.875</v>
      </c>
      <c r="AE19" s="237" t="str">
        <f t="shared" si="3"/>
        <v>V</v>
      </c>
      <c r="AF19" s="237">
        <f>'M4_FINAL '!E19</f>
        <v>14.25</v>
      </c>
      <c r="AG19" s="237" t="str">
        <f>IF('M4_FINAL '!F19="","",'M4_FINAL '!F19)</f>
        <v/>
      </c>
      <c r="AH19" s="237">
        <f>'M4_FINAL '!G19</f>
        <v>14.25</v>
      </c>
      <c r="AI19" s="237">
        <f>'M4_FINAL '!H19</f>
        <v>11.5</v>
      </c>
      <c r="AJ19" s="237" t="str">
        <f>IF('M4_FINAL '!I19="","",'M4_FINAL '!I19)</f>
        <v/>
      </c>
      <c r="AK19" s="237">
        <f>'M4_FINAL '!J19</f>
        <v>11.5</v>
      </c>
      <c r="AL19" s="237">
        <f>'M4_FINAL '!K19</f>
        <v>13.04</v>
      </c>
      <c r="AM19" s="270" t="str">
        <f t="shared" si="4"/>
        <v>V</v>
      </c>
      <c r="AN19" s="237">
        <f>'M5-FINAL'!D18</f>
        <v>13.7</v>
      </c>
      <c r="AO19" s="237" t="str">
        <f>'M5-FINAL'!E18</f>
        <v/>
      </c>
      <c r="AP19" s="237">
        <f>'M5-FINAL'!F18</f>
        <v>13.7</v>
      </c>
      <c r="AQ19" s="237">
        <f>'M5-FINAL'!G18</f>
        <v>15.5</v>
      </c>
      <c r="AR19" s="237" t="str">
        <f>'M5-FINAL'!H18</f>
        <v/>
      </c>
      <c r="AS19" s="237">
        <f>'M5-FINAL'!I18</f>
        <v>15.5</v>
      </c>
      <c r="AT19" s="237">
        <f>'M5-FINAL'!J18</f>
        <v>15</v>
      </c>
      <c r="AU19" s="237" t="str">
        <f>'M5-FINAL'!K18</f>
        <v/>
      </c>
      <c r="AV19" s="237">
        <f>'M5-FINAL'!L18</f>
        <v>15</v>
      </c>
      <c r="AW19" s="237">
        <f>'M5-FINAL'!M18</f>
        <v>14.736000000000001</v>
      </c>
      <c r="AX19" s="237" t="str">
        <f t="shared" si="5"/>
        <v>V</v>
      </c>
      <c r="AY19" s="237">
        <f>'M6-FINAL'!D18</f>
        <v>16</v>
      </c>
      <c r="AZ19" s="237" t="str">
        <f>'M6-FINAL'!E18</f>
        <v/>
      </c>
      <c r="BA19" s="237">
        <f>'M6-FINAL'!F18</f>
        <v>16</v>
      </c>
      <c r="BB19" s="237">
        <f>'M6-FINAL'!G18</f>
        <v>16</v>
      </c>
      <c r="BC19" s="237" t="str">
        <f>'M6-FINAL'!H18</f>
        <v/>
      </c>
      <c r="BD19" s="237">
        <f>'M6-FINAL'!I18</f>
        <v>16</v>
      </c>
      <c r="BE19" s="237">
        <f>'M6-FINAL'!J18</f>
        <v>12.5</v>
      </c>
      <c r="BF19" s="237" t="str">
        <f>'M6-FINAL'!K18</f>
        <v/>
      </c>
      <c r="BG19" s="237">
        <f>'M6-FINAL'!L18</f>
        <v>12.5</v>
      </c>
      <c r="BH19" s="237">
        <f>'M6-FINAL'!M18</f>
        <v>14.95</v>
      </c>
      <c r="BI19" s="237" t="str">
        <f t="shared" si="9"/>
        <v>V</v>
      </c>
      <c r="BJ19" s="237">
        <f>M7_FINAL!E20</f>
        <v>18</v>
      </c>
      <c r="BK19" s="237" t="str">
        <f>M7_FINAL!F20</f>
        <v/>
      </c>
      <c r="BL19" s="237">
        <f>M7_FINAL!G20</f>
        <v>18</v>
      </c>
      <c r="BM19" s="237">
        <f>M7_FINAL!H20</f>
        <v>14</v>
      </c>
      <c r="BN19" s="237" t="str">
        <f>M7_FINAL!I20</f>
        <v/>
      </c>
      <c r="BO19" s="237">
        <f>M7_FINAL!J20</f>
        <v>14</v>
      </c>
      <c r="BP19" s="237">
        <f>M7_FINAL!K20</f>
        <v>15.760000000000002</v>
      </c>
      <c r="BQ19" s="237" t="str">
        <f t="shared" si="6"/>
        <v>V</v>
      </c>
      <c r="BR19" s="237">
        <f>M8FINAL!E20</f>
        <v>20</v>
      </c>
      <c r="BS19" s="237" t="str">
        <f>M8FINAL!F20</f>
        <v/>
      </c>
      <c r="BT19" s="237">
        <f>M8FINAL!G20</f>
        <v>20</v>
      </c>
      <c r="BU19" s="237">
        <f>M8FINAL!H20</f>
        <v>14.75</v>
      </c>
      <c r="BV19" s="237" t="str">
        <f>M8FINAL!I20</f>
        <v/>
      </c>
      <c r="BW19" s="237">
        <f>M8FINAL!J20</f>
        <v>14.75</v>
      </c>
      <c r="BX19" s="237">
        <f>M8FINAL!K20</f>
        <v>17.375</v>
      </c>
      <c r="BY19" s="237" t="str">
        <f t="shared" si="7"/>
        <v>V</v>
      </c>
      <c r="BZ19" s="237">
        <f t="shared" si="0"/>
        <v>14.806375000000001</v>
      </c>
      <c r="CA19" s="124" t="str">
        <f t="shared" si="8"/>
        <v xml:space="preserve">Admis(e) </v>
      </c>
      <c r="CB19" s="130" t="s">
        <v>562</v>
      </c>
    </row>
    <row r="20" spans="2:80">
      <c r="B20" s="102">
        <v>12</v>
      </c>
      <c r="C20" s="131" t="s">
        <v>561</v>
      </c>
      <c r="D20" s="131" t="s">
        <v>560</v>
      </c>
      <c r="E20" s="237">
        <f>'M1 FINAL'!D19</f>
        <v>12</v>
      </c>
      <c r="F20" s="237" t="str">
        <f>'M1 FINAL'!E19</f>
        <v/>
      </c>
      <c r="G20" s="237">
        <f>'M1 FINAL'!F19</f>
        <v>12</v>
      </c>
      <c r="H20" s="237">
        <f>'M1 FINAL'!G19</f>
        <v>14.25</v>
      </c>
      <c r="I20" s="237" t="str">
        <f>'M1 FINAL'!H19</f>
        <v/>
      </c>
      <c r="J20" s="237">
        <f>'M1 FINAL'!I19</f>
        <v>14.25</v>
      </c>
      <c r="K20" s="237">
        <f>'M1 FINAL'!J19</f>
        <v>12</v>
      </c>
      <c r="L20" s="237" t="str">
        <f>'M1 FINAL'!K19</f>
        <v/>
      </c>
      <c r="M20" s="237">
        <f>'M1 FINAL'!L19</f>
        <v>12</v>
      </c>
      <c r="N20" s="237">
        <f>'M1 FINAL'!M19</f>
        <v>12.84375</v>
      </c>
      <c r="O20" s="237" t="str">
        <f t="shared" si="1"/>
        <v>V</v>
      </c>
      <c r="P20" s="237">
        <f>'M2 FINAL'!D19</f>
        <v>14.75</v>
      </c>
      <c r="Q20" s="237" t="str">
        <f>'M2 FINAL'!E19</f>
        <v/>
      </c>
      <c r="R20" s="237">
        <f>'M2 FINAL'!F19</f>
        <v>14.75</v>
      </c>
      <c r="S20" s="237">
        <f>'M2 FINAL'!G19</f>
        <v>10</v>
      </c>
      <c r="T20" s="237" t="str">
        <f>'M2 FINAL'!H19</f>
        <v/>
      </c>
      <c r="U20" s="237">
        <f>'M2 FINAL'!I19</f>
        <v>10</v>
      </c>
      <c r="V20" s="237">
        <f>'M2 FINAL'!J19</f>
        <v>12.660000000000002</v>
      </c>
      <c r="W20" s="237" t="str">
        <f t="shared" si="2"/>
        <v>V</v>
      </c>
      <c r="X20" s="237">
        <f>'M3-FINAL'!E21</f>
        <v>6.5</v>
      </c>
      <c r="Y20" s="237">
        <f>'M3-FINAL'!F21</f>
        <v>9.25</v>
      </c>
      <c r="Z20" s="237">
        <f>'M3-FINAL'!G21</f>
        <v>9.25</v>
      </c>
      <c r="AA20" s="237">
        <f>'M3-FINAL'!H21</f>
        <v>14.75</v>
      </c>
      <c r="AB20" s="237" t="str">
        <f>'M3-FINAL'!I21</f>
        <v/>
      </c>
      <c r="AC20" s="237">
        <f>'M3-FINAL'!J21</f>
        <v>14.75</v>
      </c>
      <c r="AD20" s="237">
        <f>'M3-FINAL'!K21</f>
        <v>12</v>
      </c>
      <c r="AE20" s="237" t="str">
        <f t="shared" si="3"/>
        <v>VAR</v>
      </c>
      <c r="AF20" s="237">
        <f>'M4_FINAL '!E20</f>
        <v>12</v>
      </c>
      <c r="AG20" s="237" t="str">
        <f>IF('M4_FINAL '!F20="","",'M4_FINAL '!F20)</f>
        <v/>
      </c>
      <c r="AH20" s="237">
        <f>'M4_FINAL '!G20</f>
        <v>12</v>
      </c>
      <c r="AI20" s="237">
        <f>'M4_FINAL '!H20</f>
        <v>13</v>
      </c>
      <c r="AJ20" s="237" t="str">
        <f>IF('M4_FINAL '!I20="","",'M4_FINAL '!I20)</f>
        <v/>
      </c>
      <c r="AK20" s="237">
        <f>'M4_FINAL '!J20</f>
        <v>13</v>
      </c>
      <c r="AL20" s="237">
        <f>'M4_FINAL '!K20</f>
        <v>12.440000000000001</v>
      </c>
      <c r="AM20" s="270" t="str">
        <f t="shared" si="4"/>
        <v>V</v>
      </c>
      <c r="AN20" s="237">
        <f>'M5-FINAL'!D19</f>
        <v>11.2</v>
      </c>
      <c r="AO20" s="237" t="str">
        <f>'M5-FINAL'!E19</f>
        <v/>
      </c>
      <c r="AP20" s="237">
        <f>'M5-FINAL'!F19</f>
        <v>11.2</v>
      </c>
      <c r="AQ20" s="237">
        <f>'M5-FINAL'!G19</f>
        <v>13</v>
      </c>
      <c r="AR20" s="237" t="str">
        <f>'M5-FINAL'!H19</f>
        <v/>
      </c>
      <c r="AS20" s="237">
        <f>'M5-FINAL'!I19</f>
        <v>13</v>
      </c>
      <c r="AT20" s="237">
        <f>'M5-FINAL'!J19</f>
        <v>13</v>
      </c>
      <c r="AU20" s="237" t="str">
        <f>'M5-FINAL'!K19</f>
        <v/>
      </c>
      <c r="AV20" s="237">
        <f>'M5-FINAL'!L19</f>
        <v>13</v>
      </c>
      <c r="AW20" s="237">
        <f>'M5-FINAL'!M19</f>
        <v>12.405999999999999</v>
      </c>
      <c r="AX20" s="237" t="str">
        <f t="shared" si="5"/>
        <v>V</v>
      </c>
      <c r="AY20" s="237">
        <f>'M6-FINAL'!D19</f>
        <v>12</v>
      </c>
      <c r="AZ20" s="237" t="str">
        <f>'M6-FINAL'!E19</f>
        <v/>
      </c>
      <c r="BA20" s="237">
        <f>'M6-FINAL'!F19</f>
        <v>12</v>
      </c>
      <c r="BB20" s="237">
        <f>'M6-FINAL'!G19</f>
        <v>14</v>
      </c>
      <c r="BC20" s="237" t="str">
        <f>'M6-FINAL'!H19</f>
        <v/>
      </c>
      <c r="BD20" s="237">
        <f>'M6-FINAL'!I19</f>
        <v>14</v>
      </c>
      <c r="BE20" s="237">
        <f>'M6-FINAL'!J19</f>
        <v>10.5</v>
      </c>
      <c r="BF20" s="237" t="str">
        <f>'M6-FINAL'!K19</f>
        <v/>
      </c>
      <c r="BG20" s="237">
        <f>'M6-FINAL'!L19</f>
        <v>10.5</v>
      </c>
      <c r="BH20" s="237">
        <f>'M6-FINAL'!M19</f>
        <v>12.35</v>
      </c>
      <c r="BI20" s="237" t="str">
        <f t="shared" si="9"/>
        <v>V</v>
      </c>
      <c r="BJ20" s="237">
        <f>M7_FINAL!E21</f>
        <v>12</v>
      </c>
      <c r="BK20" s="237" t="str">
        <f>M7_FINAL!F21</f>
        <v/>
      </c>
      <c r="BL20" s="237">
        <f>M7_FINAL!G21</f>
        <v>12</v>
      </c>
      <c r="BM20" s="237">
        <f>M7_FINAL!H21</f>
        <v>12</v>
      </c>
      <c r="BN20" s="237" t="str">
        <f>M7_FINAL!I21</f>
        <v/>
      </c>
      <c r="BO20" s="237">
        <f>M7_FINAL!J21</f>
        <v>12</v>
      </c>
      <c r="BP20" s="237">
        <f>M7_FINAL!K21</f>
        <v>12</v>
      </c>
      <c r="BQ20" s="237" t="str">
        <f t="shared" si="6"/>
        <v>V</v>
      </c>
      <c r="BR20" s="237">
        <f>M8FINAL!E21</f>
        <v>12</v>
      </c>
      <c r="BS20" s="237" t="str">
        <f>M8FINAL!F21</f>
        <v/>
      </c>
      <c r="BT20" s="237">
        <f>M8FINAL!G21</f>
        <v>12</v>
      </c>
      <c r="BU20" s="237">
        <f>M8FINAL!H21</f>
        <v>0</v>
      </c>
      <c r="BV20" s="237">
        <f>M8FINAL!I21</f>
        <v>12</v>
      </c>
      <c r="BW20" s="237">
        <f>M8FINAL!J21</f>
        <v>12</v>
      </c>
      <c r="BX20" s="237">
        <f>M8FINAL!K21</f>
        <v>12</v>
      </c>
      <c r="BY20" s="237" t="str">
        <f t="shared" si="7"/>
        <v>VAR</v>
      </c>
      <c r="BZ20" s="237">
        <f t="shared" si="0"/>
        <v>12.337468750000001</v>
      </c>
      <c r="CA20" s="124" t="str">
        <f t="shared" si="8"/>
        <v xml:space="preserve">Admis(e) </v>
      </c>
      <c r="CB20" s="133" t="s">
        <v>561</v>
      </c>
    </row>
    <row r="21" spans="2:80">
      <c r="B21" s="101">
        <v>13</v>
      </c>
      <c r="C21" s="129" t="s">
        <v>559</v>
      </c>
      <c r="D21" s="128" t="s">
        <v>377</v>
      </c>
      <c r="E21" s="237">
        <f>'M1 FINAL'!D20</f>
        <v>9.1999999999999993</v>
      </c>
      <c r="F21" s="237">
        <f>'M1 FINAL'!E20</f>
        <v>12</v>
      </c>
      <c r="G21" s="237">
        <f>'M1 FINAL'!F20</f>
        <v>12</v>
      </c>
      <c r="H21" s="237">
        <f>'M1 FINAL'!G20</f>
        <v>10</v>
      </c>
      <c r="I21" s="237">
        <f>'M1 FINAL'!H20</f>
        <v>13</v>
      </c>
      <c r="J21" s="237">
        <f>'M1 FINAL'!I20</f>
        <v>12</v>
      </c>
      <c r="K21" s="237">
        <f>'M1 FINAL'!J20</f>
        <v>11</v>
      </c>
      <c r="L21" s="237">
        <f>'M1 FINAL'!K20</f>
        <v>14</v>
      </c>
      <c r="M21" s="237">
        <f>'M1 FINAL'!L20</f>
        <v>12</v>
      </c>
      <c r="N21" s="237">
        <f>'M1 FINAL'!M20</f>
        <v>12</v>
      </c>
      <c r="O21" s="237" t="str">
        <f t="shared" si="1"/>
        <v>VAR</v>
      </c>
      <c r="P21" s="237">
        <f>'M2 FINAL'!D20</f>
        <v>11</v>
      </c>
      <c r="Q21" s="237">
        <f>'M2 FINAL'!E20</f>
        <v>18</v>
      </c>
      <c r="R21" s="237">
        <f>'M2 FINAL'!F20</f>
        <v>12</v>
      </c>
      <c r="S21" s="237">
        <f>'M2 FINAL'!G20</f>
        <v>7</v>
      </c>
      <c r="T21" s="237">
        <f>'M2 FINAL'!H20</f>
        <v>11</v>
      </c>
      <c r="U21" s="237">
        <f>'M2 FINAL'!I20</f>
        <v>11</v>
      </c>
      <c r="V21" s="237">
        <f>'M2 FINAL'!J20</f>
        <v>11.56</v>
      </c>
      <c r="W21" s="237" t="str">
        <f t="shared" si="2"/>
        <v>VPC</v>
      </c>
      <c r="X21" s="237">
        <f>'M3-FINAL'!E22</f>
        <v>3.375</v>
      </c>
      <c r="Y21" s="237">
        <f>'M3-FINAL'!F22</f>
        <v>13.25</v>
      </c>
      <c r="Z21" s="237">
        <f>'M3-FINAL'!G22</f>
        <v>12</v>
      </c>
      <c r="AA21" s="237">
        <f>'M3-FINAL'!H22</f>
        <v>14.75</v>
      </c>
      <c r="AB21" s="237" t="str">
        <f>'M3-FINAL'!I22</f>
        <v/>
      </c>
      <c r="AC21" s="237">
        <f>'M3-FINAL'!J22</f>
        <v>14.75</v>
      </c>
      <c r="AD21" s="237">
        <f>'M3-FINAL'!K22</f>
        <v>13.375</v>
      </c>
      <c r="AE21" s="237" t="str">
        <f t="shared" si="3"/>
        <v>VAR</v>
      </c>
      <c r="AF21" s="237">
        <f>'M4_FINAL '!E21</f>
        <v>13</v>
      </c>
      <c r="AG21" s="237" t="str">
        <f>IF('M4_FINAL '!F21="","",'M4_FINAL '!F21)</f>
        <v/>
      </c>
      <c r="AH21" s="237">
        <f>'M4_FINAL '!G21</f>
        <v>13</v>
      </c>
      <c r="AI21" s="237">
        <f>'M4_FINAL '!H21</f>
        <v>12.5</v>
      </c>
      <c r="AJ21" s="237" t="str">
        <f>IF('M4_FINAL '!I21="","",'M4_FINAL '!I21)</f>
        <v/>
      </c>
      <c r="AK21" s="237">
        <f>'M4_FINAL '!J21</f>
        <v>12.5</v>
      </c>
      <c r="AL21" s="237">
        <f>'M4_FINAL '!K21</f>
        <v>12.780000000000001</v>
      </c>
      <c r="AM21" s="270" t="str">
        <f t="shared" si="4"/>
        <v>V</v>
      </c>
      <c r="AN21" s="237">
        <f>'M5-FINAL'!D20</f>
        <v>14.4</v>
      </c>
      <c r="AO21" s="237" t="str">
        <f>'M5-FINAL'!E20</f>
        <v/>
      </c>
      <c r="AP21" s="237">
        <f>'M5-FINAL'!F20</f>
        <v>14.4</v>
      </c>
      <c r="AQ21" s="237">
        <f>'M5-FINAL'!G20</f>
        <v>16</v>
      </c>
      <c r="AR21" s="237" t="str">
        <f>'M5-FINAL'!H20</f>
        <v/>
      </c>
      <c r="AS21" s="237">
        <f>'M5-FINAL'!I20</f>
        <v>16</v>
      </c>
      <c r="AT21" s="237">
        <f>'M5-FINAL'!J20</f>
        <v>14</v>
      </c>
      <c r="AU21" s="237" t="str">
        <f>'M5-FINAL'!K20</f>
        <v/>
      </c>
      <c r="AV21" s="237">
        <f>'M5-FINAL'!L20</f>
        <v>14</v>
      </c>
      <c r="AW21" s="237">
        <f>'M5-FINAL'!M20</f>
        <v>14.792000000000002</v>
      </c>
      <c r="AX21" s="237" t="str">
        <f t="shared" si="5"/>
        <v>V</v>
      </c>
      <c r="AY21" s="237">
        <f>'M6-FINAL'!D20</f>
        <v>14</v>
      </c>
      <c r="AZ21" s="237" t="str">
        <f>'M6-FINAL'!E20</f>
        <v/>
      </c>
      <c r="BA21" s="237">
        <f>'M6-FINAL'!F20</f>
        <v>14</v>
      </c>
      <c r="BB21" s="237">
        <f>'M6-FINAL'!G20</f>
        <v>14</v>
      </c>
      <c r="BC21" s="237" t="str">
        <f>'M6-FINAL'!H20</f>
        <v/>
      </c>
      <c r="BD21" s="237">
        <f>'M6-FINAL'!I20</f>
        <v>14</v>
      </c>
      <c r="BE21" s="237">
        <f>'M6-FINAL'!J20</f>
        <v>13.5</v>
      </c>
      <c r="BF21" s="237" t="str">
        <f>'M6-FINAL'!K20</f>
        <v/>
      </c>
      <c r="BG21" s="237">
        <f>'M6-FINAL'!L20</f>
        <v>13.5</v>
      </c>
      <c r="BH21" s="237">
        <f>'M6-FINAL'!M20</f>
        <v>13.850000000000001</v>
      </c>
      <c r="BI21" s="237" t="str">
        <f t="shared" si="9"/>
        <v>V</v>
      </c>
      <c r="BJ21" s="237">
        <f>M7_FINAL!E22</f>
        <v>18.25</v>
      </c>
      <c r="BK21" s="237" t="str">
        <f>M7_FINAL!F22</f>
        <v/>
      </c>
      <c r="BL21" s="237">
        <f>M7_FINAL!G22</f>
        <v>18.25</v>
      </c>
      <c r="BM21" s="237">
        <f>M7_FINAL!H22</f>
        <v>17</v>
      </c>
      <c r="BN21" s="237" t="str">
        <f>M7_FINAL!I22</f>
        <v/>
      </c>
      <c r="BO21" s="237">
        <f>M7_FINAL!J22</f>
        <v>17</v>
      </c>
      <c r="BP21" s="237">
        <f>M7_FINAL!K22</f>
        <v>17.55</v>
      </c>
      <c r="BQ21" s="237" t="str">
        <f t="shared" si="6"/>
        <v>V</v>
      </c>
      <c r="BR21" s="237">
        <f>M8FINAL!E22</f>
        <v>20</v>
      </c>
      <c r="BS21" s="237" t="str">
        <f>M8FINAL!F22</f>
        <v/>
      </c>
      <c r="BT21" s="237">
        <f>M8FINAL!G22</f>
        <v>20</v>
      </c>
      <c r="BU21" s="237">
        <f>M8FINAL!H22</f>
        <v>15.25</v>
      </c>
      <c r="BV21" s="237" t="str">
        <f>M8FINAL!I22</f>
        <v/>
      </c>
      <c r="BW21" s="237">
        <f>M8FINAL!J22</f>
        <v>15.25</v>
      </c>
      <c r="BX21" s="237">
        <f>M8FINAL!K22</f>
        <v>17.625</v>
      </c>
      <c r="BY21" s="237" t="str">
        <f t="shared" si="7"/>
        <v>V</v>
      </c>
      <c r="BZ21" s="237">
        <f t="shared" si="0"/>
        <v>14.1915</v>
      </c>
      <c r="CA21" s="124" t="str">
        <f t="shared" si="8"/>
        <v xml:space="preserve">Admis(e) </v>
      </c>
      <c r="CB21" s="129" t="s">
        <v>559</v>
      </c>
    </row>
    <row r="22" spans="2:80">
      <c r="B22" s="102">
        <v>14</v>
      </c>
      <c r="C22" s="133" t="s">
        <v>558</v>
      </c>
      <c r="D22" s="132" t="s">
        <v>309</v>
      </c>
      <c r="E22" s="237">
        <f>'M1 FINAL'!D21</f>
        <v>10.8</v>
      </c>
      <c r="F22" s="237">
        <f>'M1 FINAL'!E21</f>
        <v>12</v>
      </c>
      <c r="G22" s="237">
        <f>'M1 FINAL'!F21</f>
        <v>12</v>
      </c>
      <c r="H22" s="237">
        <f>'M1 FINAL'!G21</f>
        <v>12</v>
      </c>
      <c r="I22" s="237" t="str">
        <f>'M1 FINAL'!H21</f>
        <v/>
      </c>
      <c r="J22" s="237">
        <f>'M1 FINAL'!I21</f>
        <v>12</v>
      </c>
      <c r="K22" s="237">
        <f>'M1 FINAL'!J21</f>
        <v>10.5</v>
      </c>
      <c r="L22" s="237">
        <f>'M1 FINAL'!K21</f>
        <v>12</v>
      </c>
      <c r="M22" s="237">
        <f>'M1 FINAL'!L21</f>
        <v>12</v>
      </c>
      <c r="N22" s="237">
        <f>'M1 FINAL'!M21</f>
        <v>12</v>
      </c>
      <c r="O22" s="237" t="str">
        <f t="shared" si="1"/>
        <v>VAR</v>
      </c>
      <c r="P22" s="237">
        <f>'M2 FINAL'!D21</f>
        <v>6.25</v>
      </c>
      <c r="Q22" s="237">
        <f>'M2 FINAL'!E21</f>
        <v>12</v>
      </c>
      <c r="R22" s="237">
        <f>'M2 FINAL'!F21</f>
        <v>12</v>
      </c>
      <c r="S22" s="237">
        <f>'M2 FINAL'!G21</f>
        <v>6.5</v>
      </c>
      <c r="T22" s="237">
        <f>'M2 FINAL'!H21</f>
        <v>8</v>
      </c>
      <c r="U22" s="237">
        <f>'M2 FINAL'!I21</f>
        <v>8</v>
      </c>
      <c r="V22" s="237">
        <f>'M2 FINAL'!J21</f>
        <v>10.24</v>
      </c>
      <c r="W22" s="237" t="str">
        <f t="shared" si="2"/>
        <v>VPC</v>
      </c>
      <c r="X22" s="237">
        <f>'M3-FINAL'!E23</f>
        <v>3.875</v>
      </c>
      <c r="Y22" s="237">
        <f>'M3-FINAL'!F23</f>
        <v>12.75</v>
      </c>
      <c r="Z22" s="237">
        <f>'M3-FINAL'!G23</f>
        <v>12</v>
      </c>
      <c r="AA22" s="237">
        <f>'M3-FINAL'!H23</f>
        <v>15.25</v>
      </c>
      <c r="AB22" s="237" t="str">
        <f>'M3-FINAL'!I23</f>
        <v/>
      </c>
      <c r="AC22" s="237">
        <f>'M3-FINAL'!J23</f>
        <v>15.25</v>
      </c>
      <c r="AD22" s="237">
        <f>'M3-FINAL'!K23</f>
        <v>13.625</v>
      </c>
      <c r="AE22" s="237" t="str">
        <f t="shared" si="3"/>
        <v>VAR</v>
      </c>
      <c r="AF22" s="237">
        <f>'M4_FINAL '!E22</f>
        <v>6.625</v>
      </c>
      <c r="AG22" s="237">
        <f>IF('M4_FINAL '!F22="","",'M4_FINAL '!F22)</f>
        <v>11.75</v>
      </c>
      <c r="AH22" s="237">
        <f>'M4_FINAL '!G22</f>
        <v>11.75</v>
      </c>
      <c r="AI22" s="237">
        <f>'M4_FINAL '!H22</f>
        <v>6</v>
      </c>
      <c r="AJ22" s="237">
        <f>IF('M4_FINAL '!I22="","",'M4_FINAL '!I22)</f>
        <v>10</v>
      </c>
      <c r="AK22" s="237">
        <f>'M4_FINAL '!J22</f>
        <v>10</v>
      </c>
      <c r="AL22" s="237">
        <f>'M4_FINAL '!K22</f>
        <v>10.98</v>
      </c>
      <c r="AM22" s="270" t="str">
        <f t="shared" si="4"/>
        <v>VPC</v>
      </c>
      <c r="AN22" s="237">
        <f>'M5-FINAL'!D21</f>
        <v>11.6</v>
      </c>
      <c r="AO22" s="237" t="str">
        <f>'M5-FINAL'!E21</f>
        <v/>
      </c>
      <c r="AP22" s="237">
        <f>'M5-FINAL'!F21</f>
        <v>11.6</v>
      </c>
      <c r="AQ22" s="237">
        <f>'M5-FINAL'!G21</f>
        <v>14.5</v>
      </c>
      <c r="AR22" s="237" t="str">
        <f>'M5-FINAL'!H21</f>
        <v/>
      </c>
      <c r="AS22" s="237">
        <f>'M5-FINAL'!I21</f>
        <v>14.5</v>
      </c>
      <c r="AT22" s="237">
        <f>'M5-FINAL'!J21</f>
        <v>10.5</v>
      </c>
      <c r="AU22" s="237" t="str">
        <f>'M5-FINAL'!K21</f>
        <v/>
      </c>
      <c r="AV22" s="237">
        <f>'M5-FINAL'!L21</f>
        <v>10.5</v>
      </c>
      <c r="AW22" s="237">
        <f>'M5-FINAL'!M21</f>
        <v>12.183</v>
      </c>
      <c r="AX22" s="237" t="str">
        <f t="shared" si="5"/>
        <v>V</v>
      </c>
      <c r="AY22" s="237">
        <f>'M6-FINAL'!D21</f>
        <v>11</v>
      </c>
      <c r="AZ22" s="237">
        <f>'M6-FINAL'!E21</f>
        <v>12</v>
      </c>
      <c r="BA22" s="237">
        <f>'M6-FINAL'!F21</f>
        <v>12</v>
      </c>
      <c r="BB22" s="237">
        <f>'M6-FINAL'!G21</f>
        <v>11</v>
      </c>
      <c r="BC22" s="237">
        <f>'M6-FINAL'!H21</f>
        <v>12</v>
      </c>
      <c r="BD22" s="237">
        <f>'M6-FINAL'!I21</f>
        <v>12</v>
      </c>
      <c r="BE22" s="237">
        <f>'M6-FINAL'!J21</f>
        <v>12.5</v>
      </c>
      <c r="BF22" s="237" t="str">
        <f>'M6-FINAL'!K21</f>
        <v/>
      </c>
      <c r="BG22" s="237">
        <f>'M6-FINAL'!L21</f>
        <v>12.5</v>
      </c>
      <c r="BH22" s="237">
        <f>'M6-FINAL'!M21</f>
        <v>12.15</v>
      </c>
      <c r="BI22" s="237" t="str">
        <f t="shared" si="9"/>
        <v>VAR</v>
      </c>
      <c r="BJ22" s="237">
        <f>M7_FINAL!E23</f>
        <v>16.75</v>
      </c>
      <c r="BK22" s="237" t="str">
        <f>M7_FINAL!F23</f>
        <v/>
      </c>
      <c r="BL22" s="237">
        <f>M7_FINAL!G23</f>
        <v>16.75</v>
      </c>
      <c r="BM22" s="237">
        <f>M7_FINAL!H23</f>
        <v>16.25</v>
      </c>
      <c r="BN22" s="237" t="str">
        <f>M7_FINAL!I23</f>
        <v/>
      </c>
      <c r="BO22" s="237">
        <f>M7_FINAL!J23</f>
        <v>16.25</v>
      </c>
      <c r="BP22" s="237">
        <f>M7_FINAL!K23</f>
        <v>16.470000000000002</v>
      </c>
      <c r="BQ22" s="237" t="str">
        <f t="shared" si="6"/>
        <v>V</v>
      </c>
      <c r="BR22" s="237">
        <f>M8FINAL!E23</f>
        <v>20</v>
      </c>
      <c r="BS22" s="237" t="str">
        <f>M8FINAL!F23</f>
        <v/>
      </c>
      <c r="BT22" s="237">
        <f>M8FINAL!G23</f>
        <v>20</v>
      </c>
      <c r="BU22" s="237">
        <f>M8FINAL!H23</f>
        <v>14</v>
      </c>
      <c r="BV22" s="237" t="str">
        <f>M8FINAL!I23</f>
        <v/>
      </c>
      <c r="BW22" s="237">
        <f>M8FINAL!J23</f>
        <v>14</v>
      </c>
      <c r="BX22" s="237">
        <f>M8FINAL!K23</f>
        <v>17</v>
      </c>
      <c r="BY22" s="237" t="str">
        <f t="shared" si="7"/>
        <v>V</v>
      </c>
      <c r="BZ22" s="237">
        <f t="shared" si="0"/>
        <v>13.081</v>
      </c>
      <c r="CA22" s="124" t="str">
        <f t="shared" si="8"/>
        <v xml:space="preserve">Admis(e) </v>
      </c>
      <c r="CB22" s="133" t="s">
        <v>558</v>
      </c>
    </row>
    <row r="23" spans="2:80">
      <c r="B23" s="101">
        <v>15</v>
      </c>
      <c r="C23" s="131" t="s">
        <v>557</v>
      </c>
      <c r="D23" s="131" t="s">
        <v>556</v>
      </c>
      <c r="E23" s="237">
        <f>'M1 FINAL'!D22</f>
        <v>12</v>
      </c>
      <c r="F23" s="237" t="str">
        <f>'M1 FINAL'!E22</f>
        <v/>
      </c>
      <c r="G23" s="237">
        <f>'M1 FINAL'!F22</f>
        <v>12</v>
      </c>
      <c r="H23" s="237">
        <f>'M1 FINAL'!G22</f>
        <v>12.375</v>
      </c>
      <c r="I23" s="237" t="str">
        <f>'M1 FINAL'!H22</f>
        <v/>
      </c>
      <c r="J23" s="237">
        <f>'M1 FINAL'!I22</f>
        <v>12.375</v>
      </c>
      <c r="K23" s="237">
        <f>'M1 FINAL'!J22</f>
        <v>12</v>
      </c>
      <c r="L23" s="237" t="str">
        <f>'M1 FINAL'!K22</f>
        <v/>
      </c>
      <c r="M23" s="237">
        <f>'M1 FINAL'!L22</f>
        <v>12</v>
      </c>
      <c r="N23" s="237">
        <f>'M1 FINAL'!M22</f>
        <v>12.140625</v>
      </c>
      <c r="O23" s="237" t="str">
        <f t="shared" si="1"/>
        <v>V</v>
      </c>
      <c r="P23" s="237">
        <f>'M2 FINAL'!D22</f>
        <v>12.25</v>
      </c>
      <c r="Q23" s="237" t="str">
        <f>'M2 FINAL'!E22</f>
        <v/>
      </c>
      <c r="R23" s="237">
        <f>'M2 FINAL'!F22</f>
        <v>12.25</v>
      </c>
      <c r="S23" s="237">
        <f>'M2 FINAL'!G22</f>
        <v>6.75</v>
      </c>
      <c r="T23" s="237">
        <f>'M2 FINAL'!H22</f>
        <v>9.5</v>
      </c>
      <c r="U23" s="237">
        <f>'M2 FINAL'!I22</f>
        <v>9.5</v>
      </c>
      <c r="V23" s="237">
        <f>'M2 FINAL'!J22</f>
        <v>11.04</v>
      </c>
      <c r="W23" s="237" t="str">
        <f t="shared" si="2"/>
        <v>VPC</v>
      </c>
      <c r="X23" s="237">
        <f>'M3-FINAL'!E24</f>
        <v>6</v>
      </c>
      <c r="Y23" s="237">
        <f>'M3-FINAL'!F24</f>
        <v>9.5</v>
      </c>
      <c r="Z23" s="237">
        <f>'M3-FINAL'!G24</f>
        <v>9.5</v>
      </c>
      <c r="AA23" s="237">
        <f>'M3-FINAL'!H24</f>
        <v>9.25</v>
      </c>
      <c r="AB23" s="237">
        <f>'M3-FINAL'!I24</f>
        <v>12</v>
      </c>
      <c r="AC23" s="237">
        <f>'M3-FINAL'!J24</f>
        <v>12</v>
      </c>
      <c r="AD23" s="237">
        <f>'M3-FINAL'!K24</f>
        <v>10.75</v>
      </c>
      <c r="AE23" s="237" t="str">
        <f t="shared" si="3"/>
        <v>VPC</v>
      </c>
      <c r="AF23" s="237">
        <f>'M4_FINAL '!E23</f>
        <v>6.125</v>
      </c>
      <c r="AG23" s="237">
        <f>IF('M4_FINAL '!F23="","",'M4_FINAL '!F23)</f>
        <v>12</v>
      </c>
      <c r="AH23" s="237">
        <f>'M4_FINAL '!G23</f>
        <v>12</v>
      </c>
      <c r="AI23" s="237">
        <f>'M4_FINAL '!H23</f>
        <v>9</v>
      </c>
      <c r="AJ23" s="237">
        <f>IF('M4_FINAL '!I23="","",'M4_FINAL '!I23)</f>
        <v>11</v>
      </c>
      <c r="AK23" s="237">
        <f>'M4_FINAL '!J23</f>
        <v>11</v>
      </c>
      <c r="AL23" s="237">
        <f>'M4_FINAL '!K23</f>
        <v>11.56</v>
      </c>
      <c r="AM23" s="270" t="str">
        <f t="shared" si="4"/>
        <v>VPC</v>
      </c>
      <c r="AN23" s="237">
        <f>'M5-FINAL'!D22</f>
        <v>11</v>
      </c>
      <c r="AO23" s="237" t="str">
        <f>'M5-FINAL'!E22</f>
        <v/>
      </c>
      <c r="AP23" s="237">
        <f>'M5-FINAL'!F22</f>
        <v>11</v>
      </c>
      <c r="AQ23" s="237">
        <f>'M5-FINAL'!G22</f>
        <v>13.5</v>
      </c>
      <c r="AR23" s="237" t="str">
        <f>'M5-FINAL'!H22</f>
        <v/>
      </c>
      <c r="AS23" s="237">
        <f>'M5-FINAL'!I22</f>
        <v>13.5</v>
      </c>
      <c r="AT23" s="237">
        <f>'M5-FINAL'!J22</f>
        <v>13</v>
      </c>
      <c r="AU23" s="237" t="str">
        <f>'M5-FINAL'!K22</f>
        <v/>
      </c>
      <c r="AV23" s="237">
        <f>'M5-FINAL'!L22</f>
        <v>13</v>
      </c>
      <c r="AW23" s="237">
        <f>'M5-FINAL'!M22</f>
        <v>12.505000000000001</v>
      </c>
      <c r="AX23" s="237" t="str">
        <f t="shared" si="5"/>
        <v>V</v>
      </c>
      <c r="AY23" s="237">
        <f>'M6-FINAL'!D22</f>
        <v>12</v>
      </c>
      <c r="AZ23" s="237" t="str">
        <f>'M6-FINAL'!E22</f>
        <v/>
      </c>
      <c r="BA23" s="237">
        <f>'M6-FINAL'!F22</f>
        <v>12</v>
      </c>
      <c r="BB23" s="237">
        <f>'M6-FINAL'!G22</f>
        <v>15</v>
      </c>
      <c r="BC23" s="237" t="str">
        <f>'M6-FINAL'!H22</f>
        <v/>
      </c>
      <c r="BD23" s="237">
        <f>'M6-FINAL'!I22</f>
        <v>15</v>
      </c>
      <c r="BE23" s="237">
        <f>'M6-FINAL'!J22</f>
        <v>12.5</v>
      </c>
      <c r="BF23" s="237" t="str">
        <f>'M6-FINAL'!K22</f>
        <v/>
      </c>
      <c r="BG23" s="237">
        <f>'M6-FINAL'!L22</f>
        <v>12.5</v>
      </c>
      <c r="BH23" s="237">
        <f>'M6-FINAL'!M22</f>
        <v>13.35</v>
      </c>
      <c r="BI23" s="237" t="str">
        <f t="shared" si="9"/>
        <v>V</v>
      </c>
      <c r="BJ23" s="237">
        <f>M7_FINAL!E24</f>
        <v>12</v>
      </c>
      <c r="BK23" s="237" t="str">
        <f>M7_FINAL!F24</f>
        <v/>
      </c>
      <c r="BL23" s="237">
        <f>M7_FINAL!G24</f>
        <v>12</v>
      </c>
      <c r="BM23" s="237">
        <f>M7_FINAL!H24</f>
        <v>12</v>
      </c>
      <c r="BN23" s="237" t="str">
        <f>M7_FINAL!I24</f>
        <v/>
      </c>
      <c r="BO23" s="237">
        <f>M7_FINAL!J24</f>
        <v>12</v>
      </c>
      <c r="BP23" s="237">
        <f>M7_FINAL!K24</f>
        <v>12</v>
      </c>
      <c r="BQ23" s="237" t="str">
        <f t="shared" si="6"/>
        <v>V</v>
      </c>
      <c r="BR23" s="237">
        <f>M8FINAL!E24</f>
        <v>19</v>
      </c>
      <c r="BS23" s="237" t="str">
        <f>M8FINAL!F24</f>
        <v/>
      </c>
      <c r="BT23" s="237">
        <f>M8FINAL!G24</f>
        <v>19</v>
      </c>
      <c r="BU23" s="237">
        <f>M8FINAL!H24</f>
        <v>12.25</v>
      </c>
      <c r="BV23" s="237" t="str">
        <f>M8FINAL!I24</f>
        <v/>
      </c>
      <c r="BW23" s="237">
        <f>M8FINAL!J24</f>
        <v>12.25</v>
      </c>
      <c r="BX23" s="237">
        <f>M8FINAL!K24</f>
        <v>15.625</v>
      </c>
      <c r="BY23" s="237" t="str">
        <f t="shared" si="7"/>
        <v>V</v>
      </c>
      <c r="BZ23" s="237">
        <f t="shared" si="0"/>
        <v>12.371328125</v>
      </c>
      <c r="CA23" s="124" t="str">
        <f t="shared" si="8"/>
        <v xml:space="preserve">Admis(e) </v>
      </c>
      <c r="CB23" s="133" t="s">
        <v>557</v>
      </c>
    </row>
    <row r="24" spans="2:80">
      <c r="B24" s="102">
        <v>16</v>
      </c>
      <c r="C24" s="130" t="s">
        <v>555</v>
      </c>
      <c r="D24" s="128" t="s">
        <v>554</v>
      </c>
      <c r="E24" s="237">
        <f>'M1 FINAL'!D23</f>
        <v>12</v>
      </c>
      <c r="F24" s="237" t="str">
        <f>'M1 FINAL'!E23</f>
        <v/>
      </c>
      <c r="G24" s="237">
        <f>'M1 FINAL'!F23</f>
        <v>12</v>
      </c>
      <c r="H24" s="237">
        <f>'M1 FINAL'!G23</f>
        <v>11</v>
      </c>
      <c r="I24" s="237" t="str">
        <f>'M1 FINAL'!H23</f>
        <v/>
      </c>
      <c r="J24" s="237">
        <f>'M1 FINAL'!I23</f>
        <v>11</v>
      </c>
      <c r="K24" s="237">
        <f>'M1 FINAL'!J23</f>
        <v>13.5</v>
      </c>
      <c r="L24" s="237" t="str">
        <f>'M1 FINAL'!K23</f>
        <v/>
      </c>
      <c r="M24" s="237">
        <f>'M1 FINAL'!L23</f>
        <v>13.5</v>
      </c>
      <c r="N24" s="237">
        <f>'M1 FINAL'!M23</f>
        <v>12</v>
      </c>
      <c r="O24" s="237" t="str">
        <f t="shared" si="1"/>
        <v>V</v>
      </c>
      <c r="P24" s="237">
        <f>'M2 FINAL'!D23</f>
        <v>9.25</v>
      </c>
      <c r="Q24" s="237">
        <f>'M2 FINAL'!E23</f>
        <v>16</v>
      </c>
      <c r="R24" s="237">
        <f>'M2 FINAL'!F23</f>
        <v>12</v>
      </c>
      <c r="S24" s="237">
        <f>'M2 FINAL'!G23</f>
        <v>7.25</v>
      </c>
      <c r="T24" s="237">
        <f>'M2 FINAL'!H23</f>
        <v>10.5</v>
      </c>
      <c r="U24" s="237">
        <f>'M2 FINAL'!I23</f>
        <v>10.5</v>
      </c>
      <c r="V24" s="237">
        <f>'M2 FINAL'!J23</f>
        <v>11.34</v>
      </c>
      <c r="W24" s="237" t="str">
        <f t="shared" si="2"/>
        <v>VPC</v>
      </c>
      <c r="X24" s="237">
        <f>'M3-FINAL'!E25</f>
        <v>6.125</v>
      </c>
      <c r="Y24" s="237">
        <f>'M3-FINAL'!F25</f>
        <v>9</v>
      </c>
      <c r="Z24" s="237">
        <f>'M3-FINAL'!G25</f>
        <v>9</v>
      </c>
      <c r="AA24" s="237">
        <f>'M3-FINAL'!H25</f>
        <v>10.75</v>
      </c>
      <c r="AB24" s="237">
        <f>'M3-FINAL'!I25</f>
        <v>12</v>
      </c>
      <c r="AC24" s="237">
        <f>'M3-FINAL'!J25</f>
        <v>12</v>
      </c>
      <c r="AD24" s="237">
        <f>'M3-FINAL'!K25</f>
        <v>10.5</v>
      </c>
      <c r="AE24" s="237" t="str">
        <f t="shared" si="3"/>
        <v>VPC</v>
      </c>
      <c r="AF24" s="237">
        <f>'M4_FINAL '!E24</f>
        <v>12.625</v>
      </c>
      <c r="AG24" s="237" t="str">
        <f>IF('M4_FINAL '!F24="","",'M4_FINAL '!F24)</f>
        <v/>
      </c>
      <c r="AH24" s="237">
        <f>'M4_FINAL '!G24</f>
        <v>12.625</v>
      </c>
      <c r="AI24" s="237">
        <f>'M4_FINAL '!H24</f>
        <v>8</v>
      </c>
      <c r="AJ24" s="237">
        <f>IF('M4_FINAL '!I24="","",'M4_FINAL '!I24)</f>
        <v>9</v>
      </c>
      <c r="AK24" s="237">
        <f>'M4_FINAL '!J24</f>
        <v>9</v>
      </c>
      <c r="AL24" s="237">
        <f>'M4_FINAL '!K24</f>
        <v>11.030000000000001</v>
      </c>
      <c r="AM24" s="270" t="str">
        <f t="shared" si="4"/>
        <v>VPC</v>
      </c>
      <c r="AN24" s="237">
        <f>'M5-FINAL'!D23</f>
        <v>13</v>
      </c>
      <c r="AO24" s="237" t="str">
        <f>'M5-FINAL'!E23</f>
        <v/>
      </c>
      <c r="AP24" s="237">
        <f>'M5-FINAL'!F23</f>
        <v>13</v>
      </c>
      <c r="AQ24" s="237">
        <f>'M5-FINAL'!G23</f>
        <v>15</v>
      </c>
      <c r="AR24" s="237" t="str">
        <f>'M5-FINAL'!H23</f>
        <v/>
      </c>
      <c r="AS24" s="237">
        <f>'M5-FINAL'!I23</f>
        <v>15</v>
      </c>
      <c r="AT24" s="237">
        <f>'M5-FINAL'!J23</f>
        <v>12</v>
      </c>
      <c r="AU24" s="237" t="str">
        <f>'M5-FINAL'!K23</f>
        <v/>
      </c>
      <c r="AV24" s="237">
        <f>'M5-FINAL'!L23</f>
        <v>12</v>
      </c>
      <c r="AW24" s="237">
        <f>'M5-FINAL'!M23</f>
        <v>13.32</v>
      </c>
      <c r="AX24" s="237" t="str">
        <f t="shared" si="5"/>
        <v>V</v>
      </c>
      <c r="AY24" s="237">
        <f>'M6-FINAL'!D23</f>
        <v>6.5</v>
      </c>
      <c r="AZ24" s="237">
        <f>'M6-FINAL'!E23</f>
        <v>12</v>
      </c>
      <c r="BA24" s="237">
        <f>'M6-FINAL'!F23</f>
        <v>12</v>
      </c>
      <c r="BB24" s="237">
        <f>'M6-FINAL'!G23</f>
        <v>6.5</v>
      </c>
      <c r="BC24" s="237">
        <f>'M6-FINAL'!H23</f>
        <v>12</v>
      </c>
      <c r="BD24" s="237">
        <f>'M6-FINAL'!I23</f>
        <v>12</v>
      </c>
      <c r="BE24" s="237">
        <f>'M6-FINAL'!J23</f>
        <v>12.5</v>
      </c>
      <c r="BF24" s="237" t="str">
        <f>'M6-FINAL'!K23</f>
        <v/>
      </c>
      <c r="BG24" s="237">
        <f>'M6-FINAL'!L23</f>
        <v>12.5</v>
      </c>
      <c r="BH24" s="237">
        <f>'M6-FINAL'!M23</f>
        <v>12.15</v>
      </c>
      <c r="BI24" s="237" t="str">
        <f t="shared" si="9"/>
        <v>VAR</v>
      </c>
      <c r="BJ24" s="237">
        <f>M7_FINAL!E25</f>
        <v>18</v>
      </c>
      <c r="BK24" s="237" t="str">
        <f>M7_FINAL!F25</f>
        <v/>
      </c>
      <c r="BL24" s="237">
        <f>M7_FINAL!G25</f>
        <v>18</v>
      </c>
      <c r="BM24" s="237">
        <f>M7_FINAL!H25</f>
        <v>16</v>
      </c>
      <c r="BN24" s="237" t="str">
        <f>M7_FINAL!I25</f>
        <v/>
      </c>
      <c r="BO24" s="237">
        <f>M7_FINAL!J25</f>
        <v>16</v>
      </c>
      <c r="BP24" s="237">
        <f>M7_FINAL!K25</f>
        <v>16.880000000000003</v>
      </c>
      <c r="BQ24" s="237" t="str">
        <f t="shared" si="6"/>
        <v>V</v>
      </c>
      <c r="BR24" s="237">
        <f>M8FINAL!E25</f>
        <v>20</v>
      </c>
      <c r="BS24" s="237" t="str">
        <f>M8FINAL!F25</f>
        <v/>
      </c>
      <c r="BT24" s="237">
        <f>M8FINAL!G25</f>
        <v>20</v>
      </c>
      <c r="BU24" s="237">
        <f>M8FINAL!H25</f>
        <v>14.5</v>
      </c>
      <c r="BV24" s="237" t="str">
        <f>M8FINAL!I25</f>
        <v/>
      </c>
      <c r="BW24" s="237">
        <f>M8FINAL!J25</f>
        <v>14.5</v>
      </c>
      <c r="BX24" s="237">
        <f>M8FINAL!K25</f>
        <v>17.25</v>
      </c>
      <c r="BY24" s="237" t="str">
        <f t="shared" si="7"/>
        <v>V</v>
      </c>
      <c r="BZ24" s="237">
        <f t="shared" si="0"/>
        <v>13.05875</v>
      </c>
      <c r="CA24" s="124" t="str">
        <f t="shared" si="8"/>
        <v xml:space="preserve">Admis(e) </v>
      </c>
      <c r="CB24" s="130" t="s">
        <v>555</v>
      </c>
    </row>
    <row r="25" spans="2:80">
      <c r="B25" s="101">
        <v>17</v>
      </c>
      <c r="C25" s="133" t="s">
        <v>553</v>
      </c>
      <c r="D25" s="132" t="s">
        <v>355</v>
      </c>
      <c r="E25" s="237">
        <f>'M1 FINAL'!D24</f>
        <v>12.600000000000001</v>
      </c>
      <c r="F25" s="237" t="str">
        <f>'M1 FINAL'!E24</f>
        <v/>
      </c>
      <c r="G25" s="237">
        <f>'M1 FINAL'!F24</f>
        <v>12.600000000000001</v>
      </c>
      <c r="H25" s="237">
        <f>'M1 FINAL'!G24</f>
        <v>9</v>
      </c>
      <c r="I25" s="237">
        <f>'M1 FINAL'!H24</f>
        <v>10</v>
      </c>
      <c r="J25" s="237">
        <f>'M1 FINAL'!I24</f>
        <v>10</v>
      </c>
      <c r="K25" s="237">
        <f>'M1 FINAL'!J24</f>
        <v>11</v>
      </c>
      <c r="L25" s="237">
        <f>'M1 FINAL'!K24</f>
        <v>12</v>
      </c>
      <c r="M25" s="237">
        <f>'M1 FINAL'!L24</f>
        <v>12</v>
      </c>
      <c r="N25" s="237">
        <f>'M1 FINAL'!M24</f>
        <v>11.475000000000001</v>
      </c>
      <c r="O25" s="237" t="str">
        <f t="shared" si="1"/>
        <v>VPC</v>
      </c>
      <c r="P25" s="237">
        <f>'M2 FINAL'!D24</f>
        <v>10.5</v>
      </c>
      <c r="Q25" s="237">
        <f>'M2 FINAL'!E24</f>
        <v>13</v>
      </c>
      <c r="R25" s="237">
        <f>'M2 FINAL'!F24</f>
        <v>12</v>
      </c>
      <c r="S25" s="237">
        <f>'M2 FINAL'!G24</f>
        <v>5</v>
      </c>
      <c r="T25" s="237">
        <f>'M2 FINAL'!H24</f>
        <v>10</v>
      </c>
      <c r="U25" s="237">
        <f>'M2 FINAL'!I24</f>
        <v>10</v>
      </c>
      <c r="V25" s="237">
        <f>'M2 FINAL'!J24</f>
        <v>11.120000000000001</v>
      </c>
      <c r="W25" s="237" t="str">
        <f t="shared" si="2"/>
        <v>VPC</v>
      </c>
      <c r="X25" s="237">
        <f>'M3-FINAL'!E26</f>
        <v>3.125</v>
      </c>
      <c r="Y25" s="237">
        <f>'M3-FINAL'!F26</f>
        <v>9.5</v>
      </c>
      <c r="Z25" s="237">
        <f>'M3-FINAL'!G26</f>
        <v>9.5</v>
      </c>
      <c r="AA25" s="237">
        <f>'M3-FINAL'!H26</f>
        <v>14.5</v>
      </c>
      <c r="AB25" s="237" t="str">
        <f>'M3-FINAL'!I26</f>
        <v/>
      </c>
      <c r="AC25" s="237">
        <f>'M3-FINAL'!J26</f>
        <v>14.5</v>
      </c>
      <c r="AD25" s="237">
        <f>'M3-FINAL'!K26</f>
        <v>12</v>
      </c>
      <c r="AE25" s="237" t="str">
        <f t="shared" si="3"/>
        <v>VAR</v>
      </c>
      <c r="AF25" s="237">
        <f>'M4_FINAL '!E25</f>
        <v>9</v>
      </c>
      <c r="AG25" s="237">
        <f>IF('M4_FINAL '!F25="","",'M4_FINAL '!F25)</f>
        <v>12</v>
      </c>
      <c r="AH25" s="237">
        <f>'M4_FINAL '!G25</f>
        <v>12</v>
      </c>
      <c r="AI25" s="237">
        <f>'M4_FINAL '!H25</f>
        <v>12.25</v>
      </c>
      <c r="AJ25" s="237" t="str">
        <f>IF('M4_FINAL '!I25="","",'M4_FINAL '!I25)</f>
        <v/>
      </c>
      <c r="AK25" s="237">
        <f>'M4_FINAL '!J25</f>
        <v>12.25</v>
      </c>
      <c r="AL25" s="237">
        <f>'M4_FINAL '!K25</f>
        <v>12.11</v>
      </c>
      <c r="AM25" s="270" t="str">
        <f t="shared" si="4"/>
        <v>VAR</v>
      </c>
      <c r="AN25" s="237">
        <f>'M5-FINAL'!D24</f>
        <v>13.1</v>
      </c>
      <c r="AO25" s="237" t="str">
        <f>'M5-FINAL'!E24</f>
        <v/>
      </c>
      <c r="AP25" s="237">
        <f>'M5-FINAL'!F24</f>
        <v>13.1</v>
      </c>
      <c r="AQ25" s="237">
        <f>'M5-FINAL'!G24</f>
        <v>13</v>
      </c>
      <c r="AR25" s="237" t="str">
        <f>'M5-FINAL'!H24</f>
        <v/>
      </c>
      <c r="AS25" s="237">
        <f>'M5-FINAL'!I24</f>
        <v>13</v>
      </c>
      <c r="AT25" s="237">
        <f>'M5-FINAL'!J24</f>
        <v>10.5</v>
      </c>
      <c r="AU25" s="237" t="str">
        <f>'M5-FINAL'!K24</f>
        <v/>
      </c>
      <c r="AV25" s="237">
        <f>'M5-FINAL'!L24</f>
        <v>10.5</v>
      </c>
      <c r="AW25" s="237">
        <f>'M5-FINAL'!M24</f>
        <v>12.183</v>
      </c>
      <c r="AX25" s="237" t="str">
        <f t="shared" si="5"/>
        <v>V</v>
      </c>
      <c r="AY25" s="237">
        <f>'M6-FINAL'!D24</f>
        <v>9.5</v>
      </c>
      <c r="AZ25" s="237">
        <f>'M6-FINAL'!E24</f>
        <v>12</v>
      </c>
      <c r="BA25" s="237">
        <f>'M6-FINAL'!F24</f>
        <v>12</v>
      </c>
      <c r="BB25" s="237">
        <f>'M6-FINAL'!G24</f>
        <v>9.5</v>
      </c>
      <c r="BC25" s="237">
        <f>'M6-FINAL'!H24</f>
        <v>12</v>
      </c>
      <c r="BD25" s="237">
        <f>'M6-FINAL'!I24</f>
        <v>12</v>
      </c>
      <c r="BE25" s="237">
        <f>'M6-FINAL'!J24</f>
        <v>12.5</v>
      </c>
      <c r="BF25" s="237" t="str">
        <f>'M6-FINAL'!K24</f>
        <v/>
      </c>
      <c r="BG25" s="237">
        <f>'M6-FINAL'!L24</f>
        <v>12.5</v>
      </c>
      <c r="BH25" s="237">
        <f>'M6-FINAL'!M24</f>
        <v>12.15</v>
      </c>
      <c r="BI25" s="237" t="str">
        <f t="shared" si="9"/>
        <v>VAR</v>
      </c>
      <c r="BJ25" s="237">
        <f>M7_FINAL!E26</f>
        <v>17.75</v>
      </c>
      <c r="BK25" s="237" t="str">
        <f>M7_FINAL!F26</f>
        <v/>
      </c>
      <c r="BL25" s="237">
        <f>M7_FINAL!G26</f>
        <v>17.75</v>
      </c>
      <c r="BM25" s="237">
        <f>M7_FINAL!H26</f>
        <v>17.5</v>
      </c>
      <c r="BN25" s="237" t="str">
        <f>M7_FINAL!I26</f>
        <v/>
      </c>
      <c r="BO25" s="237">
        <f>M7_FINAL!J26</f>
        <v>17.5</v>
      </c>
      <c r="BP25" s="237">
        <f>M7_FINAL!K26</f>
        <v>17.61</v>
      </c>
      <c r="BQ25" s="237" t="str">
        <f t="shared" si="6"/>
        <v>V</v>
      </c>
      <c r="BR25" s="237">
        <f>M8FINAL!E26</f>
        <v>20</v>
      </c>
      <c r="BS25" s="237" t="str">
        <f>M8FINAL!F26</f>
        <v/>
      </c>
      <c r="BT25" s="237">
        <f>M8FINAL!G26</f>
        <v>20</v>
      </c>
      <c r="BU25" s="237">
        <f>M8FINAL!H26</f>
        <v>14</v>
      </c>
      <c r="BV25" s="237" t="str">
        <f>M8FINAL!I26</f>
        <v/>
      </c>
      <c r="BW25" s="237">
        <f>M8FINAL!J26</f>
        <v>14</v>
      </c>
      <c r="BX25" s="237">
        <f>M8FINAL!K26</f>
        <v>17</v>
      </c>
      <c r="BY25" s="237" t="str">
        <f t="shared" si="7"/>
        <v>V</v>
      </c>
      <c r="BZ25" s="237">
        <f t="shared" si="0"/>
        <v>13.206</v>
      </c>
      <c r="CA25" s="124" t="str">
        <f t="shared" si="8"/>
        <v xml:space="preserve">Admis(e) </v>
      </c>
      <c r="CB25" s="133" t="s">
        <v>553</v>
      </c>
    </row>
    <row r="26" spans="2:80">
      <c r="B26" s="102">
        <v>18</v>
      </c>
      <c r="C26" s="130" t="s">
        <v>552</v>
      </c>
      <c r="D26" s="128" t="s">
        <v>551</v>
      </c>
      <c r="E26" s="237">
        <f>'M1 FINAL'!D25</f>
        <v>9.1999999999999993</v>
      </c>
      <c r="F26" s="237">
        <f>'M1 FINAL'!E25</f>
        <v>12</v>
      </c>
      <c r="G26" s="237">
        <f>'M1 FINAL'!F25</f>
        <v>12</v>
      </c>
      <c r="H26" s="237">
        <f>'M1 FINAL'!G25</f>
        <v>9</v>
      </c>
      <c r="I26" s="237">
        <f>'M1 FINAL'!H25</f>
        <v>13</v>
      </c>
      <c r="J26" s="237">
        <f>'M1 FINAL'!I25</f>
        <v>12</v>
      </c>
      <c r="K26" s="237">
        <f>'M1 FINAL'!J25</f>
        <v>16.5</v>
      </c>
      <c r="L26" s="237" t="str">
        <f>'M1 FINAL'!K25</f>
        <v/>
      </c>
      <c r="M26" s="237">
        <f>'M1 FINAL'!L25</f>
        <v>16.5</v>
      </c>
      <c r="N26" s="237">
        <f>'M1 FINAL'!M25</f>
        <v>13.125</v>
      </c>
      <c r="O26" s="237" t="str">
        <f t="shared" si="1"/>
        <v>VAR</v>
      </c>
      <c r="P26" s="237">
        <f>'M2 FINAL'!D25</f>
        <v>13</v>
      </c>
      <c r="Q26" s="237" t="str">
        <f>'M2 FINAL'!E25</f>
        <v/>
      </c>
      <c r="R26" s="237">
        <f>'M2 FINAL'!F25</f>
        <v>13</v>
      </c>
      <c r="S26" s="237">
        <f>'M2 FINAL'!G25</f>
        <v>11.75</v>
      </c>
      <c r="T26" s="237" t="str">
        <f>'M2 FINAL'!H25</f>
        <v/>
      </c>
      <c r="U26" s="237">
        <f>'M2 FINAL'!I25</f>
        <v>11.75</v>
      </c>
      <c r="V26" s="237">
        <f>'M2 FINAL'!J25</f>
        <v>12.450000000000001</v>
      </c>
      <c r="W26" s="237" t="str">
        <f t="shared" si="2"/>
        <v>V</v>
      </c>
      <c r="X26" s="237">
        <f>'M3-FINAL'!E27</f>
        <v>6.875</v>
      </c>
      <c r="Y26" s="237">
        <f>'M3-FINAL'!F27</f>
        <v>10</v>
      </c>
      <c r="Z26" s="237">
        <f>'M3-FINAL'!G27</f>
        <v>10</v>
      </c>
      <c r="AA26" s="237">
        <f>'M3-FINAL'!H27</f>
        <v>15.125</v>
      </c>
      <c r="AB26" s="237" t="str">
        <f>'M3-FINAL'!I27</f>
        <v/>
      </c>
      <c r="AC26" s="237">
        <f>'M3-FINAL'!J27</f>
        <v>15.125</v>
      </c>
      <c r="AD26" s="237">
        <f>'M3-FINAL'!K27</f>
        <v>12.5625</v>
      </c>
      <c r="AE26" s="237" t="str">
        <f t="shared" si="3"/>
        <v>VAR</v>
      </c>
      <c r="AF26" s="237">
        <f>'M4_FINAL '!E26</f>
        <v>9</v>
      </c>
      <c r="AG26" s="237">
        <f>IF('M4_FINAL '!F26="","",'M4_FINAL '!F26)</f>
        <v>10</v>
      </c>
      <c r="AH26" s="237">
        <f>'M4_FINAL '!G26</f>
        <v>10</v>
      </c>
      <c r="AI26" s="237">
        <f>'M4_FINAL '!H26</f>
        <v>7</v>
      </c>
      <c r="AJ26" s="237">
        <f>IF('M4_FINAL '!I26="","",'M4_FINAL '!I26)</f>
        <v>9.5</v>
      </c>
      <c r="AK26" s="237">
        <f>'M4_FINAL '!J26</f>
        <v>9.5</v>
      </c>
      <c r="AL26" s="237">
        <f>'M4_FINAL '!K26</f>
        <v>9.7800000000000011</v>
      </c>
      <c r="AM26" s="270" t="str">
        <f t="shared" si="4"/>
        <v>VPC</v>
      </c>
      <c r="AN26" s="237">
        <f>'M5-FINAL'!D25</f>
        <v>11</v>
      </c>
      <c r="AO26" s="237" t="str">
        <f>'M5-FINAL'!E25</f>
        <v/>
      </c>
      <c r="AP26" s="237">
        <f>'M5-FINAL'!F25</f>
        <v>11</v>
      </c>
      <c r="AQ26" s="237">
        <f>'M5-FINAL'!G25</f>
        <v>14.5</v>
      </c>
      <c r="AR26" s="237" t="str">
        <f>'M5-FINAL'!H25</f>
        <v/>
      </c>
      <c r="AS26" s="237">
        <f>'M5-FINAL'!I25</f>
        <v>14.5</v>
      </c>
      <c r="AT26" s="237">
        <f>'M5-FINAL'!J25</f>
        <v>15</v>
      </c>
      <c r="AU26" s="237" t="str">
        <f>'M5-FINAL'!K25</f>
        <v/>
      </c>
      <c r="AV26" s="237">
        <f>'M5-FINAL'!L25</f>
        <v>15</v>
      </c>
      <c r="AW26" s="237">
        <f>'M5-FINAL'!M25</f>
        <v>13.515000000000001</v>
      </c>
      <c r="AX26" s="237" t="str">
        <f t="shared" si="5"/>
        <v>V</v>
      </c>
      <c r="AY26" s="237">
        <f>'M6-FINAL'!D25</f>
        <v>14.5</v>
      </c>
      <c r="AZ26" s="237" t="str">
        <f>'M6-FINAL'!E25</f>
        <v/>
      </c>
      <c r="BA26" s="237">
        <f>'M6-FINAL'!F25</f>
        <v>14.5</v>
      </c>
      <c r="BB26" s="237">
        <f>'M6-FINAL'!G25</f>
        <v>14.5</v>
      </c>
      <c r="BC26" s="237" t="str">
        <f>'M6-FINAL'!H25</f>
        <v/>
      </c>
      <c r="BD26" s="237">
        <f>'M6-FINAL'!I25</f>
        <v>14.5</v>
      </c>
      <c r="BE26" s="237">
        <f>'M6-FINAL'!J25</f>
        <v>13.5</v>
      </c>
      <c r="BF26" s="237" t="str">
        <f>'M6-FINAL'!K25</f>
        <v/>
      </c>
      <c r="BG26" s="237">
        <f>'M6-FINAL'!L25</f>
        <v>13.5</v>
      </c>
      <c r="BH26" s="237">
        <f>'M6-FINAL'!M25</f>
        <v>14.2</v>
      </c>
      <c r="BI26" s="237" t="str">
        <f t="shared" si="9"/>
        <v>V</v>
      </c>
      <c r="BJ26" s="237">
        <f>M7_FINAL!E27</f>
        <v>18.25</v>
      </c>
      <c r="BK26" s="237" t="str">
        <f>M7_FINAL!F27</f>
        <v/>
      </c>
      <c r="BL26" s="237">
        <f>M7_FINAL!G27</f>
        <v>18.25</v>
      </c>
      <c r="BM26" s="237">
        <f>M7_FINAL!H27</f>
        <v>14</v>
      </c>
      <c r="BN26" s="237" t="str">
        <f>M7_FINAL!I27</f>
        <v/>
      </c>
      <c r="BO26" s="237">
        <f>M7_FINAL!J27</f>
        <v>14</v>
      </c>
      <c r="BP26" s="237">
        <f>M7_FINAL!K27</f>
        <v>15.870000000000001</v>
      </c>
      <c r="BQ26" s="237" t="str">
        <f t="shared" si="6"/>
        <v>V</v>
      </c>
      <c r="BR26" s="237">
        <f>M8FINAL!E27</f>
        <v>20</v>
      </c>
      <c r="BS26" s="237" t="str">
        <f>M8FINAL!F27</f>
        <v/>
      </c>
      <c r="BT26" s="237">
        <f>M8FINAL!G27</f>
        <v>20</v>
      </c>
      <c r="BU26" s="237">
        <f>M8FINAL!H27</f>
        <v>14.75</v>
      </c>
      <c r="BV26" s="237" t="str">
        <f>M8FINAL!I27</f>
        <v/>
      </c>
      <c r="BW26" s="237">
        <f>M8FINAL!J27</f>
        <v>14.75</v>
      </c>
      <c r="BX26" s="237">
        <f>M8FINAL!K27</f>
        <v>17.375</v>
      </c>
      <c r="BY26" s="237" t="str">
        <f t="shared" si="7"/>
        <v>V</v>
      </c>
      <c r="BZ26" s="237">
        <f t="shared" si="0"/>
        <v>13.609687500000001</v>
      </c>
      <c r="CA26" s="124" t="str">
        <f t="shared" si="8"/>
        <v xml:space="preserve">Admis(e) </v>
      </c>
      <c r="CB26" s="130" t="s">
        <v>552</v>
      </c>
    </row>
    <row r="27" spans="2:80">
      <c r="B27" s="101">
        <v>19</v>
      </c>
      <c r="C27" s="130" t="s">
        <v>550</v>
      </c>
      <c r="D27" s="128" t="s">
        <v>412</v>
      </c>
      <c r="E27" s="237">
        <f>'M1 FINAL'!D26</f>
        <v>12.600000000000001</v>
      </c>
      <c r="F27" s="237" t="str">
        <f>'M1 FINAL'!E26</f>
        <v/>
      </c>
      <c r="G27" s="237">
        <f>'M1 FINAL'!F26</f>
        <v>12.600000000000001</v>
      </c>
      <c r="H27" s="237">
        <f>'M1 FINAL'!G26</f>
        <v>12</v>
      </c>
      <c r="I27" s="237" t="str">
        <f>'M1 FINAL'!H26</f>
        <v/>
      </c>
      <c r="J27" s="237">
        <f>'M1 FINAL'!I26</f>
        <v>12</v>
      </c>
      <c r="K27" s="237">
        <f>'M1 FINAL'!J26</f>
        <v>12</v>
      </c>
      <c r="L27" s="237" t="str">
        <f>'M1 FINAL'!K26</f>
        <v/>
      </c>
      <c r="M27" s="237">
        <f>'M1 FINAL'!L26</f>
        <v>12</v>
      </c>
      <c r="N27" s="237">
        <f>'M1 FINAL'!M26</f>
        <v>12.225000000000001</v>
      </c>
      <c r="O27" s="237" t="str">
        <f t="shared" si="1"/>
        <v>V</v>
      </c>
      <c r="P27" s="237">
        <f>'M2 FINAL'!D26</f>
        <v>9.25</v>
      </c>
      <c r="Q27" s="237">
        <f>'M2 FINAL'!E26</f>
        <v>12</v>
      </c>
      <c r="R27" s="237">
        <f>'M2 FINAL'!F26</f>
        <v>12</v>
      </c>
      <c r="S27" s="237">
        <f>'M2 FINAL'!G26</f>
        <v>9.5</v>
      </c>
      <c r="T27" s="237">
        <f>'M2 FINAL'!H26</f>
        <v>8</v>
      </c>
      <c r="U27" s="237">
        <f>'M2 FINAL'!I26</f>
        <v>9.5</v>
      </c>
      <c r="V27" s="237">
        <f>'M2 FINAL'!J26</f>
        <v>10.9</v>
      </c>
      <c r="W27" s="237" t="str">
        <f t="shared" si="2"/>
        <v>VPC</v>
      </c>
      <c r="X27" s="237">
        <f>'M3-FINAL'!E28</f>
        <v>5</v>
      </c>
      <c r="Y27" s="237">
        <f>'M3-FINAL'!F28</f>
        <v>7</v>
      </c>
      <c r="Z27" s="237">
        <f>'M3-FINAL'!G28</f>
        <v>7</v>
      </c>
      <c r="AA27" s="237">
        <f>'M3-FINAL'!H28</f>
        <v>12</v>
      </c>
      <c r="AB27" s="237" t="str">
        <f>'M3-FINAL'!I28</f>
        <v/>
      </c>
      <c r="AC27" s="237">
        <f>'M3-FINAL'!J28</f>
        <v>12</v>
      </c>
      <c r="AD27" s="237">
        <f>'M3-FINAL'!K28</f>
        <v>9.5</v>
      </c>
      <c r="AE27" s="237" t="str">
        <f t="shared" si="3"/>
        <v>VPC</v>
      </c>
      <c r="AF27" s="237">
        <f>'M4_FINAL '!E27</f>
        <v>17</v>
      </c>
      <c r="AG27" s="237" t="str">
        <f>IF('M4_FINAL '!F27="","",'M4_FINAL '!F27)</f>
        <v/>
      </c>
      <c r="AH27" s="237">
        <f>'M4_FINAL '!G27</f>
        <v>17</v>
      </c>
      <c r="AI27" s="237">
        <f>'M4_FINAL '!H27</f>
        <v>7</v>
      </c>
      <c r="AJ27" s="237" t="str">
        <f>IF('M4_FINAL '!I27="","",'M4_FINAL '!I27)</f>
        <v/>
      </c>
      <c r="AK27" s="237">
        <f>'M4_FINAL '!J27</f>
        <v>7</v>
      </c>
      <c r="AL27" s="237">
        <f>'M4_FINAL '!K27</f>
        <v>12.600000000000001</v>
      </c>
      <c r="AM27" s="270" t="str">
        <f t="shared" si="4"/>
        <v>V</v>
      </c>
      <c r="AN27" s="237">
        <f>'M5-FINAL'!D26</f>
        <v>13.600000000000001</v>
      </c>
      <c r="AO27" s="237" t="str">
        <f>'M5-FINAL'!E26</f>
        <v/>
      </c>
      <c r="AP27" s="237">
        <f>'M5-FINAL'!F26</f>
        <v>13.600000000000001</v>
      </c>
      <c r="AQ27" s="237">
        <f>'M5-FINAL'!G26</f>
        <v>15</v>
      </c>
      <c r="AR27" s="237" t="str">
        <f>'M5-FINAL'!H26</f>
        <v/>
      </c>
      <c r="AS27" s="237">
        <f>'M5-FINAL'!I26</f>
        <v>15</v>
      </c>
      <c r="AT27" s="237">
        <f>'M5-FINAL'!J26</f>
        <v>10.5</v>
      </c>
      <c r="AU27" s="237" t="str">
        <f>'M5-FINAL'!K26</f>
        <v/>
      </c>
      <c r="AV27" s="237">
        <f>'M5-FINAL'!L26</f>
        <v>10.5</v>
      </c>
      <c r="AW27" s="237">
        <f>'M5-FINAL'!M26</f>
        <v>13.008000000000001</v>
      </c>
      <c r="AX27" s="237" t="str">
        <f t="shared" si="5"/>
        <v>V</v>
      </c>
      <c r="AY27" s="237">
        <f>'M6-FINAL'!D26</f>
        <v>11</v>
      </c>
      <c r="AZ27" s="237">
        <f>'M6-FINAL'!E26</f>
        <v>12</v>
      </c>
      <c r="BA27" s="237">
        <f>'M6-FINAL'!F26</f>
        <v>12</v>
      </c>
      <c r="BB27" s="237">
        <f>'M6-FINAL'!G26</f>
        <v>11</v>
      </c>
      <c r="BC27" s="237">
        <f>'M6-FINAL'!H26</f>
        <v>12</v>
      </c>
      <c r="BD27" s="237">
        <f>'M6-FINAL'!I26</f>
        <v>12</v>
      </c>
      <c r="BE27" s="237">
        <f>'M6-FINAL'!J26</f>
        <v>12</v>
      </c>
      <c r="BF27" s="237" t="str">
        <f>'M6-FINAL'!K26</f>
        <v/>
      </c>
      <c r="BG27" s="237">
        <f>'M6-FINAL'!L26</f>
        <v>12</v>
      </c>
      <c r="BH27" s="237">
        <f>'M6-FINAL'!M26</f>
        <v>12</v>
      </c>
      <c r="BI27" s="237" t="str">
        <f t="shared" si="9"/>
        <v>VAR</v>
      </c>
      <c r="BJ27" s="237">
        <f>M7_FINAL!E28</f>
        <v>16.25</v>
      </c>
      <c r="BK27" s="237" t="str">
        <f>M7_FINAL!F28</f>
        <v/>
      </c>
      <c r="BL27" s="237">
        <f>M7_FINAL!G28</f>
        <v>16.25</v>
      </c>
      <c r="BM27" s="237">
        <f>M7_FINAL!H28</f>
        <v>15.75</v>
      </c>
      <c r="BN27" s="237" t="str">
        <f>M7_FINAL!I28</f>
        <v/>
      </c>
      <c r="BO27" s="237">
        <f>M7_FINAL!J28</f>
        <v>15.75</v>
      </c>
      <c r="BP27" s="237">
        <f>M7_FINAL!K28</f>
        <v>15.97</v>
      </c>
      <c r="BQ27" s="237" t="str">
        <f t="shared" si="6"/>
        <v>V</v>
      </c>
      <c r="BR27" s="237">
        <f>M8FINAL!E28</f>
        <v>18</v>
      </c>
      <c r="BS27" s="237" t="str">
        <f>M8FINAL!F28</f>
        <v/>
      </c>
      <c r="BT27" s="237">
        <f>M8FINAL!G28</f>
        <v>18</v>
      </c>
      <c r="BU27" s="237">
        <f>M8FINAL!H28</f>
        <v>14</v>
      </c>
      <c r="BV27" s="237" t="str">
        <f>M8FINAL!I28</f>
        <v/>
      </c>
      <c r="BW27" s="237">
        <f>M8FINAL!J28</f>
        <v>14</v>
      </c>
      <c r="BX27" s="237">
        <f>M8FINAL!K28</f>
        <v>16</v>
      </c>
      <c r="BY27" s="237" t="str">
        <f t="shared" si="7"/>
        <v>V</v>
      </c>
      <c r="BZ27" s="237">
        <f t="shared" si="0"/>
        <v>12.775375</v>
      </c>
      <c r="CA27" s="124" t="str">
        <f t="shared" si="8"/>
        <v xml:space="preserve">Admis(e) </v>
      </c>
      <c r="CB27" s="130" t="s">
        <v>550</v>
      </c>
    </row>
    <row r="28" spans="2:80">
      <c r="B28" s="102">
        <v>20</v>
      </c>
      <c r="C28" s="130" t="s">
        <v>549</v>
      </c>
      <c r="D28" s="128" t="s">
        <v>548</v>
      </c>
      <c r="E28" s="237">
        <f>'M1 FINAL'!D27</f>
        <v>12</v>
      </c>
      <c r="F28" s="237" t="str">
        <f>'M1 FINAL'!E27</f>
        <v/>
      </c>
      <c r="G28" s="237">
        <f>'M1 FINAL'!F27</f>
        <v>12</v>
      </c>
      <c r="H28" s="237">
        <f>'M1 FINAL'!G27</f>
        <v>13</v>
      </c>
      <c r="I28" s="237" t="str">
        <f>'M1 FINAL'!H27</f>
        <v/>
      </c>
      <c r="J28" s="237">
        <f>'M1 FINAL'!I27</f>
        <v>13</v>
      </c>
      <c r="K28" s="237">
        <f>'M1 FINAL'!J27</f>
        <v>15.5</v>
      </c>
      <c r="L28" s="237" t="str">
        <f>'M1 FINAL'!K27</f>
        <v/>
      </c>
      <c r="M28" s="237">
        <f>'M1 FINAL'!L27</f>
        <v>15.5</v>
      </c>
      <c r="N28" s="237">
        <f>'M1 FINAL'!M27</f>
        <v>13.25</v>
      </c>
      <c r="O28" s="237" t="str">
        <f t="shared" si="1"/>
        <v>V</v>
      </c>
      <c r="P28" s="237">
        <f>'M2 FINAL'!D27</f>
        <v>14</v>
      </c>
      <c r="Q28" s="237" t="str">
        <f>'M2 FINAL'!E27</f>
        <v/>
      </c>
      <c r="R28" s="237">
        <f>'M2 FINAL'!F27</f>
        <v>14</v>
      </c>
      <c r="S28" s="237">
        <f>'M2 FINAL'!G27</f>
        <v>6</v>
      </c>
      <c r="T28" s="237">
        <f>'M2 FINAL'!H27</f>
        <v>10.5</v>
      </c>
      <c r="U28" s="237">
        <f>'M2 FINAL'!I27</f>
        <v>10.5</v>
      </c>
      <c r="V28" s="237">
        <f>'M2 FINAL'!J27</f>
        <v>12.46</v>
      </c>
      <c r="W28" s="237" t="str">
        <f t="shared" si="2"/>
        <v>VAR</v>
      </c>
      <c r="X28" s="237">
        <f>'M3-FINAL'!E29</f>
        <v>7.625</v>
      </c>
      <c r="Y28" s="237">
        <f>'M3-FINAL'!F29</f>
        <v>16.5</v>
      </c>
      <c r="Z28" s="237">
        <f>'M3-FINAL'!G29</f>
        <v>12</v>
      </c>
      <c r="AA28" s="237">
        <f>'M3-FINAL'!H29</f>
        <v>10.75</v>
      </c>
      <c r="AB28" s="237">
        <f>'M3-FINAL'!I29</f>
        <v>12</v>
      </c>
      <c r="AC28" s="237">
        <f>'M3-FINAL'!J29</f>
        <v>12</v>
      </c>
      <c r="AD28" s="237">
        <f>'M3-FINAL'!K29</f>
        <v>12</v>
      </c>
      <c r="AE28" s="237" t="str">
        <f t="shared" si="3"/>
        <v>VAR</v>
      </c>
      <c r="AF28" s="237">
        <f>'M4_FINAL '!E28</f>
        <v>12.5</v>
      </c>
      <c r="AG28" s="237" t="str">
        <f>IF('M4_FINAL '!F28="","",'M4_FINAL '!F28)</f>
        <v/>
      </c>
      <c r="AH28" s="237">
        <f>'M4_FINAL '!G28</f>
        <v>12.5</v>
      </c>
      <c r="AI28" s="237">
        <f>'M4_FINAL '!H28</f>
        <v>10.5</v>
      </c>
      <c r="AJ28" s="237">
        <f>IF('M4_FINAL '!I28="","",'M4_FINAL '!I28)</f>
        <v>7</v>
      </c>
      <c r="AK28" s="237">
        <f>'M4_FINAL '!J28</f>
        <v>10.5</v>
      </c>
      <c r="AL28" s="237">
        <f>'M4_FINAL '!K28</f>
        <v>11.620000000000001</v>
      </c>
      <c r="AM28" s="270" t="str">
        <f t="shared" si="4"/>
        <v>VPC</v>
      </c>
      <c r="AN28" s="237">
        <f>'M5-FINAL'!D27</f>
        <v>14</v>
      </c>
      <c r="AO28" s="237" t="str">
        <f>'M5-FINAL'!E27</f>
        <v/>
      </c>
      <c r="AP28" s="237">
        <f>'M5-FINAL'!F27</f>
        <v>14</v>
      </c>
      <c r="AQ28" s="237">
        <f>'M5-FINAL'!G27</f>
        <v>15.5</v>
      </c>
      <c r="AR28" s="237" t="str">
        <f>'M5-FINAL'!H27</f>
        <v/>
      </c>
      <c r="AS28" s="237">
        <f>'M5-FINAL'!I27</f>
        <v>15.5</v>
      </c>
      <c r="AT28" s="237">
        <f>'M5-FINAL'!J27</f>
        <v>12</v>
      </c>
      <c r="AU28" s="237" t="str">
        <f>'M5-FINAL'!K27</f>
        <v/>
      </c>
      <c r="AV28" s="237">
        <f>'M5-FINAL'!L27</f>
        <v>12</v>
      </c>
      <c r="AW28" s="237">
        <f>'M5-FINAL'!M27</f>
        <v>13.815</v>
      </c>
      <c r="AX28" s="237" t="str">
        <f t="shared" si="5"/>
        <v>V</v>
      </c>
      <c r="AY28" s="237">
        <f>'M6-FINAL'!D27</f>
        <v>10.5</v>
      </c>
      <c r="AZ28" s="237">
        <f>'M6-FINAL'!E27</f>
        <v>12</v>
      </c>
      <c r="BA28" s="237">
        <f>'M6-FINAL'!F27</f>
        <v>12</v>
      </c>
      <c r="BB28" s="237">
        <f>'M6-FINAL'!G27</f>
        <v>10.5</v>
      </c>
      <c r="BC28" s="237">
        <f>'M6-FINAL'!H27</f>
        <v>12</v>
      </c>
      <c r="BD28" s="237">
        <f>'M6-FINAL'!I27</f>
        <v>12</v>
      </c>
      <c r="BE28" s="237">
        <f>'M6-FINAL'!J27</f>
        <v>12.5</v>
      </c>
      <c r="BF28" s="237" t="str">
        <f>'M6-FINAL'!K27</f>
        <v/>
      </c>
      <c r="BG28" s="237">
        <f>'M6-FINAL'!L27</f>
        <v>12.5</v>
      </c>
      <c r="BH28" s="237">
        <f>'M6-FINAL'!M27</f>
        <v>12.15</v>
      </c>
      <c r="BI28" s="237" t="str">
        <f t="shared" si="9"/>
        <v>VAR</v>
      </c>
      <c r="BJ28" s="237">
        <f>M7_FINAL!E29</f>
        <v>19.25</v>
      </c>
      <c r="BK28" s="237" t="str">
        <f>M7_FINAL!F29</f>
        <v/>
      </c>
      <c r="BL28" s="237">
        <f>M7_FINAL!G29</f>
        <v>19.25</v>
      </c>
      <c r="BM28" s="237">
        <f>M7_FINAL!H29</f>
        <v>13</v>
      </c>
      <c r="BN28" s="237" t="str">
        <f>M7_FINAL!I29</f>
        <v/>
      </c>
      <c r="BO28" s="237">
        <f>M7_FINAL!J29</f>
        <v>13</v>
      </c>
      <c r="BP28" s="237">
        <f>M7_FINAL!K29</f>
        <v>15.750000000000002</v>
      </c>
      <c r="BQ28" s="237" t="str">
        <f t="shared" si="6"/>
        <v>V</v>
      </c>
      <c r="BR28" s="237">
        <f>M8FINAL!E29</f>
        <v>20</v>
      </c>
      <c r="BS28" s="237" t="str">
        <f>M8FINAL!F29</f>
        <v/>
      </c>
      <c r="BT28" s="237">
        <f>M8FINAL!G29</f>
        <v>20</v>
      </c>
      <c r="BU28" s="237">
        <f>M8FINAL!H29</f>
        <v>14.25</v>
      </c>
      <c r="BV28" s="237" t="str">
        <f>M8FINAL!I29</f>
        <v/>
      </c>
      <c r="BW28" s="237">
        <f>M8FINAL!J29</f>
        <v>14.25</v>
      </c>
      <c r="BX28" s="237">
        <f>M8FINAL!K29</f>
        <v>17.125</v>
      </c>
      <c r="BY28" s="237" t="str">
        <f t="shared" si="7"/>
        <v>V</v>
      </c>
      <c r="BZ28" s="237">
        <f t="shared" si="0"/>
        <v>13.52125</v>
      </c>
      <c r="CA28" s="124" t="str">
        <f t="shared" si="8"/>
        <v xml:space="preserve">Admis(e) </v>
      </c>
      <c r="CB28" s="130" t="s">
        <v>549</v>
      </c>
    </row>
    <row r="29" spans="2:80">
      <c r="B29" s="101">
        <v>21</v>
      </c>
      <c r="C29" s="130" t="s">
        <v>547</v>
      </c>
      <c r="D29" s="128" t="s">
        <v>416</v>
      </c>
      <c r="E29" s="237">
        <f>'M1 FINAL'!D28</f>
        <v>6.8</v>
      </c>
      <c r="F29" s="237">
        <f>'M1 FINAL'!E28</f>
        <v>11</v>
      </c>
      <c r="G29" s="237">
        <f>'M1 FINAL'!F28</f>
        <v>11</v>
      </c>
      <c r="H29" s="237">
        <f>'M1 FINAL'!G28</f>
        <v>8.5</v>
      </c>
      <c r="I29" s="237">
        <f>'M1 FINAL'!H28</f>
        <v>10</v>
      </c>
      <c r="J29" s="237">
        <f>'M1 FINAL'!I28</f>
        <v>10</v>
      </c>
      <c r="K29" s="237">
        <f>'M1 FINAL'!J28</f>
        <v>5.5</v>
      </c>
      <c r="L29" s="237">
        <f>'M1 FINAL'!K28</f>
        <v>12</v>
      </c>
      <c r="M29" s="237">
        <f>'M1 FINAL'!L28</f>
        <v>12</v>
      </c>
      <c r="N29" s="237">
        <f>'M1 FINAL'!M28</f>
        <v>10.875</v>
      </c>
      <c r="O29" s="237" t="str">
        <f t="shared" si="1"/>
        <v>NV</v>
      </c>
      <c r="P29" s="237">
        <f>'M2 FINAL'!D28</f>
        <v>5</v>
      </c>
      <c r="Q29" s="237" t="str">
        <f>'M2 FINAL'!E28</f>
        <v/>
      </c>
      <c r="R29" s="237">
        <f>'M2 FINAL'!F28</f>
        <v>5</v>
      </c>
      <c r="S29" s="237">
        <f>'M2 FINAL'!G28</f>
        <v>5.75</v>
      </c>
      <c r="T29" s="237" t="str">
        <f>'M2 FINAL'!H28</f>
        <v/>
      </c>
      <c r="U29" s="237">
        <f>'M2 FINAL'!I28</f>
        <v>5.75</v>
      </c>
      <c r="V29" s="237">
        <f>'M2 FINAL'!J28</f>
        <v>5.33</v>
      </c>
      <c r="W29" s="237" t="str">
        <f t="shared" si="2"/>
        <v>NV</v>
      </c>
      <c r="X29" s="237">
        <f>'M3-FINAL'!E30</f>
        <v>1</v>
      </c>
      <c r="Y29" s="237" t="str">
        <f>'M3-FINAL'!F30</f>
        <v/>
      </c>
      <c r="Z29" s="237">
        <f>'M3-FINAL'!G30</f>
        <v>1</v>
      </c>
      <c r="AA29" s="237">
        <f>'M3-FINAL'!H30</f>
        <v>9.25</v>
      </c>
      <c r="AB29" s="237" t="str">
        <f>'M3-FINAL'!I30</f>
        <v/>
      </c>
      <c r="AC29" s="237">
        <f>'M3-FINAL'!J30</f>
        <v>9.25</v>
      </c>
      <c r="AD29" s="237">
        <f>'M3-FINAL'!K30</f>
        <v>5.125</v>
      </c>
      <c r="AE29" s="237" t="str">
        <f t="shared" si="3"/>
        <v>NV</v>
      </c>
      <c r="AF29" s="237">
        <f>'M4_FINAL '!E29</f>
        <v>2</v>
      </c>
      <c r="AG29" s="237" t="str">
        <f>IF('M4_FINAL '!F29="","",'M4_FINAL '!F29)</f>
        <v/>
      </c>
      <c r="AH29" s="237">
        <f>'M4_FINAL '!G29</f>
        <v>2</v>
      </c>
      <c r="AI29" s="237">
        <f>'M4_FINAL '!H29</f>
        <v>2.5</v>
      </c>
      <c r="AJ29" s="237" t="str">
        <f>IF('M4_FINAL '!I29="","",'M4_FINAL '!I29)</f>
        <v/>
      </c>
      <c r="AK29" s="237">
        <f>'M4_FINAL '!J29</f>
        <v>2.5</v>
      </c>
      <c r="AL29" s="237">
        <f>'M4_FINAL '!K29</f>
        <v>2.2200000000000002</v>
      </c>
      <c r="AM29" s="270" t="str">
        <f t="shared" si="4"/>
        <v>NV</v>
      </c>
      <c r="AN29" s="237">
        <f>'M5-FINAL'!D28</f>
        <v>12</v>
      </c>
      <c r="AO29" s="237" t="str">
        <f>'M5-FINAL'!E28</f>
        <v/>
      </c>
      <c r="AP29" s="237">
        <f>'M5-FINAL'!F28</f>
        <v>12</v>
      </c>
      <c r="AQ29" s="237">
        <f>'M5-FINAL'!G28</f>
        <v>0</v>
      </c>
      <c r="AR29" s="237" t="str">
        <f>'M5-FINAL'!H28</f>
        <v/>
      </c>
      <c r="AS29" s="237">
        <f>'M5-FINAL'!I28</f>
        <v>0</v>
      </c>
      <c r="AT29" s="237">
        <f>'M5-FINAL'!J28</f>
        <v>0</v>
      </c>
      <c r="AU29" s="237" t="str">
        <f>'M5-FINAL'!K28</f>
        <v/>
      </c>
      <c r="AV29" s="237">
        <f>'M5-FINAL'!L28</f>
        <v>0</v>
      </c>
      <c r="AW29" s="237">
        <f>'M5-FINAL'!M28</f>
        <v>3.96</v>
      </c>
      <c r="AX29" s="237" t="str">
        <f t="shared" si="5"/>
        <v>NV</v>
      </c>
      <c r="AY29" s="237">
        <f>'M6-FINAL'!D28</f>
        <v>0</v>
      </c>
      <c r="AZ29" s="237" t="str">
        <f>'M6-FINAL'!E28</f>
        <v/>
      </c>
      <c r="BA29" s="237">
        <f>'M6-FINAL'!F28</f>
        <v>0</v>
      </c>
      <c r="BB29" s="237">
        <f>'M6-FINAL'!G28</f>
        <v>0</v>
      </c>
      <c r="BC29" s="237" t="str">
        <f>'M6-FINAL'!H28</f>
        <v/>
      </c>
      <c r="BD29" s="237">
        <f>'M6-FINAL'!I28</f>
        <v>0</v>
      </c>
      <c r="BE29" s="237">
        <f>'M6-FINAL'!J28</f>
        <v>0</v>
      </c>
      <c r="BF29" s="237" t="str">
        <f>'M6-FINAL'!K28</f>
        <v/>
      </c>
      <c r="BG29" s="237">
        <f>'M6-FINAL'!L28</f>
        <v>0</v>
      </c>
      <c r="BH29" s="237">
        <f>'M6-FINAL'!M28</f>
        <v>0</v>
      </c>
      <c r="BI29" s="237" t="str">
        <f t="shared" si="9"/>
        <v>NV</v>
      </c>
      <c r="BJ29" s="237">
        <f>M7_FINAL!E30</f>
        <v>0</v>
      </c>
      <c r="BK29" s="237" t="str">
        <f>M7_FINAL!F30</f>
        <v/>
      </c>
      <c r="BL29" s="237">
        <f>M7_FINAL!G30</f>
        <v>0</v>
      </c>
      <c r="BM29" s="237">
        <f>M7_FINAL!H30</f>
        <v>0</v>
      </c>
      <c r="BN29" s="237" t="str">
        <f>M7_FINAL!I30</f>
        <v/>
      </c>
      <c r="BO29" s="237">
        <f>M7_FINAL!J30</f>
        <v>0</v>
      </c>
      <c r="BP29" s="237">
        <f>M7_FINAL!K30</f>
        <v>0</v>
      </c>
      <c r="BQ29" s="237" t="str">
        <f t="shared" si="6"/>
        <v>NV</v>
      </c>
      <c r="BR29" s="237">
        <f>M8FINAL!E30</f>
        <v>0</v>
      </c>
      <c r="BS29" s="237" t="str">
        <f>M8FINAL!F30</f>
        <v/>
      </c>
      <c r="BT29" s="237">
        <f>M8FINAL!G30</f>
        <v>0</v>
      </c>
      <c r="BU29" s="237">
        <f>M8FINAL!H30</f>
        <v>6.75</v>
      </c>
      <c r="BV29" s="237" t="str">
        <f>M8FINAL!I30</f>
        <v/>
      </c>
      <c r="BW29" s="237">
        <f>M8FINAL!J30</f>
        <v>6.75</v>
      </c>
      <c r="BX29" s="237">
        <f>M8FINAL!K30</f>
        <v>3.375</v>
      </c>
      <c r="BY29" s="237" t="str">
        <f t="shared" si="7"/>
        <v>NV</v>
      </c>
      <c r="BZ29" s="237">
        <f t="shared" si="0"/>
        <v>3.8606249999999998</v>
      </c>
      <c r="CA29" s="124" t="str">
        <f t="shared" si="8"/>
        <v/>
      </c>
      <c r="CB29" s="130" t="s">
        <v>547</v>
      </c>
    </row>
    <row r="30" spans="2:80">
      <c r="B30" s="102">
        <v>22</v>
      </c>
      <c r="C30" s="130" t="s">
        <v>546</v>
      </c>
      <c r="D30" s="128" t="s">
        <v>545</v>
      </c>
      <c r="E30" s="237">
        <f>'M1 FINAL'!D29</f>
        <v>13.2</v>
      </c>
      <c r="F30" s="237" t="str">
        <f>'M1 FINAL'!E29</f>
        <v/>
      </c>
      <c r="G30" s="237">
        <f>'M1 FINAL'!F29</f>
        <v>13.2</v>
      </c>
      <c r="H30" s="237">
        <f>'M1 FINAL'!G29</f>
        <v>12.5</v>
      </c>
      <c r="I30" s="237" t="str">
        <f>'M1 FINAL'!H29</f>
        <v/>
      </c>
      <c r="J30" s="237">
        <f>'M1 FINAL'!I29</f>
        <v>12.5</v>
      </c>
      <c r="K30" s="237">
        <f>'M1 FINAL'!J29</f>
        <v>8.5</v>
      </c>
      <c r="L30" s="237">
        <f>'M1 FINAL'!K29</f>
        <v>14</v>
      </c>
      <c r="M30" s="237">
        <f>'M1 FINAL'!L29</f>
        <v>12</v>
      </c>
      <c r="N30" s="237">
        <f>'M1 FINAL'!M29</f>
        <v>12.637499999999999</v>
      </c>
      <c r="O30" s="237" t="str">
        <f t="shared" si="1"/>
        <v>VAR</v>
      </c>
      <c r="P30" s="237">
        <f>'M2 FINAL'!D29</f>
        <v>15</v>
      </c>
      <c r="Q30" s="237" t="str">
        <f>'M2 FINAL'!E29</f>
        <v/>
      </c>
      <c r="R30" s="237">
        <f>'M2 FINAL'!F29</f>
        <v>15</v>
      </c>
      <c r="S30" s="237">
        <f>'M2 FINAL'!G29</f>
        <v>11.5</v>
      </c>
      <c r="T30" s="237" t="str">
        <f>'M2 FINAL'!H29</f>
        <v/>
      </c>
      <c r="U30" s="237">
        <f>'M2 FINAL'!I29</f>
        <v>11.5</v>
      </c>
      <c r="V30" s="237">
        <f>'M2 FINAL'!J29</f>
        <v>13.46</v>
      </c>
      <c r="W30" s="237" t="str">
        <f t="shared" si="2"/>
        <v>V</v>
      </c>
      <c r="X30" s="237">
        <f>'M3-FINAL'!E31</f>
        <v>8.625</v>
      </c>
      <c r="Y30" s="237">
        <f>'M3-FINAL'!F31</f>
        <v>3</v>
      </c>
      <c r="Z30" s="237">
        <f>'M3-FINAL'!G31</f>
        <v>8.625</v>
      </c>
      <c r="AA30" s="237">
        <f>'M3-FINAL'!H31</f>
        <v>14.75</v>
      </c>
      <c r="AB30" s="237" t="str">
        <f>'M3-FINAL'!I31</f>
        <v/>
      </c>
      <c r="AC30" s="237">
        <f>'M3-FINAL'!J31</f>
        <v>14.75</v>
      </c>
      <c r="AD30" s="237">
        <f>'M3-FINAL'!K31</f>
        <v>11.6875</v>
      </c>
      <c r="AE30" s="237" t="str">
        <f t="shared" si="3"/>
        <v>VPC</v>
      </c>
      <c r="AF30" s="237">
        <f>'M4_FINAL '!E30</f>
        <v>9.75</v>
      </c>
      <c r="AG30" s="237">
        <f>IF('M4_FINAL '!F30="","",'M4_FINAL '!F30)</f>
        <v>12</v>
      </c>
      <c r="AH30" s="237">
        <f>'M4_FINAL '!G30</f>
        <v>12</v>
      </c>
      <c r="AI30" s="237">
        <f>'M4_FINAL '!H30</f>
        <v>11.25</v>
      </c>
      <c r="AJ30" s="237">
        <f>IF('M4_FINAL '!I30="","",'M4_FINAL '!I30)</f>
        <v>5</v>
      </c>
      <c r="AK30" s="237">
        <f>'M4_FINAL '!J30</f>
        <v>11.25</v>
      </c>
      <c r="AL30" s="237">
        <f>'M4_FINAL '!K30</f>
        <v>11.670000000000002</v>
      </c>
      <c r="AM30" s="270" t="str">
        <f t="shared" si="4"/>
        <v>VPC</v>
      </c>
      <c r="AN30" s="237">
        <f>'M5-FINAL'!D29</f>
        <v>13.7</v>
      </c>
      <c r="AO30" s="237" t="str">
        <f>'M5-FINAL'!E29</f>
        <v/>
      </c>
      <c r="AP30" s="237">
        <f>'M5-FINAL'!F29</f>
        <v>13.7</v>
      </c>
      <c r="AQ30" s="237">
        <f>'M5-FINAL'!G29</f>
        <v>16</v>
      </c>
      <c r="AR30" s="237" t="str">
        <f>'M5-FINAL'!H29</f>
        <v/>
      </c>
      <c r="AS30" s="237">
        <f>'M5-FINAL'!I29</f>
        <v>16</v>
      </c>
      <c r="AT30" s="237">
        <f>'M5-FINAL'!J29</f>
        <v>15</v>
      </c>
      <c r="AU30" s="237" t="str">
        <f>'M5-FINAL'!K29</f>
        <v/>
      </c>
      <c r="AV30" s="237">
        <f>'M5-FINAL'!L29</f>
        <v>15</v>
      </c>
      <c r="AW30" s="237">
        <f>'M5-FINAL'!M29</f>
        <v>14.901</v>
      </c>
      <c r="AX30" s="237" t="str">
        <f t="shared" si="5"/>
        <v>V</v>
      </c>
      <c r="AY30" s="237">
        <f>'M6-FINAL'!D29</f>
        <v>12</v>
      </c>
      <c r="AZ30" s="237" t="str">
        <f>'M6-FINAL'!E29</f>
        <v/>
      </c>
      <c r="BA30" s="237">
        <f>'M6-FINAL'!F29</f>
        <v>12</v>
      </c>
      <c r="BB30" s="237">
        <f>'M6-FINAL'!G29</f>
        <v>12</v>
      </c>
      <c r="BC30" s="237" t="str">
        <f>'M6-FINAL'!H29</f>
        <v/>
      </c>
      <c r="BD30" s="237">
        <f>'M6-FINAL'!I29</f>
        <v>12</v>
      </c>
      <c r="BE30" s="237">
        <f>'M6-FINAL'!J29</f>
        <v>12.5</v>
      </c>
      <c r="BF30" s="237" t="str">
        <f>'M6-FINAL'!K29</f>
        <v/>
      </c>
      <c r="BG30" s="237">
        <f>'M6-FINAL'!L29</f>
        <v>12.5</v>
      </c>
      <c r="BH30" s="237">
        <f>'M6-FINAL'!M29</f>
        <v>12.15</v>
      </c>
      <c r="BI30" s="237" t="str">
        <f t="shared" si="9"/>
        <v>V</v>
      </c>
      <c r="BJ30" s="237">
        <f>M7_FINAL!E31</f>
        <v>17.5</v>
      </c>
      <c r="BK30" s="237" t="str">
        <f>M7_FINAL!F31</f>
        <v/>
      </c>
      <c r="BL30" s="237">
        <f>M7_FINAL!G31</f>
        <v>17.5</v>
      </c>
      <c r="BM30" s="237">
        <f>M7_FINAL!H31</f>
        <v>13</v>
      </c>
      <c r="BN30" s="237" t="str">
        <f>M7_FINAL!I31</f>
        <v/>
      </c>
      <c r="BO30" s="237">
        <f>M7_FINAL!J31</f>
        <v>13</v>
      </c>
      <c r="BP30" s="237">
        <f>M7_FINAL!K31</f>
        <v>14.98</v>
      </c>
      <c r="BQ30" s="237" t="str">
        <f t="shared" si="6"/>
        <v>V</v>
      </c>
      <c r="BR30" s="237">
        <f>M8FINAL!E31</f>
        <v>20</v>
      </c>
      <c r="BS30" s="237" t="str">
        <f>M8FINAL!F31</f>
        <v/>
      </c>
      <c r="BT30" s="237">
        <f>M8FINAL!G31</f>
        <v>20</v>
      </c>
      <c r="BU30" s="237">
        <f>M8FINAL!H31</f>
        <v>13.75</v>
      </c>
      <c r="BV30" s="237" t="str">
        <f>M8FINAL!I31</f>
        <v/>
      </c>
      <c r="BW30" s="237">
        <f>M8FINAL!J31</f>
        <v>13.75</v>
      </c>
      <c r="BX30" s="237">
        <f>M8FINAL!K31</f>
        <v>16.875</v>
      </c>
      <c r="BY30" s="237" t="str">
        <f t="shared" si="7"/>
        <v>V</v>
      </c>
      <c r="BZ30" s="237">
        <f t="shared" si="0"/>
        <v>13.545125000000001</v>
      </c>
      <c r="CA30" s="124" t="str">
        <f t="shared" si="8"/>
        <v xml:space="preserve">Admis(e) </v>
      </c>
      <c r="CB30" s="130" t="s">
        <v>546</v>
      </c>
    </row>
    <row r="31" spans="2:80">
      <c r="B31" s="101">
        <v>23</v>
      </c>
      <c r="C31" s="129" t="s">
        <v>544</v>
      </c>
      <c r="D31" s="128" t="s">
        <v>277</v>
      </c>
      <c r="E31" s="237">
        <f>'M1 FINAL'!D30</f>
        <v>8.8000000000000007</v>
      </c>
      <c r="F31" s="237">
        <f>'M1 FINAL'!E30</f>
        <v>12</v>
      </c>
      <c r="G31" s="237">
        <f>'M1 FINAL'!F30</f>
        <v>12</v>
      </c>
      <c r="H31" s="237">
        <f>'M1 FINAL'!G30</f>
        <v>12</v>
      </c>
      <c r="I31" s="237" t="str">
        <f>'M1 FINAL'!H30</f>
        <v/>
      </c>
      <c r="J31" s="237">
        <f>'M1 FINAL'!I30</f>
        <v>12</v>
      </c>
      <c r="K31" s="237">
        <f>'M1 FINAL'!J30</f>
        <v>13.5</v>
      </c>
      <c r="L31" s="237" t="str">
        <f>'M1 FINAL'!K30</f>
        <v/>
      </c>
      <c r="M31" s="237">
        <f>'M1 FINAL'!L30</f>
        <v>13.5</v>
      </c>
      <c r="N31" s="237">
        <f>'M1 FINAL'!M30</f>
        <v>12.375</v>
      </c>
      <c r="O31" s="237" t="str">
        <f t="shared" si="1"/>
        <v>VAR</v>
      </c>
      <c r="P31" s="237">
        <f>'M2 FINAL'!D30</f>
        <v>12.75</v>
      </c>
      <c r="Q31" s="237" t="str">
        <f>'M2 FINAL'!E30</f>
        <v/>
      </c>
      <c r="R31" s="237">
        <f>'M2 FINAL'!F30</f>
        <v>12.75</v>
      </c>
      <c r="S31" s="237">
        <f>'M2 FINAL'!G30</f>
        <v>7.25</v>
      </c>
      <c r="T31" s="237">
        <f>'M2 FINAL'!H30</f>
        <v>6</v>
      </c>
      <c r="U31" s="237">
        <f>'M2 FINAL'!I30</f>
        <v>7.25</v>
      </c>
      <c r="V31" s="237">
        <f>'M2 FINAL'!J30</f>
        <v>10.33</v>
      </c>
      <c r="W31" s="237" t="str">
        <f t="shared" si="2"/>
        <v>VPC</v>
      </c>
      <c r="X31" s="237">
        <f>'M3-FINAL'!E32</f>
        <v>6</v>
      </c>
      <c r="Y31" s="237">
        <f>'M3-FINAL'!F32</f>
        <v>5.75</v>
      </c>
      <c r="Z31" s="237">
        <f>'M3-FINAL'!G32</f>
        <v>6</v>
      </c>
      <c r="AA31" s="237">
        <f>'M3-FINAL'!H32</f>
        <v>16</v>
      </c>
      <c r="AB31" s="237" t="str">
        <f>'M3-FINAL'!I32</f>
        <v/>
      </c>
      <c r="AC31" s="237">
        <f>'M3-FINAL'!J32</f>
        <v>16</v>
      </c>
      <c r="AD31" s="237">
        <f>'M3-FINAL'!K32</f>
        <v>11</v>
      </c>
      <c r="AE31" s="237" t="str">
        <f t="shared" si="3"/>
        <v>VPC</v>
      </c>
      <c r="AF31" s="237">
        <f>'M4_FINAL '!E31</f>
        <v>8.875</v>
      </c>
      <c r="AG31" s="237">
        <f>IF('M4_FINAL '!F31="","",'M4_FINAL '!F31)</f>
        <v>11</v>
      </c>
      <c r="AH31" s="237">
        <f>'M4_FINAL '!G31</f>
        <v>11</v>
      </c>
      <c r="AI31" s="237">
        <f>'M4_FINAL '!H31</f>
        <v>3.25</v>
      </c>
      <c r="AJ31" s="237">
        <f>IF('M4_FINAL '!I31="","",'M4_FINAL '!I31)</f>
        <v>12</v>
      </c>
      <c r="AK31" s="237">
        <f>'M4_FINAL '!J31</f>
        <v>12</v>
      </c>
      <c r="AL31" s="237">
        <f>'M4_FINAL '!K31</f>
        <v>11.440000000000001</v>
      </c>
      <c r="AM31" s="270" t="str">
        <f t="shared" si="4"/>
        <v>VPC</v>
      </c>
      <c r="AN31" s="237">
        <f>'M5-FINAL'!D30</f>
        <v>12</v>
      </c>
      <c r="AO31" s="237" t="str">
        <f>'M5-FINAL'!E30</f>
        <v/>
      </c>
      <c r="AP31" s="237">
        <f>'M5-FINAL'!F30</f>
        <v>12</v>
      </c>
      <c r="AQ31" s="237">
        <f>'M5-FINAL'!G30</f>
        <v>15</v>
      </c>
      <c r="AR31" s="237" t="str">
        <f>'M5-FINAL'!H30</f>
        <v/>
      </c>
      <c r="AS31" s="237">
        <f>'M5-FINAL'!I30</f>
        <v>15</v>
      </c>
      <c r="AT31" s="237">
        <f>'M5-FINAL'!J30</f>
        <v>10.5</v>
      </c>
      <c r="AU31" s="237" t="str">
        <f>'M5-FINAL'!K30</f>
        <v/>
      </c>
      <c r="AV31" s="237">
        <f>'M5-FINAL'!L30</f>
        <v>10.5</v>
      </c>
      <c r="AW31" s="237">
        <f>'M5-FINAL'!M30</f>
        <v>12.48</v>
      </c>
      <c r="AX31" s="237" t="str">
        <f t="shared" si="5"/>
        <v>V</v>
      </c>
      <c r="AY31" s="237">
        <f>'M6-FINAL'!D30</f>
        <v>10</v>
      </c>
      <c r="AZ31" s="237">
        <f>'M6-FINAL'!E30</f>
        <v>12</v>
      </c>
      <c r="BA31" s="237">
        <f>'M6-FINAL'!F30</f>
        <v>12</v>
      </c>
      <c r="BB31" s="237">
        <f>'M6-FINAL'!G30</f>
        <v>10</v>
      </c>
      <c r="BC31" s="237">
        <f>'M6-FINAL'!H30</f>
        <v>12</v>
      </c>
      <c r="BD31" s="237">
        <f>'M6-FINAL'!I30</f>
        <v>12</v>
      </c>
      <c r="BE31" s="237">
        <f>'M6-FINAL'!J30</f>
        <v>12.5</v>
      </c>
      <c r="BF31" s="237" t="str">
        <f>'M6-FINAL'!K30</f>
        <v/>
      </c>
      <c r="BG31" s="237">
        <f>'M6-FINAL'!L30</f>
        <v>12.5</v>
      </c>
      <c r="BH31" s="237">
        <f>'M6-FINAL'!M30</f>
        <v>12.15</v>
      </c>
      <c r="BI31" s="237" t="str">
        <f t="shared" si="9"/>
        <v>VAR</v>
      </c>
      <c r="BJ31" s="237">
        <f>M7_FINAL!E32</f>
        <v>15.75</v>
      </c>
      <c r="BK31" s="237" t="str">
        <f>M7_FINAL!F32</f>
        <v/>
      </c>
      <c r="BL31" s="237">
        <f>M7_FINAL!G32</f>
        <v>15.75</v>
      </c>
      <c r="BM31" s="237">
        <f>M7_FINAL!H32</f>
        <v>13</v>
      </c>
      <c r="BN31" s="237" t="str">
        <f>M7_FINAL!I32</f>
        <v/>
      </c>
      <c r="BO31" s="237">
        <f>M7_FINAL!J32</f>
        <v>13</v>
      </c>
      <c r="BP31" s="237">
        <f>M7_FINAL!K32</f>
        <v>14.21</v>
      </c>
      <c r="BQ31" s="237" t="str">
        <f t="shared" si="6"/>
        <v>V</v>
      </c>
      <c r="BR31" s="237">
        <f>M8FINAL!E32</f>
        <v>18</v>
      </c>
      <c r="BS31" s="237" t="str">
        <f>M8FINAL!F32</f>
        <v/>
      </c>
      <c r="BT31" s="237">
        <f>M8FINAL!G32</f>
        <v>18</v>
      </c>
      <c r="BU31" s="237">
        <f>M8FINAL!H32</f>
        <v>13.75</v>
      </c>
      <c r="BV31" s="237" t="str">
        <f>M8FINAL!I32</f>
        <v/>
      </c>
      <c r="BW31" s="237">
        <f>M8FINAL!J32</f>
        <v>13.75</v>
      </c>
      <c r="BX31" s="237">
        <f>M8FINAL!K32</f>
        <v>15.875</v>
      </c>
      <c r="BY31" s="237" t="str">
        <f t="shared" si="7"/>
        <v>V</v>
      </c>
      <c r="BZ31" s="237">
        <f t="shared" si="0"/>
        <v>12.482500000000002</v>
      </c>
      <c r="CA31" s="124" t="str">
        <f t="shared" si="8"/>
        <v xml:space="preserve">Admis(e) </v>
      </c>
      <c r="CB31" s="129" t="s">
        <v>544</v>
      </c>
    </row>
    <row r="32" spans="2:80">
      <c r="B32" s="102">
        <v>24</v>
      </c>
      <c r="C32" s="130" t="s">
        <v>543</v>
      </c>
      <c r="D32" s="128" t="s">
        <v>542</v>
      </c>
      <c r="E32" s="237">
        <f>'M1 FINAL'!D31</f>
        <v>11.6</v>
      </c>
      <c r="F32" s="237">
        <f>'M1 FINAL'!E31</f>
        <v>12</v>
      </c>
      <c r="G32" s="237">
        <f>'M1 FINAL'!F31</f>
        <v>12</v>
      </c>
      <c r="H32" s="237">
        <f>'M1 FINAL'!G31</f>
        <v>12</v>
      </c>
      <c r="I32" s="237" t="str">
        <f>'M1 FINAL'!H31</f>
        <v/>
      </c>
      <c r="J32" s="237">
        <f>'M1 FINAL'!I31</f>
        <v>12</v>
      </c>
      <c r="K32" s="237">
        <f>'M1 FINAL'!J31</f>
        <v>12.5</v>
      </c>
      <c r="L32" s="237" t="str">
        <f>'M1 FINAL'!K31</f>
        <v/>
      </c>
      <c r="M32" s="237">
        <f>'M1 FINAL'!L31</f>
        <v>12.5</v>
      </c>
      <c r="N32" s="237">
        <f>'M1 FINAL'!M31</f>
        <v>12.125</v>
      </c>
      <c r="O32" s="237" t="str">
        <f t="shared" si="1"/>
        <v>VAR</v>
      </c>
      <c r="P32" s="237">
        <f>'M2 FINAL'!D31</f>
        <v>11.5</v>
      </c>
      <c r="Q32" s="237">
        <f>'M2 FINAL'!E31</f>
        <v>12</v>
      </c>
      <c r="R32" s="237">
        <f>'M2 FINAL'!F31</f>
        <v>12</v>
      </c>
      <c r="S32" s="237">
        <f>'M2 FINAL'!G31</f>
        <v>8.75</v>
      </c>
      <c r="T32" s="237">
        <f>'M2 FINAL'!H31</f>
        <v>0</v>
      </c>
      <c r="U32" s="237">
        <f>'M2 FINAL'!I31</f>
        <v>8.75</v>
      </c>
      <c r="V32" s="237">
        <f>'M2 FINAL'!J31</f>
        <v>10.57</v>
      </c>
      <c r="W32" s="237" t="str">
        <f t="shared" si="2"/>
        <v>VPC</v>
      </c>
      <c r="X32" s="237">
        <f>'M3-FINAL'!E33</f>
        <v>5.125</v>
      </c>
      <c r="Y32" s="237">
        <f>'M3-FINAL'!F33</f>
        <v>8</v>
      </c>
      <c r="Z32" s="237">
        <f>'M3-FINAL'!G33</f>
        <v>8</v>
      </c>
      <c r="AA32" s="237">
        <f>'M3-FINAL'!H33</f>
        <v>10.75</v>
      </c>
      <c r="AB32" s="237">
        <f>'M3-FINAL'!I33</f>
        <v>12</v>
      </c>
      <c r="AC32" s="237">
        <f>'M3-FINAL'!J33</f>
        <v>12</v>
      </c>
      <c r="AD32" s="237">
        <f>'M3-FINAL'!K33</f>
        <v>10</v>
      </c>
      <c r="AE32" s="237" t="str">
        <f t="shared" si="3"/>
        <v>VPC</v>
      </c>
      <c r="AF32" s="237">
        <f>'M4_FINAL '!E32</f>
        <v>14.25</v>
      </c>
      <c r="AG32" s="237" t="str">
        <f>IF('M4_FINAL '!F32="","",'M4_FINAL '!F32)</f>
        <v/>
      </c>
      <c r="AH32" s="237">
        <f>'M4_FINAL '!G32</f>
        <v>14.25</v>
      </c>
      <c r="AI32" s="237">
        <f>'M4_FINAL '!H32</f>
        <v>6</v>
      </c>
      <c r="AJ32" s="237">
        <f>IF('M4_FINAL '!I32="","",'M4_FINAL '!I32)</f>
        <v>12</v>
      </c>
      <c r="AK32" s="237">
        <f>'M4_FINAL '!J32</f>
        <v>12</v>
      </c>
      <c r="AL32" s="237">
        <f>'M4_FINAL '!K32</f>
        <v>13.260000000000002</v>
      </c>
      <c r="AM32" s="270" t="str">
        <f t="shared" si="4"/>
        <v>VAR</v>
      </c>
      <c r="AN32" s="237">
        <f>'M5-FINAL'!D31</f>
        <v>11</v>
      </c>
      <c r="AO32" s="237" t="str">
        <f>'M5-FINAL'!E31</f>
        <v/>
      </c>
      <c r="AP32" s="237">
        <f>'M5-FINAL'!F31</f>
        <v>11</v>
      </c>
      <c r="AQ32" s="237">
        <f>'M5-FINAL'!G31</f>
        <v>14</v>
      </c>
      <c r="AR32" s="237" t="str">
        <f>'M5-FINAL'!H31</f>
        <v/>
      </c>
      <c r="AS32" s="237">
        <f>'M5-FINAL'!I31</f>
        <v>14</v>
      </c>
      <c r="AT32" s="237">
        <f>'M5-FINAL'!J31</f>
        <v>12</v>
      </c>
      <c r="AU32" s="237" t="str">
        <f>'M5-FINAL'!K31</f>
        <v/>
      </c>
      <c r="AV32" s="237">
        <f>'M5-FINAL'!L31</f>
        <v>12</v>
      </c>
      <c r="AW32" s="237">
        <f>'M5-FINAL'!M31</f>
        <v>12.33</v>
      </c>
      <c r="AX32" s="237" t="str">
        <f t="shared" si="5"/>
        <v>V</v>
      </c>
      <c r="AY32" s="237">
        <f>'M6-FINAL'!D31</f>
        <v>14</v>
      </c>
      <c r="AZ32" s="237" t="str">
        <f>'M6-FINAL'!E31</f>
        <v/>
      </c>
      <c r="BA32" s="237">
        <f>'M6-FINAL'!F31</f>
        <v>14</v>
      </c>
      <c r="BB32" s="237">
        <f>'M6-FINAL'!G31</f>
        <v>14</v>
      </c>
      <c r="BC32" s="237" t="str">
        <f>'M6-FINAL'!H31</f>
        <v/>
      </c>
      <c r="BD32" s="237">
        <f>'M6-FINAL'!I31</f>
        <v>14</v>
      </c>
      <c r="BE32" s="237">
        <f>'M6-FINAL'!J31</f>
        <v>12.5</v>
      </c>
      <c r="BF32" s="237" t="str">
        <f>'M6-FINAL'!K31</f>
        <v/>
      </c>
      <c r="BG32" s="237">
        <f>'M6-FINAL'!L31</f>
        <v>12.5</v>
      </c>
      <c r="BH32" s="237">
        <f>'M6-FINAL'!M31</f>
        <v>13.55</v>
      </c>
      <c r="BI32" s="237" t="str">
        <f t="shared" si="9"/>
        <v>V</v>
      </c>
      <c r="BJ32" s="237">
        <f>M7_FINAL!E33</f>
        <v>18</v>
      </c>
      <c r="BK32" s="237" t="str">
        <f>M7_FINAL!F33</f>
        <v/>
      </c>
      <c r="BL32" s="237">
        <f>M7_FINAL!G33</f>
        <v>18</v>
      </c>
      <c r="BM32" s="237">
        <f>M7_FINAL!H33</f>
        <v>15</v>
      </c>
      <c r="BN32" s="237" t="str">
        <f>M7_FINAL!I33</f>
        <v/>
      </c>
      <c r="BO32" s="237">
        <f>M7_FINAL!J33</f>
        <v>15</v>
      </c>
      <c r="BP32" s="237">
        <f>M7_FINAL!K33</f>
        <v>16.32</v>
      </c>
      <c r="BQ32" s="237" t="str">
        <f t="shared" si="6"/>
        <v>V</v>
      </c>
      <c r="BR32" s="237">
        <f>M8FINAL!E33</f>
        <v>20</v>
      </c>
      <c r="BS32" s="237" t="str">
        <f>M8FINAL!F33</f>
        <v/>
      </c>
      <c r="BT32" s="237">
        <f>M8FINAL!G33</f>
        <v>20</v>
      </c>
      <c r="BU32" s="237">
        <f>M8FINAL!H33</f>
        <v>13.75</v>
      </c>
      <c r="BV32" s="237" t="str">
        <f>M8FINAL!I33</f>
        <v/>
      </c>
      <c r="BW32" s="237">
        <f>M8FINAL!J33</f>
        <v>13.75</v>
      </c>
      <c r="BX32" s="237">
        <f>M8FINAL!K33</f>
        <v>16.875</v>
      </c>
      <c r="BY32" s="237" t="str">
        <f t="shared" si="7"/>
        <v>V</v>
      </c>
      <c r="BZ32" s="237">
        <f t="shared" si="0"/>
        <v>13.12875</v>
      </c>
      <c r="CA32" s="124" t="str">
        <f t="shared" si="8"/>
        <v xml:space="preserve">Admis(e) </v>
      </c>
      <c r="CB32" s="130" t="s">
        <v>543</v>
      </c>
    </row>
    <row r="33" spans="2:80">
      <c r="B33" s="101">
        <v>25</v>
      </c>
      <c r="C33" s="133" t="s">
        <v>541</v>
      </c>
      <c r="D33" s="132" t="s">
        <v>367</v>
      </c>
      <c r="E33" s="237">
        <f>'M1 FINAL'!D32</f>
        <v>8.4</v>
      </c>
      <c r="F33" s="237">
        <f>'M1 FINAL'!E32</f>
        <v>12</v>
      </c>
      <c r="G33" s="237">
        <f>'M1 FINAL'!F32</f>
        <v>12</v>
      </c>
      <c r="H33" s="237">
        <f>'M1 FINAL'!G32</f>
        <v>6.5</v>
      </c>
      <c r="I33" s="237">
        <f>'M1 FINAL'!H32</f>
        <v>13</v>
      </c>
      <c r="J33" s="237">
        <f>'M1 FINAL'!I32</f>
        <v>12</v>
      </c>
      <c r="K33" s="237">
        <f>'M1 FINAL'!J32</f>
        <v>8</v>
      </c>
      <c r="L33" s="237">
        <f>'M1 FINAL'!K32</f>
        <v>0</v>
      </c>
      <c r="M33" s="237">
        <f>'M1 FINAL'!L32</f>
        <v>8</v>
      </c>
      <c r="N33" s="237">
        <f>'M1 FINAL'!M32</f>
        <v>11</v>
      </c>
      <c r="O33" s="237" t="str">
        <f t="shared" si="1"/>
        <v>NV</v>
      </c>
      <c r="P33" s="237">
        <f>'M2 FINAL'!D32</f>
        <v>1</v>
      </c>
      <c r="Q33" s="237" t="str">
        <f>'M2 FINAL'!E32</f>
        <v/>
      </c>
      <c r="R33" s="237">
        <f>'M2 FINAL'!F32</f>
        <v>1</v>
      </c>
      <c r="S33" s="237">
        <f>'M2 FINAL'!G32</f>
        <v>1.25</v>
      </c>
      <c r="T33" s="237" t="str">
        <f>'M2 FINAL'!H32</f>
        <v/>
      </c>
      <c r="U33" s="237">
        <f>'M2 FINAL'!I32</f>
        <v>1.25</v>
      </c>
      <c r="V33" s="237">
        <f>'M2 FINAL'!J32</f>
        <v>1.1100000000000001</v>
      </c>
      <c r="W33" s="237" t="str">
        <f t="shared" si="2"/>
        <v>NV</v>
      </c>
      <c r="X33" s="237">
        <f>'M3-FINAL'!E34</f>
        <v>5.375</v>
      </c>
      <c r="Y33" s="237">
        <f>'M3-FINAL'!F34</f>
        <v>5</v>
      </c>
      <c r="Z33" s="237">
        <f>'M3-FINAL'!G34</f>
        <v>5.375</v>
      </c>
      <c r="AA33" s="237">
        <f>'M3-FINAL'!H34</f>
        <v>9.75</v>
      </c>
      <c r="AB33" s="237">
        <f>'M3-FINAL'!I34</f>
        <v>12</v>
      </c>
      <c r="AC33" s="237">
        <f>'M3-FINAL'!J34</f>
        <v>12</v>
      </c>
      <c r="AD33" s="237">
        <f>'M3-FINAL'!K34</f>
        <v>8.6875</v>
      </c>
      <c r="AE33" s="237" t="str">
        <f t="shared" si="3"/>
        <v>NV</v>
      </c>
      <c r="AF33" s="237">
        <f>'M4_FINAL '!E33</f>
        <v>2.625</v>
      </c>
      <c r="AG33" s="237" t="str">
        <f>IF('M4_FINAL '!F33="","",'M4_FINAL '!F33)</f>
        <v/>
      </c>
      <c r="AH33" s="237">
        <f>'M4_FINAL '!G33</f>
        <v>2.625</v>
      </c>
      <c r="AI33" s="237">
        <f>'M4_FINAL '!H33</f>
        <v>4</v>
      </c>
      <c r="AJ33" s="237" t="str">
        <f>IF('M4_FINAL '!I33="","",'M4_FINAL '!I33)</f>
        <v/>
      </c>
      <c r="AK33" s="237">
        <f>'M4_FINAL '!J33</f>
        <v>4</v>
      </c>
      <c r="AL33" s="237">
        <f>'M4_FINAL '!K33</f>
        <v>3.2300000000000004</v>
      </c>
      <c r="AM33" s="270" t="str">
        <f t="shared" si="4"/>
        <v>NV</v>
      </c>
      <c r="AN33" s="237">
        <f>'M5-FINAL'!D32</f>
        <v>10.6</v>
      </c>
      <c r="AO33" s="237" t="str">
        <f>'M5-FINAL'!E32</f>
        <v/>
      </c>
      <c r="AP33" s="237">
        <f>'M5-FINAL'!F32</f>
        <v>10.6</v>
      </c>
      <c r="AQ33" s="237">
        <f>'M5-FINAL'!G32</f>
        <v>15</v>
      </c>
      <c r="AR33" s="237" t="str">
        <f>'M5-FINAL'!H32</f>
        <v/>
      </c>
      <c r="AS33" s="237">
        <f>'M5-FINAL'!I32</f>
        <v>15</v>
      </c>
      <c r="AT33" s="237">
        <f>'M5-FINAL'!J32</f>
        <v>10.5</v>
      </c>
      <c r="AU33" s="237" t="str">
        <f>'M5-FINAL'!K32</f>
        <v/>
      </c>
      <c r="AV33" s="237">
        <f>'M5-FINAL'!L32</f>
        <v>10.5</v>
      </c>
      <c r="AW33" s="237">
        <f>'M5-FINAL'!M32</f>
        <v>12.018000000000001</v>
      </c>
      <c r="AX33" s="237" t="str">
        <f t="shared" si="5"/>
        <v>V</v>
      </c>
      <c r="AY33" s="237">
        <f>'M6-FINAL'!D32</f>
        <v>8.5</v>
      </c>
      <c r="AZ33" s="237">
        <f>'M6-FINAL'!E32</f>
        <v>12</v>
      </c>
      <c r="BA33" s="237">
        <f>'M6-FINAL'!F32</f>
        <v>12</v>
      </c>
      <c r="BB33" s="237">
        <f>'M6-FINAL'!G32</f>
        <v>8.5</v>
      </c>
      <c r="BC33" s="237">
        <f>'M6-FINAL'!H32</f>
        <v>12</v>
      </c>
      <c r="BD33" s="237">
        <f>'M6-FINAL'!I32</f>
        <v>12</v>
      </c>
      <c r="BE33" s="237">
        <f>'M6-FINAL'!J32</f>
        <v>12.5</v>
      </c>
      <c r="BF33" s="237" t="str">
        <f>'M6-FINAL'!K32</f>
        <v/>
      </c>
      <c r="BG33" s="237">
        <f>'M6-FINAL'!L32</f>
        <v>12.5</v>
      </c>
      <c r="BH33" s="237">
        <f>'M6-FINAL'!M32</f>
        <v>12.15</v>
      </c>
      <c r="BI33" s="237" t="str">
        <f t="shared" si="9"/>
        <v>VAR</v>
      </c>
      <c r="BJ33" s="237">
        <f>M7_FINAL!E34</f>
        <v>15.5</v>
      </c>
      <c r="BK33" s="237" t="str">
        <f>M7_FINAL!F34</f>
        <v/>
      </c>
      <c r="BL33" s="237">
        <f>M7_FINAL!G34</f>
        <v>15.5</v>
      </c>
      <c r="BM33" s="237">
        <f>M7_FINAL!H34</f>
        <v>14.5</v>
      </c>
      <c r="BN33" s="237" t="str">
        <f>M7_FINAL!I34</f>
        <v/>
      </c>
      <c r="BO33" s="237">
        <f>M7_FINAL!J34</f>
        <v>14.5</v>
      </c>
      <c r="BP33" s="237">
        <f>M7_FINAL!K34</f>
        <v>14.940000000000001</v>
      </c>
      <c r="BQ33" s="237" t="str">
        <f t="shared" si="6"/>
        <v>V</v>
      </c>
      <c r="BR33" s="237">
        <f>M8FINAL!E34</f>
        <v>18</v>
      </c>
      <c r="BS33" s="237" t="str">
        <f>M8FINAL!F34</f>
        <v/>
      </c>
      <c r="BT33" s="237">
        <f>M8FINAL!G34</f>
        <v>18</v>
      </c>
      <c r="BU33" s="237">
        <f>M8FINAL!H34</f>
        <v>14.5</v>
      </c>
      <c r="BV33" s="237" t="str">
        <f>M8FINAL!I34</f>
        <v/>
      </c>
      <c r="BW33" s="237">
        <f>M8FINAL!J34</f>
        <v>14.5</v>
      </c>
      <c r="BX33" s="237">
        <f>M8FINAL!K34</f>
        <v>16.25</v>
      </c>
      <c r="BY33" s="237" t="str">
        <f t="shared" si="7"/>
        <v>V</v>
      </c>
      <c r="BZ33" s="237">
        <f t="shared" si="0"/>
        <v>9.9231875000000009</v>
      </c>
      <c r="CA33" s="124" t="str">
        <f t="shared" si="8"/>
        <v/>
      </c>
      <c r="CB33" s="133" t="s">
        <v>541</v>
      </c>
    </row>
    <row r="34" spans="2:80">
      <c r="B34" s="102">
        <v>26</v>
      </c>
      <c r="C34" s="130" t="s">
        <v>540</v>
      </c>
      <c r="D34" s="128" t="s">
        <v>528</v>
      </c>
      <c r="E34" s="237">
        <f>'M1 FINAL'!D33</f>
        <v>14.600000000000001</v>
      </c>
      <c r="F34" s="237" t="str">
        <f>'M1 FINAL'!E33</f>
        <v/>
      </c>
      <c r="G34" s="237">
        <f>'M1 FINAL'!F33</f>
        <v>14.600000000000001</v>
      </c>
      <c r="H34" s="237">
        <f>'M1 FINAL'!G33</f>
        <v>10</v>
      </c>
      <c r="I34" s="237">
        <f>'M1 FINAL'!H33</f>
        <v>13</v>
      </c>
      <c r="J34" s="237">
        <f>'M1 FINAL'!I33</f>
        <v>12</v>
      </c>
      <c r="K34" s="237">
        <f>'M1 FINAL'!J33</f>
        <v>10.5</v>
      </c>
      <c r="L34" s="237">
        <f>'M1 FINAL'!K33</f>
        <v>14.5</v>
      </c>
      <c r="M34" s="237">
        <f>'M1 FINAL'!L33</f>
        <v>12</v>
      </c>
      <c r="N34" s="237">
        <f>'M1 FINAL'!M33</f>
        <v>12.975000000000001</v>
      </c>
      <c r="O34" s="237" t="str">
        <f t="shared" si="1"/>
        <v>VAR</v>
      </c>
      <c r="P34" s="237">
        <f>'M2 FINAL'!D33</f>
        <v>7.75</v>
      </c>
      <c r="Q34" s="237">
        <f>'M2 FINAL'!E33</f>
        <v>12</v>
      </c>
      <c r="R34" s="237">
        <f>'M2 FINAL'!F33</f>
        <v>12</v>
      </c>
      <c r="S34" s="237">
        <f>'M2 FINAL'!G33</f>
        <v>4.5</v>
      </c>
      <c r="T34" s="237">
        <f>'M2 FINAL'!H33</f>
        <v>7</v>
      </c>
      <c r="U34" s="237">
        <f>'M2 FINAL'!I33</f>
        <v>7</v>
      </c>
      <c r="V34" s="237">
        <f>'M2 FINAL'!J33</f>
        <v>9.8000000000000007</v>
      </c>
      <c r="W34" s="237" t="str">
        <f t="shared" si="2"/>
        <v>VPC</v>
      </c>
      <c r="X34" s="237">
        <f>'M3-FINAL'!E35</f>
        <v>1.25</v>
      </c>
      <c r="Y34" s="237" t="str">
        <f>'M3-FINAL'!F35</f>
        <v/>
      </c>
      <c r="Z34" s="237">
        <f>'M3-FINAL'!G35</f>
        <v>1.25</v>
      </c>
      <c r="AA34" s="237">
        <f>'M3-FINAL'!H35</f>
        <v>9.25</v>
      </c>
      <c r="AB34" s="237" t="str">
        <f>'M3-FINAL'!I35</f>
        <v/>
      </c>
      <c r="AC34" s="237">
        <f>'M3-FINAL'!J35</f>
        <v>9.25</v>
      </c>
      <c r="AD34" s="237">
        <f>'M3-FINAL'!K35</f>
        <v>5.25</v>
      </c>
      <c r="AE34" s="237" t="str">
        <f t="shared" si="3"/>
        <v>NV</v>
      </c>
      <c r="AF34" s="237">
        <f>'M4_FINAL '!E34</f>
        <v>7</v>
      </c>
      <c r="AG34" s="237">
        <f>IF('M4_FINAL '!F34="","",'M4_FINAL '!F34)</f>
        <v>12</v>
      </c>
      <c r="AH34" s="237">
        <f>'M4_FINAL '!G34</f>
        <v>12</v>
      </c>
      <c r="AI34" s="237">
        <f>'M4_FINAL '!H34</f>
        <v>5.5</v>
      </c>
      <c r="AJ34" s="237">
        <f>IF('M4_FINAL '!I34="","",'M4_FINAL '!I34)</f>
        <v>12</v>
      </c>
      <c r="AK34" s="237">
        <f>'M4_FINAL '!J34</f>
        <v>12</v>
      </c>
      <c r="AL34" s="237">
        <f>'M4_FINAL '!K34</f>
        <v>12</v>
      </c>
      <c r="AM34" s="270" t="str">
        <f t="shared" si="4"/>
        <v>VAR</v>
      </c>
      <c r="AN34" s="237">
        <f>'M5-FINAL'!D33</f>
        <v>15</v>
      </c>
      <c r="AO34" s="237" t="str">
        <f>'M5-FINAL'!E33</f>
        <v/>
      </c>
      <c r="AP34" s="237">
        <f>'M5-FINAL'!F33</f>
        <v>15</v>
      </c>
      <c r="AQ34" s="237">
        <f>'M5-FINAL'!G33</f>
        <v>14.5</v>
      </c>
      <c r="AR34" s="237" t="str">
        <f>'M5-FINAL'!H33</f>
        <v/>
      </c>
      <c r="AS34" s="237">
        <f>'M5-FINAL'!I33</f>
        <v>14.5</v>
      </c>
      <c r="AT34" s="237">
        <f>'M5-FINAL'!J33</f>
        <v>10.5</v>
      </c>
      <c r="AU34" s="237" t="str">
        <f>'M5-FINAL'!K33</f>
        <v/>
      </c>
      <c r="AV34" s="237">
        <f>'M5-FINAL'!L33</f>
        <v>10.5</v>
      </c>
      <c r="AW34" s="237">
        <f>'M5-FINAL'!M33</f>
        <v>13.305</v>
      </c>
      <c r="AX34" s="237" t="str">
        <f t="shared" si="5"/>
        <v>V</v>
      </c>
      <c r="AY34" s="237">
        <f>'M6-FINAL'!D33</f>
        <v>15.5</v>
      </c>
      <c r="AZ34" s="237" t="str">
        <f>'M6-FINAL'!E33</f>
        <v/>
      </c>
      <c r="BA34" s="237">
        <f>'M6-FINAL'!F33</f>
        <v>15.5</v>
      </c>
      <c r="BB34" s="237">
        <f>'M6-FINAL'!G33</f>
        <v>15.5</v>
      </c>
      <c r="BC34" s="237" t="str">
        <f>'M6-FINAL'!H33</f>
        <v/>
      </c>
      <c r="BD34" s="237">
        <f>'M6-FINAL'!I33</f>
        <v>15.5</v>
      </c>
      <c r="BE34" s="237">
        <f>'M6-FINAL'!J33</f>
        <v>13.5</v>
      </c>
      <c r="BF34" s="237" t="str">
        <f>'M6-FINAL'!K33</f>
        <v/>
      </c>
      <c r="BG34" s="237">
        <f>'M6-FINAL'!L33</f>
        <v>13.5</v>
      </c>
      <c r="BH34" s="237">
        <f>'M6-FINAL'!M33</f>
        <v>14.899999999999999</v>
      </c>
      <c r="BI34" s="237" t="str">
        <f t="shared" si="9"/>
        <v>V</v>
      </c>
      <c r="BJ34" s="237">
        <f>M7_FINAL!E35</f>
        <v>18.5</v>
      </c>
      <c r="BK34" s="237" t="str">
        <f>M7_FINAL!F35</f>
        <v/>
      </c>
      <c r="BL34" s="237">
        <f>M7_FINAL!G35</f>
        <v>18.5</v>
      </c>
      <c r="BM34" s="237">
        <f>M7_FINAL!H35</f>
        <v>17.5</v>
      </c>
      <c r="BN34" s="237" t="str">
        <f>M7_FINAL!I35</f>
        <v/>
      </c>
      <c r="BO34" s="237">
        <f>M7_FINAL!J35</f>
        <v>17.5</v>
      </c>
      <c r="BP34" s="237">
        <f>M7_FINAL!K35</f>
        <v>17.940000000000001</v>
      </c>
      <c r="BQ34" s="237" t="str">
        <f t="shared" si="6"/>
        <v>V</v>
      </c>
      <c r="BR34" s="237">
        <f>M8FINAL!E35</f>
        <v>16</v>
      </c>
      <c r="BS34" s="237" t="str">
        <f>M8FINAL!F35</f>
        <v/>
      </c>
      <c r="BT34" s="237">
        <f>M8FINAL!G35</f>
        <v>16</v>
      </c>
      <c r="BU34" s="237">
        <f>M8FINAL!H35</f>
        <v>14</v>
      </c>
      <c r="BV34" s="237" t="str">
        <f>M8FINAL!I35</f>
        <v/>
      </c>
      <c r="BW34" s="237">
        <f>M8FINAL!J35</f>
        <v>14</v>
      </c>
      <c r="BX34" s="237">
        <f>M8FINAL!K35</f>
        <v>15</v>
      </c>
      <c r="BY34" s="237" t="str">
        <f t="shared" si="7"/>
        <v>V</v>
      </c>
      <c r="BZ34" s="237">
        <f t="shared" si="0"/>
        <v>12.64625</v>
      </c>
      <c r="CA34" s="124" t="str">
        <f t="shared" si="8"/>
        <v/>
      </c>
      <c r="CB34" s="130" t="s">
        <v>540</v>
      </c>
    </row>
    <row r="35" spans="2:80">
      <c r="B35" s="101">
        <v>27</v>
      </c>
      <c r="C35" s="130" t="s">
        <v>539</v>
      </c>
      <c r="D35" s="128" t="s">
        <v>538</v>
      </c>
      <c r="E35" s="237">
        <f>'M1 FINAL'!D34</f>
        <v>8.1999999999999993</v>
      </c>
      <c r="F35" s="237">
        <f>'M1 FINAL'!E34</f>
        <v>12</v>
      </c>
      <c r="G35" s="237">
        <f>'M1 FINAL'!F34</f>
        <v>12</v>
      </c>
      <c r="H35" s="237">
        <f>'M1 FINAL'!G34</f>
        <v>9.5</v>
      </c>
      <c r="I35" s="237">
        <f>'M1 FINAL'!H34</f>
        <v>14</v>
      </c>
      <c r="J35" s="237">
        <f>'M1 FINAL'!I34</f>
        <v>12</v>
      </c>
      <c r="K35" s="237">
        <f>'M1 FINAL'!J34</f>
        <v>15.5</v>
      </c>
      <c r="L35" s="237" t="str">
        <f>'M1 FINAL'!K34</f>
        <v/>
      </c>
      <c r="M35" s="237">
        <f>'M1 FINAL'!L34</f>
        <v>15.5</v>
      </c>
      <c r="N35" s="237">
        <f>'M1 FINAL'!M34</f>
        <v>12.875</v>
      </c>
      <c r="O35" s="237" t="str">
        <f t="shared" si="1"/>
        <v>VAR</v>
      </c>
      <c r="P35" s="237">
        <f>'M2 FINAL'!D34</f>
        <v>11.25</v>
      </c>
      <c r="Q35" s="237">
        <f>'M2 FINAL'!E34</f>
        <v>17</v>
      </c>
      <c r="R35" s="237">
        <f>'M2 FINAL'!F34</f>
        <v>12</v>
      </c>
      <c r="S35" s="237">
        <f>'M2 FINAL'!G34</f>
        <v>4</v>
      </c>
      <c r="T35" s="237">
        <f>'M2 FINAL'!H34</f>
        <v>10</v>
      </c>
      <c r="U35" s="237">
        <f>'M2 FINAL'!I34</f>
        <v>10</v>
      </c>
      <c r="V35" s="237">
        <f>'M2 FINAL'!J34</f>
        <v>11.120000000000001</v>
      </c>
      <c r="W35" s="237" t="str">
        <f t="shared" si="2"/>
        <v>VPC</v>
      </c>
      <c r="X35" s="237">
        <f>'M3-FINAL'!E36</f>
        <v>9.125</v>
      </c>
      <c r="Y35" s="237">
        <f>'M3-FINAL'!F36</f>
        <v>9</v>
      </c>
      <c r="Z35" s="237">
        <f>'M3-FINAL'!G36</f>
        <v>9.125</v>
      </c>
      <c r="AA35" s="237">
        <f>'M3-FINAL'!H36</f>
        <v>10.25</v>
      </c>
      <c r="AB35" s="237">
        <f>'M3-FINAL'!I36</f>
        <v>12</v>
      </c>
      <c r="AC35" s="237">
        <f>'M3-FINAL'!J36</f>
        <v>12</v>
      </c>
      <c r="AD35" s="237">
        <f>'M3-FINAL'!K36</f>
        <v>10.5625</v>
      </c>
      <c r="AE35" s="237" t="str">
        <f t="shared" si="3"/>
        <v>VPC</v>
      </c>
      <c r="AF35" s="237">
        <f>'M4_FINAL '!E35</f>
        <v>10.125</v>
      </c>
      <c r="AG35" s="237">
        <f>IF('M4_FINAL '!F35="","",'M4_FINAL '!F35)</f>
        <v>12</v>
      </c>
      <c r="AH35" s="237">
        <f>'M4_FINAL '!G35</f>
        <v>12</v>
      </c>
      <c r="AI35" s="237">
        <f>'M4_FINAL '!H35</f>
        <v>11.5</v>
      </c>
      <c r="AJ35" s="237">
        <f>IF('M4_FINAL '!I35="","",'M4_FINAL '!I35)</f>
        <v>12</v>
      </c>
      <c r="AK35" s="237">
        <f>'M4_FINAL '!J35</f>
        <v>12</v>
      </c>
      <c r="AL35" s="237">
        <f>'M4_FINAL '!K35</f>
        <v>12</v>
      </c>
      <c r="AM35" s="270" t="str">
        <f t="shared" si="4"/>
        <v>VAR</v>
      </c>
      <c r="AN35" s="237">
        <f>'M5-FINAL'!D34</f>
        <v>14</v>
      </c>
      <c r="AO35" s="237" t="str">
        <f>'M5-FINAL'!E34</f>
        <v/>
      </c>
      <c r="AP35" s="237">
        <f>'M5-FINAL'!F34</f>
        <v>14</v>
      </c>
      <c r="AQ35" s="237">
        <f>'M5-FINAL'!G34</f>
        <v>16</v>
      </c>
      <c r="AR35" s="237" t="str">
        <f>'M5-FINAL'!H34</f>
        <v/>
      </c>
      <c r="AS35" s="237">
        <f>'M5-FINAL'!I34</f>
        <v>16</v>
      </c>
      <c r="AT35" s="237">
        <f>'M5-FINAL'!J34</f>
        <v>11</v>
      </c>
      <c r="AU35" s="237" t="str">
        <f>'M5-FINAL'!K34</f>
        <v/>
      </c>
      <c r="AV35" s="237">
        <f>'M5-FINAL'!L34</f>
        <v>11</v>
      </c>
      <c r="AW35" s="237">
        <f>'M5-FINAL'!M34</f>
        <v>13.64</v>
      </c>
      <c r="AX35" s="237" t="str">
        <f t="shared" si="5"/>
        <v>V</v>
      </c>
      <c r="AY35" s="237">
        <f>'M6-FINAL'!D34</f>
        <v>13.5</v>
      </c>
      <c r="AZ35" s="237" t="str">
        <f>'M6-FINAL'!E34</f>
        <v/>
      </c>
      <c r="BA35" s="237">
        <f>'M6-FINAL'!F34</f>
        <v>13.5</v>
      </c>
      <c r="BB35" s="237">
        <f>'M6-FINAL'!G34</f>
        <v>13.5</v>
      </c>
      <c r="BC35" s="237" t="str">
        <f>'M6-FINAL'!H34</f>
        <v/>
      </c>
      <c r="BD35" s="237">
        <f>'M6-FINAL'!I34</f>
        <v>13.5</v>
      </c>
      <c r="BE35" s="237">
        <f>'M6-FINAL'!J34</f>
        <v>13.5</v>
      </c>
      <c r="BF35" s="237" t="str">
        <f>'M6-FINAL'!K34</f>
        <v/>
      </c>
      <c r="BG35" s="237">
        <f>'M6-FINAL'!L34</f>
        <v>13.5</v>
      </c>
      <c r="BH35" s="237">
        <f>'M6-FINAL'!M34</f>
        <v>13.5</v>
      </c>
      <c r="BI35" s="237" t="str">
        <f t="shared" si="9"/>
        <v>V</v>
      </c>
      <c r="BJ35" s="237">
        <f>M7_FINAL!E36</f>
        <v>18.5</v>
      </c>
      <c r="BK35" s="237" t="str">
        <f>M7_FINAL!F36</f>
        <v/>
      </c>
      <c r="BL35" s="237">
        <f>M7_FINAL!G36</f>
        <v>18.5</v>
      </c>
      <c r="BM35" s="237">
        <f>M7_FINAL!H36</f>
        <v>17</v>
      </c>
      <c r="BN35" s="237" t="str">
        <f>M7_FINAL!I36</f>
        <v/>
      </c>
      <c r="BO35" s="237">
        <f>M7_FINAL!J36</f>
        <v>17</v>
      </c>
      <c r="BP35" s="237">
        <f>M7_FINAL!K36</f>
        <v>17.660000000000004</v>
      </c>
      <c r="BQ35" s="237" t="str">
        <f t="shared" si="6"/>
        <v>V</v>
      </c>
      <c r="BR35" s="237">
        <f>M8FINAL!E36</f>
        <v>20</v>
      </c>
      <c r="BS35" s="237" t="str">
        <f>M8FINAL!F36</f>
        <v/>
      </c>
      <c r="BT35" s="237">
        <f>M8FINAL!G36</f>
        <v>20</v>
      </c>
      <c r="BU35" s="237">
        <f>M8FINAL!H36</f>
        <v>14.75</v>
      </c>
      <c r="BV35" s="237" t="str">
        <f>M8FINAL!I36</f>
        <v/>
      </c>
      <c r="BW35" s="237">
        <f>M8FINAL!J36</f>
        <v>14.75</v>
      </c>
      <c r="BX35" s="237">
        <f>M8FINAL!K36</f>
        <v>17.375</v>
      </c>
      <c r="BY35" s="237" t="str">
        <f t="shared" si="7"/>
        <v>V</v>
      </c>
      <c r="BZ35" s="237">
        <f t="shared" si="0"/>
        <v>13.591562500000002</v>
      </c>
      <c r="CA35" s="124" t="str">
        <f t="shared" si="8"/>
        <v xml:space="preserve">Admis(e) </v>
      </c>
      <c r="CB35" s="130" t="s">
        <v>539</v>
      </c>
    </row>
    <row r="36" spans="2:80">
      <c r="B36" s="102">
        <v>28</v>
      </c>
      <c r="C36" s="133" t="s">
        <v>537</v>
      </c>
      <c r="D36" s="132" t="s">
        <v>536</v>
      </c>
      <c r="E36" s="237">
        <f>'M1 FINAL'!D35</f>
        <v>12.7</v>
      </c>
      <c r="F36" s="237" t="str">
        <f>'M1 FINAL'!E35</f>
        <v/>
      </c>
      <c r="G36" s="237">
        <f>'M1 FINAL'!F35</f>
        <v>12.7</v>
      </c>
      <c r="H36" s="237">
        <f>'M1 FINAL'!G35</f>
        <v>7</v>
      </c>
      <c r="I36" s="237">
        <f>'M1 FINAL'!H35</f>
        <v>13</v>
      </c>
      <c r="J36" s="237">
        <f>'M1 FINAL'!I35</f>
        <v>12</v>
      </c>
      <c r="K36" s="237">
        <f>'M1 FINAL'!J35</f>
        <v>11</v>
      </c>
      <c r="L36" s="237">
        <f>'M1 FINAL'!K35</f>
        <v>14</v>
      </c>
      <c r="M36" s="237">
        <f>'M1 FINAL'!L35</f>
        <v>12</v>
      </c>
      <c r="N36" s="237">
        <f>'M1 FINAL'!M35</f>
        <v>12.262499999999999</v>
      </c>
      <c r="O36" s="237" t="str">
        <f t="shared" si="1"/>
        <v>VAR</v>
      </c>
      <c r="P36" s="237">
        <f>'M2 FINAL'!D35</f>
        <v>6.25</v>
      </c>
      <c r="Q36" s="237" t="str">
        <f>'M2 FINAL'!E35</f>
        <v/>
      </c>
      <c r="R36" s="237">
        <f>'M2 FINAL'!F35</f>
        <v>6.25</v>
      </c>
      <c r="S36" s="237">
        <f>'M2 FINAL'!G35</f>
        <v>1.75</v>
      </c>
      <c r="T36" s="237" t="str">
        <f>'M2 FINAL'!H35</f>
        <v/>
      </c>
      <c r="U36" s="237">
        <f>'M2 FINAL'!I35</f>
        <v>1.75</v>
      </c>
      <c r="V36" s="237">
        <f>'M2 FINAL'!J35</f>
        <v>4.2700000000000005</v>
      </c>
      <c r="W36" s="237" t="str">
        <f t="shared" si="2"/>
        <v>NV</v>
      </c>
      <c r="X36" s="237">
        <f>'M3-FINAL'!E37</f>
        <v>0.125</v>
      </c>
      <c r="Y36" s="237" t="str">
        <f>'M3-FINAL'!F37</f>
        <v/>
      </c>
      <c r="Z36" s="237">
        <f>'M3-FINAL'!G37</f>
        <v>0.125</v>
      </c>
      <c r="AA36" s="237">
        <f>'M3-FINAL'!H37</f>
        <v>9.75</v>
      </c>
      <c r="AB36" s="237" t="str">
        <f>'M3-FINAL'!I37</f>
        <v/>
      </c>
      <c r="AC36" s="237">
        <f>'M3-FINAL'!J37</f>
        <v>9.75</v>
      </c>
      <c r="AD36" s="237">
        <f>'M3-FINAL'!K37</f>
        <v>4.9375</v>
      </c>
      <c r="AE36" s="237" t="str">
        <f t="shared" si="3"/>
        <v>NV</v>
      </c>
      <c r="AF36" s="237">
        <f>'M4_FINAL '!E36</f>
        <v>4.125</v>
      </c>
      <c r="AG36" s="237" t="str">
        <f>IF('M4_FINAL '!F36="","",'M4_FINAL '!F36)</f>
        <v/>
      </c>
      <c r="AH36" s="237">
        <f>'M4_FINAL '!G36</f>
        <v>4.125</v>
      </c>
      <c r="AI36" s="237">
        <f>'M4_FINAL '!H36</f>
        <v>4.25</v>
      </c>
      <c r="AJ36" s="237" t="str">
        <f>IF('M4_FINAL '!I36="","",'M4_FINAL '!I36)</f>
        <v/>
      </c>
      <c r="AK36" s="237">
        <f>'M4_FINAL '!J36</f>
        <v>4.25</v>
      </c>
      <c r="AL36" s="237">
        <f>'M4_FINAL '!K36</f>
        <v>4.18</v>
      </c>
      <c r="AM36" s="270" t="str">
        <f t="shared" si="4"/>
        <v>NV</v>
      </c>
      <c r="AN36" s="237">
        <f>'M5-FINAL'!D35</f>
        <v>13.5</v>
      </c>
      <c r="AO36" s="237" t="str">
        <f>'M5-FINAL'!E35</f>
        <v/>
      </c>
      <c r="AP36" s="237">
        <f>'M5-FINAL'!F35</f>
        <v>13.5</v>
      </c>
      <c r="AQ36" s="237">
        <f>'M5-FINAL'!G35</f>
        <v>15</v>
      </c>
      <c r="AR36" s="237" t="str">
        <f>'M5-FINAL'!H35</f>
        <v/>
      </c>
      <c r="AS36" s="237">
        <f>'M5-FINAL'!I35</f>
        <v>15</v>
      </c>
      <c r="AT36" s="237">
        <f>'M5-FINAL'!J35</f>
        <v>13</v>
      </c>
      <c r="AU36" s="237" t="str">
        <f>'M5-FINAL'!K35</f>
        <v/>
      </c>
      <c r="AV36" s="237">
        <f>'M5-FINAL'!L35</f>
        <v>13</v>
      </c>
      <c r="AW36" s="237">
        <f>'M5-FINAL'!M35</f>
        <v>13.825000000000001</v>
      </c>
      <c r="AX36" s="237" t="str">
        <f t="shared" si="5"/>
        <v>V</v>
      </c>
      <c r="AY36" s="237">
        <f>'M6-FINAL'!D35</f>
        <v>14.5</v>
      </c>
      <c r="AZ36" s="237" t="str">
        <f>'M6-FINAL'!E35</f>
        <v/>
      </c>
      <c r="BA36" s="237">
        <f>'M6-FINAL'!F35</f>
        <v>14.5</v>
      </c>
      <c r="BB36" s="237">
        <f>'M6-FINAL'!G35</f>
        <v>14.5</v>
      </c>
      <c r="BC36" s="237" t="str">
        <f>'M6-FINAL'!H35</f>
        <v/>
      </c>
      <c r="BD36" s="237">
        <f>'M6-FINAL'!I35</f>
        <v>14.5</v>
      </c>
      <c r="BE36" s="237">
        <f>'M6-FINAL'!J35</f>
        <v>13.5</v>
      </c>
      <c r="BF36" s="237" t="str">
        <f>'M6-FINAL'!K35</f>
        <v/>
      </c>
      <c r="BG36" s="237">
        <f>'M6-FINAL'!L35</f>
        <v>13.5</v>
      </c>
      <c r="BH36" s="237">
        <f>'M6-FINAL'!M35</f>
        <v>14.2</v>
      </c>
      <c r="BI36" s="237" t="str">
        <f t="shared" si="9"/>
        <v>V</v>
      </c>
      <c r="BJ36" s="237">
        <f>M7_FINAL!E37</f>
        <v>18.5</v>
      </c>
      <c r="BK36" s="237" t="str">
        <f>M7_FINAL!F37</f>
        <v/>
      </c>
      <c r="BL36" s="237">
        <f>M7_FINAL!G37</f>
        <v>18.5</v>
      </c>
      <c r="BM36" s="237">
        <f>M7_FINAL!H37</f>
        <v>14</v>
      </c>
      <c r="BN36" s="237" t="str">
        <f>M7_FINAL!I37</f>
        <v/>
      </c>
      <c r="BO36" s="237">
        <f>M7_FINAL!J37</f>
        <v>14</v>
      </c>
      <c r="BP36" s="237">
        <f>M7_FINAL!K37</f>
        <v>15.98</v>
      </c>
      <c r="BQ36" s="237" t="str">
        <f t="shared" si="6"/>
        <v>V</v>
      </c>
      <c r="BR36" s="237">
        <f>M8FINAL!E37</f>
        <v>20</v>
      </c>
      <c r="BS36" s="237" t="str">
        <f>M8FINAL!F37</f>
        <v/>
      </c>
      <c r="BT36" s="237">
        <f>M8FINAL!G37</f>
        <v>20</v>
      </c>
      <c r="BU36" s="237">
        <f>M8FINAL!H37</f>
        <v>12</v>
      </c>
      <c r="BV36" s="237" t="str">
        <f>M8FINAL!I37</f>
        <v/>
      </c>
      <c r="BW36" s="237">
        <f>M8FINAL!J37</f>
        <v>12</v>
      </c>
      <c r="BX36" s="237">
        <f>M8FINAL!K37</f>
        <v>16</v>
      </c>
      <c r="BY36" s="237" t="str">
        <f t="shared" si="7"/>
        <v>V</v>
      </c>
      <c r="BZ36" s="237">
        <f t="shared" si="0"/>
        <v>10.706875</v>
      </c>
      <c r="CA36" s="124" t="str">
        <f t="shared" si="8"/>
        <v/>
      </c>
      <c r="CB36" s="133" t="s">
        <v>537</v>
      </c>
    </row>
    <row r="37" spans="2:80">
      <c r="B37" s="101">
        <v>29</v>
      </c>
      <c r="C37" s="133" t="s">
        <v>535</v>
      </c>
      <c r="D37" s="132" t="s">
        <v>534</v>
      </c>
      <c r="E37" s="237">
        <f>'M1 FINAL'!D36</f>
        <v>7.4</v>
      </c>
      <c r="F37" s="237">
        <f>'M1 FINAL'!E36</f>
        <v>11</v>
      </c>
      <c r="G37" s="237">
        <f>'M1 FINAL'!F36</f>
        <v>11</v>
      </c>
      <c r="H37" s="237">
        <f>'M1 FINAL'!G36</f>
        <v>7</v>
      </c>
      <c r="I37" s="237">
        <f>'M1 FINAL'!H36</f>
        <v>14</v>
      </c>
      <c r="J37" s="237">
        <f>'M1 FINAL'!I36</f>
        <v>12</v>
      </c>
      <c r="K37" s="237">
        <f>'M1 FINAL'!J36</f>
        <v>5</v>
      </c>
      <c r="L37" s="237">
        <f>'M1 FINAL'!K36</f>
        <v>12</v>
      </c>
      <c r="M37" s="237">
        <f>'M1 FINAL'!L36</f>
        <v>12</v>
      </c>
      <c r="N37" s="237">
        <f>'M1 FINAL'!M36</f>
        <v>11.625</v>
      </c>
      <c r="O37" s="237" t="str">
        <f t="shared" si="1"/>
        <v>NV</v>
      </c>
      <c r="P37" s="237">
        <f>'M2 FINAL'!D36</f>
        <v>3.5</v>
      </c>
      <c r="Q37" s="237" t="str">
        <f>'M2 FINAL'!E36</f>
        <v/>
      </c>
      <c r="R37" s="237">
        <f>'M2 FINAL'!F36</f>
        <v>3.5</v>
      </c>
      <c r="S37" s="237">
        <f>'M2 FINAL'!G36</f>
        <v>4.25</v>
      </c>
      <c r="T37" s="237" t="str">
        <f>'M2 FINAL'!H36</f>
        <v/>
      </c>
      <c r="U37" s="237">
        <f>'M2 FINAL'!I36</f>
        <v>4.25</v>
      </c>
      <c r="V37" s="237">
        <f>'M2 FINAL'!J36</f>
        <v>3.83</v>
      </c>
      <c r="W37" s="237" t="str">
        <f t="shared" si="2"/>
        <v>NV</v>
      </c>
      <c r="X37" s="237">
        <f>'M3-FINAL'!E38</f>
        <v>1.25</v>
      </c>
      <c r="Y37" s="237" t="str">
        <f>'M3-FINAL'!F38</f>
        <v/>
      </c>
      <c r="Z37" s="237">
        <f>'M3-FINAL'!G38</f>
        <v>1.25</v>
      </c>
      <c r="AA37" s="237">
        <f>'M3-FINAL'!H38</f>
        <v>10.25</v>
      </c>
      <c r="AB37" s="237" t="str">
        <f>'M3-FINAL'!I38</f>
        <v/>
      </c>
      <c r="AC37" s="237">
        <f>'M3-FINAL'!J38</f>
        <v>10.25</v>
      </c>
      <c r="AD37" s="237">
        <f>'M3-FINAL'!K38</f>
        <v>5.75</v>
      </c>
      <c r="AE37" s="237" t="str">
        <f t="shared" si="3"/>
        <v>NV</v>
      </c>
      <c r="AF37" s="237">
        <f>'M4_FINAL '!E37</f>
        <v>8.875</v>
      </c>
      <c r="AG37" s="237">
        <f>IF('M4_FINAL '!F37="","",'M4_FINAL '!F37)</f>
        <v>12</v>
      </c>
      <c r="AH37" s="237">
        <f>'M4_FINAL '!G37</f>
        <v>12</v>
      </c>
      <c r="AI37" s="237">
        <f>'M4_FINAL '!H37</f>
        <v>4.5</v>
      </c>
      <c r="AJ37" s="237">
        <f>IF('M4_FINAL '!I37="","",'M4_FINAL '!I37)</f>
        <v>2</v>
      </c>
      <c r="AK37" s="237">
        <f>'M4_FINAL '!J37</f>
        <v>4.5</v>
      </c>
      <c r="AL37" s="237">
        <f>'M4_FINAL '!K37</f>
        <v>8.7000000000000011</v>
      </c>
      <c r="AM37" s="270" t="str">
        <f t="shared" si="4"/>
        <v>NV</v>
      </c>
      <c r="AN37" s="237">
        <f>'M5-FINAL'!D36</f>
        <v>12</v>
      </c>
      <c r="AO37" s="237" t="str">
        <f>'M5-FINAL'!E36</f>
        <v/>
      </c>
      <c r="AP37" s="237">
        <f>'M5-FINAL'!F36</f>
        <v>12</v>
      </c>
      <c r="AQ37" s="237">
        <f>'M5-FINAL'!G36</f>
        <v>15</v>
      </c>
      <c r="AR37" s="237" t="str">
        <f>'M5-FINAL'!H36</f>
        <v/>
      </c>
      <c r="AS37" s="237">
        <f>'M5-FINAL'!I36</f>
        <v>15</v>
      </c>
      <c r="AT37" s="237">
        <f>'M5-FINAL'!J36</f>
        <v>10.5</v>
      </c>
      <c r="AU37" s="237" t="str">
        <f>'M5-FINAL'!K36</f>
        <v/>
      </c>
      <c r="AV37" s="237">
        <f>'M5-FINAL'!L36</f>
        <v>10.5</v>
      </c>
      <c r="AW37" s="237">
        <f>'M5-FINAL'!M36</f>
        <v>12.48</v>
      </c>
      <c r="AX37" s="237" t="str">
        <f t="shared" si="5"/>
        <v>V</v>
      </c>
      <c r="AY37" s="237">
        <f>'M6-FINAL'!D36</f>
        <v>7.5</v>
      </c>
      <c r="AZ37" s="237">
        <f>'M6-FINAL'!E36</f>
        <v>12</v>
      </c>
      <c r="BA37" s="237">
        <f>'M6-FINAL'!F36</f>
        <v>12</v>
      </c>
      <c r="BB37" s="237">
        <f>'M6-FINAL'!G36</f>
        <v>7.5</v>
      </c>
      <c r="BC37" s="237">
        <f>'M6-FINAL'!H36</f>
        <v>12</v>
      </c>
      <c r="BD37" s="237">
        <f>'M6-FINAL'!I36</f>
        <v>12</v>
      </c>
      <c r="BE37" s="237">
        <f>'M6-FINAL'!J36</f>
        <v>12.5</v>
      </c>
      <c r="BF37" s="237" t="str">
        <f>'M6-FINAL'!K36</f>
        <v/>
      </c>
      <c r="BG37" s="237">
        <f>'M6-FINAL'!L36</f>
        <v>12.5</v>
      </c>
      <c r="BH37" s="237">
        <f>'M6-FINAL'!M36</f>
        <v>12.15</v>
      </c>
      <c r="BI37" s="237" t="str">
        <f t="shared" si="9"/>
        <v>VAR</v>
      </c>
      <c r="BJ37" s="237">
        <f>M7_FINAL!E38</f>
        <v>18.25</v>
      </c>
      <c r="BK37" s="237" t="str">
        <f>M7_FINAL!F38</f>
        <v/>
      </c>
      <c r="BL37" s="237">
        <f>M7_FINAL!G38</f>
        <v>18.25</v>
      </c>
      <c r="BM37" s="237">
        <f>M7_FINAL!H38</f>
        <v>16</v>
      </c>
      <c r="BN37" s="237" t="str">
        <f>M7_FINAL!I38</f>
        <v/>
      </c>
      <c r="BO37" s="237">
        <f>M7_FINAL!J38</f>
        <v>16</v>
      </c>
      <c r="BP37" s="237">
        <f>M7_FINAL!K38</f>
        <v>16.990000000000002</v>
      </c>
      <c r="BQ37" s="237" t="str">
        <f t="shared" si="6"/>
        <v>V</v>
      </c>
      <c r="BR37" s="237">
        <f>M8FINAL!E38</f>
        <v>20</v>
      </c>
      <c r="BS37" s="237" t="str">
        <f>M8FINAL!F38</f>
        <v/>
      </c>
      <c r="BT37" s="237">
        <f>M8FINAL!G38</f>
        <v>20</v>
      </c>
      <c r="BU37" s="237">
        <f>M8FINAL!H38</f>
        <v>13.75</v>
      </c>
      <c r="BV37" s="237" t="str">
        <f>M8FINAL!I38</f>
        <v/>
      </c>
      <c r="BW37" s="237">
        <f>M8FINAL!J38</f>
        <v>13.75</v>
      </c>
      <c r="BX37" s="237">
        <f>M8FINAL!K38</f>
        <v>16.875</v>
      </c>
      <c r="BY37" s="237" t="str">
        <f t="shared" si="7"/>
        <v>V</v>
      </c>
      <c r="BZ37" s="237">
        <f t="shared" si="0"/>
        <v>11.05</v>
      </c>
      <c r="CA37" s="124" t="str">
        <f t="shared" si="8"/>
        <v/>
      </c>
      <c r="CB37" s="133" t="s">
        <v>535</v>
      </c>
    </row>
    <row r="38" spans="2:80">
      <c r="B38" s="102">
        <v>30</v>
      </c>
      <c r="C38" s="130" t="s">
        <v>533</v>
      </c>
      <c r="D38" s="128" t="s">
        <v>532</v>
      </c>
      <c r="E38" s="237">
        <f>'M1 FINAL'!D37</f>
        <v>13.600000000000001</v>
      </c>
      <c r="F38" s="237" t="str">
        <f>'M1 FINAL'!E37</f>
        <v/>
      </c>
      <c r="G38" s="237">
        <f>'M1 FINAL'!F37</f>
        <v>13.600000000000001</v>
      </c>
      <c r="H38" s="237">
        <f>'M1 FINAL'!G37</f>
        <v>2</v>
      </c>
      <c r="I38" s="237" t="str">
        <f>'M1 FINAL'!H37</f>
        <v/>
      </c>
      <c r="J38" s="237">
        <f>'M1 FINAL'!I37</f>
        <v>2</v>
      </c>
      <c r="K38" s="237">
        <f>'M1 FINAL'!J37</f>
        <v>0</v>
      </c>
      <c r="L38" s="237" t="str">
        <f>'M1 FINAL'!K37</f>
        <v/>
      </c>
      <c r="M38" s="237">
        <f>'M1 FINAL'!L37</f>
        <v>0</v>
      </c>
      <c r="N38" s="237">
        <f>'M1 FINAL'!M37</f>
        <v>5.8500000000000005</v>
      </c>
      <c r="O38" s="237" t="str">
        <f t="shared" si="1"/>
        <v>NV</v>
      </c>
      <c r="P38" s="237">
        <f>'M2 FINAL'!D37</f>
        <v>8</v>
      </c>
      <c r="Q38" s="237">
        <f>'M2 FINAL'!E37</f>
        <v>0</v>
      </c>
      <c r="R38" s="237">
        <f>'M2 FINAL'!F37</f>
        <v>8</v>
      </c>
      <c r="S38" s="237">
        <f>'M2 FINAL'!G37</f>
        <v>3.5</v>
      </c>
      <c r="T38" s="237">
        <f>'M2 FINAL'!H37</f>
        <v>0</v>
      </c>
      <c r="U38" s="237">
        <f>'M2 FINAL'!I37</f>
        <v>3.5</v>
      </c>
      <c r="V38" s="237">
        <f>'M2 FINAL'!J37</f>
        <v>6.0200000000000005</v>
      </c>
      <c r="W38" s="237" t="str">
        <f t="shared" si="2"/>
        <v>NV</v>
      </c>
      <c r="X38" s="237">
        <f>'M3-FINAL'!E39</f>
        <v>0</v>
      </c>
      <c r="Y38" s="237" t="str">
        <f>'M3-FINAL'!F39</f>
        <v/>
      </c>
      <c r="Z38" s="237">
        <f>'M3-FINAL'!G39</f>
        <v>0</v>
      </c>
      <c r="AA38" s="237">
        <f>'M3-FINAL'!H39</f>
        <v>10.25</v>
      </c>
      <c r="AB38" s="237" t="str">
        <f>'M3-FINAL'!I39</f>
        <v/>
      </c>
      <c r="AC38" s="237">
        <f>'M3-FINAL'!J39</f>
        <v>10.25</v>
      </c>
      <c r="AD38" s="237">
        <f>'M3-FINAL'!K39</f>
        <v>5.125</v>
      </c>
      <c r="AE38" s="237" t="str">
        <f t="shared" si="3"/>
        <v>NV</v>
      </c>
      <c r="AF38" s="237">
        <f>'M4_FINAL '!E38</f>
        <v>7.5</v>
      </c>
      <c r="AG38" s="237" t="str">
        <f>IF('M4_FINAL '!F38="","",'M4_FINAL '!F38)</f>
        <v/>
      </c>
      <c r="AH38" s="237">
        <f>'M4_FINAL '!G38</f>
        <v>7.5</v>
      </c>
      <c r="AI38" s="237">
        <f>'M4_FINAL '!H38</f>
        <v>3</v>
      </c>
      <c r="AJ38" s="237" t="str">
        <f>IF('M4_FINAL '!I38="","",'M4_FINAL '!I38)</f>
        <v/>
      </c>
      <c r="AK38" s="237">
        <f>'M4_FINAL '!J38</f>
        <v>3</v>
      </c>
      <c r="AL38" s="237">
        <f>'M4_FINAL '!K38</f>
        <v>5.5200000000000005</v>
      </c>
      <c r="AM38" s="270" t="str">
        <f t="shared" si="4"/>
        <v>NV</v>
      </c>
      <c r="AN38" s="237">
        <f>'M5-FINAL'!D37</f>
        <v>13.600000000000001</v>
      </c>
      <c r="AO38" s="237" t="str">
        <f>'M5-FINAL'!E37</f>
        <v/>
      </c>
      <c r="AP38" s="237">
        <f>'M5-FINAL'!F37</f>
        <v>13.600000000000001</v>
      </c>
      <c r="AQ38" s="237">
        <f>'M5-FINAL'!G37</f>
        <v>0</v>
      </c>
      <c r="AR38" s="237" t="str">
        <f>'M5-FINAL'!H37</f>
        <v/>
      </c>
      <c r="AS38" s="237">
        <f>'M5-FINAL'!I37</f>
        <v>0</v>
      </c>
      <c r="AT38" s="237">
        <f>'M5-FINAL'!J37</f>
        <v>0</v>
      </c>
      <c r="AU38" s="237" t="str">
        <f>'M5-FINAL'!K37</f>
        <v/>
      </c>
      <c r="AV38" s="237">
        <f>'M5-FINAL'!L37</f>
        <v>0</v>
      </c>
      <c r="AW38" s="237">
        <f>'M5-FINAL'!M37</f>
        <v>4.4880000000000004</v>
      </c>
      <c r="AX38" s="237" t="str">
        <f t="shared" si="5"/>
        <v>NV</v>
      </c>
      <c r="AY38" s="237">
        <f>'M6-FINAL'!D37</f>
        <v>0</v>
      </c>
      <c r="AZ38" s="237" t="str">
        <f>'M6-FINAL'!E37</f>
        <v/>
      </c>
      <c r="BA38" s="237">
        <f>'M6-FINAL'!F37</f>
        <v>0</v>
      </c>
      <c r="BB38" s="237">
        <f>'M6-FINAL'!G37</f>
        <v>0</v>
      </c>
      <c r="BC38" s="237" t="str">
        <f>'M6-FINAL'!H37</f>
        <v/>
      </c>
      <c r="BD38" s="237">
        <f>'M6-FINAL'!I37</f>
        <v>0</v>
      </c>
      <c r="BE38" s="237">
        <f>'M6-FINAL'!J37</f>
        <v>0</v>
      </c>
      <c r="BF38" s="237" t="str">
        <f>'M6-FINAL'!K37</f>
        <v/>
      </c>
      <c r="BG38" s="237">
        <f>'M6-FINAL'!L37</f>
        <v>0</v>
      </c>
      <c r="BH38" s="237">
        <f>'M6-FINAL'!M37</f>
        <v>0</v>
      </c>
      <c r="BI38" s="237" t="str">
        <f t="shared" si="9"/>
        <v>NV</v>
      </c>
      <c r="BJ38" s="237">
        <f>M7_FINAL!E39</f>
        <v>0</v>
      </c>
      <c r="BK38" s="237" t="str">
        <f>M7_FINAL!F39</f>
        <v/>
      </c>
      <c r="BL38" s="237">
        <f>M7_FINAL!G39</f>
        <v>0</v>
      </c>
      <c r="BM38" s="237">
        <f>M7_FINAL!H39</f>
        <v>0</v>
      </c>
      <c r="BN38" s="237" t="str">
        <f>M7_FINAL!I39</f>
        <v/>
      </c>
      <c r="BO38" s="237">
        <f>M7_FINAL!J39</f>
        <v>0</v>
      </c>
      <c r="BP38" s="237">
        <f>M7_FINAL!K39</f>
        <v>0</v>
      </c>
      <c r="BQ38" s="237" t="str">
        <f t="shared" si="6"/>
        <v>NV</v>
      </c>
      <c r="BR38" s="237">
        <f>M8FINAL!E39</f>
        <v>0</v>
      </c>
      <c r="BS38" s="237" t="str">
        <f>M8FINAL!F39</f>
        <v/>
      </c>
      <c r="BT38" s="237">
        <f>M8FINAL!G39</f>
        <v>0</v>
      </c>
      <c r="BU38" s="237">
        <f>M8FINAL!H39</f>
        <v>7</v>
      </c>
      <c r="BV38" s="237" t="str">
        <f>M8FINAL!I39</f>
        <v/>
      </c>
      <c r="BW38" s="237">
        <f>M8FINAL!J39</f>
        <v>7</v>
      </c>
      <c r="BX38" s="237">
        <f>M8FINAL!K39</f>
        <v>3.5</v>
      </c>
      <c r="BY38" s="237" t="str">
        <f t="shared" si="7"/>
        <v>NV</v>
      </c>
      <c r="BZ38" s="237">
        <f t="shared" si="0"/>
        <v>3.812875</v>
      </c>
      <c r="CA38" s="124" t="str">
        <f t="shared" si="8"/>
        <v/>
      </c>
      <c r="CB38" s="130" t="s">
        <v>533</v>
      </c>
    </row>
    <row r="39" spans="2:80">
      <c r="B39" s="101">
        <v>31</v>
      </c>
      <c r="C39" s="129" t="s">
        <v>531</v>
      </c>
      <c r="D39" s="128" t="s">
        <v>530</v>
      </c>
      <c r="E39" s="237">
        <f>'M1 FINAL'!D38</f>
        <v>13.3</v>
      </c>
      <c r="F39" s="237" t="str">
        <f>'M1 FINAL'!E38</f>
        <v/>
      </c>
      <c r="G39" s="237">
        <f>'M1 FINAL'!F38</f>
        <v>13.3</v>
      </c>
      <c r="H39" s="237">
        <f>'M1 FINAL'!G38</f>
        <v>13</v>
      </c>
      <c r="I39" s="237" t="str">
        <f>'M1 FINAL'!H38</f>
        <v/>
      </c>
      <c r="J39" s="237">
        <f>'M1 FINAL'!I38</f>
        <v>13</v>
      </c>
      <c r="K39" s="237">
        <f>'M1 FINAL'!J38</f>
        <v>14.5</v>
      </c>
      <c r="L39" s="237" t="str">
        <f>'M1 FINAL'!K38</f>
        <v/>
      </c>
      <c r="M39" s="237">
        <f>'M1 FINAL'!L38</f>
        <v>14.5</v>
      </c>
      <c r="N39" s="237">
        <f>'M1 FINAL'!M38</f>
        <v>13.487500000000001</v>
      </c>
      <c r="O39" s="237" t="str">
        <f t="shared" si="1"/>
        <v>V</v>
      </c>
      <c r="P39" s="237">
        <f>'M2 FINAL'!D38</f>
        <v>9</v>
      </c>
      <c r="Q39" s="237">
        <f>'M2 FINAL'!E38</f>
        <v>18</v>
      </c>
      <c r="R39" s="237">
        <f>'M2 FINAL'!F38</f>
        <v>12</v>
      </c>
      <c r="S39" s="237">
        <f>'M2 FINAL'!G38</f>
        <v>7.25</v>
      </c>
      <c r="T39" s="237">
        <f>'M2 FINAL'!H38</f>
        <v>11</v>
      </c>
      <c r="U39" s="237">
        <f>'M2 FINAL'!I38</f>
        <v>11</v>
      </c>
      <c r="V39" s="237">
        <f>'M2 FINAL'!J38</f>
        <v>11.56</v>
      </c>
      <c r="W39" s="237" t="str">
        <f t="shared" si="2"/>
        <v>VPC</v>
      </c>
      <c r="X39" s="237">
        <f>'M3-FINAL'!E40</f>
        <v>3.25</v>
      </c>
      <c r="Y39" s="237">
        <f>'M3-FINAL'!F40</f>
        <v>10.25</v>
      </c>
      <c r="Z39" s="237">
        <f>'M3-FINAL'!G40</f>
        <v>10.25</v>
      </c>
      <c r="AA39" s="237">
        <f>'M3-FINAL'!H40</f>
        <v>14</v>
      </c>
      <c r="AB39" s="237" t="str">
        <f>'M3-FINAL'!I40</f>
        <v/>
      </c>
      <c r="AC39" s="237">
        <f>'M3-FINAL'!J40</f>
        <v>14</v>
      </c>
      <c r="AD39" s="237">
        <f>'M3-FINAL'!K40</f>
        <v>12.125</v>
      </c>
      <c r="AE39" s="237" t="str">
        <f t="shared" si="3"/>
        <v>VAR</v>
      </c>
      <c r="AF39" s="237">
        <f>'M4_FINAL '!E39</f>
        <v>12.75</v>
      </c>
      <c r="AG39" s="237" t="str">
        <f>IF('M4_FINAL '!F39="","",'M4_FINAL '!F39)</f>
        <v/>
      </c>
      <c r="AH39" s="237">
        <f>'M4_FINAL '!G39</f>
        <v>12.75</v>
      </c>
      <c r="AI39" s="237">
        <f>'M4_FINAL '!H39</f>
        <v>10.5</v>
      </c>
      <c r="AJ39" s="237">
        <f>IF('M4_FINAL '!I39="","",'M4_FINAL '!I39)</f>
        <v>12</v>
      </c>
      <c r="AK39" s="237">
        <f>'M4_FINAL '!J39</f>
        <v>12</v>
      </c>
      <c r="AL39" s="237">
        <f>'M4_FINAL '!K39</f>
        <v>12.420000000000002</v>
      </c>
      <c r="AM39" s="270" t="str">
        <f t="shared" si="4"/>
        <v>VAR</v>
      </c>
      <c r="AN39" s="237">
        <f>'M5-FINAL'!D38</f>
        <v>14.600000000000001</v>
      </c>
      <c r="AO39" s="237" t="str">
        <f>'M5-FINAL'!E38</f>
        <v/>
      </c>
      <c r="AP39" s="237">
        <f>'M5-FINAL'!F38</f>
        <v>14.600000000000001</v>
      </c>
      <c r="AQ39" s="237">
        <f>'M5-FINAL'!G38</f>
        <v>15</v>
      </c>
      <c r="AR39" s="237" t="str">
        <f>'M5-FINAL'!H38</f>
        <v/>
      </c>
      <c r="AS39" s="237">
        <f>'M5-FINAL'!I38</f>
        <v>15</v>
      </c>
      <c r="AT39" s="237">
        <f>'M5-FINAL'!J38</f>
        <v>14</v>
      </c>
      <c r="AU39" s="237" t="str">
        <f>'M5-FINAL'!K38</f>
        <v/>
      </c>
      <c r="AV39" s="237">
        <f>'M5-FINAL'!L38</f>
        <v>14</v>
      </c>
      <c r="AW39" s="237">
        <f>'M5-FINAL'!M38</f>
        <v>14.528000000000002</v>
      </c>
      <c r="AX39" s="237" t="str">
        <f t="shared" si="5"/>
        <v>V</v>
      </c>
      <c r="AY39" s="237">
        <f>'M6-FINAL'!D38</f>
        <v>13</v>
      </c>
      <c r="AZ39" s="237" t="str">
        <f>'M6-FINAL'!E38</f>
        <v/>
      </c>
      <c r="BA39" s="237">
        <f>'M6-FINAL'!F38</f>
        <v>13</v>
      </c>
      <c r="BB39" s="237">
        <f>'M6-FINAL'!G38</f>
        <v>13</v>
      </c>
      <c r="BC39" s="237" t="str">
        <f>'M6-FINAL'!H38</f>
        <v/>
      </c>
      <c r="BD39" s="237">
        <f>'M6-FINAL'!I38</f>
        <v>13</v>
      </c>
      <c r="BE39" s="237">
        <f>'M6-FINAL'!J38</f>
        <v>12.5</v>
      </c>
      <c r="BF39" s="237" t="str">
        <f>'M6-FINAL'!K38</f>
        <v/>
      </c>
      <c r="BG39" s="237">
        <f>'M6-FINAL'!L38</f>
        <v>12.5</v>
      </c>
      <c r="BH39" s="237">
        <f>'M6-FINAL'!M38</f>
        <v>12.85</v>
      </c>
      <c r="BI39" s="237" t="str">
        <f t="shared" si="9"/>
        <v>V</v>
      </c>
      <c r="BJ39" s="237">
        <f>M7_FINAL!E40</f>
        <v>18</v>
      </c>
      <c r="BK39" s="237" t="str">
        <f>M7_FINAL!F40</f>
        <v/>
      </c>
      <c r="BL39" s="237">
        <f>M7_FINAL!G40</f>
        <v>18</v>
      </c>
      <c r="BM39" s="237">
        <f>M7_FINAL!H40</f>
        <v>15</v>
      </c>
      <c r="BN39" s="237" t="str">
        <f>M7_FINAL!I40</f>
        <v/>
      </c>
      <c r="BO39" s="237">
        <f>M7_FINAL!J40</f>
        <v>15</v>
      </c>
      <c r="BP39" s="237">
        <f>M7_FINAL!K40</f>
        <v>16.32</v>
      </c>
      <c r="BQ39" s="237" t="str">
        <f t="shared" si="6"/>
        <v>V</v>
      </c>
      <c r="BR39" s="237">
        <f>M8FINAL!E40</f>
        <v>20</v>
      </c>
      <c r="BS39" s="237" t="str">
        <f>M8FINAL!F40</f>
        <v/>
      </c>
      <c r="BT39" s="237">
        <f>M8FINAL!G40</f>
        <v>20</v>
      </c>
      <c r="BU39" s="237">
        <f>M8FINAL!H40</f>
        <v>13.75</v>
      </c>
      <c r="BV39" s="237" t="str">
        <f>M8FINAL!I40</f>
        <v/>
      </c>
      <c r="BW39" s="237">
        <f>M8FINAL!J40</f>
        <v>13.75</v>
      </c>
      <c r="BX39" s="237">
        <f>M8FINAL!K40</f>
        <v>16.875</v>
      </c>
      <c r="BY39" s="237" t="str">
        <f t="shared" si="7"/>
        <v>V</v>
      </c>
      <c r="BZ39" s="237">
        <f t="shared" si="0"/>
        <v>13.770687500000001</v>
      </c>
      <c r="CA39" s="124" t="str">
        <f t="shared" si="8"/>
        <v xml:space="preserve">Admis(e) </v>
      </c>
      <c r="CB39" s="129" t="s">
        <v>531</v>
      </c>
    </row>
    <row r="40" spans="2:80">
      <c r="B40" s="102">
        <v>32</v>
      </c>
      <c r="C40" s="130" t="s">
        <v>529</v>
      </c>
      <c r="D40" s="128" t="s">
        <v>528</v>
      </c>
      <c r="E40" s="237">
        <f>'M1 FINAL'!D39</f>
        <v>8.8000000000000007</v>
      </c>
      <c r="F40" s="237">
        <f>'M1 FINAL'!E39</f>
        <v>12</v>
      </c>
      <c r="G40" s="237">
        <f>'M1 FINAL'!F39</f>
        <v>12</v>
      </c>
      <c r="H40" s="237">
        <f>'M1 FINAL'!G39</f>
        <v>6</v>
      </c>
      <c r="I40" s="237">
        <f>'M1 FINAL'!H39</f>
        <v>10</v>
      </c>
      <c r="J40" s="237">
        <f>'M1 FINAL'!I39</f>
        <v>10</v>
      </c>
      <c r="K40" s="237">
        <f>'M1 FINAL'!J39</f>
        <v>13.5</v>
      </c>
      <c r="L40" s="237" t="str">
        <f>'M1 FINAL'!K39</f>
        <v/>
      </c>
      <c r="M40" s="237">
        <f>'M1 FINAL'!L39</f>
        <v>13.5</v>
      </c>
      <c r="N40" s="237">
        <f>'M1 FINAL'!M39</f>
        <v>11.625</v>
      </c>
      <c r="O40" s="237" t="str">
        <f t="shared" si="1"/>
        <v>NV</v>
      </c>
      <c r="P40" s="237">
        <f>'M2 FINAL'!D39</f>
        <v>5</v>
      </c>
      <c r="Q40" s="237" t="str">
        <f>'M2 FINAL'!E39</f>
        <v/>
      </c>
      <c r="R40" s="237">
        <f>'M2 FINAL'!F39</f>
        <v>5</v>
      </c>
      <c r="S40" s="237">
        <f>'M2 FINAL'!G39</f>
        <v>2.5</v>
      </c>
      <c r="T40" s="237" t="str">
        <f>'M2 FINAL'!H39</f>
        <v/>
      </c>
      <c r="U40" s="237">
        <f>'M2 FINAL'!I39</f>
        <v>2.5</v>
      </c>
      <c r="V40" s="237">
        <f>'M2 FINAL'!J39</f>
        <v>3.9000000000000004</v>
      </c>
      <c r="W40" s="237" t="str">
        <f t="shared" si="2"/>
        <v>NV</v>
      </c>
      <c r="X40" s="237">
        <f>'M3-FINAL'!E41</f>
        <v>0.125</v>
      </c>
      <c r="Y40" s="237" t="str">
        <f>'M3-FINAL'!F41</f>
        <v/>
      </c>
      <c r="Z40" s="237">
        <f>'M3-FINAL'!G41</f>
        <v>0.125</v>
      </c>
      <c r="AA40" s="237">
        <f>'M3-FINAL'!H41</f>
        <v>9.25</v>
      </c>
      <c r="AB40" s="237" t="str">
        <f>'M3-FINAL'!I41</f>
        <v/>
      </c>
      <c r="AC40" s="237">
        <f>'M3-FINAL'!J41</f>
        <v>9.25</v>
      </c>
      <c r="AD40" s="237">
        <f>'M3-FINAL'!K41</f>
        <v>4.6875</v>
      </c>
      <c r="AE40" s="237" t="str">
        <f t="shared" si="3"/>
        <v>NV</v>
      </c>
      <c r="AF40" s="237">
        <f>'M4_FINAL '!E40</f>
        <v>4.625</v>
      </c>
      <c r="AG40" s="237" t="str">
        <f>IF('M4_FINAL '!F40="","",'M4_FINAL '!F40)</f>
        <v/>
      </c>
      <c r="AH40" s="237">
        <f>'M4_FINAL '!G40</f>
        <v>4.625</v>
      </c>
      <c r="AI40" s="237">
        <f>'M4_FINAL '!H40</f>
        <v>1.5</v>
      </c>
      <c r="AJ40" s="237" t="str">
        <f>IF('M4_FINAL '!I40="","",'M4_FINAL '!I40)</f>
        <v/>
      </c>
      <c r="AK40" s="237">
        <f>'M4_FINAL '!J40</f>
        <v>1.5</v>
      </c>
      <c r="AL40" s="237">
        <f>'M4_FINAL '!K40</f>
        <v>3.2500000000000004</v>
      </c>
      <c r="AM40" s="270" t="str">
        <f t="shared" si="4"/>
        <v>NV</v>
      </c>
      <c r="AN40" s="237">
        <f>'M5-FINAL'!D39</f>
        <v>10</v>
      </c>
      <c r="AO40" s="237" t="str">
        <f>'M5-FINAL'!E39</f>
        <v/>
      </c>
      <c r="AP40" s="237">
        <f>'M5-FINAL'!F39</f>
        <v>10</v>
      </c>
      <c r="AQ40" s="237">
        <f>'M5-FINAL'!G39</f>
        <v>13</v>
      </c>
      <c r="AR40" s="237" t="str">
        <f>'M5-FINAL'!H39</f>
        <v/>
      </c>
      <c r="AS40" s="237">
        <f>'M5-FINAL'!I39</f>
        <v>13</v>
      </c>
      <c r="AT40" s="237">
        <f>'M5-FINAL'!J39</f>
        <v>15</v>
      </c>
      <c r="AU40" s="237" t="str">
        <f>'M5-FINAL'!K39</f>
        <v/>
      </c>
      <c r="AV40" s="237">
        <f>'M5-FINAL'!L39</f>
        <v>15</v>
      </c>
      <c r="AW40" s="237">
        <f>'M5-FINAL'!M39</f>
        <v>12.690000000000001</v>
      </c>
      <c r="AX40" s="237" t="str">
        <f t="shared" si="5"/>
        <v>V</v>
      </c>
      <c r="AY40" s="237">
        <f>'M6-FINAL'!D39</f>
        <v>15.5</v>
      </c>
      <c r="AZ40" s="237" t="str">
        <f>'M6-FINAL'!E39</f>
        <v/>
      </c>
      <c r="BA40" s="237">
        <f>'M6-FINAL'!F39</f>
        <v>15.5</v>
      </c>
      <c r="BB40" s="237">
        <f>'M6-FINAL'!G39</f>
        <v>15.5</v>
      </c>
      <c r="BC40" s="237" t="str">
        <f>'M6-FINAL'!H39</f>
        <v/>
      </c>
      <c r="BD40" s="237">
        <f>'M6-FINAL'!I39</f>
        <v>15.5</v>
      </c>
      <c r="BE40" s="237">
        <f>'M6-FINAL'!J39</f>
        <v>12.5</v>
      </c>
      <c r="BF40" s="237" t="str">
        <f>'M6-FINAL'!K39</f>
        <v/>
      </c>
      <c r="BG40" s="237">
        <f>'M6-FINAL'!L39</f>
        <v>12.5</v>
      </c>
      <c r="BH40" s="237">
        <f>'M6-FINAL'!M39</f>
        <v>14.6</v>
      </c>
      <c r="BI40" s="237" t="str">
        <f t="shared" si="9"/>
        <v>V</v>
      </c>
      <c r="BJ40" s="237">
        <f>M7_FINAL!E41</f>
        <v>17</v>
      </c>
      <c r="BK40" s="237" t="str">
        <f>M7_FINAL!F41</f>
        <v/>
      </c>
      <c r="BL40" s="237">
        <f>M7_FINAL!G41</f>
        <v>17</v>
      </c>
      <c r="BM40" s="237">
        <f>M7_FINAL!H41</f>
        <v>13</v>
      </c>
      <c r="BN40" s="237" t="str">
        <f>M7_FINAL!I41</f>
        <v/>
      </c>
      <c r="BO40" s="237">
        <f>M7_FINAL!J41</f>
        <v>13</v>
      </c>
      <c r="BP40" s="237">
        <f>M7_FINAL!K41</f>
        <v>14.760000000000002</v>
      </c>
      <c r="BQ40" s="237" t="str">
        <f t="shared" si="6"/>
        <v>V</v>
      </c>
      <c r="BR40" s="237">
        <f>M8FINAL!E41</f>
        <v>20</v>
      </c>
      <c r="BS40" s="237" t="str">
        <f>M8FINAL!F41</f>
        <v/>
      </c>
      <c r="BT40" s="237">
        <f>M8FINAL!G41</f>
        <v>20</v>
      </c>
      <c r="BU40" s="237">
        <f>M8FINAL!H41</f>
        <v>13.75</v>
      </c>
      <c r="BV40" s="237" t="str">
        <f>M8FINAL!I41</f>
        <v/>
      </c>
      <c r="BW40" s="237">
        <f>M8FINAL!J41</f>
        <v>13.75</v>
      </c>
      <c r="BX40" s="237">
        <f>M8FINAL!K41</f>
        <v>16.875</v>
      </c>
      <c r="BY40" s="237" t="str">
        <f t="shared" si="7"/>
        <v>V</v>
      </c>
      <c r="BZ40" s="237">
        <f t="shared" si="0"/>
        <v>10.2984375</v>
      </c>
      <c r="CA40" s="124" t="str">
        <f t="shared" si="8"/>
        <v/>
      </c>
      <c r="CB40" s="130" t="s">
        <v>529</v>
      </c>
    </row>
    <row r="41" spans="2:80">
      <c r="B41" s="101">
        <v>33</v>
      </c>
      <c r="C41" s="130" t="s">
        <v>527</v>
      </c>
      <c r="D41" s="128" t="s">
        <v>526</v>
      </c>
      <c r="E41" s="237">
        <f>'M1 FINAL'!D40</f>
        <v>6.8</v>
      </c>
      <c r="F41" s="237">
        <f>'M1 FINAL'!E40</f>
        <v>11</v>
      </c>
      <c r="G41" s="237">
        <f>'M1 FINAL'!F40</f>
        <v>11</v>
      </c>
      <c r="H41" s="237">
        <f>'M1 FINAL'!G40</f>
        <v>8</v>
      </c>
      <c r="I41" s="237">
        <f>'M1 FINAL'!H40</f>
        <v>13</v>
      </c>
      <c r="J41" s="237">
        <f>'M1 FINAL'!I40</f>
        <v>12</v>
      </c>
      <c r="K41" s="237">
        <f>'M1 FINAL'!J40</f>
        <v>13</v>
      </c>
      <c r="L41" s="237" t="str">
        <f>'M1 FINAL'!K40</f>
        <v/>
      </c>
      <c r="M41" s="237">
        <f>'M1 FINAL'!L40</f>
        <v>13</v>
      </c>
      <c r="N41" s="237">
        <f>'M1 FINAL'!M40</f>
        <v>11.875</v>
      </c>
      <c r="O41" s="237" t="str">
        <f t="shared" si="1"/>
        <v>VPC</v>
      </c>
      <c r="P41" s="237">
        <f>'M2 FINAL'!D40</f>
        <v>11.25</v>
      </c>
      <c r="Q41" s="237">
        <f>'M2 FINAL'!E40</f>
        <v>16</v>
      </c>
      <c r="R41" s="237">
        <f>'M2 FINAL'!F40</f>
        <v>12</v>
      </c>
      <c r="S41" s="237">
        <f>'M2 FINAL'!G40</f>
        <v>6.5</v>
      </c>
      <c r="T41" s="237">
        <f>'M2 FINAL'!H40</f>
        <v>8</v>
      </c>
      <c r="U41" s="237">
        <f>'M2 FINAL'!I40</f>
        <v>8</v>
      </c>
      <c r="V41" s="237">
        <f>'M2 FINAL'!J40</f>
        <v>10.24</v>
      </c>
      <c r="W41" s="237" t="str">
        <f t="shared" si="2"/>
        <v>VPC</v>
      </c>
      <c r="X41" s="237">
        <f>'M3-FINAL'!E42</f>
        <v>2</v>
      </c>
      <c r="Y41" s="237">
        <f>'M3-FINAL'!F42</f>
        <v>9</v>
      </c>
      <c r="Z41" s="237">
        <f>'M3-FINAL'!G42</f>
        <v>9</v>
      </c>
      <c r="AA41" s="237">
        <f>'M3-FINAL'!H42</f>
        <v>13.25</v>
      </c>
      <c r="AB41" s="237" t="str">
        <f>'M3-FINAL'!I42</f>
        <v/>
      </c>
      <c r="AC41" s="237">
        <f>'M3-FINAL'!J42</f>
        <v>13.25</v>
      </c>
      <c r="AD41" s="237">
        <f>'M3-FINAL'!K42</f>
        <v>11.125</v>
      </c>
      <c r="AE41" s="237" t="str">
        <f t="shared" si="3"/>
        <v>VPC</v>
      </c>
      <c r="AF41" s="237">
        <f>'M4_FINAL '!E41</f>
        <v>11.375</v>
      </c>
      <c r="AG41" s="237">
        <f>IF('M4_FINAL '!F41="","",'M4_FINAL '!F41)</f>
        <v>12</v>
      </c>
      <c r="AH41" s="237">
        <f>'M4_FINAL '!G41</f>
        <v>12</v>
      </c>
      <c r="AI41" s="237">
        <f>'M4_FINAL '!H41</f>
        <v>6.5</v>
      </c>
      <c r="AJ41" s="237">
        <f>IF('M4_FINAL '!I41="","",'M4_FINAL '!I41)</f>
        <v>12</v>
      </c>
      <c r="AK41" s="237">
        <f>'M4_FINAL '!J41</f>
        <v>12</v>
      </c>
      <c r="AL41" s="237">
        <f>'M4_FINAL '!K41</f>
        <v>12</v>
      </c>
      <c r="AM41" s="270" t="str">
        <f t="shared" si="4"/>
        <v>VAR</v>
      </c>
      <c r="AN41" s="237">
        <f>'M5-FINAL'!D40</f>
        <v>10</v>
      </c>
      <c r="AO41" s="237" t="str">
        <f>'M5-FINAL'!E40</f>
        <v/>
      </c>
      <c r="AP41" s="237">
        <f>'M5-FINAL'!F40</f>
        <v>10</v>
      </c>
      <c r="AQ41" s="237">
        <f>'M5-FINAL'!G40</f>
        <v>14.5</v>
      </c>
      <c r="AR41" s="237" t="str">
        <f>'M5-FINAL'!H40</f>
        <v/>
      </c>
      <c r="AS41" s="237">
        <f>'M5-FINAL'!I40</f>
        <v>14.5</v>
      </c>
      <c r="AT41" s="237">
        <f>'M5-FINAL'!J40</f>
        <v>13</v>
      </c>
      <c r="AU41" s="237" t="str">
        <f>'M5-FINAL'!K40</f>
        <v/>
      </c>
      <c r="AV41" s="237">
        <f>'M5-FINAL'!L40</f>
        <v>13</v>
      </c>
      <c r="AW41" s="237">
        <f>'M5-FINAL'!M40</f>
        <v>12.505000000000001</v>
      </c>
      <c r="AX41" s="237" t="str">
        <f t="shared" si="5"/>
        <v>V</v>
      </c>
      <c r="AY41" s="237">
        <f>'M6-FINAL'!D40</f>
        <v>14</v>
      </c>
      <c r="AZ41" s="237" t="str">
        <f>'M6-FINAL'!E40</f>
        <v/>
      </c>
      <c r="BA41" s="237">
        <f>'M6-FINAL'!F40</f>
        <v>14</v>
      </c>
      <c r="BB41" s="237">
        <f>'M6-FINAL'!G40</f>
        <v>14</v>
      </c>
      <c r="BC41" s="237" t="str">
        <f>'M6-FINAL'!H40</f>
        <v/>
      </c>
      <c r="BD41" s="237">
        <f>'M6-FINAL'!I40</f>
        <v>14</v>
      </c>
      <c r="BE41" s="237">
        <f>'M6-FINAL'!J40</f>
        <v>12.5</v>
      </c>
      <c r="BF41" s="237" t="str">
        <f>'M6-FINAL'!K40</f>
        <v/>
      </c>
      <c r="BG41" s="237">
        <f>'M6-FINAL'!L40</f>
        <v>12.5</v>
      </c>
      <c r="BH41" s="237">
        <f>'M6-FINAL'!M40</f>
        <v>13.55</v>
      </c>
      <c r="BI41" s="237" t="str">
        <f t="shared" si="9"/>
        <v>V</v>
      </c>
      <c r="BJ41" s="237">
        <f>M7_FINAL!E42</f>
        <v>18.5</v>
      </c>
      <c r="BK41" s="237" t="str">
        <f>M7_FINAL!F42</f>
        <v/>
      </c>
      <c r="BL41" s="237">
        <f>M7_FINAL!G42</f>
        <v>18.5</v>
      </c>
      <c r="BM41" s="237">
        <f>M7_FINAL!H42</f>
        <v>15</v>
      </c>
      <c r="BN41" s="237" t="str">
        <f>M7_FINAL!I42</f>
        <v/>
      </c>
      <c r="BO41" s="237">
        <f>M7_FINAL!J42</f>
        <v>15</v>
      </c>
      <c r="BP41" s="237">
        <f>M7_FINAL!K42</f>
        <v>16.54</v>
      </c>
      <c r="BQ41" s="237" t="str">
        <f t="shared" si="6"/>
        <v>V</v>
      </c>
      <c r="BR41" s="237">
        <f>M8FINAL!E42</f>
        <v>20</v>
      </c>
      <c r="BS41" s="237" t="str">
        <f>M8FINAL!F42</f>
        <v/>
      </c>
      <c r="BT41" s="237">
        <f>M8FINAL!G42</f>
        <v>20</v>
      </c>
      <c r="BU41" s="237">
        <f>M8FINAL!H42</f>
        <v>14</v>
      </c>
      <c r="BV41" s="237" t="str">
        <f>M8FINAL!I42</f>
        <v/>
      </c>
      <c r="BW41" s="237">
        <f>M8FINAL!J42</f>
        <v>14</v>
      </c>
      <c r="BX41" s="237">
        <f>M8FINAL!K42</f>
        <v>17</v>
      </c>
      <c r="BY41" s="237" t="str">
        <f t="shared" si="7"/>
        <v>V</v>
      </c>
      <c r="BZ41" s="237">
        <f t="shared" si="0"/>
        <v>13.104375000000001</v>
      </c>
      <c r="CA41" s="124" t="str">
        <f t="shared" si="8"/>
        <v xml:space="preserve">Admis(e) </v>
      </c>
      <c r="CB41" s="130" t="s">
        <v>527</v>
      </c>
    </row>
    <row r="42" spans="2:80">
      <c r="B42" s="102">
        <v>34</v>
      </c>
      <c r="C42" s="129" t="s">
        <v>525</v>
      </c>
      <c r="D42" s="128" t="s">
        <v>514</v>
      </c>
      <c r="E42" s="237">
        <f>'M1 FINAL'!D41</f>
        <v>11.1</v>
      </c>
      <c r="F42" s="237">
        <f>'M1 FINAL'!E41</f>
        <v>12</v>
      </c>
      <c r="G42" s="237">
        <f>'M1 FINAL'!F41</f>
        <v>12</v>
      </c>
      <c r="H42" s="237">
        <f>'M1 FINAL'!G41</f>
        <v>11</v>
      </c>
      <c r="I42" s="237">
        <f>'M1 FINAL'!H41</f>
        <v>10</v>
      </c>
      <c r="J42" s="237">
        <f>'M1 FINAL'!I41</f>
        <v>11</v>
      </c>
      <c r="K42" s="237">
        <f>'M1 FINAL'!J41</f>
        <v>13.5</v>
      </c>
      <c r="L42" s="237" t="str">
        <f>'M1 FINAL'!K41</f>
        <v/>
      </c>
      <c r="M42" s="237">
        <f>'M1 FINAL'!L41</f>
        <v>13.5</v>
      </c>
      <c r="N42" s="237">
        <f>'M1 FINAL'!M41</f>
        <v>12</v>
      </c>
      <c r="O42" s="237" t="str">
        <f t="shared" si="1"/>
        <v>VAR</v>
      </c>
      <c r="P42" s="237">
        <f>'M2 FINAL'!D41</f>
        <v>12</v>
      </c>
      <c r="Q42" s="237" t="str">
        <f>'M2 FINAL'!E41</f>
        <v/>
      </c>
      <c r="R42" s="237">
        <f>'M2 FINAL'!F41</f>
        <v>12</v>
      </c>
      <c r="S42" s="237">
        <f>'M2 FINAL'!G41</f>
        <v>17.25</v>
      </c>
      <c r="T42" s="237" t="str">
        <f>'M2 FINAL'!H41</f>
        <v/>
      </c>
      <c r="U42" s="237">
        <f>'M2 FINAL'!I41</f>
        <v>17.25</v>
      </c>
      <c r="V42" s="237">
        <f>'M2 FINAL'!J41</f>
        <v>14.31</v>
      </c>
      <c r="W42" s="237" t="str">
        <f t="shared" si="2"/>
        <v>V</v>
      </c>
      <c r="X42" s="237">
        <f>'M3-FINAL'!E43</f>
        <v>12.625</v>
      </c>
      <c r="Y42" s="237" t="str">
        <f>'M3-FINAL'!F43</f>
        <v/>
      </c>
      <c r="Z42" s="237">
        <f>'M3-FINAL'!G43</f>
        <v>12.625</v>
      </c>
      <c r="AA42" s="237">
        <f>'M3-FINAL'!H43</f>
        <v>18.5</v>
      </c>
      <c r="AB42" s="237" t="str">
        <f>'M3-FINAL'!I43</f>
        <v/>
      </c>
      <c r="AC42" s="237">
        <f>'M3-FINAL'!J43</f>
        <v>18.5</v>
      </c>
      <c r="AD42" s="237">
        <f>'M3-FINAL'!K43</f>
        <v>15.5625</v>
      </c>
      <c r="AE42" s="237" t="str">
        <f t="shared" si="3"/>
        <v>V</v>
      </c>
      <c r="AF42" s="237">
        <f>'M4_FINAL '!E42</f>
        <v>16.25</v>
      </c>
      <c r="AG42" s="237" t="str">
        <f>IF('M4_FINAL '!F42="","",'M4_FINAL '!F42)</f>
        <v/>
      </c>
      <c r="AH42" s="237">
        <f>'M4_FINAL '!G42</f>
        <v>16.25</v>
      </c>
      <c r="AI42" s="237">
        <f>'M4_FINAL '!H42</f>
        <v>16.75</v>
      </c>
      <c r="AJ42" s="237" t="str">
        <f>IF('M4_FINAL '!I42="","",'M4_FINAL '!I42)</f>
        <v/>
      </c>
      <c r="AK42" s="237">
        <f>'M4_FINAL '!J42</f>
        <v>16.75</v>
      </c>
      <c r="AL42" s="237">
        <f>'M4_FINAL '!K42</f>
        <v>16.470000000000002</v>
      </c>
      <c r="AM42" s="270" t="str">
        <f t="shared" si="4"/>
        <v>V</v>
      </c>
      <c r="AN42" s="237">
        <f>'M5-FINAL'!D41</f>
        <v>14.1</v>
      </c>
      <c r="AO42" s="237" t="str">
        <f>'M5-FINAL'!E41</f>
        <v/>
      </c>
      <c r="AP42" s="237">
        <f>'M5-FINAL'!F41</f>
        <v>14.1</v>
      </c>
      <c r="AQ42" s="237">
        <f>'M5-FINAL'!G41</f>
        <v>15</v>
      </c>
      <c r="AR42" s="237" t="str">
        <f>'M5-FINAL'!H41</f>
        <v/>
      </c>
      <c r="AS42" s="237">
        <f>'M5-FINAL'!I41</f>
        <v>15</v>
      </c>
      <c r="AT42" s="237">
        <f>'M5-FINAL'!J41</f>
        <v>10.5</v>
      </c>
      <c r="AU42" s="237" t="str">
        <f>'M5-FINAL'!K41</f>
        <v/>
      </c>
      <c r="AV42" s="237">
        <f>'M5-FINAL'!L41</f>
        <v>10.5</v>
      </c>
      <c r="AW42" s="237">
        <f>'M5-FINAL'!M41</f>
        <v>13.173000000000002</v>
      </c>
      <c r="AX42" s="237" t="str">
        <f t="shared" si="5"/>
        <v>V</v>
      </c>
      <c r="AY42" s="237">
        <f>'M6-FINAL'!D41</f>
        <v>12.5</v>
      </c>
      <c r="AZ42" s="237" t="str">
        <f>'M6-FINAL'!E41</f>
        <v/>
      </c>
      <c r="BA42" s="237">
        <f>'M6-FINAL'!F41</f>
        <v>12.5</v>
      </c>
      <c r="BB42" s="237">
        <f>'M6-FINAL'!G41</f>
        <v>12.5</v>
      </c>
      <c r="BC42" s="237" t="str">
        <f>'M6-FINAL'!H41</f>
        <v/>
      </c>
      <c r="BD42" s="237">
        <f>'M6-FINAL'!I41</f>
        <v>12.5</v>
      </c>
      <c r="BE42" s="237">
        <f>'M6-FINAL'!J41</f>
        <v>12.5</v>
      </c>
      <c r="BF42" s="237" t="str">
        <f>'M6-FINAL'!K41</f>
        <v/>
      </c>
      <c r="BG42" s="237">
        <f>'M6-FINAL'!L41</f>
        <v>12.5</v>
      </c>
      <c r="BH42" s="237">
        <f>'M6-FINAL'!M41</f>
        <v>12.5</v>
      </c>
      <c r="BI42" s="237" t="str">
        <f t="shared" si="9"/>
        <v>V</v>
      </c>
      <c r="BJ42" s="237">
        <f>M7_FINAL!E43</f>
        <v>18.5</v>
      </c>
      <c r="BK42" s="237" t="str">
        <f>M7_FINAL!F43</f>
        <v/>
      </c>
      <c r="BL42" s="237">
        <f>M7_FINAL!G43</f>
        <v>18.5</v>
      </c>
      <c r="BM42" s="237">
        <f>M7_FINAL!H43</f>
        <v>15</v>
      </c>
      <c r="BN42" s="237" t="str">
        <f>M7_FINAL!I43</f>
        <v/>
      </c>
      <c r="BO42" s="237">
        <f>M7_FINAL!J43</f>
        <v>15</v>
      </c>
      <c r="BP42" s="237">
        <f>M7_FINAL!K43</f>
        <v>16.54</v>
      </c>
      <c r="BQ42" s="237" t="str">
        <f t="shared" si="6"/>
        <v>V</v>
      </c>
      <c r="BR42" s="237">
        <f>M8FINAL!E43</f>
        <v>20</v>
      </c>
      <c r="BS42" s="237" t="str">
        <f>M8FINAL!F43</f>
        <v/>
      </c>
      <c r="BT42" s="237">
        <f>M8FINAL!G43</f>
        <v>20</v>
      </c>
      <c r="BU42" s="237">
        <f>M8FINAL!H43</f>
        <v>16</v>
      </c>
      <c r="BV42" s="237" t="str">
        <f>M8FINAL!I43</f>
        <v/>
      </c>
      <c r="BW42" s="237">
        <f>M8FINAL!J43</f>
        <v>16</v>
      </c>
      <c r="BX42" s="237">
        <f>M8FINAL!K43</f>
        <v>18</v>
      </c>
      <c r="BY42" s="237" t="str">
        <f t="shared" si="7"/>
        <v>V</v>
      </c>
      <c r="BZ42" s="237">
        <f t="shared" si="0"/>
        <v>14.819437499999999</v>
      </c>
      <c r="CA42" s="124" t="str">
        <f t="shared" si="8"/>
        <v xml:space="preserve">Admis(e) </v>
      </c>
      <c r="CB42" s="129" t="s">
        <v>525</v>
      </c>
    </row>
    <row r="43" spans="2:80">
      <c r="B43" s="101">
        <v>35</v>
      </c>
      <c r="C43" s="130" t="s">
        <v>524</v>
      </c>
      <c r="D43" s="128" t="s">
        <v>105</v>
      </c>
      <c r="E43" s="237">
        <f>'M1 FINAL'!D42</f>
        <v>9.1999999999999993</v>
      </c>
      <c r="F43" s="237">
        <f>'M1 FINAL'!E42</f>
        <v>12</v>
      </c>
      <c r="G43" s="237">
        <f>'M1 FINAL'!F42</f>
        <v>12</v>
      </c>
      <c r="H43" s="237">
        <f>'M1 FINAL'!G42</f>
        <v>12</v>
      </c>
      <c r="I43" s="237" t="str">
        <f>'M1 FINAL'!H42</f>
        <v/>
      </c>
      <c r="J43" s="237">
        <f>'M1 FINAL'!I42</f>
        <v>12</v>
      </c>
      <c r="K43" s="237">
        <f>'M1 FINAL'!J42</f>
        <v>12</v>
      </c>
      <c r="L43" s="237" t="str">
        <f>'M1 FINAL'!K42</f>
        <v/>
      </c>
      <c r="M43" s="237">
        <f>'M1 FINAL'!L42</f>
        <v>12</v>
      </c>
      <c r="N43" s="237">
        <f>'M1 FINAL'!M42</f>
        <v>12</v>
      </c>
      <c r="O43" s="237" t="str">
        <f t="shared" si="1"/>
        <v>VAR</v>
      </c>
      <c r="P43" s="237">
        <f>'M2 FINAL'!D42</f>
        <v>11</v>
      </c>
      <c r="Q43" s="237">
        <f>'M2 FINAL'!E42</f>
        <v>16</v>
      </c>
      <c r="R43" s="237">
        <f>'M2 FINAL'!F42</f>
        <v>12</v>
      </c>
      <c r="S43" s="237">
        <f>'M2 FINAL'!G42</f>
        <v>1.5</v>
      </c>
      <c r="T43" s="237">
        <f>'M2 FINAL'!H42</f>
        <v>9.5</v>
      </c>
      <c r="U43" s="237">
        <f>'M2 FINAL'!I42</f>
        <v>9.5</v>
      </c>
      <c r="V43" s="237">
        <f>'M2 FINAL'!J42</f>
        <v>10.9</v>
      </c>
      <c r="W43" s="237" t="str">
        <f t="shared" si="2"/>
        <v>VPC</v>
      </c>
      <c r="X43" s="237">
        <f>'M3-FINAL'!E44</f>
        <v>3.375</v>
      </c>
      <c r="Y43" s="237">
        <f>'M3-FINAL'!F44</f>
        <v>1</v>
      </c>
      <c r="Z43" s="237">
        <f>'M3-FINAL'!G44</f>
        <v>3.375</v>
      </c>
      <c r="AA43" s="237">
        <f>'M3-FINAL'!H44</f>
        <v>12</v>
      </c>
      <c r="AB43" s="237" t="str">
        <f>'M3-FINAL'!I44</f>
        <v/>
      </c>
      <c r="AC43" s="237">
        <f>'M3-FINAL'!J44</f>
        <v>12</v>
      </c>
      <c r="AD43" s="237">
        <f>'M3-FINAL'!K44</f>
        <v>7.6875</v>
      </c>
      <c r="AE43" s="237" t="str">
        <f t="shared" si="3"/>
        <v>NV</v>
      </c>
      <c r="AF43" s="237">
        <f>'M4_FINAL '!E43</f>
        <v>7.125</v>
      </c>
      <c r="AG43" s="237">
        <f>IF('M4_FINAL '!F43="","",'M4_FINAL '!F43)</f>
        <v>11</v>
      </c>
      <c r="AH43" s="237">
        <f>'M4_FINAL '!G43</f>
        <v>11</v>
      </c>
      <c r="AI43" s="237">
        <f>'M4_FINAL '!H43</f>
        <v>12.5</v>
      </c>
      <c r="AJ43" s="237" t="str">
        <f>IF('M4_FINAL '!I43="","",'M4_FINAL '!I43)</f>
        <v/>
      </c>
      <c r="AK43" s="237">
        <f>'M4_FINAL '!J43</f>
        <v>12.5</v>
      </c>
      <c r="AL43" s="237">
        <f>'M4_FINAL '!K43</f>
        <v>11.66</v>
      </c>
      <c r="AM43" s="270" t="str">
        <f t="shared" si="4"/>
        <v>VPC</v>
      </c>
      <c r="AN43" s="237">
        <f>'M5-FINAL'!D42</f>
        <v>13</v>
      </c>
      <c r="AO43" s="237" t="str">
        <f>'M5-FINAL'!E42</f>
        <v/>
      </c>
      <c r="AP43" s="237">
        <f>'M5-FINAL'!F42</f>
        <v>13</v>
      </c>
      <c r="AQ43" s="237">
        <f>'M5-FINAL'!G42</f>
        <v>15</v>
      </c>
      <c r="AR43" s="237" t="str">
        <f>'M5-FINAL'!H42</f>
        <v/>
      </c>
      <c r="AS43" s="237">
        <f>'M5-FINAL'!I42</f>
        <v>15</v>
      </c>
      <c r="AT43" s="237">
        <f>'M5-FINAL'!J42</f>
        <v>12</v>
      </c>
      <c r="AU43" s="237" t="str">
        <f>'M5-FINAL'!K42</f>
        <v/>
      </c>
      <c r="AV43" s="237">
        <f>'M5-FINAL'!L42</f>
        <v>12</v>
      </c>
      <c r="AW43" s="237">
        <f>'M5-FINAL'!M42</f>
        <v>13.32</v>
      </c>
      <c r="AX43" s="237" t="str">
        <f t="shared" si="5"/>
        <v>V</v>
      </c>
      <c r="AY43" s="237">
        <f>'M6-FINAL'!D42</f>
        <v>7.5</v>
      </c>
      <c r="AZ43" s="237">
        <f>'M6-FINAL'!E42</f>
        <v>12</v>
      </c>
      <c r="BA43" s="237">
        <f>'M6-FINAL'!F42</f>
        <v>12</v>
      </c>
      <c r="BB43" s="237">
        <f>'M6-FINAL'!G42</f>
        <v>7.5</v>
      </c>
      <c r="BC43" s="237">
        <f>'M6-FINAL'!H42</f>
        <v>12</v>
      </c>
      <c r="BD43" s="237">
        <f>'M6-FINAL'!I42</f>
        <v>12</v>
      </c>
      <c r="BE43" s="237">
        <f>'M6-FINAL'!J42</f>
        <v>12.5</v>
      </c>
      <c r="BF43" s="237" t="str">
        <f>'M6-FINAL'!K42</f>
        <v/>
      </c>
      <c r="BG43" s="237">
        <f>'M6-FINAL'!L42</f>
        <v>12.5</v>
      </c>
      <c r="BH43" s="237">
        <f>'M6-FINAL'!M42</f>
        <v>12.15</v>
      </c>
      <c r="BI43" s="237" t="str">
        <f t="shared" si="9"/>
        <v>VAR</v>
      </c>
      <c r="BJ43" s="237">
        <f>M7_FINAL!E44</f>
        <v>17.25</v>
      </c>
      <c r="BK43" s="237" t="str">
        <f>M7_FINAL!F44</f>
        <v/>
      </c>
      <c r="BL43" s="237">
        <f>M7_FINAL!G44</f>
        <v>17.25</v>
      </c>
      <c r="BM43" s="237">
        <f>M7_FINAL!H44</f>
        <v>17.75</v>
      </c>
      <c r="BN43" s="237" t="str">
        <f>M7_FINAL!I44</f>
        <v/>
      </c>
      <c r="BO43" s="237">
        <f>M7_FINAL!J44</f>
        <v>17.75</v>
      </c>
      <c r="BP43" s="237">
        <f>M7_FINAL!K44</f>
        <v>17.53</v>
      </c>
      <c r="BQ43" s="237" t="str">
        <f t="shared" si="6"/>
        <v>V</v>
      </c>
      <c r="BR43" s="237">
        <f>M8FINAL!E44</f>
        <v>20</v>
      </c>
      <c r="BS43" s="237" t="str">
        <f>M8FINAL!F44</f>
        <v/>
      </c>
      <c r="BT43" s="237">
        <f>M8FINAL!G44</f>
        <v>20</v>
      </c>
      <c r="BU43" s="237">
        <f>M8FINAL!H44</f>
        <v>14.5</v>
      </c>
      <c r="BV43" s="237" t="str">
        <f>M8FINAL!I44</f>
        <v/>
      </c>
      <c r="BW43" s="237">
        <f>M8FINAL!J44</f>
        <v>14.5</v>
      </c>
      <c r="BX43" s="237">
        <f>M8FINAL!K44</f>
        <v>17.25</v>
      </c>
      <c r="BY43" s="237" t="str">
        <f t="shared" si="7"/>
        <v>V</v>
      </c>
      <c r="BZ43" s="237">
        <f t="shared" si="0"/>
        <v>12.8121875</v>
      </c>
      <c r="CA43" s="124" t="str">
        <f t="shared" si="8"/>
        <v/>
      </c>
      <c r="CB43" s="130" t="s">
        <v>524</v>
      </c>
    </row>
    <row r="44" spans="2:80">
      <c r="B44" s="102">
        <v>36</v>
      </c>
      <c r="C44" s="130" t="s">
        <v>523</v>
      </c>
      <c r="D44" s="128" t="s">
        <v>522</v>
      </c>
      <c r="E44" s="237">
        <f>'M1 FINAL'!D43</f>
        <v>6.8</v>
      </c>
      <c r="F44" s="237">
        <f>'M1 FINAL'!E43</f>
        <v>10</v>
      </c>
      <c r="G44" s="237">
        <f>'M1 FINAL'!F43</f>
        <v>10</v>
      </c>
      <c r="H44" s="237">
        <f>'M1 FINAL'!G43</f>
        <v>13</v>
      </c>
      <c r="I44" s="237" t="str">
        <f>'M1 FINAL'!H43</f>
        <v/>
      </c>
      <c r="J44" s="237">
        <f>'M1 FINAL'!I43</f>
        <v>13</v>
      </c>
      <c r="K44" s="237">
        <f>'M1 FINAL'!J43</f>
        <v>7</v>
      </c>
      <c r="L44" s="237">
        <f>'M1 FINAL'!K43</f>
        <v>10</v>
      </c>
      <c r="M44" s="237">
        <f>'M1 FINAL'!L43</f>
        <v>10</v>
      </c>
      <c r="N44" s="237">
        <f>'M1 FINAL'!M43</f>
        <v>11.125</v>
      </c>
      <c r="O44" s="237" t="str">
        <f t="shared" si="1"/>
        <v>VPC</v>
      </c>
      <c r="P44" s="237">
        <f>'M2 FINAL'!D43</f>
        <v>6.25</v>
      </c>
      <c r="Q44" s="237" t="str">
        <f>'M2 FINAL'!E43</f>
        <v/>
      </c>
      <c r="R44" s="237">
        <f>'M2 FINAL'!F43</f>
        <v>6.25</v>
      </c>
      <c r="S44" s="237">
        <f>'M2 FINAL'!G43</f>
        <v>3.75</v>
      </c>
      <c r="T44" s="237" t="str">
        <f>'M2 FINAL'!H43</f>
        <v/>
      </c>
      <c r="U44" s="237">
        <f>'M2 FINAL'!I43</f>
        <v>3.75</v>
      </c>
      <c r="V44" s="237">
        <f>'M2 FINAL'!J43</f>
        <v>5.15</v>
      </c>
      <c r="W44" s="237" t="str">
        <f t="shared" si="2"/>
        <v>NV</v>
      </c>
      <c r="X44" s="237">
        <f>'M3-FINAL'!E45</f>
        <v>4.875</v>
      </c>
      <c r="Y44" s="237">
        <f>'M3-FINAL'!F45</f>
        <v>6</v>
      </c>
      <c r="Z44" s="237">
        <f>'M3-FINAL'!G45</f>
        <v>6</v>
      </c>
      <c r="AA44" s="237">
        <f>'M3-FINAL'!H45</f>
        <v>9.25</v>
      </c>
      <c r="AB44" s="237">
        <f>'M3-FINAL'!I45</f>
        <v>12</v>
      </c>
      <c r="AC44" s="237">
        <f>'M3-FINAL'!J45</f>
        <v>12</v>
      </c>
      <c r="AD44" s="237">
        <f>'M3-FINAL'!K45</f>
        <v>9</v>
      </c>
      <c r="AE44" s="237" t="str">
        <f t="shared" si="3"/>
        <v>VPC</v>
      </c>
      <c r="AF44" s="237">
        <f>'M4_FINAL '!E44</f>
        <v>6.375</v>
      </c>
      <c r="AG44" s="237">
        <f>IF('M4_FINAL '!F44="","",'M4_FINAL '!F44)</f>
        <v>12</v>
      </c>
      <c r="AH44" s="237">
        <f>'M4_FINAL '!G44</f>
        <v>12</v>
      </c>
      <c r="AI44" s="237">
        <f>'M4_FINAL '!H44</f>
        <v>9</v>
      </c>
      <c r="AJ44" s="237">
        <f>IF('M4_FINAL '!I44="","",'M4_FINAL '!I44)</f>
        <v>12</v>
      </c>
      <c r="AK44" s="237">
        <f>'M4_FINAL '!J44</f>
        <v>12</v>
      </c>
      <c r="AL44" s="237">
        <f>'M4_FINAL '!K44</f>
        <v>12</v>
      </c>
      <c r="AM44" s="270" t="str">
        <f t="shared" si="4"/>
        <v>VAR</v>
      </c>
      <c r="AN44" s="237">
        <f>'M5-FINAL'!D43</f>
        <v>12</v>
      </c>
      <c r="AO44" s="237" t="str">
        <f>'M5-FINAL'!E43</f>
        <v/>
      </c>
      <c r="AP44" s="237">
        <f>'M5-FINAL'!F43</f>
        <v>12</v>
      </c>
      <c r="AQ44" s="237">
        <f>'M5-FINAL'!G43</f>
        <v>15</v>
      </c>
      <c r="AR44" s="237" t="str">
        <f>'M5-FINAL'!H43</f>
        <v/>
      </c>
      <c r="AS44" s="237">
        <f>'M5-FINAL'!I43</f>
        <v>15</v>
      </c>
      <c r="AT44" s="237">
        <f>'M5-FINAL'!J43</f>
        <v>13</v>
      </c>
      <c r="AU44" s="237" t="str">
        <f>'M5-FINAL'!K43</f>
        <v/>
      </c>
      <c r="AV44" s="237">
        <f>'M5-FINAL'!L43</f>
        <v>13</v>
      </c>
      <c r="AW44" s="237">
        <f>'M5-FINAL'!M43</f>
        <v>13.33</v>
      </c>
      <c r="AX44" s="237" t="str">
        <f t="shared" si="5"/>
        <v>V</v>
      </c>
      <c r="AY44" s="237">
        <f>'M6-FINAL'!D43</f>
        <v>15</v>
      </c>
      <c r="AZ44" s="237" t="str">
        <f>'M6-FINAL'!E43</f>
        <v/>
      </c>
      <c r="BA44" s="237">
        <f>'M6-FINAL'!F43</f>
        <v>15</v>
      </c>
      <c r="BB44" s="237">
        <f>'M6-FINAL'!G43</f>
        <v>15</v>
      </c>
      <c r="BC44" s="237" t="str">
        <f>'M6-FINAL'!H43</f>
        <v/>
      </c>
      <c r="BD44" s="237">
        <f>'M6-FINAL'!I43</f>
        <v>15</v>
      </c>
      <c r="BE44" s="237">
        <f>'M6-FINAL'!J43</f>
        <v>12.5</v>
      </c>
      <c r="BF44" s="237" t="str">
        <f>'M6-FINAL'!K43</f>
        <v/>
      </c>
      <c r="BG44" s="237">
        <f>'M6-FINAL'!L43</f>
        <v>12.5</v>
      </c>
      <c r="BH44" s="237">
        <f>'M6-FINAL'!M43</f>
        <v>14.25</v>
      </c>
      <c r="BI44" s="237" t="str">
        <f t="shared" si="9"/>
        <v>V</v>
      </c>
      <c r="BJ44" s="237">
        <f>M7_FINAL!E45</f>
        <v>18.5</v>
      </c>
      <c r="BK44" s="237" t="str">
        <f>M7_FINAL!F45</f>
        <v/>
      </c>
      <c r="BL44" s="237">
        <f>M7_FINAL!G45</f>
        <v>18.5</v>
      </c>
      <c r="BM44" s="237">
        <f>M7_FINAL!H45</f>
        <v>14</v>
      </c>
      <c r="BN44" s="237" t="str">
        <f>M7_FINAL!I45</f>
        <v/>
      </c>
      <c r="BO44" s="237">
        <f>M7_FINAL!J45</f>
        <v>14</v>
      </c>
      <c r="BP44" s="237">
        <f>M7_FINAL!K45</f>
        <v>15.98</v>
      </c>
      <c r="BQ44" s="237" t="str">
        <f t="shared" si="6"/>
        <v>V</v>
      </c>
      <c r="BR44" s="237">
        <f>M8FINAL!E45</f>
        <v>20</v>
      </c>
      <c r="BS44" s="237" t="str">
        <f>M8FINAL!F45</f>
        <v/>
      </c>
      <c r="BT44" s="237">
        <f>M8FINAL!G45</f>
        <v>20</v>
      </c>
      <c r="BU44" s="237">
        <f>M8FINAL!H45</f>
        <v>14.25</v>
      </c>
      <c r="BV44" s="237" t="str">
        <f>M8FINAL!I45</f>
        <v/>
      </c>
      <c r="BW44" s="237">
        <f>M8FINAL!J45</f>
        <v>14.25</v>
      </c>
      <c r="BX44" s="237">
        <f>M8FINAL!K45</f>
        <v>17.125</v>
      </c>
      <c r="BY44" s="237" t="str">
        <f t="shared" si="7"/>
        <v>V</v>
      </c>
      <c r="BZ44" s="237">
        <f t="shared" si="0"/>
        <v>12.244999999999999</v>
      </c>
      <c r="CA44" s="124" t="str">
        <f t="shared" si="8"/>
        <v/>
      </c>
      <c r="CB44" s="130" t="s">
        <v>523</v>
      </c>
    </row>
    <row r="45" spans="2:80">
      <c r="B45" s="101">
        <v>37</v>
      </c>
      <c r="C45" s="129" t="s">
        <v>521</v>
      </c>
      <c r="D45" s="128" t="s">
        <v>491</v>
      </c>
      <c r="E45" s="237">
        <f>'M1 FINAL'!D44</f>
        <v>14.600000000000001</v>
      </c>
      <c r="F45" s="237" t="str">
        <f>'M1 FINAL'!E44</f>
        <v/>
      </c>
      <c r="G45" s="237">
        <f>'M1 FINAL'!F44</f>
        <v>14.600000000000001</v>
      </c>
      <c r="H45" s="237">
        <f>'M1 FINAL'!G44</f>
        <v>10.5</v>
      </c>
      <c r="I45" s="237" t="str">
        <f>'M1 FINAL'!H44</f>
        <v/>
      </c>
      <c r="J45" s="237">
        <f>'M1 FINAL'!I44</f>
        <v>10.5</v>
      </c>
      <c r="K45" s="237">
        <f>'M1 FINAL'!J44</f>
        <v>15.5</v>
      </c>
      <c r="L45" s="237" t="str">
        <f>'M1 FINAL'!K44</f>
        <v/>
      </c>
      <c r="M45" s="237">
        <f>'M1 FINAL'!L44</f>
        <v>15.5</v>
      </c>
      <c r="N45" s="237">
        <f>'M1 FINAL'!M44</f>
        <v>13.287500000000001</v>
      </c>
      <c r="O45" s="237" t="str">
        <f t="shared" si="1"/>
        <v>V</v>
      </c>
      <c r="P45" s="237">
        <f>'M2 FINAL'!D44</f>
        <v>11.5</v>
      </c>
      <c r="Q45" s="237">
        <f>'M2 FINAL'!E44</f>
        <v>14.5</v>
      </c>
      <c r="R45" s="237">
        <f>'M2 FINAL'!F44</f>
        <v>12</v>
      </c>
      <c r="S45" s="237">
        <f>'M2 FINAL'!G44</f>
        <v>9.75</v>
      </c>
      <c r="T45" s="237">
        <f>'M2 FINAL'!H44</f>
        <v>11</v>
      </c>
      <c r="U45" s="237">
        <f>'M2 FINAL'!I44</f>
        <v>11</v>
      </c>
      <c r="V45" s="237">
        <f>'M2 FINAL'!J44</f>
        <v>11.56</v>
      </c>
      <c r="W45" s="237" t="str">
        <f t="shared" si="2"/>
        <v>VPC</v>
      </c>
      <c r="X45" s="237">
        <f>'M3-FINAL'!E46</f>
        <v>7.375</v>
      </c>
      <c r="Y45" s="237" t="str">
        <f>'M3-FINAL'!F46</f>
        <v/>
      </c>
      <c r="Z45" s="237">
        <f>'M3-FINAL'!G46</f>
        <v>7.375</v>
      </c>
      <c r="AA45" s="237">
        <f>'M3-FINAL'!H46</f>
        <v>18.25</v>
      </c>
      <c r="AB45" s="237" t="str">
        <f>'M3-FINAL'!I46</f>
        <v/>
      </c>
      <c r="AC45" s="237">
        <f>'M3-FINAL'!J46</f>
        <v>18.25</v>
      </c>
      <c r="AD45" s="237">
        <f>'M3-FINAL'!K46</f>
        <v>12.8125</v>
      </c>
      <c r="AE45" s="237" t="str">
        <f t="shared" si="3"/>
        <v>V</v>
      </c>
      <c r="AF45" s="237">
        <f>'M4_FINAL '!E45</f>
        <v>15.125</v>
      </c>
      <c r="AG45" s="237" t="str">
        <f>IF('M4_FINAL '!F45="","",'M4_FINAL '!F45)</f>
        <v/>
      </c>
      <c r="AH45" s="237">
        <f>'M4_FINAL '!G45</f>
        <v>15.125</v>
      </c>
      <c r="AI45" s="237">
        <f>'M4_FINAL '!H45</f>
        <v>16.25</v>
      </c>
      <c r="AJ45" s="237" t="str">
        <f>IF('M4_FINAL '!I45="","",'M4_FINAL '!I45)</f>
        <v/>
      </c>
      <c r="AK45" s="237">
        <f>'M4_FINAL '!J45</f>
        <v>16.25</v>
      </c>
      <c r="AL45" s="237">
        <f>'M4_FINAL '!K45</f>
        <v>15.620000000000001</v>
      </c>
      <c r="AM45" s="270" t="str">
        <f t="shared" si="4"/>
        <v>V</v>
      </c>
      <c r="AN45" s="237">
        <f>'M5-FINAL'!D44</f>
        <v>14.7</v>
      </c>
      <c r="AO45" s="237" t="str">
        <f>'M5-FINAL'!E44</f>
        <v/>
      </c>
      <c r="AP45" s="237">
        <f>'M5-FINAL'!F44</f>
        <v>14.7</v>
      </c>
      <c r="AQ45" s="237">
        <f>'M5-FINAL'!G44</f>
        <v>15.5</v>
      </c>
      <c r="AR45" s="237" t="str">
        <f>'M5-FINAL'!H44</f>
        <v/>
      </c>
      <c r="AS45" s="237">
        <f>'M5-FINAL'!I44</f>
        <v>15.5</v>
      </c>
      <c r="AT45" s="237">
        <f>'M5-FINAL'!J44</f>
        <v>13</v>
      </c>
      <c r="AU45" s="237" t="str">
        <f>'M5-FINAL'!K44</f>
        <v/>
      </c>
      <c r="AV45" s="237">
        <f>'M5-FINAL'!L44</f>
        <v>13</v>
      </c>
      <c r="AW45" s="237">
        <f>'M5-FINAL'!M44</f>
        <v>14.386000000000001</v>
      </c>
      <c r="AX45" s="237" t="str">
        <f t="shared" si="5"/>
        <v>V</v>
      </c>
      <c r="AY45" s="237">
        <f>'M6-FINAL'!D44</f>
        <v>10.5</v>
      </c>
      <c r="AZ45" s="237">
        <f>'M6-FINAL'!E44</f>
        <v>12</v>
      </c>
      <c r="BA45" s="237">
        <f>'M6-FINAL'!F44</f>
        <v>12</v>
      </c>
      <c r="BB45" s="237">
        <f>'M6-FINAL'!G44</f>
        <v>10.5</v>
      </c>
      <c r="BC45" s="237">
        <f>'M6-FINAL'!H44</f>
        <v>12</v>
      </c>
      <c r="BD45" s="237">
        <f>'M6-FINAL'!I44</f>
        <v>12</v>
      </c>
      <c r="BE45" s="237">
        <f>'M6-FINAL'!J44</f>
        <v>12.5</v>
      </c>
      <c r="BF45" s="237" t="str">
        <f>'M6-FINAL'!K44</f>
        <v/>
      </c>
      <c r="BG45" s="237">
        <f>'M6-FINAL'!L44</f>
        <v>12.5</v>
      </c>
      <c r="BH45" s="237">
        <f>'M6-FINAL'!M44</f>
        <v>12.15</v>
      </c>
      <c r="BI45" s="237" t="str">
        <f t="shared" si="9"/>
        <v>VAR</v>
      </c>
      <c r="BJ45" s="237">
        <f>M7_FINAL!E46</f>
        <v>18.5</v>
      </c>
      <c r="BK45" s="237" t="str">
        <f>M7_FINAL!F46</f>
        <v/>
      </c>
      <c r="BL45" s="237">
        <f>M7_FINAL!G46</f>
        <v>18.5</v>
      </c>
      <c r="BM45" s="237">
        <f>M7_FINAL!H46</f>
        <v>14</v>
      </c>
      <c r="BN45" s="237" t="str">
        <f>M7_FINAL!I46</f>
        <v/>
      </c>
      <c r="BO45" s="237">
        <f>M7_FINAL!J46</f>
        <v>14</v>
      </c>
      <c r="BP45" s="237">
        <f>M7_FINAL!K46</f>
        <v>15.98</v>
      </c>
      <c r="BQ45" s="237" t="str">
        <f t="shared" si="6"/>
        <v>V</v>
      </c>
      <c r="BR45" s="237">
        <f>M8FINAL!E46</f>
        <v>20</v>
      </c>
      <c r="BS45" s="237" t="str">
        <f>M8FINAL!F46</f>
        <v/>
      </c>
      <c r="BT45" s="237">
        <f>M8FINAL!G46</f>
        <v>20</v>
      </c>
      <c r="BU45" s="237">
        <f>M8FINAL!H46</f>
        <v>14.25</v>
      </c>
      <c r="BV45" s="237" t="str">
        <f>M8FINAL!I46</f>
        <v/>
      </c>
      <c r="BW45" s="237">
        <f>M8FINAL!J46</f>
        <v>14.25</v>
      </c>
      <c r="BX45" s="237">
        <f>M8FINAL!K46</f>
        <v>17.125</v>
      </c>
      <c r="BY45" s="237" t="str">
        <f t="shared" si="7"/>
        <v>V</v>
      </c>
      <c r="BZ45" s="237">
        <f t="shared" si="0"/>
        <v>14.115125000000001</v>
      </c>
      <c r="CA45" s="124" t="str">
        <f t="shared" si="8"/>
        <v xml:space="preserve">Admis(e) </v>
      </c>
      <c r="CB45" s="129" t="s">
        <v>521</v>
      </c>
    </row>
    <row r="46" spans="2:80">
      <c r="B46" s="102">
        <v>38</v>
      </c>
      <c r="C46" s="133" t="s">
        <v>520</v>
      </c>
      <c r="D46" s="132" t="s">
        <v>355</v>
      </c>
      <c r="E46" s="237">
        <f>'M1 FINAL'!D45</f>
        <v>6.8</v>
      </c>
      <c r="F46" s="237">
        <f>'M1 FINAL'!E45</f>
        <v>11.5</v>
      </c>
      <c r="G46" s="237">
        <f>'M1 FINAL'!F45</f>
        <v>11.5</v>
      </c>
      <c r="H46" s="237">
        <f>'M1 FINAL'!G45</f>
        <v>9</v>
      </c>
      <c r="I46" s="237">
        <f>'M1 FINAL'!H45</f>
        <v>13</v>
      </c>
      <c r="J46" s="237">
        <f>'M1 FINAL'!I45</f>
        <v>12</v>
      </c>
      <c r="K46" s="237">
        <f>'M1 FINAL'!J45</f>
        <v>12</v>
      </c>
      <c r="L46" s="237" t="str">
        <f>'M1 FINAL'!K45</f>
        <v/>
      </c>
      <c r="M46" s="237">
        <f>'M1 FINAL'!L45</f>
        <v>12</v>
      </c>
      <c r="N46" s="237">
        <f>'M1 FINAL'!M45</f>
        <v>11.8125</v>
      </c>
      <c r="O46" s="237" t="str">
        <f t="shared" si="1"/>
        <v>VPC</v>
      </c>
      <c r="P46" s="237">
        <f>'M2 FINAL'!D45</f>
        <v>7.25</v>
      </c>
      <c r="Q46" s="237">
        <f>'M2 FINAL'!E45</f>
        <v>12</v>
      </c>
      <c r="R46" s="237">
        <f>'M2 FINAL'!F45</f>
        <v>12</v>
      </c>
      <c r="S46" s="237">
        <f>'M2 FINAL'!G45</f>
        <v>5.5</v>
      </c>
      <c r="T46" s="237">
        <f>'M2 FINAL'!H45</f>
        <v>10.5</v>
      </c>
      <c r="U46" s="237">
        <f>'M2 FINAL'!I45</f>
        <v>10.5</v>
      </c>
      <c r="V46" s="237">
        <f>'M2 FINAL'!J45</f>
        <v>11.34</v>
      </c>
      <c r="W46" s="237" t="str">
        <f t="shared" si="2"/>
        <v>VPC</v>
      </c>
      <c r="X46" s="237">
        <f>'M3-FINAL'!E47</f>
        <v>4</v>
      </c>
      <c r="Y46" s="237">
        <f>'M3-FINAL'!F47</f>
        <v>10</v>
      </c>
      <c r="Z46" s="237">
        <f>'M3-FINAL'!G47</f>
        <v>10</v>
      </c>
      <c r="AA46" s="237">
        <f>'M3-FINAL'!H47</f>
        <v>14.25</v>
      </c>
      <c r="AB46" s="237" t="str">
        <f>'M3-FINAL'!I47</f>
        <v/>
      </c>
      <c r="AC46" s="237">
        <f>'M3-FINAL'!J47</f>
        <v>14.25</v>
      </c>
      <c r="AD46" s="237">
        <f>'M3-FINAL'!K47</f>
        <v>12.125</v>
      </c>
      <c r="AE46" s="237" t="str">
        <f t="shared" si="3"/>
        <v>VAR</v>
      </c>
      <c r="AF46" s="237">
        <f>'M4_FINAL '!E46</f>
        <v>13.375</v>
      </c>
      <c r="AG46" s="237" t="str">
        <f>IF('M4_FINAL '!F46="","",'M4_FINAL '!F46)</f>
        <v/>
      </c>
      <c r="AH46" s="237">
        <f>'M4_FINAL '!G46</f>
        <v>13.375</v>
      </c>
      <c r="AI46" s="237">
        <f>'M4_FINAL '!H46</f>
        <v>8.75</v>
      </c>
      <c r="AJ46" s="237">
        <f>IF('M4_FINAL '!I46="","",'M4_FINAL '!I46)</f>
        <v>11</v>
      </c>
      <c r="AK46" s="237">
        <f>'M4_FINAL '!J46</f>
        <v>11</v>
      </c>
      <c r="AL46" s="237">
        <f>'M4_FINAL '!K46</f>
        <v>12.330000000000002</v>
      </c>
      <c r="AM46" s="270" t="str">
        <f t="shared" si="4"/>
        <v>VAR</v>
      </c>
      <c r="AN46" s="237">
        <f>'M5-FINAL'!D45</f>
        <v>10</v>
      </c>
      <c r="AO46" s="237" t="str">
        <f>'M5-FINAL'!E45</f>
        <v/>
      </c>
      <c r="AP46" s="237">
        <f>'M5-FINAL'!F45</f>
        <v>10</v>
      </c>
      <c r="AQ46" s="237">
        <f>'M5-FINAL'!G45</f>
        <v>14</v>
      </c>
      <c r="AR46" s="237" t="str">
        <f>'M5-FINAL'!H45</f>
        <v/>
      </c>
      <c r="AS46" s="237">
        <f>'M5-FINAL'!I45</f>
        <v>14</v>
      </c>
      <c r="AT46" s="237">
        <f>'M5-FINAL'!J45</f>
        <v>12</v>
      </c>
      <c r="AU46" s="237" t="str">
        <f>'M5-FINAL'!K45</f>
        <v/>
      </c>
      <c r="AV46" s="237">
        <f>'M5-FINAL'!L45</f>
        <v>12</v>
      </c>
      <c r="AW46" s="237">
        <f>'M5-FINAL'!M45</f>
        <v>12</v>
      </c>
      <c r="AX46" s="237" t="str">
        <f t="shared" si="5"/>
        <v>V</v>
      </c>
      <c r="AY46" s="237">
        <f>'M6-FINAL'!D45</f>
        <v>10.5</v>
      </c>
      <c r="AZ46" s="237">
        <f>'M6-FINAL'!E45</f>
        <v>12</v>
      </c>
      <c r="BA46" s="237">
        <f>'M6-FINAL'!F45</f>
        <v>12</v>
      </c>
      <c r="BB46" s="237">
        <f>'M6-FINAL'!G45</f>
        <v>10.5</v>
      </c>
      <c r="BC46" s="237">
        <f>'M6-FINAL'!H45</f>
        <v>12</v>
      </c>
      <c r="BD46" s="237">
        <f>'M6-FINAL'!I45</f>
        <v>12</v>
      </c>
      <c r="BE46" s="237">
        <f>'M6-FINAL'!J45</f>
        <v>12</v>
      </c>
      <c r="BF46" s="237" t="str">
        <f>'M6-FINAL'!K45</f>
        <v/>
      </c>
      <c r="BG46" s="237">
        <f>'M6-FINAL'!L45</f>
        <v>12</v>
      </c>
      <c r="BH46" s="237">
        <f>'M6-FINAL'!M45</f>
        <v>12</v>
      </c>
      <c r="BI46" s="237" t="str">
        <f t="shared" si="9"/>
        <v>VAR</v>
      </c>
      <c r="BJ46" s="237">
        <f>M7_FINAL!E47</f>
        <v>16.25</v>
      </c>
      <c r="BK46" s="237" t="str">
        <f>M7_FINAL!F47</f>
        <v/>
      </c>
      <c r="BL46" s="237">
        <f>M7_FINAL!G47</f>
        <v>16.25</v>
      </c>
      <c r="BM46" s="237">
        <f>M7_FINAL!H47</f>
        <v>16.5</v>
      </c>
      <c r="BN46" s="237" t="str">
        <f>M7_FINAL!I47</f>
        <v/>
      </c>
      <c r="BO46" s="237">
        <f>M7_FINAL!J47</f>
        <v>16.5</v>
      </c>
      <c r="BP46" s="237">
        <f>M7_FINAL!K47</f>
        <v>16.39</v>
      </c>
      <c r="BQ46" s="237" t="str">
        <f t="shared" si="6"/>
        <v>V</v>
      </c>
      <c r="BR46" s="237">
        <f>M8FINAL!E47</f>
        <v>20</v>
      </c>
      <c r="BS46" s="237" t="str">
        <f>M8FINAL!F47</f>
        <v/>
      </c>
      <c r="BT46" s="237">
        <f>M8FINAL!G47</f>
        <v>20</v>
      </c>
      <c r="BU46" s="237">
        <f>M8FINAL!H47</f>
        <v>15.75</v>
      </c>
      <c r="BV46" s="237" t="str">
        <f>M8FINAL!I47</f>
        <v/>
      </c>
      <c r="BW46" s="237">
        <f>M8FINAL!J47</f>
        <v>15.75</v>
      </c>
      <c r="BX46" s="237">
        <f>M8FINAL!K47</f>
        <v>17.875</v>
      </c>
      <c r="BY46" s="237" t="str">
        <f t="shared" si="7"/>
        <v>V</v>
      </c>
      <c r="BZ46" s="237">
        <f t="shared" si="0"/>
        <v>13.2340625</v>
      </c>
      <c r="CA46" s="124" t="str">
        <f t="shared" si="8"/>
        <v xml:space="preserve">Admis(e) </v>
      </c>
      <c r="CB46" s="133" t="s">
        <v>520</v>
      </c>
    </row>
    <row r="47" spans="2:80">
      <c r="B47" s="101">
        <v>39</v>
      </c>
      <c r="C47" s="130" t="s">
        <v>519</v>
      </c>
      <c r="D47" s="128" t="s">
        <v>518</v>
      </c>
      <c r="E47" s="237">
        <f>'M1 FINAL'!D46</f>
        <v>6.8</v>
      </c>
      <c r="F47" s="237">
        <f>'M1 FINAL'!E46</f>
        <v>11</v>
      </c>
      <c r="G47" s="237">
        <f>'M1 FINAL'!F46</f>
        <v>11</v>
      </c>
      <c r="H47" s="237">
        <f>'M1 FINAL'!G46</f>
        <v>13.5</v>
      </c>
      <c r="I47" s="237" t="str">
        <f>'M1 FINAL'!H46</f>
        <v/>
      </c>
      <c r="J47" s="237">
        <f>'M1 FINAL'!I46</f>
        <v>13.5</v>
      </c>
      <c r="K47" s="237">
        <f>'M1 FINAL'!J46</f>
        <v>17.5</v>
      </c>
      <c r="L47" s="237" t="str">
        <f>'M1 FINAL'!K46</f>
        <v/>
      </c>
      <c r="M47" s="237">
        <f>'M1 FINAL'!L46</f>
        <v>17.5</v>
      </c>
      <c r="N47" s="237">
        <f>'M1 FINAL'!M46</f>
        <v>13.5625</v>
      </c>
      <c r="O47" s="237" t="str">
        <f t="shared" si="1"/>
        <v>VAR</v>
      </c>
      <c r="P47" s="237">
        <f>'M2 FINAL'!D46</f>
        <v>14.75</v>
      </c>
      <c r="Q47" s="237" t="str">
        <f>'M2 FINAL'!E46</f>
        <v/>
      </c>
      <c r="R47" s="237">
        <f>'M2 FINAL'!F46</f>
        <v>14.75</v>
      </c>
      <c r="S47" s="237">
        <f>'M2 FINAL'!G46</f>
        <v>11.5</v>
      </c>
      <c r="T47" s="237" t="str">
        <f>'M2 FINAL'!H46</f>
        <v/>
      </c>
      <c r="U47" s="237">
        <f>'M2 FINAL'!I46</f>
        <v>11.5</v>
      </c>
      <c r="V47" s="237">
        <f>'M2 FINAL'!J46</f>
        <v>13.32</v>
      </c>
      <c r="W47" s="237" t="str">
        <f t="shared" si="2"/>
        <v>V</v>
      </c>
      <c r="X47" s="237">
        <f>'M3-FINAL'!E48</f>
        <v>8.5</v>
      </c>
      <c r="Y47" s="237">
        <f>'M3-FINAL'!F48</f>
        <v>17</v>
      </c>
      <c r="Z47" s="237">
        <f>'M3-FINAL'!G48</f>
        <v>12</v>
      </c>
      <c r="AA47" s="237">
        <f>'M3-FINAL'!H48</f>
        <v>14.75</v>
      </c>
      <c r="AB47" s="237" t="str">
        <f>'M3-FINAL'!I48</f>
        <v/>
      </c>
      <c r="AC47" s="237">
        <f>'M3-FINAL'!J48</f>
        <v>14.75</v>
      </c>
      <c r="AD47" s="237">
        <f>'M3-FINAL'!K48</f>
        <v>13.375</v>
      </c>
      <c r="AE47" s="237" t="str">
        <f t="shared" si="3"/>
        <v>VAR</v>
      </c>
      <c r="AF47" s="237">
        <f>'M4_FINAL '!E47</f>
        <v>10.375</v>
      </c>
      <c r="AG47" s="237">
        <f>IF('M4_FINAL '!F47="","",'M4_FINAL '!F47)</f>
        <v>12</v>
      </c>
      <c r="AH47" s="237">
        <f>'M4_FINAL '!G47</f>
        <v>12</v>
      </c>
      <c r="AI47" s="237">
        <f>'M4_FINAL '!H47</f>
        <v>11.5</v>
      </c>
      <c r="AJ47" s="237">
        <f>IF('M4_FINAL '!I47="","",'M4_FINAL '!I47)</f>
        <v>0</v>
      </c>
      <c r="AK47" s="237">
        <f>'M4_FINAL '!J47</f>
        <v>11.5</v>
      </c>
      <c r="AL47" s="237">
        <f>'M4_FINAL '!K47</f>
        <v>11.780000000000001</v>
      </c>
      <c r="AM47" s="270" t="str">
        <f t="shared" si="4"/>
        <v>VPC</v>
      </c>
      <c r="AN47" s="237">
        <f>'M5-FINAL'!D46</f>
        <v>11.4</v>
      </c>
      <c r="AO47" s="237" t="str">
        <f>'M5-FINAL'!E46</f>
        <v/>
      </c>
      <c r="AP47" s="237">
        <f>'M5-FINAL'!F46</f>
        <v>11.4</v>
      </c>
      <c r="AQ47" s="237">
        <f>'M5-FINAL'!G46</f>
        <v>15</v>
      </c>
      <c r="AR47" s="237" t="str">
        <f>'M5-FINAL'!H46</f>
        <v/>
      </c>
      <c r="AS47" s="237">
        <f>'M5-FINAL'!I46</f>
        <v>15</v>
      </c>
      <c r="AT47" s="237">
        <f>'M5-FINAL'!J46</f>
        <v>15</v>
      </c>
      <c r="AU47" s="237" t="str">
        <f>'M5-FINAL'!K46</f>
        <v/>
      </c>
      <c r="AV47" s="237">
        <f>'M5-FINAL'!L46</f>
        <v>15</v>
      </c>
      <c r="AW47" s="237">
        <f>'M5-FINAL'!M46</f>
        <v>13.812000000000001</v>
      </c>
      <c r="AX47" s="237" t="str">
        <f t="shared" si="5"/>
        <v>V</v>
      </c>
      <c r="AY47" s="237">
        <f>'M6-FINAL'!D46</f>
        <v>16.5</v>
      </c>
      <c r="AZ47" s="237" t="str">
        <f>'M6-FINAL'!E46</f>
        <v/>
      </c>
      <c r="BA47" s="237">
        <f>'M6-FINAL'!F46</f>
        <v>16.5</v>
      </c>
      <c r="BB47" s="237">
        <f>'M6-FINAL'!G46</f>
        <v>16.5</v>
      </c>
      <c r="BC47" s="237" t="str">
        <f>'M6-FINAL'!H46</f>
        <v/>
      </c>
      <c r="BD47" s="237">
        <f>'M6-FINAL'!I46</f>
        <v>16.5</v>
      </c>
      <c r="BE47" s="237">
        <f>'M6-FINAL'!J46</f>
        <v>13</v>
      </c>
      <c r="BF47" s="237" t="str">
        <f>'M6-FINAL'!K46</f>
        <v/>
      </c>
      <c r="BG47" s="237">
        <f>'M6-FINAL'!L46</f>
        <v>13</v>
      </c>
      <c r="BH47" s="237">
        <f>'M6-FINAL'!M46</f>
        <v>15.450000000000001</v>
      </c>
      <c r="BI47" s="237" t="str">
        <f t="shared" si="9"/>
        <v>V</v>
      </c>
      <c r="BJ47" s="237">
        <f>M7_FINAL!E48</f>
        <v>18</v>
      </c>
      <c r="BK47" s="237" t="str">
        <f>M7_FINAL!F48</f>
        <v/>
      </c>
      <c r="BL47" s="237">
        <f>M7_FINAL!G48</f>
        <v>18</v>
      </c>
      <c r="BM47" s="237">
        <f>M7_FINAL!H48</f>
        <v>15</v>
      </c>
      <c r="BN47" s="237" t="str">
        <f>M7_FINAL!I48</f>
        <v/>
      </c>
      <c r="BO47" s="237">
        <f>M7_FINAL!J48</f>
        <v>15</v>
      </c>
      <c r="BP47" s="237">
        <f>M7_FINAL!K48</f>
        <v>16.32</v>
      </c>
      <c r="BQ47" s="237" t="str">
        <f t="shared" si="6"/>
        <v>V</v>
      </c>
      <c r="BR47" s="237">
        <f>M8FINAL!E48</f>
        <v>20</v>
      </c>
      <c r="BS47" s="237" t="str">
        <f>M8FINAL!F48</f>
        <v/>
      </c>
      <c r="BT47" s="237">
        <f>M8FINAL!G48</f>
        <v>20</v>
      </c>
      <c r="BU47" s="237">
        <f>M8FINAL!H48</f>
        <v>15</v>
      </c>
      <c r="BV47" s="237" t="str">
        <f>M8FINAL!I48</f>
        <v/>
      </c>
      <c r="BW47" s="237">
        <f>M8FINAL!J48</f>
        <v>15</v>
      </c>
      <c r="BX47" s="237">
        <f>M8FINAL!K48</f>
        <v>17.5</v>
      </c>
      <c r="BY47" s="237" t="str">
        <f t="shared" si="7"/>
        <v>V</v>
      </c>
      <c r="BZ47" s="237">
        <f t="shared" si="0"/>
        <v>14.389937500000002</v>
      </c>
      <c r="CA47" s="124" t="str">
        <f t="shared" si="8"/>
        <v xml:space="preserve">Admis(e) </v>
      </c>
      <c r="CB47" s="130" t="s">
        <v>519</v>
      </c>
    </row>
    <row r="48" spans="2:80">
      <c r="B48" s="102">
        <v>40</v>
      </c>
      <c r="C48" s="129" t="s">
        <v>517</v>
      </c>
      <c r="D48" s="128" t="s">
        <v>516</v>
      </c>
      <c r="E48" s="237">
        <f>'M1 FINAL'!D47</f>
        <v>10.199999999999999</v>
      </c>
      <c r="F48" s="237">
        <f>'M1 FINAL'!E47</f>
        <v>12</v>
      </c>
      <c r="G48" s="237">
        <f>'M1 FINAL'!F47</f>
        <v>12</v>
      </c>
      <c r="H48" s="237">
        <f>'M1 FINAL'!G47</f>
        <v>12</v>
      </c>
      <c r="I48" s="237" t="str">
        <f>'M1 FINAL'!H47</f>
        <v/>
      </c>
      <c r="J48" s="237">
        <f>'M1 FINAL'!I47</f>
        <v>12</v>
      </c>
      <c r="K48" s="237">
        <f>'M1 FINAL'!J47</f>
        <v>9</v>
      </c>
      <c r="L48" s="237">
        <f>'M1 FINAL'!K47</f>
        <v>12</v>
      </c>
      <c r="M48" s="237">
        <f>'M1 FINAL'!L47</f>
        <v>12</v>
      </c>
      <c r="N48" s="237">
        <f>'M1 FINAL'!M47</f>
        <v>12</v>
      </c>
      <c r="O48" s="237" t="str">
        <f t="shared" si="1"/>
        <v>VAR</v>
      </c>
      <c r="P48" s="237">
        <f>'M2 FINAL'!D47</f>
        <v>9.5</v>
      </c>
      <c r="Q48" s="237">
        <f>'M2 FINAL'!E47</f>
        <v>13</v>
      </c>
      <c r="R48" s="237">
        <f>'M2 FINAL'!F47</f>
        <v>12</v>
      </c>
      <c r="S48" s="237">
        <f>'M2 FINAL'!G47</f>
        <v>6</v>
      </c>
      <c r="T48" s="237">
        <f>'M2 FINAL'!H47</f>
        <v>7</v>
      </c>
      <c r="U48" s="237">
        <f>'M2 FINAL'!I47</f>
        <v>7</v>
      </c>
      <c r="V48" s="237">
        <f>'M2 FINAL'!J47</f>
        <v>9.8000000000000007</v>
      </c>
      <c r="W48" s="237" t="str">
        <f t="shared" si="2"/>
        <v>VPC</v>
      </c>
      <c r="X48" s="237">
        <f>'M3-FINAL'!E49</f>
        <v>1.75</v>
      </c>
      <c r="Y48" s="237">
        <f>'M3-FINAL'!F49</f>
        <v>3</v>
      </c>
      <c r="Z48" s="237">
        <f>'M3-FINAL'!G49</f>
        <v>3</v>
      </c>
      <c r="AA48" s="237">
        <f>'M3-FINAL'!H49</f>
        <v>10.75</v>
      </c>
      <c r="AB48" s="237">
        <f>'M3-FINAL'!I49</f>
        <v>12</v>
      </c>
      <c r="AC48" s="237">
        <f>'M3-FINAL'!J49</f>
        <v>12</v>
      </c>
      <c r="AD48" s="237">
        <f>'M3-FINAL'!K49</f>
        <v>7.5</v>
      </c>
      <c r="AE48" s="237" t="str">
        <f t="shared" si="3"/>
        <v>NV</v>
      </c>
      <c r="AF48" s="237">
        <f>'M4_FINAL '!E48</f>
        <v>7.375</v>
      </c>
      <c r="AG48" s="237">
        <f>IF('M4_FINAL '!F48="","",'M4_FINAL '!F48)</f>
        <v>12</v>
      </c>
      <c r="AH48" s="237">
        <f>'M4_FINAL '!G48</f>
        <v>12</v>
      </c>
      <c r="AI48" s="237">
        <f>'M4_FINAL '!H48</f>
        <v>4.25</v>
      </c>
      <c r="AJ48" s="237">
        <f>IF('M4_FINAL '!I48="","",'M4_FINAL '!I48)</f>
        <v>12</v>
      </c>
      <c r="AK48" s="237">
        <f>'M4_FINAL '!J48</f>
        <v>12</v>
      </c>
      <c r="AL48" s="237">
        <f>'M4_FINAL '!K48</f>
        <v>12</v>
      </c>
      <c r="AM48" s="270" t="str">
        <f t="shared" si="4"/>
        <v>VAR</v>
      </c>
      <c r="AN48" s="237">
        <f>'M5-FINAL'!D47</f>
        <v>13</v>
      </c>
      <c r="AO48" s="237" t="str">
        <f>'M5-FINAL'!E47</f>
        <v/>
      </c>
      <c r="AP48" s="237">
        <f>'M5-FINAL'!F47</f>
        <v>13</v>
      </c>
      <c r="AQ48" s="237">
        <f>'M5-FINAL'!G47</f>
        <v>14</v>
      </c>
      <c r="AR48" s="237" t="str">
        <f>'M5-FINAL'!H47</f>
        <v/>
      </c>
      <c r="AS48" s="237">
        <f>'M5-FINAL'!I47</f>
        <v>14</v>
      </c>
      <c r="AT48" s="237">
        <f>'M5-FINAL'!J47</f>
        <v>12</v>
      </c>
      <c r="AU48" s="237" t="str">
        <f>'M5-FINAL'!K47</f>
        <v/>
      </c>
      <c r="AV48" s="237">
        <f>'M5-FINAL'!L47</f>
        <v>12</v>
      </c>
      <c r="AW48" s="237">
        <f>'M5-FINAL'!M47</f>
        <v>12.99</v>
      </c>
      <c r="AX48" s="237" t="str">
        <f t="shared" si="5"/>
        <v>V</v>
      </c>
      <c r="AY48" s="237">
        <f>'M6-FINAL'!D47</f>
        <v>14</v>
      </c>
      <c r="AZ48" s="237" t="str">
        <f>'M6-FINAL'!E47</f>
        <v/>
      </c>
      <c r="BA48" s="237">
        <f>'M6-FINAL'!F47</f>
        <v>14</v>
      </c>
      <c r="BB48" s="237">
        <f>'M6-FINAL'!G47</f>
        <v>14</v>
      </c>
      <c r="BC48" s="237" t="str">
        <f>'M6-FINAL'!H47</f>
        <v/>
      </c>
      <c r="BD48" s="237">
        <f>'M6-FINAL'!I47</f>
        <v>14</v>
      </c>
      <c r="BE48" s="237">
        <f>'M6-FINAL'!J47</f>
        <v>13.5</v>
      </c>
      <c r="BF48" s="237" t="str">
        <f>'M6-FINAL'!K47</f>
        <v/>
      </c>
      <c r="BG48" s="237">
        <f>'M6-FINAL'!L47</f>
        <v>13.5</v>
      </c>
      <c r="BH48" s="237">
        <f>'M6-FINAL'!M47</f>
        <v>13.850000000000001</v>
      </c>
      <c r="BI48" s="237" t="str">
        <f t="shared" si="9"/>
        <v>V</v>
      </c>
      <c r="BJ48" s="237">
        <f>M7_FINAL!E49</f>
        <v>19.25</v>
      </c>
      <c r="BK48" s="237" t="str">
        <f>M7_FINAL!F49</f>
        <v/>
      </c>
      <c r="BL48" s="237">
        <f>M7_FINAL!G49</f>
        <v>19.25</v>
      </c>
      <c r="BM48" s="237">
        <f>M7_FINAL!H49</f>
        <v>15</v>
      </c>
      <c r="BN48" s="237" t="str">
        <f>M7_FINAL!I49</f>
        <v/>
      </c>
      <c r="BO48" s="237">
        <f>M7_FINAL!J49</f>
        <v>15</v>
      </c>
      <c r="BP48" s="237">
        <f>M7_FINAL!K49</f>
        <v>16.87</v>
      </c>
      <c r="BQ48" s="237" t="str">
        <f t="shared" si="6"/>
        <v>V</v>
      </c>
      <c r="BR48" s="237">
        <f>M8FINAL!E49</f>
        <v>20</v>
      </c>
      <c r="BS48" s="237" t="str">
        <f>M8FINAL!F49</f>
        <v/>
      </c>
      <c r="BT48" s="237">
        <f>M8FINAL!G49</f>
        <v>20</v>
      </c>
      <c r="BU48" s="237">
        <f>M8FINAL!H49</f>
        <v>13.5</v>
      </c>
      <c r="BV48" s="237" t="str">
        <f>M8FINAL!I49</f>
        <v/>
      </c>
      <c r="BW48" s="237">
        <f>M8FINAL!J49</f>
        <v>13.5</v>
      </c>
      <c r="BX48" s="237">
        <f>M8FINAL!K49</f>
        <v>16.75</v>
      </c>
      <c r="BY48" s="237" t="str">
        <f t="shared" si="7"/>
        <v>V</v>
      </c>
      <c r="BZ48" s="237">
        <f t="shared" si="0"/>
        <v>12.72</v>
      </c>
      <c r="CA48" s="124" t="str">
        <f t="shared" si="8"/>
        <v/>
      </c>
      <c r="CB48" s="129" t="s">
        <v>517</v>
      </c>
    </row>
    <row r="49" spans="2:80">
      <c r="B49" s="101">
        <v>41</v>
      </c>
      <c r="C49" s="129" t="s">
        <v>515</v>
      </c>
      <c r="D49" s="128" t="s">
        <v>514</v>
      </c>
      <c r="E49" s="237">
        <f>'M1 FINAL'!D48</f>
        <v>7.4</v>
      </c>
      <c r="F49" s="237" t="str">
        <f>'M1 FINAL'!E48</f>
        <v/>
      </c>
      <c r="G49" s="237">
        <f>'M1 FINAL'!F48</f>
        <v>7.4</v>
      </c>
      <c r="H49" s="237">
        <f>'M1 FINAL'!G48</f>
        <v>14.5</v>
      </c>
      <c r="I49" s="237" t="str">
        <f>'M1 FINAL'!H48</f>
        <v/>
      </c>
      <c r="J49" s="237">
        <f>'M1 FINAL'!I48</f>
        <v>14.5</v>
      </c>
      <c r="K49" s="237">
        <f>'M1 FINAL'!J48</f>
        <v>17</v>
      </c>
      <c r="L49" s="237" t="str">
        <f>'M1 FINAL'!K48</f>
        <v/>
      </c>
      <c r="M49" s="237">
        <f>'M1 FINAL'!L48</f>
        <v>17</v>
      </c>
      <c r="N49" s="237">
        <f>'M1 FINAL'!M48</f>
        <v>12.4625</v>
      </c>
      <c r="O49" s="237" t="str">
        <f t="shared" si="1"/>
        <v>V</v>
      </c>
      <c r="P49" s="237">
        <f>'M2 FINAL'!D48</f>
        <v>15.75</v>
      </c>
      <c r="Q49" s="237" t="str">
        <f>'M2 FINAL'!E48</f>
        <v/>
      </c>
      <c r="R49" s="237">
        <f>'M2 FINAL'!F48</f>
        <v>15.75</v>
      </c>
      <c r="S49" s="237">
        <f>'M2 FINAL'!G48</f>
        <v>13.5</v>
      </c>
      <c r="T49" s="237" t="str">
        <f>'M2 FINAL'!H48</f>
        <v/>
      </c>
      <c r="U49" s="237">
        <f>'M2 FINAL'!I48</f>
        <v>13.5</v>
      </c>
      <c r="V49" s="237">
        <f>'M2 FINAL'!J48</f>
        <v>14.760000000000002</v>
      </c>
      <c r="W49" s="237" t="str">
        <f t="shared" si="2"/>
        <v>V</v>
      </c>
      <c r="X49" s="237">
        <f>'M3-FINAL'!E50</f>
        <v>8.625</v>
      </c>
      <c r="Y49" s="237">
        <f>'M3-FINAL'!F50</f>
        <v>8</v>
      </c>
      <c r="Z49" s="237">
        <f>'M3-FINAL'!G50</f>
        <v>8.625</v>
      </c>
      <c r="AA49" s="237">
        <f>'M3-FINAL'!H50</f>
        <v>9.75</v>
      </c>
      <c r="AB49" s="237">
        <f>'M3-FINAL'!I50</f>
        <v>12</v>
      </c>
      <c r="AC49" s="237">
        <f>'M3-FINAL'!J50</f>
        <v>12</v>
      </c>
      <c r="AD49" s="237">
        <f>'M3-FINAL'!K50</f>
        <v>10.3125</v>
      </c>
      <c r="AE49" s="237" t="str">
        <f t="shared" si="3"/>
        <v>VPC</v>
      </c>
      <c r="AF49" s="237">
        <f>'M4_FINAL '!E49</f>
        <v>14.375</v>
      </c>
      <c r="AG49" s="237" t="str">
        <f>IF('M4_FINAL '!F49="","",'M4_FINAL '!F49)</f>
        <v/>
      </c>
      <c r="AH49" s="237">
        <f>'M4_FINAL '!G49</f>
        <v>14.375</v>
      </c>
      <c r="AI49" s="237">
        <f>'M4_FINAL '!H49</f>
        <v>13.5</v>
      </c>
      <c r="AJ49" s="237" t="str">
        <f>IF('M4_FINAL '!I49="","",'M4_FINAL '!I49)</f>
        <v/>
      </c>
      <c r="AK49" s="237">
        <f>'M4_FINAL '!J49</f>
        <v>13.5</v>
      </c>
      <c r="AL49" s="237">
        <f>'M4_FINAL '!K49</f>
        <v>13.990000000000002</v>
      </c>
      <c r="AM49" s="270" t="str">
        <f t="shared" si="4"/>
        <v>V</v>
      </c>
      <c r="AN49" s="237">
        <f>'M5-FINAL'!D48</f>
        <v>13</v>
      </c>
      <c r="AO49" s="237" t="str">
        <f>'M5-FINAL'!E48</f>
        <v/>
      </c>
      <c r="AP49" s="237">
        <f>'M5-FINAL'!F48</f>
        <v>13</v>
      </c>
      <c r="AQ49" s="237">
        <f>'M5-FINAL'!G48</f>
        <v>15</v>
      </c>
      <c r="AR49" s="237" t="str">
        <f>'M5-FINAL'!H48</f>
        <v/>
      </c>
      <c r="AS49" s="237">
        <f>'M5-FINAL'!I48</f>
        <v>15</v>
      </c>
      <c r="AT49" s="237">
        <f>'M5-FINAL'!J48</f>
        <v>15</v>
      </c>
      <c r="AU49" s="237" t="str">
        <f>'M5-FINAL'!K48</f>
        <v/>
      </c>
      <c r="AV49" s="237">
        <f>'M5-FINAL'!L48</f>
        <v>15</v>
      </c>
      <c r="AW49" s="237">
        <f>'M5-FINAL'!M48</f>
        <v>14.34</v>
      </c>
      <c r="AX49" s="237" t="str">
        <f t="shared" si="5"/>
        <v>V</v>
      </c>
      <c r="AY49" s="237">
        <f>'M6-FINAL'!D48</f>
        <v>13.5</v>
      </c>
      <c r="AZ49" s="237" t="str">
        <f>'M6-FINAL'!E48</f>
        <v/>
      </c>
      <c r="BA49" s="237">
        <f>'M6-FINAL'!F48</f>
        <v>13.5</v>
      </c>
      <c r="BB49" s="237">
        <f>'M6-FINAL'!G48</f>
        <v>13.5</v>
      </c>
      <c r="BC49" s="237" t="str">
        <f>'M6-FINAL'!H48</f>
        <v/>
      </c>
      <c r="BD49" s="237">
        <f>'M6-FINAL'!I48</f>
        <v>13.5</v>
      </c>
      <c r="BE49" s="237">
        <f>'M6-FINAL'!J48</f>
        <v>12.5</v>
      </c>
      <c r="BF49" s="237" t="str">
        <f>'M6-FINAL'!K48</f>
        <v/>
      </c>
      <c r="BG49" s="237">
        <f>'M6-FINAL'!L48</f>
        <v>12.5</v>
      </c>
      <c r="BH49" s="237">
        <f>'M6-FINAL'!M48</f>
        <v>13.2</v>
      </c>
      <c r="BI49" s="237" t="str">
        <f t="shared" si="9"/>
        <v>V</v>
      </c>
      <c r="BJ49" s="237">
        <f>M7_FINAL!E50</f>
        <v>16.5</v>
      </c>
      <c r="BK49" s="237" t="str">
        <f>M7_FINAL!F50</f>
        <v/>
      </c>
      <c r="BL49" s="237">
        <f>M7_FINAL!G50</f>
        <v>16.5</v>
      </c>
      <c r="BM49" s="237">
        <f>M7_FINAL!H50</f>
        <v>14.5</v>
      </c>
      <c r="BN49" s="237" t="str">
        <f>M7_FINAL!I50</f>
        <v/>
      </c>
      <c r="BO49" s="237">
        <f>M7_FINAL!J50</f>
        <v>14.5</v>
      </c>
      <c r="BP49" s="237">
        <f>M7_FINAL!K50</f>
        <v>15.38</v>
      </c>
      <c r="BQ49" s="237" t="str">
        <f t="shared" si="6"/>
        <v>V</v>
      </c>
      <c r="BR49" s="237">
        <f>M8FINAL!E50</f>
        <v>18</v>
      </c>
      <c r="BS49" s="237" t="str">
        <f>M8FINAL!F50</f>
        <v/>
      </c>
      <c r="BT49" s="237">
        <f>M8FINAL!G50</f>
        <v>18</v>
      </c>
      <c r="BU49" s="237">
        <f>M8FINAL!H50</f>
        <v>13.75</v>
      </c>
      <c r="BV49" s="237" t="str">
        <f>M8FINAL!I50</f>
        <v/>
      </c>
      <c r="BW49" s="237">
        <f>M8FINAL!J50</f>
        <v>13.75</v>
      </c>
      <c r="BX49" s="237">
        <f>M8FINAL!K50</f>
        <v>15.875</v>
      </c>
      <c r="BY49" s="237" t="str">
        <f t="shared" si="7"/>
        <v>V</v>
      </c>
      <c r="BZ49" s="237">
        <f t="shared" si="0"/>
        <v>13.790000000000001</v>
      </c>
      <c r="CA49" s="124" t="str">
        <f t="shared" si="8"/>
        <v xml:space="preserve">Admis(e) </v>
      </c>
      <c r="CB49" s="129" t="s">
        <v>515</v>
      </c>
    </row>
    <row r="50" spans="2:80">
      <c r="B50" s="102">
        <v>42</v>
      </c>
      <c r="C50" s="129" t="s">
        <v>513</v>
      </c>
      <c r="D50" s="128" t="s">
        <v>309</v>
      </c>
      <c r="E50" s="237">
        <f>'M1 FINAL'!D49</f>
        <v>12.600000000000001</v>
      </c>
      <c r="F50" s="237" t="str">
        <f>'M1 FINAL'!E49</f>
        <v/>
      </c>
      <c r="G50" s="237">
        <f>'M1 FINAL'!F49</f>
        <v>12.600000000000001</v>
      </c>
      <c r="H50" s="237">
        <f>'M1 FINAL'!G49</f>
        <v>10.5</v>
      </c>
      <c r="I50" s="237">
        <f>'M1 FINAL'!H49</f>
        <v>13</v>
      </c>
      <c r="J50" s="237">
        <f>'M1 FINAL'!I49</f>
        <v>12</v>
      </c>
      <c r="K50" s="237">
        <f>'M1 FINAL'!J49</f>
        <v>13</v>
      </c>
      <c r="L50" s="237" t="str">
        <f>'M1 FINAL'!K49</f>
        <v/>
      </c>
      <c r="M50" s="237">
        <f>'M1 FINAL'!L49</f>
        <v>13</v>
      </c>
      <c r="N50" s="237">
        <f>'M1 FINAL'!M49</f>
        <v>12.475000000000001</v>
      </c>
      <c r="O50" s="237" t="str">
        <f t="shared" si="1"/>
        <v>VAR</v>
      </c>
      <c r="P50" s="237">
        <f>'M2 FINAL'!D49</f>
        <v>13.25</v>
      </c>
      <c r="Q50" s="237" t="str">
        <f>'M2 FINAL'!E49</f>
        <v/>
      </c>
      <c r="R50" s="237">
        <f>'M2 FINAL'!F49</f>
        <v>13.25</v>
      </c>
      <c r="S50" s="237">
        <f>'M2 FINAL'!G49</f>
        <v>11</v>
      </c>
      <c r="T50" s="237" t="str">
        <f>'M2 FINAL'!H49</f>
        <v/>
      </c>
      <c r="U50" s="237">
        <f>'M2 FINAL'!I49</f>
        <v>11</v>
      </c>
      <c r="V50" s="237">
        <f>'M2 FINAL'!J49</f>
        <v>12.260000000000002</v>
      </c>
      <c r="W50" s="237" t="str">
        <f t="shared" si="2"/>
        <v>V</v>
      </c>
      <c r="X50" s="237">
        <f>'M3-FINAL'!E51</f>
        <v>8.625</v>
      </c>
      <c r="Y50" s="237" t="str">
        <f>'M3-FINAL'!F51</f>
        <v/>
      </c>
      <c r="Z50" s="237">
        <f>'M3-FINAL'!G51</f>
        <v>8.625</v>
      </c>
      <c r="AA50" s="237">
        <f>'M3-FINAL'!H51</f>
        <v>16</v>
      </c>
      <c r="AB50" s="237" t="str">
        <f>'M3-FINAL'!I51</f>
        <v/>
      </c>
      <c r="AC50" s="237">
        <f>'M3-FINAL'!J51</f>
        <v>16</v>
      </c>
      <c r="AD50" s="237">
        <f>'M3-FINAL'!K51</f>
        <v>12.3125</v>
      </c>
      <c r="AE50" s="237" t="str">
        <f t="shared" si="3"/>
        <v>V</v>
      </c>
      <c r="AF50" s="237">
        <f>'M4_FINAL '!E50</f>
        <v>16.625</v>
      </c>
      <c r="AG50" s="237" t="str">
        <f>IF('M4_FINAL '!F50="","",'M4_FINAL '!F50)</f>
        <v/>
      </c>
      <c r="AH50" s="237">
        <f>'M4_FINAL '!G50</f>
        <v>16.625</v>
      </c>
      <c r="AI50" s="237">
        <f>'M4_FINAL '!H50</f>
        <v>11.5</v>
      </c>
      <c r="AJ50" s="237" t="str">
        <f>IF('M4_FINAL '!I50="","",'M4_FINAL '!I50)</f>
        <v/>
      </c>
      <c r="AK50" s="237">
        <f>'M4_FINAL '!J50</f>
        <v>11.5</v>
      </c>
      <c r="AL50" s="237">
        <f>'M4_FINAL '!K50</f>
        <v>14.370000000000001</v>
      </c>
      <c r="AM50" s="270" t="str">
        <f t="shared" si="4"/>
        <v>V</v>
      </c>
      <c r="AN50" s="237">
        <f>'M5-FINAL'!D49</f>
        <v>14</v>
      </c>
      <c r="AO50" s="237" t="str">
        <f>'M5-FINAL'!E49</f>
        <v/>
      </c>
      <c r="AP50" s="237">
        <f>'M5-FINAL'!F49</f>
        <v>14</v>
      </c>
      <c r="AQ50" s="237">
        <f>'M5-FINAL'!G49</f>
        <v>15.5</v>
      </c>
      <c r="AR50" s="237" t="str">
        <f>'M5-FINAL'!H49</f>
        <v/>
      </c>
      <c r="AS50" s="237">
        <f>'M5-FINAL'!I49</f>
        <v>15.5</v>
      </c>
      <c r="AT50" s="237">
        <f>'M5-FINAL'!J49</f>
        <v>10.5</v>
      </c>
      <c r="AU50" s="237" t="str">
        <f>'M5-FINAL'!K49</f>
        <v/>
      </c>
      <c r="AV50" s="237">
        <f>'M5-FINAL'!L49</f>
        <v>10.5</v>
      </c>
      <c r="AW50" s="237">
        <f>'M5-FINAL'!M49</f>
        <v>13.305</v>
      </c>
      <c r="AX50" s="237" t="str">
        <f t="shared" si="5"/>
        <v>V</v>
      </c>
      <c r="AY50" s="237">
        <f>'M6-FINAL'!D49</f>
        <v>14</v>
      </c>
      <c r="AZ50" s="237" t="str">
        <f>'M6-FINAL'!E49</f>
        <v/>
      </c>
      <c r="BA50" s="237">
        <f>'M6-FINAL'!F49</f>
        <v>14</v>
      </c>
      <c r="BB50" s="237">
        <f>'M6-FINAL'!G49</f>
        <v>14</v>
      </c>
      <c r="BC50" s="237" t="str">
        <f>'M6-FINAL'!H49</f>
        <v/>
      </c>
      <c r="BD50" s="237">
        <f>'M6-FINAL'!I49</f>
        <v>14</v>
      </c>
      <c r="BE50" s="237">
        <f>'M6-FINAL'!J49</f>
        <v>12</v>
      </c>
      <c r="BF50" s="237" t="str">
        <f>'M6-FINAL'!K49</f>
        <v/>
      </c>
      <c r="BG50" s="237">
        <f>'M6-FINAL'!L49</f>
        <v>12</v>
      </c>
      <c r="BH50" s="237">
        <f>'M6-FINAL'!M49</f>
        <v>13.4</v>
      </c>
      <c r="BI50" s="237" t="str">
        <f t="shared" si="9"/>
        <v>V</v>
      </c>
      <c r="BJ50" s="237">
        <f>M7_FINAL!E51</f>
        <v>17.75</v>
      </c>
      <c r="BK50" s="237" t="str">
        <f>M7_FINAL!F51</f>
        <v/>
      </c>
      <c r="BL50" s="237">
        <f>M7_FINAL!G51</f>
        <v>17.75</v>
      </c>
      <c r="BM50" s="237">
        <f>M7_FINAL!H51</f>
        <v>13</v>
      </c>
      <c r="BN50" s="237" t="str">
        <f>M7_FINAL!I51</f>
        <v/>
      </c>
      <c r="BO50" s="237">
        <f>M7_FINAL!J51</f>
        <v>13</v>
      </c>
      <c r="BP50" s="237">
        <f>M7_FINAL!K51</f>
        <v>15.09</v>
      </c>
      <c r="BQ50" s="237" t="str">
        <f t="shared" si="6"/>
        <v>V</v>
      </c>
      <c r="BR50" s="237">
        <f>M8FINAL!E51</f>
        <v>18</v>
      </c>
      <c r="BS50" s="237" t="str">
        <f>M8FINAL!F51</f>
        <v/>
      </c>
      <c r="BT50" s="237">
        <f>M8FINAL!G51</f>
        <v>18</v>
      </c>
      <c r="BU50" s="237">
        <f>M8FINAL!H51</f>
        <v>14.75</v>
      </c>
      <c r="BV50" s="237" t="str">
        <f>M8FINAL!I51</f>
        <v/>
      </c>
      <c r="BW50" s="237">
        <f>M8FINAL!J51</f>
        <v>14.75</v>
      </c>
      <c r="BX50" s="237">
        <f>M8FINAL!K51</f>
        <v>16.375</v>
      </c>
      <c r="BY50" s="237" t="str">
        <f t="shared" si="7"/>
        <v>V</v>
      </c>
      <c r="BZ50" s="237">
        <f t="shared" si="0"/>
        <v>13.698437500000001</v>
      </c>
      <c r="CA50" s="124" t="str">
        <f t="shared" si="8"/>
        <v xml:space="preserve">Admis(e) </v>
      </c>
      <c r="CB50" s="129" t="s">
        <v>513</v>
      </c>
    </row>
    <row r="51" spans="2:80">
      <c r="B51" s="101">
        <v>43</v>
      </c>
      <c r="C51" s="130" t="s">
        <v>512</v>
      </c>
      <c r="D51" s="128" t="s">
        <v>386</v>
      </c>
      <c r="E51" s="237">
        <f>'M1 FINAL'!D50</f>
        <v>10.199999999999999</v>
      </c>
      <c r="F51" s="237" t="str">
        <f>'M1 FINAL'!E50</f>
        <v/>
      </c>
      <c r="G51" s="237">
        <f>'M1 FINAL'!F50</f>
        <v>10.199999999999999</v>
      </c>
      <c r="H51" s="237">
        <f>'M1 FINAL'!G50</f>
        <v>14</v>
      </c>
      <c r="I51" s="237" t="str">
        <f>'M1 FINAL'!H50</f>
        <v/>
      </c>
      <c r="J51" s="237">
        <f>'M1 FINAL'!I50</f>
        <v>14</v>
      </c>
      <c r="K51" s="237">
        <f>'M1 FINAL'!J50</f>
        <v>12.5</v>
      </c>
      <c r="L51" s="237" t="str">
        <f>'M1 FINAL'!K50</f>
        <v/>
      </c>
      <c r="M51" s="237">
        <f>'M1 FINAL'!L50</f>
        <v>12.5</v>
      </c>
      <c r="N51" s="237">
        <f>'M1 FINAL'!M50</f>
        <v>12.2</v>
      </c>
      <c r="O51" s="237" t="str">
        <f t="shared" si="1"/>
        <v>V</v>
      </c>
      <c r="P51" s="237">
        <f>'M2 FINAL'!D50</f>
        <v>13.25</v>
      </c>
      <c r="Q51" s="237" t="str">
        <f>'M2 FINAL'!E50</f>
        <v/>
      </c>
      <c r="R51" s="237">
        <f>'M2 FINAL'!F50</f>
        <v>13.25</v>
      </c>
      <c r="S51" s="237">
        <f>'M2 FINAL'!G50</f>
        <v>5</v>
      </c>
      <c r="T51" s="237">
        <f>'M2 FINAL'!H50</f>
        <v>0</v>
      </c>
      <c r="U51" s="237">
        <f>'M2 FINAL'!I50</f>
        <v>5</v>
      </c>
      <c r="V51" s="237">
        <f>'M2 FINAL'!J50</f>
        <v>9.620000000000001</v>
      </c>
      <c r="W51" s="237" t="str">
        <f t="shared" si="2"/>
        <v>NV</v>
      </c>
      <c r="X51" s="237">
        <f>'M3-FINAL'!E52</f>
        <v>0.75</v>
      </c>
      <c r="Y51" s="237" t="str">
        <f>'M3-FINAL'!F52</f>
        <v/>
      </c>
      <c r="Z51" s="237">
        <f>'M3-FINAL'!G52</f>
        <v>0.75</v>
      </c>
      <c r="AA51" s="237">
        <f>'M3-FINAL'!H52</f>
        <v>10</v>
      </c>
      <c r="AB51" s="237" t="str">
        <f>'M3-FINAL'!I52</f>
        <v/>
      </c>
      <c r="AC51" s="237">
        <f>'M3-FINAL'!J52</f>
        <v>10</v>
      </c>
      <c r="AD51" s="237">
        <f>'M3-FINAL'!K52</f>
        <v>5.375</v>
      </c>
      <c r="AE51" s="237" t="str">
        <f t="shared" si="3"/>
        <v>NV</v>
      </c>
      <c r="AF51" s="237">
        <f>'M4_FINAL '!E51</f>
        <v>9</v>
      </c>
      <c r="AG51" s="237">
        <f>IF('M4_FINAL '!F51="","",'M4_FINAL '!F51)</f>
        <v>12</v>
      </c>
      <c r="AH51" s="237">
        <f>'M4_FINAL '!G51</f>
        <v>12</v>
      </c>
      <c r="AI51" s="237">
        <f>'M4_FINAL '!H51</f>
        <v>7.25</v>
      </c>
      <c r="AJ51" s="237">
        <f>IF('M4_FINAL '!I51="","",'M4_FINAL '!I51)</f>
        <v>12</v>
      </c>
      <c r="AK51" s="237">
        <f>'M4_FINAL '!J51</f>
        <v>12</v>
      </c>
      <c r="AL51" s="237">
        <f>'M4_FINAL '!K51</f>
        <v>12</v>
      </c>
      <c r="AM51" s="270" t="str">
        <f t="shared" si="4"/>
        <v>VAR</v>
      </c>
      <c r="AN51" s="237">
        <f>'M5-FINAL'!D50</f>
        <v>12</v>
      </c>
      <c r="AO51" s="237" t="str">
        <f>'M5-FINAL'!E50</f>
        <v/>
      </c>
      <c r="AP51" s="237">
        <f>'M5-FINAL'!F50</f>
        <v>12</v>
      </c>
      <c r="AQ51" s="237">
        <f>'M5-FINAL'!G50</f>
        <v>15</v>
      </c>
      <c r="AR51" s="237" t="str">
        <f>'M5-FINAL'!H50</f>
        <v/>
      </c>
      <c r="AS51" s="237">
        <f>'M5-FINAL'!I50</f>
        <v>15</v>
      </c>
      <c r="AT51" s="237">
        <f>'M5-FINAL'!J50</f>
        <v>15</v>
      </c>
      <c r="AU51" s="237" t="str">
        <f>'M5-FINAL'!K50</f>
        <v/>
      </c>
      <c r="AV51" s="237">
        <f>'M5-FINAL'!L50</f>
        <v>15</v>
      </c>
      <c r="AW51" s="237">
        <f>'M5-FINAL'!M50</f>
        <v>14.010000000000002</v>
      </c>
      <c r="AX51" s="237" t="str">
        <f t="shared" si="5"/>
        <v>V</v>
      </c>
      <c r="AY51" s="237">
        <f>'M6-FINAL'!D50</f>
        <v>7.5</v>
      </c>
      <c r="AZ51" s="237">
        <f>'M6-FINAL'!E50</f>
        <v>0</v>
      </c>
      <c r="BA51" s="237">
        <f>'M6-FINAL'!F50</f>
        <v>7.5</v>
      </c>
      <c r="BB51" s="237">
        <f>'M6-FINAL'!G50</f>
        <v>7.5</v>
      </c>
      <c r="BC51" s="237">
        <f>'M6-FINAL'!H50</f>
        <v>0</v>
      </c>
      <c r="BD51" s="237">
        <f>'M6-FINAL'!I50</f>
        <v>7.5</v>
      </c>
      <c r="BE51" s="237">
        <f>'M6-FINAL'!J50</f>
        <v>12.5</v>
      </c>
      <c r="BF51" s="237" t="str">
        <f>'M6-FINAL'!K50</f>
        <v/>
      </c>
      <c r="BG51" s="237">
        <f>'M6-FINAL'!L50</f>
        <v>12.5</v>
      </c>
      <c r="BH51" s="237">
        <f>'M6-FINAL'!M50</f>
        <v>9</v>
      </c>
      <c r="BI51" s="237" t="str">
        <f t="shared" si="9"/>
        <v>NV</v>
      </c>
      <c r="BJ51" s="237">
        <f>M7_FINAL!E52</f>
        <v>18.5</v>
      </c>
      <c r="BK51" s="237" t="str">
        <f>M7_FINAL!F52</f>
        <v/>
      </c>
      <c r="BL51" s="237">
        <f>M7_FINAL!G52</f>
        <v>18.5</v>
      </c>
      <c r="BM51" s="237">
        <f>M7_FINAL!H52</f>
        <v>14.5</v>
      </c>
      <c r="BN51" s="237" t="str">
        <f>M7_FINAL!I52</f>
        <v/>
      </c>
      <c r="BO51" s="237">
        <f>M7_FINAL!J52</f>
        <v>14.5</v>
      </c>
      <c r="BP51" s="237">
        <f>M7_FINAL!K52</f>
        <v>16.260000000000002</v>
      </c>
      <c r="BQ51" s="237" t="str">
        <f t="shared" si="6"/>
        <v>V</v>
      </c>
      <c r="BR51" s="237">
        <f>M8FINAL!E52</f>
        <v>20</v>
      </c>
      <c r="BS51" s="237" t="str">
        <f>M8FINAL!F52</f>
        <v/>
      </c>
      <c r="BT51" s="237">
        <f>M8FINAL!G52</f>
        <v>20</v>
      </c>
      <c r="BU51" s="237">
        <f>M8FINAL!H52</f>
        <v>13.5</v>
      </c>
      <c r="BV51" s="237" t="str">
        <f>M8FINAL!I52</f>
        <v/>
      </c>
      <c r="BW51" s="237">
        <f>M8FINAL!J52</f>
        <v>13.5</v>
      </c>
      <c r="BX51" s="237">
        <f>M8FINAL!K52</f>
        <v>16.75</v>
      </c>
      <c r="BY51" s="237" t="str">
        <f t="shared" si="7"/>
        <v>V</v>
      </c>
      <c r="BZ51" s="237">
        <f t="shared" si="0"/>
        <v>11.901875</v>
      </c>
      <c r="CA51" s="124" t="str">
        <f t="shared" si="8"/>
        <v/>
      </c>
      <c r="CB51" s="130" t="s">
        <v>512</v>
      </c>
    </row>
    <row r="52" spans="2:80">
      <c r="B52" s="102">
        <v>44</v>
      </c>
      <c r="C52" s="129" t="s">
        <v>511</v>
      </c>
      <c r="D52" s="128" t="s">
        <v>510</v>
      </c>
      <c r="E52" s="237">
        <f>'M1 FINAL'!D51</f>
        <v>7.8000000000000007</v>
      </c>
      <c r="F52" s="237">
        <f>'M1 FINAL'!E51</f>
        <v>12</v>
      </c>
      <c r="G52" s="237">
        <f>'M1 FINAL'!F51</f>
        <v>12</v>
      </c>
      <c r="H52" s="237">
        <f>'M1 FINAL'!G51</f>
        <v>9.5</v>
      </c>
      <c r="I52" s="237">
        <f>'M1 FINAL'!H51</f>
        <v>13</v>
      </c>
      <c r="J52" s="237">
        <f>'M1 FINAL'!I51</f>
        <v>12</v>
      </c>
      <c r="K52" s="237">
        <f>'M1 FINAL'!J51</f>
        <v>16</v>
      </c>
      <c r="L52" s="237" t="str">
        <f>'M1 FINAL'!K51</f>
        <v/>
      </c>
      <c r="M52" s="237">
        <f>'M1 FINAL'!L51</f>
        <v>16</v>
      </c>
      <c r="N52" s="237">
        <f>'M1 FINAL'!M51</f>
        <v>13</v>
      </c>
      <c r="O52" s="237" t="str">
        <f t="shared" si="1"/>
        <v>VAR</v>
      </c>
      <c r="P52" s="237">
        <f>'M2 FINAL'!D51</f>
        <v>14</v>
      </c>
      <c r="Q52" s="237" t="str">
        <f>'M2 FINAL'!E51</f>
        <v/>
      </c>
      <c r="R52" s="237">
        <f>'M2 FINAL'!F51</f>
        <v>14</v>
      </c>
      <c r="S52" s="237">
        <f>'M2 FINAL'!G51</f>
        <v>12.75</v>
      </c>
      <c r="T52" s="237" t="str">
        <f>'M2 FINAL'!H51</f>
        <v/>
      </c>
      <c r="U52" s="237">
        <f>'M2 FINAL'!I51</f>
        <v>12.75</v>
      </c>
      <c r="V52" s="237">
        <f>'M2 FINAL'!J51</f>
        <v>13.450000000000001</v>
      </c>
      <c r="W52" s="237" t="str">
        <f t="shared" si="2"/>
        <v>V</v>
      </c>
      <c r="X52" s="237">
        <f>'M3-FINAL'!E53</f>
        <v>14</v>
      </c>
      <c r="Y52" s="237" t="str">
        <f>'M3-FINAL'!F53</f>
        <v/>
      </c>
      <c r="Z52" s="237">
        <f>'M3-FINAL'!G53</f>
        <v>14</v>
      </c>
      <c r="AA52" s="237">
        <f>'M3-FINAL'!H53</f>
        <v>18</v>
      </c>
      <c r="AB52" s="237" t="str">
        <f>'M3-FINAL'!I53</f>
        <v/>
      </c>
      <c r="AC52" s="237">
        <f>'M3-FINAL'!J53</f>
        <v>18</v>
      </c>
      <c r="AD52" s="237">
        <f>'M3-FINAL'!K53</f>
        <v>16</v>
      </c>
      <c r="AE52" s="237" t="str">
        <f t="shared" si="3"/>
        <v>V</v>
      </c>
      <c r="AF52" s="237">
        <f>'M4_FINAL '!E52</f>
        <v>14.875</v>
      </c>
      <c r="AG52" s="237" t="str">
        <f>IF('M4_FINAL '!F52="","",'M4_FINAL '!F52)</f>
        <v/>
      </c>
      <c r="AH52" s="237">
        <f>'M4_FINAL '!G52</f>
        <v>14.875</v>
      </c>
      <c r="AI52" s="237">
        <f>'M4_FINAL '!H52</f>
        <v>16</v>
      </c>
      <c r="AJ52" s="237" t="str">
        <f>IF('M4_FINAL '!I52="","",'M4_FINAL '!I52)</f>
        <v/>
      </c>
      <c r="AK52" s="237">
        <f>'M4_FINAL '!J52</f>
        <v>16</v>
      </c>
      <c r="AL52" s="237">
        <f>'M4_FINAL '!K52</f>
        <v>15.370000000000001</v>
      </c>
      <c r="AM52" s="270" t="str">
        <f t="shared" si="4"/>
        <v>V</v>
      </c>
      <c r="AN52" s="237">
        <f>'M5-FINAL'!D51</f>
        <v>12</v>
      </c>
      <c r="AO52" s="237" t="str">
        <f>'M5-FINAL'!E51</f>
        <v/>
      </c>
      <c r="AP52" s="237">
        <f>'M5-FINAL'!F51</f>
        <v>12</v>
      </c>
      <c r="AQ52" s="237">
        <f>'M5-FINAL'!G51</f>
        <v>16</v>
      </c>
      <c r="AR52" s="237" t="str">
        <f>'M5-FINAL'!H51</f>
        <v/>
      </c>
      <c r="AS52" s="237">
        <f>'M5-FINAL'!I51</f>
        <v>16</v>
      </c>
      <c r="AT52" s="237">
        <f>'M5-FINAL'!J51</f>
        <v>10.5</v>
      </c>
      <c r="AU52" s="237" t="str">
        <f>'M5-FINAL'!K51</f>
        <v/>
      </c>
      <c r="AV52" s="237">
        <f>'M5-FINAL'!L51</f>
        <v>10.5</v>
      </c>
      <c r="AW52" s="237">
        <f>'M5-FINAL'!M51</f>
        <v>12.81</v>
      </c>
      <c r="AX52" s="237" t="str">
        <f t="shared" si="5"/>
        <v>V</v>
      </c>
      <c r="AY52" s="237">
        <f>'M6-FINAL'!D51</f>
        <v>15.5</v>
      </c>
      <c r="AZ52" s="237" t="str">
        <f>'M6-FINAL'!E51</f>
        <v/>
      </c>
      <c r="BA52" s="237">
        <f>'M6-FINAL'!F51</f>
        <v>15.5</v>
      </c>
      <c r="BB52" s="237">
        <f>'M6-FINAL'!G51</f>
        <v>15.5</v>
      </c>
      <c r="BC52" s="237" t="str">
        <f>'M6-FINAL'!H51</f>
        <v/>
      </c>
      <c r="BD52" s="237">
        <f>'M6-FINAL'!I51</f>
        <v>15.5</v>
      </c>
      <c r="BE52" s="237">
        <f>'M6-FINAL'!J51</f>
        <v>13.5</v>
      </c>
      <c r="BF52" s="237" t="str">
        <f>'M6-FINAL'!K51</f>
        <v/>
      </c>
      <c r="BG52" s="237">
        <f>'M6-FINAL'!L51</f>
        <v>13.5</v>
      </c>
      <c r="BH52" s="237">
        <f>'M6-FINAL'!M51</f>
        <v>14.899999999999999</v>
      </c>
      <c r="BI52" s="237" t="str">
        <f t="shared" si="9"/>
        <v>V</v>
      </c>
      <c r="BJ52" s="237">
        <f>M7_FINAL!E53</f>
        <v>17.75</v>
      </c>
      <c r="BK52" s="237" t="str">
        <f>M7_FINAL!F53</f>
        <v/>
      </c>
      <c r="BL52" s="237">
        <f>M7_FINAL!G53</f>
        <v>17.75</v>
      </c>
      <c r="BM52" s="237">
        <f>M7_FINAL!H53</f>
        <v>16</v>
      </c>
      <c r="BN52" s="237" t="str">
        <f>M7_FINAL!I53</f>
        <v/>
      </c>
      <c r="BO52" s="237">
        <f>M7_FINAL!J53</f>
        <v>16</v>
      </c>
      <c r="BP52" s="237">
        <f>M7_FINAL!K53</f>
        <v>16.77</v>
      </c>
      <c r="BQ52" s="237" t="str">
        <f t="shared" si="6"/>
        <v>V</v>
      </c>
      <c r="BR52" s="237">
        <f>M8FINAL!E53</f>
        <v>20</v>
      </c>
      <c r="BS52" s="237" t="str">
        <f>M8FINAL!F53</f>
        <v/>
      </c>
      <c r="BT52" s="237">
        <f>M8FINAL!G53</f>
        <v>20</v>
      </c>
      <c r="BU52" s="237">
        <f>M8FINAL!H53</f>
        <v>14.75</v>
      </c>
      <c r="BV52" s="237" t="str">
        <f>M8FINAL!I53</f>
        <v/>
      </c>
      <c r="BW52" s="237">
        <f>M8FINAL!J53</f>
        <v>14.75</v>
      </c>
      <c r="BX52" s="237">
        <f>M8FINAL!K53</f>
        <v>17.375</v>
      </c>
      <c r="BY52" s="237" t="str">
        <f t="shared" si="7"/>
        <v>V</v>
      </c>
      <c r="BZ52" s="237">
        <f t="shared" si="0"/>
        <v>14.959375</v>
      </c>
      <c r="CA52" s="124" t="str">
        <f t="shared" si="8"/>
        <v xml:space="preserve">Admis(e) </v>
      </c>
      <c r="CB52" s="129" t="s">
        <v>511</v>
      </c>
    </row>
    <row r="53" spans="2:80">
      <c r="B53" s="101">
        <v>45</v>
      </c>
      <c r="C53" s="130" t="s">
        <v>509</v>
      </c>
      <c r="D53" s="128" t="s">
        <v>508</v>
      </c>
      <c r="E53" s="237">
        <f>'M1 FINAL'!D52</f>
        <v>14.600000000000001</v>
      </c>
      <c r="F53" s="237" t="str">
        <f>'M1 FINAL'!E52</f>
        <v/>
      </c>
      <c r="G53" s="237">
        <f>'M1 FINAL'!F52</f>
        <v>14.600000000000001</v>
      </c>
      <c r="H53" s="237">
        <f>'M1 FINAL'!G52</f>
        <v>10</v>
      </c>
      <c r="I53" s="237" t="str">
        <f>'M1 FINAL'!H52</f>
        <v/>
      </c>
      <c r="J53" s="237">
        <f>'M1 FINAL'!I52</f>
        <v>10</v>
      </c>
      <c r="K53" s="237">
        <f>'M1 FINAL'!J52</f>
        <v>12</v>
      </c>
      <c r="L53" s="237" t="str">
        <f>'M1 FINAL'!K52</f>
        <v/>
      </c>
      <c r="M53" s="237">
        <f>'M1 FINAL'!L52</f>
        <v>12</v>
      </c>
      <c r="N53" s="237">
        <f>'M1 FINAL'!M52</f>
        <v>12.225000000000001</v>
      </c>
      <c r="O53" s="237" t="str">
        <f t="shared" si="1"/>
        <v>V</v>
      </c>
      <c r="P53" s="237">
        <f>'M2 FINAL'!D52</f>
        <v>9.5</v>
      </c>
      <c r="Q53" s="237">
        <f>'M2 FINAL'!E52</f>
        <v>17</v>
      </c>
      <c r="R53" s="237">
        <f>'M2 FINAL'!F52</f>
        <v>12</v>
      </c>
      <c r="S53" s="237">
        <f>'M2 FINAL'!G52</f>
        <v>10.5</v>
      </c>
      <c r="T53" s="237">
        <f>'M2 FINAL'!H52</f>
        <v>10.5</v>
      </c>
      <c r="U53" s="237">
        <f>'M2 FINAL'!I52</f>
        <v>10.5</v>
      </c>
      <c r="V53" s="237">
        <f>'M2 FINAL'!J52</f>
        <v>11.34</v>
      </c>
      <c r="W53" s="237" t="str">
        <f t="shared" si="2"/>
        <v>VPC</v>
      </c>
      <c r="X53" s="237">
        <f>'M3-FINAL'!E54</f>
        <v>5.375</v>
      </c>
      <c r="Y53" s="237">
        <f>'M3-FINAL'!F54</f>
        <v>14.5</v>
      </c>
      <c r="Z53" s="237">
        <f>'M3-FINAL'!G54</f>
        <v>12</v>
      </c>
      <c r="AA53" s="237">
        <f>'M3-FINAL'!H54</f>
        <v>14.5</v>
      </c>
      <c r="AB53" s="237" t="str">
        <f>'M3-FINAL'!I54</f>
        <v/>
      </c>
      <c r="AC53" s="237">
        <f>'M3-FINAL'!J54</f>
        <v>14.5</v>
      </c>
      <c r="AD53" s="237">
        <f>'M3-FINAL'!K54</f>
        <v>13.25</v>
      </c>
      <c r="AE53" s="237" t="str">
        <f t="shared" si="3"/>
        <v>VAR</v>
      </c>
      <c r="AF53" s="237">
        <f>'M4_FINAL '!E53</f>
        <v>12.125</v>
      </c>
      <c r="AG53" s="237" t="str">
        <f>IF('M4_FINAL '!F53="","",'M4_FINAL '!F53)</f>
        <v/>
      </c>
      <c r="AH53" s="237">
        <f>'M4_FINAL '!G53</f>
        <v>12.125</v>
      </c>
      <c r="AI53" s="237">
        <f>'M4_FINAL '!H53</f>
        <v>9</v>
      </c>
      <c r="AJ53" s="237">
        <f>IF('M4_FINAL '!I53="","",'M4_FINAL '!I53)</f>
        <v>9</v>
      </c>
      <c r="AK53" s="237">
        <f>'M4_FINAL '!J53</f>
        <v>9</v>
      </c>
      <c r="AL53" s="237">
        <f>'M4_FINAL '!K53</f>
        <v>10.75</v>
      </c>
      <c r="AM53" s="270" t="str">
        <f t="shared" si="4"/>
        <v>VPC</v>
      </c>
      <c r="AN53" s="237">
        <f>'M5-FINAL'!D52</f>
        <v>15.4</v>
      </c>
      <c r="AO53" s="237" t="str">
        <f>'M5-FINAL'!E52</f>
        <v/>
      </c>
      <c r="AP53" s="237">
        <f>'M5-FINAL'!F52</f>
        <v>15.4</v>
      </c>
      <c r="AQ53" s="237">
        <f>'M5-FINAL'!G52</f>
        <v>15.5</v>
      </c>
      <c r="AR53" s="237" t="str">
        <f>'M5-FINAL'!H52</f>
        <v/>
      </c>
      <c r="AS53" s="237">
        <f>'M5-FINAL'!I52</f>
        <v>15.5</v>
      </c>
      <c r="AT53" s="237">
        <f>'M5-FINAL'!J52</f>
        <v>13</v>
      </c>
      <c r="AU53" s="237" t="str">
        <f>'M5-FINAL'!K52</f>
        <v/>
      </c>
      <c r="AV53" s="237">
        <f>'M5-FINAL'!L52</f>
        <v>13</v>
      </c>
      <c r="AW53" s="237">
        <f>'M5-FINAL'!M52</f>
        <v>14.617000000000001</v>
      </c>
      <c r="AX53" s="237" t="str">
        <f t="shared" si="5"/>
        <v>V</v>
      </c>
      <c r="AY53" s="237">
        <f>'M6-FINAL'!D52</f>
        <v>17</v>
      </c>
      <c r="AZ53" s="237" t="str">
        <f>'M6-FINAL'!E52</f>
        <v/>
      </c>
      <c r="BA53" s="237">
        <f>'M6-FINAL'!F52</f>
        <v>17</v>
      </c>
      <c r="BB53" s="237">
        <f>'M6-FINAL'!G52</f>
        <v>17</v>
      </c>
      <c r="BC53" s="237" t="str">
        <f>'M6-FINAL'!H52</f>
        <v/>
      </c>
      <c r="BD53" s="237">
        <f>'M6-FINAL'!I52</f>
        <v>17</v>
      </c>
      <c r="BE53" s="237">
        <f>'M6-FINAL'!J52</f>
        <v>12.5</v>
      </c>
      <c r="BF53" s="237" t="str">
        <f>'M6-FINAL'!K52</f>
        <v/>
      </c>
      <c r="BG53" s="237">
        <f>'M6-FINAL'!L52</f>
        <v>12.5</v>
      </c>
      <c r="BH53" s="237">
        <f>'M6-FINAL'!M52</f>
        <v>15.65</v>
      </c>
      <c r="BI53" s="237" t="str">
        <f t="shared" si="9"/>
        <v>V</v>
      </c>
      <c r="BJ53" s="237">
        <f>M7_FINAL!E54</f>
        <v>18</v>
      </c>
      <c r="BK53" s="237" t="str">
        <f>M7_FINAL!F54</f>
        <v/>
      </c>
      <c r="BL53" s="237">
        <f>M7_FINAL!G54</f>
        <v>18</v>
      </c>
      <c r="BM53" s="237">
        <f>M7_FINAL!H54</f>
        <v>14.5</v>
      </c>
      <c r="BN53" s="237" t="str">
        <f>M7_FINAL!I54</f>
        <v/>
      </c>
      <c r="BO53" s="237">
        <f>M7_FINAL!J54</f>
        <v>14.5</v>
      </c>
      <c r="BP53" s="237">
        <f>M7_FINAL!K54</f>
        <v>16.04</v>
      </c>
      <c r="BQ53" s="237" t="str">
        <f t="shared" si="6"/>
        <v>V</v>
      </c>
      <c r="BR53" s="237">
        <f>M8FINAL!E54</f>
        <v>20</v>
      </c>
      <c r="BS53" s="237" t="str">
        <f>M8FINAL!F54</f>
        <v/>
      </c>
      <c r="BT53" s="237">
        <f>M8FINAL!G54</f>
        <v>20</v>
      </c>
      <c r="BU53" s="237">
        <f>M8FINAL!H54</f>
        <v>14.75</v>
      </c>
      <c r="BV53" s="237" t="str">
        <f>M8FINAL!I54</f>
        <v/>
      </c>
      <c r="BW53" s="237">
        <f>M8FINAL!J54</f>
        <v>14.75</v>
      </c>
      <c r="BX53" s="237">
        <f>M8FINAL!K54</f>
        <v>17.375</v>
      </c>
      <c r="BY53" s="237" t="str">
        <f t="shared" si="7"/>
        <v>V</v>
      </c>
      <c r="BZ53" s="237">
        <f t="shared" si="0"/>
        <v>13.905875000000002</v>
      </c>
      <c r="CA53" s="124" t="str">
        <f t="shared" si="8"/>
        <v xml:space="preserve">Admis(e) </v>
      </c>
      <c r="CB53" s="130" t="s">
        <v>509</v>
      </c>
    </row>
    <row r="54" spans="2:80">
      <c r="B54" s="102">
        <v>46</v>
      </c>
      <c r="C54" s="129" t="s">
        <v>507</v>
      </c>
      <c r="D54" s="128" t="s">
        <v>277</v>
      </c>
      <c r="E54" s="237">
        <f>'M1 FINAL'!D53</f>
        <v>12.600000000000001</v>
      </c>
      <c r="F54" s="237" t="str">
        <f>'M1 FINAL'!E53</f>
        <v/>
      </c>
      <c r="G54" s="237">
        <f>'M1 FINAL'!F53</f>
        <v>12.600000000000001</v>
      </c>
      <c r="H54" s="237">
        <f>'M1 FINAL'!G53</f>
        <v>14</v>
      </c>
      <c r="I54" s="237" t="str">
        <f>'M1 FINAL'!H53</f>
        <v/>
      </c>
      <c r="J54" s="237">
        <f>'M1 FINAL'!I53</f>
        <v>14</v>
      </c>
      <c r="K54" s="237">
        <f>'M1 FINAL'!J53</f>
        <v>15.5</v>
      </c>
      <c r="L54" s="237" t="str">
        <f>'M1 FINAL'!K53</f>
        <v/>
      </c>
      <c r="M54" s="237">
        <f>'M1 FINAL'!L53</f>
        <v>15.5</v>
      </c>
      <c r="N54" s="237">
        <f>'M1 FINAL'!M53</f>
        <v>13.850000000000001</v>
      </c>
      <c r="O54" s="237" t="str">
        <f t="shared" si="1"/>
        <v>V</v>
      </c>
      <c r="P54" s="237">
        <f>'M2 FINAL'!D53</f>
        <v>12</v>
      </c>
      <c r="Q54" s="237" t="str">
        <f>'M2 FINAL'!E53</f>
        <v/>
      </c>
      <c r="R54" s="237">
        <f>'M2 FINAL'!F53</f>
        <v>12</v>
      </c>
      <c r="S54" s="237">
        <f>'M2 FINAL'!G53</f>
        <v>15</v>
      </c>
      <c r="T54" s="237" t="str">
        <f>'M2 FINAL'!H53</f>
        <v/>
      </c>
      <c r="U54" s="237">
        <f>'M2 FINAL'!I53</f>
        <v>15</v>
      </c>
      <c r="V54" s="237">
        <f>'M2 FINAL'!J53</f>
        <v>13.32</v>
      </c>
      <c r="W54" s="237" t="str">
        <f t="shared" si="2"/>
        <v>V</v>
      </c>
      <c r="X54" s="237">
        <f>'M3-FINAL'!E55</f>
        <v>5.875</v>
      </c>
      <c r="Y54" s="237">
        <f>'M3-FINAL'!F55</f>
        <v>11</v>
      </c>
      <c r="Z54" s="237">
        <f>'M3-FINAL'!G55</f>
        <v>11</v>
      </c>
      <c r="AA54" s="237">
        <f>'M3-FINAL'!H55</f>
        <v>19.25</v>
      </c>
      <c r="AB54" s="237" t="str">
        <f>'M3-FINAL'!I55</f>
        <v/>
      </c>
      <c r="AC54" s="237">
        <f>'M3-FINAL'!J55</f>
        <v>19.25</v>
      </c>
      <c r="AD54" s="237">
        <f>'M3-FINAL'!K55</f>
        <v>15.125</v>
      </c>
      <c r="AE54" s="237" t="str">
        <f t="shared" si="3"/>
        <v>VAR</v>
      </c>
      <c r="AF54" s="237">
        <f>'M4_FINAL '!E54</f>
        <v>16.125</v>
      </c>
      <c r="AG54" s="237" t="str">
        <f>IF('M4_FINAL '!F54="","",'M4_FINAL '!F54)</f>
        <v/>
      </c>
      <c r="AH54" s="237">
        <f>'M4_FINAL '!G54</f>
        <v>16.125</v>
      </c>
      <c r="AI54" s="237">
        <f>'M4_FINAL '!H54</f>
        <v>17</v>
      </c>
      <c r="AJ54" s="237" t="str">
        <f>IF('M4_FINAL '!I54="","",'M4_FINAL '!I54)</f>
        <v/>
      </c>
      <c r="AK54" s="237">
        <f>'M4_FINAL '!J54</f>
        <v>17</v>
      </c>
      <c r="AL54" s="237">
        <f>'M4_FINAL '!K54</f>
        <v>16.510000000000002</v>
      </c>
      <c r="AM54" s="270" t="str">
        <f t="shared" si="4"/>
        <v>V</v>
      </c>
      <c r="AN54" s="237">
        <f>'M5-FINAL'!D53</f>
        <v>13.9</v>
      </c>
      <c r="AO54" s="237" t="str">
        <f>'M5-FINAL'!E53</f>
        <v/>
      </c>
      <c r="AP54" s="237">
        <f>'M5-FINAL'!F53</f>
        <v>13.9</v>
      </c>
      <c r="AQ54" s="237">
        <f>'M5-FINAL'!G53</f>
        <v>16</v>
      </c>
      <c r="AR54" s="237" t="str">
        <f>'M5-FINAL'!H53</f>
        <v/>
      </c>
      <c r="AS54" s="237">
        <f>'M5-FINAL'!I53</f>
        <v>16</v>
      </c>
      <c r="AT54" s="237">
        <f>'M5-FINAL'!J53</f>
        <v>13</v>
      </c>
      <c r="AU54" s="237" t="str">
        <f>'M5-FINAL'!K53</f>
        <v/>
      </c>
      <c r="AV54" s="237">
        <f>'M5-FINAL'!L53</f>
        <v>13</v>
      </c>
      <c r="AW54" s="237">
        <f>'M5-FINAL'!M53</f>
        <v>14.287000000000001</v>
      </c>
      <c r="AX54" s="237" t="str">
        <f t="shared" si="5"/>
        <v>V</v>
      </c>
      <c r="AY54" s="237">
        <f>'M6-FINAL'!D53</f>
        <v>11.5</v>
      </c>
      <c r="AZ54" s="237">
        <f>'M6-FINAL'!E53</f>
        <v>12</v>
      </c>
      <c r="BA54" s="237">
        <f>'M6-FINAL'!F53</f>
        <v>12</v>
      </c>
      <c r="BB54" s="237">
        <f>'M6-FINAL'!G53</f>
        <v>11.5</v>
      </c>
      <c r="BC54" s="237">
        <f>'M6-FINAL'!H53</f>
        <v>12</v>
      </c>
      <c r="BD54" s="237">
        <f>'M6-FINAL'!I53</f>
        <v>12</v>
      </c>
      <c r="BE54" s="237">
        <f>'M6-FINAL'!J53</f>
        <v>12.5</v>
      </c>
      <c r="BF54" s="237" t="str">
        <f>'M6-FINAL'!K53</f>
        <v/>
      </c>
      <c r="BG54" s="237">
        <f>'M6-FINAL'!L53</f>
        <v>12.5</v>
      </c>
      <c r="BH54" s="237">
        <f>'M6-FINAL'!M53</f>
        <v>12.15</v>
      </c>
      <c r="BI54" s="237" t="str">
        <f t="shared" si="9"/>
        <v>VAR</v>
      </c>
      <c r="BJ54" s="237">
        <f>M7_FINAL!E55</f>
        <v>18.75</v>
      </c>
      <c r="BK54" s="237" t="str">
        <f>M7_FINAL!F55</f>
        <v/>
      </c>
      <c r="BL54" s="237">
        <f>M7_FINAL!G55</f>
        <v>18.75</v>
      </c>
      <c r="BM54" s="237">
        <f>M7_FINAL!H55</f>
        <v>16.5</v>
      </c>
      <c r="BN54" s="237" t="str">
        <f>M7_FINAL!I55</f>
        <v/>
      </c>
      <c r="BO54" s="237">
        <f>M7_FINAL!J55</f>
        <v>16.5</v>
      </c>
      <c r="BP54" s="237">
        <f>M7_FINAL!K55</f>
        <v>17.490000000000002</v>
      </c>
      <c r="BQ54" s="237" t="str">
        <f t="shared" si="6"/>
        <v>V</v>
      </c>
      <c r="BR54" s="237">
        <f>M8FINAL!E55</f>
        <v>20</v>
      </c>
      <c r="BS54" s="237" t="str">
        <f>M8FINAL!F55</f>
        <v/>
      </c>
      <c r="BT54" s="237">
        <f>M8FINAL!G55</f>
        <v>20</v>
      </c>
      <c r="BU54" s="237">
        <f>M8FINAL!H55</f>
        <v>14.75</v>
      </c>
      <c r="BV54" s="237" t="str">
        <f>M8FINAL!I55</f>
        <v/>
      </c>
      <c r="BW54" s="237">
        <f>M8FINAL!J55</f>
        <v>14.75</v>
      </c>
      <c r="BX54" s="237">
        <f>M8FINAL!K55</f>
        <v>17.375</v>
      </c>
      <c r="BY54" s="237" t="str">
        <f t="shared" si="7"/>
        <v>V</v>
      </c>
      <c r="BZ54" s="237">
        <f t="shared" si="0"/>
        <v>15.013375000000003</v>
      </c>
      <c r="CA54" s="124" t="str">
        <f t="shared" si="8"/>
        <v xml:space="preserve">Admis(e) </v>
      </c>
      <c r="CB54" s="129" t="s">
        <v>507</v>
      </c>
    </row>
    <row r="55" spans="2:80">
      <c r="B55" s="101">
        <v>47</v>
      </c>
      <c r="C55" s="130" t="s">
        <v>506</v>
      </c>
      <c r="D55" s="128" t="s">
        <v>505</v>
      </c>
      <c r="E55" s="237">
        <f>'M1 FINAL'!D54</f>
        <v>16.2</v>
      </c>
      <c r="F55" s="237" t="str">
        <f>'M1 FINAL'!E54</f>
        <v/>
      </c>
      <c r="G55" s="237">
        <f>'M1 FINAL'!F54</f>
        <v>16.2</v>
      </c>
      <c r="H55" s="237">
        <f>'M1 FINAL'!G54</f>
        <v>7.5</v>
      </c>
      <c r="I55" s="237" t="str">
        <f>'M1 FINAL'!H54</f>
        <v/>
      </c>
      <c r="J55" s="237">
        <f>'M1 FINAL'!I54</f>
        <v>7.5</v>
      </c>
      <c r="K55" s="237">
        <f>'M1 FINAL'!J54</f>
        <v>13.5</v>
      </c>
      <c r="L55" s="237" t="str">
        <f>'M1 FINAL'!K54</f>
        <v/>
      </c>
      <c r="M55" s="237">
        <f>'M1 FINAL'!L54</f>
        <v>13.5</v>
      </c>
      <c r="N55" s="237">
        <f>'M1 FINAL'!M54</f>
        <v>12.262499999999999</v>
      </c>
      <c r="O55" s="237" t="str">
        <f t="shared" si="1"/>
        <v>V</v>
      </c>
      <c r="P55" s="237">
        <f>'M2 FINAL'!D54</f>
        <v>15.5</v>
      </c>
      <c r="Q55" s="237" t="str">
        <f>'M2 FINAL'!E54</f>
        <v/>
      </c>
      <c r="R55" s="237">
        <f>'M2 FINAL'!F54</f>
        <v>15.5</v>
      </c>
      <c r="S55" s="237">
        <f>'M2 FINAL'!G54</f>
        <v>9.25</v>
      </c>
      <c r="T55" s="237" t="str">
        <f>'M2 FINAL'!H54</f>
        <v/>
      </c>
      <c r="U55" s="237">
        <f>'M2 FINAL'!I54</f>
        <v>9.25</v>
      </c>
      <c r="V55" s="237">
        <f>'M2 FINAL'!J54</f>
        <v>12.750000000000002</v>
      </c>
      <c r="W55" s="237" t="str">
        <f t="shared" si="2"/>
        <v>V</v>
      </c>
      <c r="X55" s="237">
        <f>'M3-FINAL'!E56</f>
        <v>1.875</v>
      </c>
      <c r="Y55" s="237">
        <f>'M3-FINAL'!F56</f>
        <v>0</v>
      </c>
      <c r="Z55" s="237">
        <f>'M3-FINAL'!G56</f>
        <v>1.875</v>
      </c>
      <c r="AA55" s="237">
        <f>'M3-FINAL'!H56</f>
        <v>12.25</v>
      </c>
      <c r="AB55" s="237" t="str">
        <f>'M3-FINAL'!I56</f>
        <v/>
      </c>
      <c r="AC55" s="237">
        <f>'M3-FINAL'!J56</f>
        <v>12.25</v>
      </c>
      <c r="AD55" s="237">
        <f>'M3-FINAL'!K56</f>
        <v>7.0625</v>
      </c>
      <c r="AE55" s="237" t="str">
        <f t="shared" si="3"/>
        <v>NV</v>
      </c>
      <c r="AF55" s="237">
        <f>'M4_FINAL '!E55</f>
        <v>11.875</v>
      </c>
      <c r="AG55" s="237" t="str">
        <f>IF('M4_FINAL '!F55="","",'M4_FINAL '!F55)</f>
        <v/>
      </c>
      <c r="AH55" s="237">
        <f>'M4_FINAL '!G55</f>
        <v>11.875</v>
      </c>
      <c r="AI55" s="237">
        <f>'M4_FINAL '!H55</f>
        <v>12.5</v>
      </c>
      <c r="AJ55" s="237" t="str">
        <f>IF('M4_FINAL '!I55="","",'M4_FINAL '!I55)</f>
        <v/>
      </c>
      <c r="AK55" s="237">
        <f>'M4_FINAL '!J55</f>
        <v>12.5</v>
      </c>
      <c r="AL55" s="237">
        <f>'M4_FINAL '!K55</f>
        <v>12.15</v>
      </c>
      <c r="AM55" s="270" t="str">
        <f t="shared" si="4"/>
        <v>V</v>
      </c>
      <c r="AN55" s="237">
        <f>'M5-FINAL'!D54</f>
        <v>16</v>
      </c>
      <c r="AO55" s="237" t="str">
        <f>'M5-FINAL'!E54</f>
        <v/>
      </c>
      <c r="AP55" s="237">
        <f>'M5-FINAL'!F54</f>
        <v>16</v>
      </c>
      <c r="AQ55" s="237">
        <f>'M5-FINAL'!G54</f>
        <v>15</v>
      </c>
      <c r="AR55" s="237" t="str">
        <f>'M5-FINAL'!H54</f>
        <v/>
      </c>
      <c r="AS55" s="237">
        <f>'M5-FINAL'!I54</f>
        <v>15</v>
      </c>
      <c r="AT55" s="237">
        <f>'M5-FINAL'!J54</f>
        <v>12</v>
      </c>
      <c r="AU55" s="237" t="str">
        <f>'M5-FINAL'!K54</f>
        <v/>
      </c>
      <c r="AV55" s="237">
        <f>'M5-FINAL'!L54</f>
        <v>12</v>
      </c>
      <c r="AW55" s="237">
        <f>'M5-FINAL'!M54</f>
        <v>14.31</v>
      </c>
      <c r="AX55" s="237" t="str">
        <f t="shared" si="5"/>
        <v>V</v>
      </c>
      <c r="AY55" s="237">
        <f>'M6-FINAL'!D54</f>
        <v>14</v>
      </c>
      <c r="AZ55" s="237" t="str">
        <f>'M6-FINAL'!E54</f>
        <v/>
      </c>
      <c r="BA55" s="237">
        <f>'M6-FINAL'!F54</f>
        <v>14</v>
      </c>
      <c r="BB55" s="237">
        <f>'M6-FINAL'!G54</f>
        <v>14</v>
      </c>
      <c r="BC55" s="237" t="str">
        <f>'M6-FINAL'!H54</f>
        <v/>
      </c>
      <c r="BD55" s="237">
        <f>'M6-FINAL'!I54</f>
        <v>14</v>
      </c>
      <c r="BE55" s="237">
        <f>'M6-FINAL'!J54</f>
        <v>13.5</v>
      </c>
      <c r="BF55" s="237" t="str">
        <f>'M6-FINAL'!K54</f>
        <v/>
      </c>
      <c r="BG55" s="237">
        <f>'M6-FINAL'!L54</f>
        <v>13.5</v>
      </c>
      <c r="BH55" s="237">
        <f>'M6-FINAL'!M54</f>
        <v>13.850000000000001</v>
      </c>
      <c r="BI55" s="237" t="str">
        <f t="shared" si="9"/>
        <v>V</v>
      </c>
      <c r="BJ55" s="237">
        <f>M7_FINAL!E56</f>
        <v>19</v>
      </c>
      <c r="BK55" s="237" t="str">
        <f>M7_FINAL!F56</f>
        <v/>
      </c>
      <c r="BL55" s="237">
        <f>M7_FINAL!G56</f>
        <v>19</v>
      </c>
      <c r="BM55" s="237">
        <f>M7_FINAL!H56</f>
        <v>13</v>
      </c>
      <c r="BN55" s="237" t="str">
        <f>M7_FINAL!I56</f>
        <v/>
      </c>
      <c r="BO55" s="237">
        <f>M7_FINAL!J56</f>
        <v>13</v>
      </c>
      <c r="BP55" s="237">
        <f>M7_FINAL!K56</f>
        <v>15.64</v>
      </c>
      <c r="BQ55" s="237" t="str">
        <f t="shared" si="6"/>
        <v>V</v>
      </c>
      <c r="BR55" s="237">
        <f>M8FINAL!E56</f>
        <v>18</v>
      </c>
      <c r="BS55" s="237" t="str">
        <f>M8FINAL!F56</f>
        <v/>
      </c>
      <c r="BT55" s="237">
        <f>M8FINAL!G56</f>
        <v>18</v>
      </c>
      <c r="BU55" s="237">
        <f>M8FINAL!H56</f>
        <v>14.25</v>
      </c>
      <c r="BV55" s="237" t="str">
        <f>M8FINAL!I56</f>
        <v/>
      </c>
      <c r="BW55" s="237">
        <f>M8FINAL!J56</f>
        <v>14.25</v>
      </c>
      <c r="BX55" s="237">
        <f>M8FINAL!K56</f>
        <v>16.125</v>
      </c>
      <c r="BY55" s="237" t="str">
        <f t="shared" si="7"/>
        <v>V</v>
      </c>
      <c r="BZ55" s="237">
        <f t="shared" si="0"/>
        <v>13.018750000000001</v>
      </c>
      <c r="CA55" s="124" t="str">
        <f t="shared" si="8"/>
        <v/>
      </c>
      <c r="CB55" s="130" t="s">
        <v>506</v>
      </c>
    </row>
    <row r="56" spans="2:80">
      <c r="B56" s="102">
        <v>48</v>
      </c>
      <c r="C56" s="130" t="s">
        <v>504</v>
      </c>
      <c r="D56" s="128" t="s">
        <v>277</v>
      </c>
      <c r="E56" s="237">
        <f>'M1 FINAL'!D55</f>
        <v>7.7</v>
      </c>
      <c r="F56" s="237">
        <f>'M1 FINAL'!E55</f>
        <v>11</v>
      </c>
      <c r="G56" s="237">
        <f>'M1 FINAL'!F55</f>
        <v>11</v>
      </c>
      <c r="H56" s="237">
        <f>'M1 FINAL'!G55</f>
        <v>7.5</v>
      </c>
      <c r="I56" s="237">
        <f>'M1 FINAL'!H55</f>
        <v>12</v>
      </c>
      <c r="J56" s="237">
        <f>'M1 FINAL'!I55</f>
        <v>12</v>
      </c>
      <c r="K56" s="237">
        <f>'M1 FINAL'!J55</f>
        <v>11</v>
      </c>
      <c r="L56" s="237">
        <f>'M1 FINAL'!K55</f>
        <v>13</v>
      </c>
      <c r="M56" s="237">
        <f>'M1 FINAL'!L55</f>
        <v>12</v>
      </c>
      <c r="N56" s="237">
        <f>'M1 FINAL'!M55</f>
        <v>11.625</v>
      </c>
      <c r="O56" s="237" t="str">
        <f t="shared" si="1"/>
        <v>VPC</v>
      </c>
      <c r="P56" s="237">
        <f>'M2 FINAL'!D55</f>
        <v>10.5</v>
      </c>
      <c r="Q56" s="237">
        <f>'M2 FINAL'!E55</f>
        <v>16</v>
      </c>
      <c r="R56" s="237">
        <f>'M2 FINAL'!F55</f>
        <v>12</v>
      </c>
      <c r="S56" s="237">
        <f>'M2 FINAL'!G55</f>
        <v>10</v>
      </c>
      <c r="T56" s="237">
        <f>'M2 FINAL'!H55</f>
        <v>11</v>
      </c>
      <c r="U56" s="237">
        <f>'M2 FINAL'!I55</f>
        <v>11</v>
      </c>
      <c r="V56" s="237">
        <f>'M2 FINAL'!J55</f>
        <v>11.56</v>
      </c>
      <c r="W56" s="237" t="str">
        <f t="shared" si="2"/>
        <v>VPC</v>
      </c>
      <c r="X56" s="237">
        <f>'M3-FINAL'!E57</f>
        <v>5.5</v>
      </c>
      <c r="Y56" s="237">
        <f>'M3-FINAL'!F57</f>
        <v>14.75</v>
      </c>
      <c r="Z56" s="237">
        <f>'M3-FINAL'!G57</f>
        <v>12</v>
      </c>
      <c r="AA56" s="237">
        <f>'M3-FINAL'!H57</f>
        <v>17</v>
      </c>
      <c r="AB56" s="237" t="str">
        <f>'M3-FINAL'!I57</f>
        <v/>
      </c>
      <c r="AC56" s="237">
        <f>'M3-FINAL'!J57</f>
        <v>17</v>
      </c>
      <c r="AD56" s="237">
        <f>'M3-FINAL'!K57</f>
        <v>14.5</v>
      </c>
      <c r="AE56" s="237" t="str">
        <f t="shared" si="3"/>
        <v>VAR</v>
      </c>
      <c r="AF56" s="237">
        <f>'M4_FINAL '!E56</f>
        <v>9.25</v>
      </c>
      <c r="AG56" s="237">
        <f>IF('M4_FINAL '!F56="","",'M4_FINAL '!F56)</f>
        <v>12</v>
      </c>
      <c r="AH56" s="237">
        <f>'M4_FINAL '!G56</f>
        <v>12</v>
      </c>
      <c r="AI56" s="237">
        <f>'M4_FINAL '!H56</f>
        <v>13</v>
      </c>
      <c r="AJ56" s="237" t="str">
        <f>IF('M4_FINAL '!I56="","",'M4_FINAL '!I56)</f>
        <v/>
      </c>
      <c r="AK56" s="237">
        <f>'M4_FINAL '!J56</f>
        <v>13</v>
      </c>
      <c r="AL56" s="237">
        <f>'M4_FINAL '!K56</f>
        <v>12.440000000000001</v>
      </c>
      <c r="AM56" s="270" t="str">
        <f t="shared" si="4"/>
        <v>VAR</v>
      </c>
      <c r="AN56" s="237">
        <f>'M5-FINAL'!D55</f>
        <v>11</v>
      </c>
      <c r="AO56" s="237" t="str">
        <f>'M5-FINAL'!E55</f>
        <v/>
      </c>
      <c r="AP56" s="237">
        <f>'M5-FINAL'!F55</f>
        <v>11</v>
      </c>
      <c r="AQ56" s="237">
        <f>'M5-FINAL'!G55</f>
        <v>14.5</v>
      </c>
      <c r="AR56" s="237" t="str">
        <f>'M5-FINAL'!H55</f>
        <v/>
      </c>
      <c r="AS56" s="237">
        <f>'M5-FINAL'!I55</f>
        <v>14.5</v>
      </c>
      <c r="AT56" s="237">
        <f>'M5-FINAL'!J55</f>
        <v>11</v>
      </c>
      <c r="AU56" s="237" t="str">
        <f>'M5-FINAL'!K55</f>
        <v/>
      </c>
      <c r="AV56" s="237">
        <f>'M5-FINAL'!L55</f>
        <v>11</v>
      </c>
      <c r="AW56" s="237">
        <f>'M5-FINAL'!M55</f>
        <v>12.155000000000001</v>
      </c>
      <c r="AX56" s="237" t="str">
        <f t="shared" si="5"/>
        <v>V</v>
      </c>
      <c r="AY56" s="237">
        <f>'M6-FINAL'!D55</f>
        <v>11.5</v>
      </c>
      <c r="AZ56" s="237" t="str">
        <f>'M6-FINAL'!E55</f>
        <v/>
      </c>
      <c r="BA56" s="237">
        <f>'M6-FINAL'!F55</f>
        <v>11.5</v>
      </c>
      <c r="BB56" s="237">
        <f>'M6-FINAL'!G55</f>
        <v>11.5</v>
      </c>
      <c r="BC56" s="237" t="str">
        <f>'M6-FINAL'!H55</f>
        <v/>
      </c>
      <c r="BD56" s="237">
        <f>'M6-FINAL'!I55</f>
        <v>11.5</v>
      </c>
      <c r="BE56" s="237">
        <f>'M6-FINAL'!J55</f>
        <v>13.5</v>
      </c>
      <c r="BF56" s="237" t="str">
        <f>'M6-FINAL'!K55</f>
        <v/>
      </c>
      <c r="BG56" s="237">
        <f>'M6-FINAL'!L55</f>
        <v>13.5</v>
      </c>
      <c r="BH56" s="237">
        <f>'M6-FINAL'!M55</f>
        <v>12.100000000000001</v>
      </c>
      <c r="BI56" s="237" t="str">
        <f t="shared" si="9"/>
        <v>V</v>
      </c>
      <c r="BJ56" s="237">
        <f>M7_FINAL!E57</f>
        <v>18.25</v>
      </c>
      <c r="BK56" s="237" t="str">
        <f>M7_FINAL!F57</f>
        <v/>
      </c>
      <c r="BL56" s="237">
        <f>M7_FINAL!G57</f>
        <v>18.25</v>
      </c>
      <c r="BM56" s="237">
        <f>M7_FINAL!H57</f>
        <v>17</v>
      </c>
      <c r="BN56" s="237" t="str">
        <f>M7_FINAL!I57</f>
        <v/>
      </c>
      <c r="BO56" s="237">
        <f>M7_FINAL!J57</f>
        <v>17</v>
      </c>
      <c r="BP56" s="237">
        <f>M7_FINAL!K57</f>
        <v>17.55</v>
      </c>
      <c r="BQ56" s="237" t="str">
        <f t="shared" si="6"/>
        <v>V</v>
      </c>
      <c r="BR56" s="237">
        <f>M8FINAL!E57</f>
        <v>20</v>
      </c>
      <c r="BS56" s="237" t="str">
        <f>M8FINAL!F57</f>
        <v/>
      </c>
      <c r="BT56" s="237">
        <f>M8FINAL!G57</f>
        <v>20</v>
      </c>
      <c r="BU56" s="237">
        <f>M8FINAL!H57</f>
        <v>14.25</v>
      </c>
      <c r="BV56" s="237" t="str">
        <f>M8FINAL!I57</f>
        <v/>
      </c>
      <c r="BW56" s="237">
        <f>M8FINAL!J57</f>
        <v>14.25</v>
      </c>
      <c r="BX56" s="237">
        <f>M8FINAL!K57</f>
        <v>17.125</v>
      </c>
      <c r="BY56" s="237" t="str">
        <f t="shared" si="7"/>
        <v>V</v>
      </c>
      <c r="BZ56" s="237">
        <f t="shared" si="0"/>
        <v>13.631874999999999</v>
      </c>
      <c r="CA56" s="124" t="str">
        <f t="shared" si="8"/>
        <v xml:space="preserve">Admis(e) </v>
      </c>
      <c r="CB56" s="130" t="s">
        <v>504</v>
      </c>
    </row>
    <row r="57" spans="2:80">
      <c r="B57" s="101">
        <v>49</v>
      </c>
      <c r="C57" s="130" t="s">
        <v>503</v>
      </c>
      <c r="D57" s="128" t="s">
        <v>502</v>
      </c>
      <c r="E57" s="237">
        <f>'M1 FINAL'!D56</f>
        <v>14.600000000000001</v>
      </c>
      <c r="F57" s="237" t="str">
        <f>'M1 FINAL'!E56</f>
        <v/>
      </c>
      <c r="G57" s="237">
        <f>'M1 FINAL'!F56</f>
        <v>14.600000000000001</v>
      </c>
      <c r="H57" s="237">
        <f>'M1 FINAL'!G56</f>
        <v>10</v>
      </c>
      <c r="I57" s="237" t="str">
        <f>'M1 FINAL'!H56</f>
        <v/>
      </c>
      <c r="J57" s="237">
        <f>'M1 FINAL'!I56</f>
        <v>10</v>
      </c>
      <c r="K57" s="237">
        <f>'M1 FINAL'!J56</f>
        <v>12.5</v>
      </c>
      <c r="L57" s="237" t="str">
        <f>'M1 FINAL'!K56</f>
        <v/>
      </c>
      <c r="M57" s="237">
        <f>'M1 FINAL'!L56</f>
        <v>12.5</v>
      </c>
      <c r="N57" s="237">
        <f>'M1 FINAL'!M56</f>
        <v>12.350000000000001</v>
      </c>
      <c r="O57" s="237" t="str">
        <f t="shared" si="1"/>
        <v>V</v>
      </c>
      <c r="P57" s="237">
        <f>'M2 FINAL'!D56</f>
        <v>10</v>
      </c>
      <c r="Q57" s="237">
        <f>'M2 FINAL'!E56</f>
        <v>16</v>
      </c>
      <c r="R57" s="237">
        <f>'M2 FINAL'!F56</f>
        <v>12</v>
      </c>
      <c r="S57" s="237">
        <f>'M2 FINAL'!G56</f>
        <v>5.25</v>
      </c>
      <c r="T57" s="237">
        <f>'M2 FINAL'!H56</f>
        <v>6</v>
      </c>
      <c r="U57" s="237">
        <f>'M2 FINAL'!I56</f>
        <v>6</v>
      </c>
      <c r="V57" s="237">
        <f>'M2 FINAL'!J56</f>
        <v>9.3600000000000012</v>
      </c>
      <c r="W57" s="237" t="str">
        <f t="shared" si="2"/>
        <v>VPC</v>
      </c>
      <c r="X57" s="237">
        <f>'M3-FINAL'!E58</f>
        <v>2.625</v>
      </c>
      <c r="Y57" s="237">
        <f>'M3-FINAL'!F58</f>
        <v>4.75</v>
      </c>
      <c r="Z57" s="237">
        <f>'M3-FINAL'!G58</f>
        <v>4.75</v>
      </c>
      <c r="AA57" s="237">
        <f>'M3-FINAL'!H58</f>
        <v>9.5</v>
      </c>
      <c r="AB57" s="237">
        <f>'M3-FINAL'!I58</f>
        <v>12</v>
      </c>
      <c r="AC57" s="237">
        <f>'M3-FINAL'!J58</f>
        <v>12</v>
      </c>
      <c r="AD57" s="237">
        <f>'M3-FINAL'!K58</f>
        <v>8.375</v>
      </c>
      <c r="AE57" s="237" t="str">
        <f t="shared" si="3"/>
        <v>NV</v>
      </c>
      <c r="AF57" s="237">
        <f>'M4_FINAL '!E57</f>
        <v>5.25</v>
      </c>
      <c r="AG57" s="237" t="str">
        <f>IF('M4_FINAL '!F57="","",'M4_FINAL '!F57)</f>
        <v/>
      </c>
      <c r="AH57" s="237">
        <f>'M4_FINAL '!G57</f>
        <v>5.25</v>
      </c>
      <c r="AI57" s="237">
        <f>'M4_FINAL '!H57</f>
        <v>5.75</v>
      </c>
      <c r="AJ57" s="237" t="str">
        <f>IF('M4_FINAL '!I57="","",'M4_FINAL '!I57)</f>
        <v/>
      </c>
      <c r="AK57" s="237">
        <f>'M4_FINAL '!J57</f>
        <v>5.75</v>
      </c>
      <c r="AL57" s="237">
        <f>'M4_FINAL '!K57</f>
        <v>5.4700000000000006</v>
      </c>
      <c r="AM57" s="270" t="str">
        <f t="shared" si="4"/>
        <v>NV</v>
      </c>
      <c r="AN57" s="237">
        <f>'M5-FINAL'!D56</f>
        <v>15</v>
      </c>
      <c r="AO57" s="237" t="str">
        <f>'M5-FINAL'!E56</f>
        <v/>
      </c>
      <c r="AP57" s="237">
        <f>'M5-FINAL'!F56</f>
        <v>15</v>
      </c>
      <c r="AQ57" s="237">
        <f>'M5-FINAL'!G56</f>
        <v>15</v>
      </c>
      <c r="AR57" s="237" t="str">
        <f>'M5-FINAL'!H56</f>
        <v/>
      </c>
      <c r="AS57" s="237">
        <f>'M5-FINAL'!I56</f>
        <v>15</v>
      </c>
      <c r="AT57" s="237">
        <f>'M5-FINAL'!J56</f>
        <v>11</v>
      </c>
      <c r="AU57" s="237" t="str">
        <f>'M5-FINAL'!K56</f>
        <v/>
      </c>
      <c r="AV57" s="237">
        <f>'M5-FINAL'!L56</f>
        <v>11</v>
      </c>
      <c r="AW57" s="237">
        <f>'M5-FINAL'!M56</f>
        <v>13.64</v>
      </c>
      <c r="AX57" s="237" t="str">
        <f t="shared" si="5"/>
        <v>V</v>
      </c>
      <c r="AY57" s="237">
        <f>'M6-FINAL'!D56</f>
        <v>16.5</v>
      </c>
      <c r="AZ57" s="237" t="str">
        <f>'M6-FINAL'!E56</f>
        <v/>
      </c>
      <c r="BA57" s="237">
        <f>'M6-FINAL'!F56</f>
        <v>16.5</v>
      </c>
      <c r="BB57" s="237">
        <f>'M6-FINAL'!G56</f>
        <v>16.5</v>
      </c>
      <c r="BC57" s="237" t="str">
        <f>'M6-FINAL'!H56</f>
        <v/>
      </c>
      <c r="BD57" s="237">
        <f>'M6-FINAL'!I56</f>
        <v>16.5</v>
      </c>
      <c r="BE57" s="237">
        <f>'M6-FINAL'!J56</f>
        <v>12.5</v>
      </c>
      <c r="BF57" s="237" t="str">
        <f>'M6-FINAL'!K56</f>
        <v/>
      </c>
      <c r="BG57" s="237">
        <f>'M6-FINAL'!L56</f>
        <v>12.5</v>
      </c>
      <c r="BH57" s="237">
        <f>'M6-FINAL'!M56</f>
        <v>15.3</v>
      </c>
      <c r="BI57" s="237" t="str">
        <f t="shared" si="9"/>
        <v>V</v>
      </c>
      <c r="BJ57" s="237">
        <f>M7_FINAL!E58</f>
        <v>18</v>
      </c>
      <c r="BK57" s="237" t="str">
        <f>M7_FINAL!F58</f>
        <v/>
      </c>
      <c r="BL57" s="237">
        <f>M7_FINAL!G58</f>
        <v>18</v>
      </c>
      <c r="BM57" s="237">
        <f>M7_FINAL!H58</f>
        <v>14.5</v>
      </c>
      <c r="BN57" s="237" t="str">
        <f>M7_FINAL!I58</f>
        <v/>
      </c>
      <c r="BO57" s="237">
        <f>M7_FINAL!J58</f>
        <v>14.5</v>
      </c>
      <c r="BP57" s="237">
        <f>M7_FINAL!K58</f>
        <v>16.04</v>
      </c>
      <c r="BQ57" s="237" t="str">
        <f t="shared" si="6"/>
        <v>V</v>
      </c>
      <c r="BR57" s="237">
        <f>M8FINAL!E58</f>
        <v>20</v>
      </c>
      <c r="BS57" s="237" t="str">
        <f>M8FINAL!F58</f>
        <v/>
      </c>
      <c r="BT57" s="237">
        <f>M8FINAL!G58</f>
        <v>20</v>
      </c>
      <c r="BU57" s="237">
        <f>M8FINAL!H58</f>
        <v>14.75</v>
      </c>
      <c r="BV57" s="237" t="str">
        <f>M8FINAL!I58</f>
        <v/>
      </c>
      <c r="BW57" s="237">
        <f>M8FINAL!J58</f>
        <v>14.75</v>
      </c>
      <c r="BX57" s="237">
        <f>M8FINAL!K58</f>
        <v>17.375</v>
      </c>
      <c r="BY57" s="237" t="str">
        <f t="shared" si="7"/>
        <v>V</v>
      </c>
      <c r="BZ57" s="237">
        <f t="shared" si="0"/>
        <v>12.23875</v>
      </c>
      <c r="CA57" s="124" t="str">
        <f t="shared" si="8"/>
        <v/>
      </c>
      <c r="CB57" s="130" t="s">
        <v>503</v>
      </c>
    </row>
    <row r="58" spans="2:80">
      <c r="B58" s="102">
        <v>50</v>
      </c>
      <c r="C58" s="131" t="s">
        <v>501</v>
      </c>
      <c r="D58" s="131" t="s">
        <v>500</v>
      </c>
      <c r="E58" s="237">
        <f>'M1 FINAL'!D57</f>
        <v>12</v>
      </c>
      <c r="F58" s="237" t="str">
        <f>'M1 FINAL'!E57</f>
        <v/>
      </c>
      <c r="G58" s="237">
        <f>'M1 FINAL'!F57</f>
        <v>12</v>
      </c>
      <c r="H58" s="237">
        <f>'M1 FINAL'!G57</f>
        <v>14.25</v>
      </c>
      <c r="I58" s="237" t="str">
        <f>'M1 FINAL'!H57</f>
        <v/>
      </c>
      <c r="J58" s="237">
        <f>'M1 FINAL'!I57</f>
        <v>14.25</v>
      </c>
      <c r="K58" s="237">
        <f>'M1 FINAL'!J57</f>
        <v>12.5</v>
      </c>
      <c r="L58" s="237" t="str">
        <f>'M1 FINAL'!K57</f>
        <v/>
      </c>
      <c r="M58" s="237">
        <f>'M1 FINAL'!L57</f>
        <v>12.5</v>
      </c>
      <c r="N58" s="237">
        <f>'M1 FINAL'!M57</f>
        <v>12.96875</v>
      </c>
      <c r="O58" s="237" t="str">
        <f t="shared" si="1"/>
        <v>V</v>
      </c>
      <c r="P58" s="237">
        <f>'M2 FINAL'!D57</f>
        <v>13.5</v>
      </c>
      <c r="Q58" s="237" t="str">
        <f>'M2 FINAL'!E57</f>
        <v/>
      </c>
      <c r="R58" s="237">
        <f>'M2 FINAL'!F57</f>
        <v>13.5</v>
      </c>
      <c r="S58" s="237">
        <f>'M2 FINAL'!G57</f>
        <v>5</v>
      </c>
      <c r="T58" s="237">
        <f>'M2 FINAL'!H57</f>
        <v>8</v>
      </c>
      <c r="U58" s="237">
        <f>'M2 FINAL'!I57</f>
        <v>8</v>
      </c>
      <c r="V58" s="237">
        <f>'M2 FINAL'!J57</f>
        <v>11.08</v>
      </c>
      <c r="W58" s="237" t="str">
        <f t="shared" si="2"/>
        <v>VPC</v>
      </c>
      <c r="X58" s="237">
        <f>'M3-FINAL'!E59</f>
        <v>3.375</v>
      </c>
      <c r="Y58" s="237">
        <f>'M3-FINAL'!F59</f>
        <v>14</v>
      </c>
      <c r="Z58" s="237">
        <f>'M3-FINAL'!G59</f>
        <v>12</v>
      </c>
      <c r="AA58" s="237">
        <f>'M3-FINAL'!H59</f>
        <v>12</v>
      </c>
      <c r="AB58" s="237" t="str">
        <f>'M3-FINAL'!I59</f>
        <v/>
      </c>
      <c r="AC58" s="237">
        <f>'M3-FINAL'!J59</f>
        <v>12</v>
      </c>
      <c r="AD58" s="237">
        <f>'M3-FINAL'!K59</f>
        <v>12</v>
      </c>
      <c r="AE58" s="237" t="str">
        <f t="shared" si="3"/>
        <v>VAR</v>
      </c>
      <c r="AF58" s="237">
        <f>'M4_FINAL '!E58</f>
        <v>12</v>
      </c>
      <c r="AG58" s="237" t="str">
        <f>IF('M4_FINAL '!F58="","",'M4_FINAL '!F58)</f>
        <v/>
      </c>
      <c r="AH58" s="237">
        <f>'M4_FINAL '!G58</f>
        <v>12</v>
      </c>
      <c r="AI58" s="237">
        <f>'M4_FINAL '!H58</f>
        <v>9</v>
      </c>
      <c r="AJ58" s="237">
        <f>IF('M4_FINAL '!I58="","",'M4_FINAL '!I58)</f>
        <v>12</v>
      </c>
      <c r="AK58" s="237">
        <f>'M4_FINAL '!J58</f>
        <v>12</v>
      </c>
      <c r="AL58" s="237">
        <f>'M4_FINAL '!K58</f>
        <v>12</v>
      </c>
      <c r="AM58" s="270" t="str">
        <f t="shared" si="4"/>
        <v>VAR</v>
      </c>
      <c r="AN58" s="237">
        <f>'M5-FINAL'!D57</f>
        <v>10.6</v>
      </c>
      <c r="AO58" s="237" t="str">
        <f>'M5-FINAL'!E57</f>
        <v/>
      </c>
      <c r="AP58" s="237">
        <f>'M5-FINAL'!F57</f>
        <v>10.6</v>
      </c>
      <c r="AQ58" s="237">
        <f>'M5-FINAL'!G57</f>
        <v>14.25</v>
      </c>
      <c r="AR58" s="237" t="str">
        <f>'M5-FINAL'!H57</f>
        <v/>
      </c>
      <c r="AS58" s="237">
        <f>'M5-FINAL'!I57</f>
        <v>14.25</v>
      </c>
      <c r="AT58" s="237">
        <f>'M5-FINAL'!J57</f>
        <v>13</v>
      </c>
      <c r="AU58" s="237" t="str">
        <f>'M5-FINAL'!K57</f>
        <v/>
      </c>
      <c r="AV58" s="237">
        <f>'M5-FINAL'!L57</f>
        <v>13</v>
      </c>
      <c r="AW58" s="237">
        <f>'M5-FINAL'!M57</f>
        <v>12.620500000000002</v>
      </c>
      <c r="AX58" s="237" t="str">
        <f t="shared" si="5"/>
        <v>V</v>
      </c>
      <c r="AY58" s="237">
        <f>'M6-FINAL'!D57</f>
        <v>12</v>
      </c>
      <c r="AZ58" s="237" t="str">
        <f>'M6-FINAL'!E57</f>
        <v/>
      </c>
      <c r="BA58" s="237">
        <f>'M6-FINAL'!F57</f>
        <v>12</v>
      </c>
      <c r="BB58" s="237">
        <f>'M6-FINAL'!G57</f>
        <v>15</v>
      </c>
      <c r="BC58" s="237" t="str">
        <f>'M6-FINAL'!H57</f>
        <v/>
      </c>
      <c r="BD58" s="237">
        <f>'M6-FINAL'!I57</f>
        <v>15</v>
      </c>
      <c r="BE58" s="237">
        <f>'M6-FINAL'!J57</f>
        <v>13.5</v>
      </c>
      <c r="BF58" s="237" t="str">
        <f>'M6-FINAL'!K57</f>
        <v/>
      </c>
      <c r="BG58" s="237">
        <f>'M6-FINAL'!L57</f>
        <v>13.5</v>
      </c>
      <c r="BH58" s="237">
        <f>'M6-FINAL'!M57</f>
        <v>13.649999999999999</v>
      </c>
      <c r="BI58" s="237" t="str">
        <f t="shared" si="9"/>
        <v>V</v>
      </c>
      <c r="BJ58" s="237">
        <f>M7_FINAL!E59</f>
        <v>12</v>
      </c>
      <c r="BK58" s="237" t="str">
        <f>M7_FINAL!F59</f>
        <v/>
      </c>
      <c r="BL58" s="237">
        <f>M7_FINAL!G59</f>
        <v>12</v>
      </c>
      <c r="BM58" s="237">
        <f>M7_FINAL!H59</f>
        <v>12</v>
      </c>
      <c r="BN58" s="237" t="str">
        <f>M7_FINAL!I59</f>
        <v/>
      </c>
      <c r="BO58" s="237">
        <f>M7_FINAL!J59</f>
        <v>12</v>
      </c>
      <c r="BP58" s="237">
        <f>M7_FINAL!K59</f>
        <v>12</v>
      </c>
      <c r="BQ58" s="237" t="str">
        <f t="shared" si="6"/>
        <v>V</v>
      </c>
      <c r="BR58" s="237">
        <f>M8FINAL!E59</f>
        <v>9</v>
      </c>
      <c r="BS58" s="237" t="str">
        <f>M8FINAL!F59</f>
        <v/>
      </c>
      <c r="BT58" s="237">
        <f>M8FINAL!G59</f>
        <v>9</v>
      </c>
      <c r="BU58" s="237">
        <f>M8FINAL!H59</f>
        <v>15</v>
      </c>
      <c r="BV58" s="237" t="str">
        <f>M8FINAL!I59</f>
        <v/>
      </c>
      <c r="BW58" s="237">
        <f>M8FINAL!J59</f>
        <v>15</v>
      </c>
      <c r="BX58" s="237">
        <f>M8FINAL!K59</f>
        <v>12</v>
      </c>
      <c r="BY58" s="237" t="str">
        <f t="shared" si="7"/>
        <v>V</v>
      </c>
      <c r="BZ58" s="237">
        <f t="shared" si="0"/>
        <v>12.28990625</v>
      </c>
      <c r="CA58" s="124" t="str">
        <f t="shared" si="8"/>
        <v xml:space="preserve">Admis(e) </v>
      </c>
      <c r="CB58" s="133" t="s">
        <v>501</v>
      </c>
    </row>
    <row r="59" spans="2:80" s="95" customFormat="1" ht="14.25" customHeight="1">
      <c r="B59" s="101">
        <v>51</v>
      </c>
      <c r="C59" s="130" t="s">
        <v>499</v>
      </c>
      <c r="D59" s="128" t="s">
        <v>398</v>
      </c>
      <c r="E59" s="237">
        <f>'M1 FINAL'!D58</f>
        <v>12.399999999999999</v>
      </c>
      <c r="F59" s="237" t="str">
        <f>'M1 FINAL'!E58</f>
        <v/>
      </c>
      <c r="G59" s="237">
        <f>'M1 FINAL'!F58</f>
        <v>12.399999999999999</v>
      </c>
      <c r="H59" s="237">
        <f>'M1 FINAL'!G58</f>
        <v>13</v>
      </c>
      <c r="I59" s="237" t="str">
        <f>'M1 FINAL'!H58</f>
        <v/>
      </c>
      <c r="J59" s="237">
        <f>'M1 FINAL'!I58</f>
        <v>13</v>
      </c>
      <c r="K59" s="237">
        <f>'M1 FINAL'!J58</f>
        <v>12</v>
      </c>
      <c r="L59" s="237" t="str">
        <f>'M1 FINAL'!K58</f>
        <v/>
      </c>
      <c r="M59" s="237">
        <f>'M1 FINAL'!L58</f>
        <v>12</v>
      </c>
      <c r="N59" s="237">
        <f>'M1 FINAL'!M58</f>
        <v>12.524999999999999</v>
      </c>
      <c r="O59" s="237" t="str">
        <f t="shared" si="1"/>
        <v>V</v>
      </c>
      <c r="P59" s="237">
        <f>'M2 FINAL'!D58</f>
        <v>8</v>
      </c>
      <c r="Q59" s="237">
        <f>'M2 FINAL'!E58</f>
        <v>12</v>
      </c>
      <c r="R59" s="237">
        <f>'M2 FINAL'!F58</f>
        <v>12</v>
      </c>
      <c r="S59" s="237">
        <f>'M2 FINAL'!G58</f>
        <v>4.5</v>
      </c>
      <c r="T59" s="237">
        <f>'M2 FINAL'!H58</f>
        <v>11</v>
      </c>
      <c r="U59" s="237">
        <f>'M2 FINAL'!I58</f>
        <v>11</v>
      </c>
      <c r="V59" s="237">
        <f>'M2 FINAL'!J58</f>
        <v>11.56</v>
      </c>
      <c r="W59" s="237" t="str">
        <f t="shared" si="2"/>
        <v>VPC</v>
      </c>
      <c r="X59" s="237">
        <f>'M3-FINAL'!E60</f>
        <v>1.125</v>
      </c>
      <c r="Y59" s="237" t="str">
        <f>'M3-FINAL'!F60</f>
        <v/>
      </c>
      <c r="Z59" s="237">
        <f>'M3-FINAL'!G60</f>
        <v>1.125</v>
      </c>
      <c r="AA59" s="237">
        <f>'M3-FINAL'!H60</f>
        <v>9.25</v>
      </c>
      <c r="AB59" s="237" t="str">
        <f>'M3-FINAL'!I60</f>
        <v/>
      </c>
      <c r="AC59" s="237">
        <f>'M3-FINAL'!J60</f>
        <v>9.25</v>
      </c>
      <c r="AD59" s="237">
        <f>'M3-FINAL'!K60</f>
        <v>5.1875</v>
      </c>
      <c r="AE59" s="237" t="str">
        <f t="shared" si="3"/>
        <v>NV</v>
      </c>
      <c r="AF59" s="237">
        <f>'M4_FINAL '!E59</f>
        <v>5.625</v>
      </c>
      <c r="AG59" s="237">
        <f>IF('M4_FINAL '!F59="","",'M4_FINAL '!F59)</f>
        <v>9</v>
      </c>
      <c r="AH59" s="237">
        <f>'M4_FINAL '!G59</f>
        <v>9</v>
      </c>
      <c r="AI59" s="237">
        <f>'M4_FINAL '!H59</f>
        <v>7</v>
      </c>
      <c r="AJ59" s="237">
        <f>IF('M4_FINAL '!I59="","",'M4_FINAL '!I59)</f>
        <v>1</v>
      </c>
      <c r="AK59" s="237">
        <f>'M4_FINAL '!J59</f>
        <v>7</v>
      </c>
      <c r="AL59" s="237">
        <f>'M4_FINAL '!K59</f>
        <v>8.120000000000001</v>
      </c>
      <c r="AM59" s="270" t="str">
        <f t="shared" si="4"/>
        <v>VPC</v>
      </c>
      <c r="AN59" s="237">
        <f>'M5-FINAL'!D58</f>
        <v>14</v>
      </c>
      <c r="AO59" s="237" t="str">
        <f>'M5-FINAL'!E58</f>
        <v/>
      </c>
      <c r="AP59" s="237">
        <f>'M5-FINAL'!F58</f>
        <v>14</v>
      </c>
      <c r="AQ59" s="237">
        <f>'M5-FINAL'!G58</f>
        <v>15</v>
      </c>
      <c r="AR59" s="237" t="str">
        <f>'M5-FINAL'!H58</f>
        <v/>
      </c>
      <c r="AS59" s="237">
        <f>'M5-FINAL'!I58</f>
        <v>15</v>
      </c>
      <c r="AT59" s="237">
        <f>'M5-FINAL'!J58</f>
        <v>13</v>
      </c>
      <c r="AU59" s="237" t="str">
        <f>'M5-FINAL'!K58</f>
        <v/>
      </c>
      <c r="AV59" s="237">
        <f>'M5-FINAL'!L58</f>
        <v>13</v>
      </c>
      <c r="AW59" s="237">
        <f>'M5-FINAL'!M58</f>
        <v>13.99</v>
      </c>
      <c r="AX59" s="237" t="str">
        <f t="shared" si="5"/>
        <v>V</v>
      </c>
      <c r="AY59" s="237">
        <f>'M6-FINAL'!D58</f>
        <v>17</v>
      </c>
      <c r="AZ59" s="237" t="str">
        <f>'M6-FINAL'!E58</f>
        <v/>
      </c>
      <c r="BA59" s="237">
        <f>'M6-FINAL'!F58</f>
        <v>17</v>
      </c>
      <c r="BB59" s="237">
        <f>'M6-FINAL'!G58</f>
        <v>17</v>
      </c>
      <c r="BC59" s="237" t="str">
        <f>'M6-FINAL'!H58</f>
        <v/>
      </c>
      <c r="BD59" s="237">
        <f>'M6-FINAL'!I58</f>
        <v>17</v>
      </c>
      <c r="BE59" s="237">
        <f>'M6-FINAL'!J58</f>
        <v>12.5</v>
      </c>
      <c r="BF59" s="237" t="str">
        <f>'M6-FINAL'!K58</f>
        <v/>
      </c>
      <c r="BG59" s="237">
        <f>'M6-FINAL'!L58</f>
        <v>12.5</v>
      </c>
      <c r="BH59" s="237">
        <f>'M6-FINAL'!M58</f>
        <v>15.65</v>
      </c>
      <c r="BI59" s="237" t="str">
        <f t="shared" si="9"/>
        <v>V</v>
      </c>
      <c r="BJ59" s="237">
        <f>M7_FINAL!E60</f>
        <v>17.25</v>
      </c>
      <c r="BK59" s="237" t="str">
        <f>M7_FINAL!F60</f>
        <v/>
      </c>
      <c r="BL59" s="237">
        <f>M7_FINAL!G60</f>
        <v>17.25</v>
      </c>
      <c r="BM59" s="237">
        <f>M7_FINAL!H60</f>
        <v>15.5</v>
      </c>
      <c r="BN59" s="237" t="str">
        <f>M7_FINAL!I60</f>
        <v/>
      </c>
      <c r="BO59" s="237">
        <f>M7_FINAL!J60</f>
        <v>15.5</v>
      </c>
      <c r="BP59" s="237">
        <f>M7_FINAL!K60</f>
        <v>16.270000000000003</v>
      </c>
      <c r="BQ59" s="237" t="str">
        <f t="shared" si="6"/>
        <v>V</v>
      </c>
      <c r="BR59" s="237">
        <f>M8FINAL!E60</f>
        <v>20</v>
      </c>
      <c r="BS59" s="237" t="str">
        <f>M8FINAL!F60</f>
        <v/>
      </c>
      <c r="BT59" s="237">
        <f>M8FINAL!G60</f>
        <v>20</v>
      </c>
      <c r="BU59" s="237">
        <f>M8FINAL!H60</f>
        <v>13.5</v>
      </c>
      <c r="BV59" s="237" t="str">
        <f>M8FINAL!I60</f>
        <v/>
      </c>
      <c r="BW59" s="237">
        <f>M8FINAL!J60</f>
        <v>13.5</v>
      </c>
      <c r="BX59" s="237">
        <f>M8FINAL!K60</f>
        <v>16.75</v>
      </c>
      <c r="BY59" s="237" t="str">
        <f t="shared" si="7"/>
        <v>V</v>
      </c>
      <c r="BZ59" s="237">
        <f t="shared" si="0"/>
        <v>12.506562500000001</v>
      </c>
      <c r="CA59" s="124" t="str">
        <f t="shared" si="8"/>
        <v/>
      </c>
      <c r="CB59" s="130" t="s">
        <v>499</v>
      </c>
    </row>
    <row r="60" spans="2:80">
      <c r="B60" s="102">
        <v>52</v>
      </c>
      <c r="C60" s="129" t="s">
        <v>498</v>
      </c>
      <c r="D60" s="128" t="s">
        <v>361</v>
      </c>
      <c r="E60" s="237">
        <f>'M1 FINAL'!D59</f>
        <v>11.6</v>
      </c>
      <c r="F60" s="237">
        <f>'M1 FINAL'!E59</f>
        <v>12</v>
      </c>
      <c r="G60" s="237">
        <f>'M1 FINAL'!F59</f>
        <v>12</v>
      </c>
      <c r="H60" s="237">
        <f>'M1 FINAL'!G59</f>
        <v>12</v>
      </c>
      <c r="I60" s="237" t="str">
        <f>'M1 FINAL'!H59</f>
        <v/>
      </c>
      <c r="J60" s="237">
        <f>'M1 FINAL'!I59</f>
        <v>12</v>
      </c>
      <c r="K60" s="237">
        <f>'M1 FINAL'!J59</f>
        <v>12</v>
      </c>
      <c r="L60" s="237" t="str">
        <f>'M1 FINAL'!K59</f>
        <v/>
      </c>
      <c r="M60" s="237">
        <f>'M1 FINAL'!L59</f>
        <v>12</v>
      </c>
      <c r="N60" s="237">
        <f>'M1 FINAL'!M59</f>
        <v>12</v>
      </c>
      <c r="O60" s="237" t="str">
        <f t="shared" si="1"/>
        <v>VAR</v>
      </c>
      <c r="P60" s="237">
        <f>'M2 FINAL'!D59</f>
        <v>14.25</v>
      </c>
      <c r="Q60" s="237" t="str">
        <f>'M2 FINAL'!E59</f>
        <v/>
      </c>
      <c r="R60" s="237">
        <f>'M2 FINAL'!F59</f>
        <v>14.25</v>
      </c>
      <c r="S60" s="237">
        <f>'M2 FINAL'!G59</f>
        <v>12.25</v>
      </c>
      <c r="T60" s="237" t="str">
        <f>'M2 FINAL'!H59</f>
        <v/>
      </c>
      <c r="U60" s="237">
        <f>'M2 FINAL'!I59</f>
        <v>12.25</v>
      </c>
      <c r="V60" s="237">
        <f>'M2 FINAL'!J59</f>
        <v>13.370000000000001</v>
      </c>
      <c r="W60" s="237" t="str">
        <f t="shared" si="2"/>
        <v>V</v>
      </c>
      <c r="X60" s="237">
        <f>'M3-FINAL'!E61</f>
        <v>6.875</v>
      </c>
      <c r="Y60" s="237">
        <f>'M3-FINAL'!F61</f>
        <v>0</v>
      </c>
      <c r="Z60" s="237">
        <f>'M3-FINAL'!G61</f>
        <v>6.875</v>
      </c>
      <c r="AA60" s="237">
        <f>'M3-FINAL'!H61</f>
        <v>13</v>
      </c>
      <c r="AB60" s="237" t="str">
        <f>'M3-FINAL'!I61</f>
        <v/>
      </c>
      <c r="AC60" s="237">
        <f>'M3-FINAL'!J61</f>
        <v>13</v>
      </c>
      <c r="AD60" s="237">
        <f>'M3-FINAL'!K61</f>
        <v>9.9375</v>
      </c>
      <c r="AE60" s="237" t="str">
        <f t="shared" si="3"/>
        <v>VPC</v>
      </c>
      <c r="AF60" s="237">
        <f>'M4_FINAL '!E60</f>
        <v>12</v>
      </c>
      <c r="AG60" s="237" t="str">
        <f>IF('M4_FINAL '!F60="","",'M4_FINAL '!F60)</f>
        <v/>
      </c>
      <c r="AH60" s="237">
        <f>'M4_FINAL '!G60</f>
        <v>12</v>
      </c>
      <c r="AI60" s="237">
        <f>'M4_FINAL '!H60</f>
        <v>9</v>
      </c>
      <c r="AJ60" s="237">
        <f>IF('M4_FINAL '!I60="","",'M4_FINAL '!I60)</f>
        <v>0</v>
      </c>
      <c r="AK60" s="237">
        <f>'M4_FINAL '!J60</f>
        <v>9</v>
      </c>
      <c r="AL60" s="237">
        <f>'M4_FINAL '!K60</f>
        <v>10.68</v>
      </c>
      <c r="AM60" s="270" t="str">
        <f t="shared" si="4"/>
        <v>VPC</v>
      </c>
      <c r="AN60" s="237">
        <f>'M5-FINAL'!D59</f>
        <v>12</v>
      </c>
      <c r="AO60" s="237" t="str">
        <f>'M5-FINAL'!E59</f>
        <v/>
      </c>
      <c r="AP60" s="237">
        <f>'M5-FINAL'!F59</f>
        <v>12</v>
      </c>
      <c r="AQ60" s="237">
        <f>'M5-FINAL'!G59</f>
        <v>15</v>
      </c>
      <c r="AR60" s="237" t="str">
        <f>'M5-FINAL'!H59</f>
        <v/>
      </c>
      <c r="AS60" s="237">
        <f>'M5-FINAL'!I59</f>
        <v>15</v>
      </c>
      <c r="AT60" s="237">
        <f>'M5-FINAL'!J59</f>
        <v>13</v>
      </c>
      <c r="AU60" s="237" t="str">
        <f>'M5-FINAL'!K59</f>
        <v/>
      </c>
      <c r="AV60" s="237">
        <f>'M5-FINAL'!L59</f>
        <v>13</v>
      </c>
      <c r="AW60" s="237">
        <f>'M5-FINAL'!M59</f>
        <v>13.33</v>
      </c>
      <c r="AX60" s="237" t="str">
        <f t="shared" si="5"/>
        <v>V</v>
      </c>
      <c r="AY60" s="237">
        <f>'M6-FINAL'!D59</f>
        <v>15</v>
      </c>
      <c r="AZ60" s="237" t="str">
        <f>'M6-FINAL'!E59</f>
        <v/>
      </c>
      <c r="BA60" s="237">
        <f>'M6-FINAL'!F59</f>
        <v>15</v>
      </c>
      <c r="BB60" s="237">
        <f>'M6-FINAL'!G59</f>
        <v>15</v>
      </c>
      <c r="BC60" s="237" t="str">
        <f>'M6-FINAL'!H59</f>
        <v/>
      </c>
      <c r="BD60" s="237">
        <f>'M6-FINAL'!I59</f>
        <v>15</v>
      </c>
      <c r="BE60" s="237">
        <f>'M6-FINAL'!J59</f>
        <v>12</v>
      </c>
      <c r="BF60" s="237" t="str">
        <f>'M6-FINAL'!K59</f>
        <v/>
      </c>
      <c r="BG60" s="237">
        <f>'M6-FINAL'!L59</f>
        <v>12</v>
      </c>
      <c r="BH60" s="237">
        <f>'M6-FINAL'!M59</f>
        <v>14.1</v>
      </c>
      <c r="BI60" s="237" t="str">
        <f t="shared" si="9"/>
        <v>V</v>
      </c>
      <c r="BJ60" s="237">
        <f>M7_FINAL!E61</f>
        <v>17.5</v>
      </c>
      <c r="BK60" s="237" t="str">
        <f>M7_FINAL!F61</f>
        <v/>
      </c>
      <c r="BL60" s="237">
        <f>M7_FINAL!G61</f>
        <v>17.5</v>
      </c>
      <c r="BM60" s="237">
        <f>M7_FINAL!H61</f>
        <v>15.5</v>
      </c>
      <c r="BN60" s="237" t="str">
        <f>M7_FINAL!I61</f>
        <v/>
      </c>
      <c r="BO60" s="237">
        <f>M7_FINAL!J61</f>
        <v>15.5</v>
      </c>
      <c r="BP60" s="237">
        <f>M7_FINAL!K61</f>
        <v>16.380000000000003</v>
      </c>
      <c r="BQ60" s="237" t="str">
        <f t="shared" si="6"/>
        <v>V</v>
      </c>
      <c r="BR60" s="237">
        <f>M8FINAL!E61</f>
        <v>20</v>
      </c>
      <c r="BS60" s="237" t="str">
        <f>M8FINAL!F61</f>
        <v/>
      </c>
      <c r="BT60" s="237">
        <f>M8FINAL!G61</f>
        <v>20</v>
      </c>
      <c r="BU60" s="237">
        <f>M8FINAL!H61</f>
        <v>14</v>
      </c>
      <c r="BV60" s="237" t="str">
        <f>M8FINAL!I61</f>
        <v/>
      </c>
      <c r="BW60" s="237">
        <f>M8FINAL!J61</f>
        <v>14</v>
      </c>
      <c r="BX60" s="237">
        <f>M8FINAL!K61</f>
        <v>17</v>
      </c>
      <c r="BY60" s="237" t="str">
        <f t="shared" si="7"/>
        <v>V</v>
      </c>
      <c r="BZ60" s="237">
        <f t="shared" si="0"/>
        <v>13.349687500000002</v>
      </c>
      <c r="CA60" s="124" t="str">
        <f t="shared" si="8"/>
        <v xml:space="preserve">Admis(e) </v>
      </c>
      <c r="CB60" s="129" t="s">
        <v>498</v>
      </c>
    </row>
    <row r="61" spans="2:80">
      <c r="B61" s="101">
        <v>53</v>
      </c>
      <c r="C61" s="129" t="s">
        <v>497</v>
      </c>
      <c r="D61" s="128" t="s">
        <v>133</v>
      </c>
      <c r="E61" s="237">
        <f>'M1 FINAL'!D60</f>
        <v>10.8</v>
      </c>
      <c r="F61" s="237" t="str">
        <f>'M1 FINAL'!E60</f>
        <v/>
      </c>
      <c r="G61" s="237">
        <f>'M1 FINAL'!F60</f>
        <v>10.8</v>
      </c>
      <c r="H61" s="237">
        <f>'M1 FINAL'!G60</f>
        <v>13.5</v>
      </c>
      <c r="I61" s="237" t="str">
        <f>'M1 FINAL'!H60</f>
        <v/>
      </c>
      <c r="J61" s="237">
        <f>'M1 FINAL'!I60</f>
        <v>13.5</v>
      </c>
      <c r="K61" s="237">
        <f>'M1 FINAL'!J60</f>
        <v>17.5</v>
      </c>
      <c r="L61" s="237" t="str">
        <f>'M1 FINAL'!K60</f>
        <v/>
      </c>
      <c r="M61" s="237">
        <f>'M1 FINAL'!L60</f>
        <v>17.5</v>
      </c>
      <c r="N61" s="237">
        <f>'M1 FINAL'!M60</f>
        <v>13.487500000000001</v>
      </c>
      <c r="O61" s="237" t="str">
        <f t="shared" si="1"/>
        <v>V</v>
      </c>
      <c r="P61" s="237">
        <f>'M2 FINAL'!D60</f>
        <v>15</v>
      </c>
      <c r="Q61" s="237" t="str">
        <f>'M2 FINAL'!E60</f>
        <v/>
      </c>
      <c r="R61" s="237">
        <f>'M2 FINAL'!F60</f>
        <v>15</v>
      </c>
      <c r="S61" s="237">
        <f>'M2 FINAL'!G60</f>
        <v>15.25</v>
      </c>
      <c r="T61" s="237" t="str">
        <f>'M2 FINAL'!H60</f>
        <v/>
      </c>
      <c r="U61" s="237">
        <f>'M2 FINAL'!I60</f>
        <v>15.25</v>
      </c>
      <c r="V61" s="237">
        <f>'M2 FINAL'!J60</f>
        <v>15.11</v>
      </c>
      <c r="W61" s="237" t="str">
        <f t="shared" si="2"/>
        <v>V</v>
      </c>
      <c r="X61" s="237">
        <f>'M3-FINAL'!E62</f>
        <v>9.125</v>
      </c>
      <c r="Y61" s="237">
        <f>'M3-FINAL'!F62</f>
        <v>14.5</v>
      </c>
      <c r="Z61" s="237">
        <f>'M3-FINAL'!G62</f>
        <v>12</v>
      </c>
      <c r="AA61" s="237">
        <f>'M3-FINAL'!H62</f>
        <v>14.5</v>
      </c>
      <c r="AB61" s="237" t="str">
        <f>'M3-FINAL'!I62</f>
        <v/>
      </c>
      <c r="AC61" s="237">
        <f>'M3-FINAL'!J62</f>
        <v>14.5</v>
      </c>
      <c r="AD61" s="237">
        <f>'M3-FINAL'!K62</f>
        <v>13.25</v>
      </c>
      <c r="AE61" s="237" t="str">
        <f t="shared" si="3"/>
        <v>VAR</v>
      </c>
      <c r="AF61" s="237">
        <f>'M4_FINAL '!E61</f>
        <v>14.875</v>
      </c>
      <c r="AG61" s="237" t="str">
        <f>IF('M4_FINAL '!F61="","",'M4_FINAL '!F61)</f>
        <v/>
      </c>
      <c r="AH61" s="237">
        <f>'M4_FINAL '!G61</f>
        <v>14.875</v>
      </c>
      <c r="AI61" s="237">
        <f>'M4_FINAL '!H61</f>
        <v>11</v>
      </c>
      <c r="AJ61" s="237" t="str">
        <f>IF('M4_FINAL '!I61="","",'M4_FINAL '!I61)</f>
        <v/>
      </c>
      <c r="AK61" s="237">
        <f>'M4_FINAL '!J61</f>
        <v>11</v>
      </c>
      <c r="AL61" s="237">
        <f>'M4_FINAL '!K61</f>
        <v>13.17</v>
      </c>
      <c r="AM61" s="270" t="str">
        <f t="shared" si="4"/>
        <v>V</v>
      </c>
      <c r="AN61" s="237">
        <f>'M5-FINAL'!D60</f>
        <v>13</v>
      </c>
      <c r="AO61" s="237" t="str">
        <f>'M5-FINAL'!E60</f>
        <v/>
      </c>
      <c r="AP61" s="237">
        <f>'M5-FINAL'!F60</f>
        <v>13</v>
      </c>
      <c r="AQ61" s="237">
        <f>'M5-FINAL'!G60</f>
        <v>15.5</v>
      </c>
      <c r="AR61" s="237" t="str">
        <f>'M5-FINAL'!H60</f>
        <v/>
      </c>
      <c r="AS61" s="237">
        <f>'M5-FINAL'!I60</f>
        <v>15.5</v>
      </c>
      <c r="AT61" s="237">
        <f>'M5-FINAL'!J60</f>
        <v>15</v>
      </c>
      <c r="AU61" s="237" t="str">
        <f>'M5-FINAL'!K60</f>
        <v/>
      </c>
      <c r="AV61" s="237">
        <f>'M5-FINAL'!L60</f>
        <v>15</v>
      </c>
      <c r="AW61" s="237">
        <f>'M5-FINAL'!M60</f>
        <v>14.505000000000003</v>
      </c>
      <c r="AX61" s="237" t="str">
        <f t="shared" si="5"/>
        <v>V</v>
      </c>
      <c r="AY61" s="237">
        <f>'M6-FINAL'!D60</f>
        <v>16</v>
      </c>
      <c r="AZ61" s="237" t="str">
        <f>'M6-FINAL'!E60</f>
        <v/>
      </c>
      <c r="BA61" s="237">
        <f>'M6-FINAL'!F60</f>
        <v>16</v>
      </c>
      <c r="BB61" s="237">
        <f>'M6-FINAL'!G60</f>
        <v>16</v>
      </c>
      <c r="BC61" s="237" t="str">
        <f>'M6-FINAL'!H60</f>
        <v/>
      </c>
      <c r="BD61" s="237">
        <f>'M6-FINAL'!I60</f>
        <v>16</v>
      </c>
      <c r="BE61" s="237">
        <f>'M6-FINAL'!J60</f>
        <v>12.5</v>
      </c>
      <c r="BF61" s="237" t="str">
        <f>'M6-FINAL'!K60</f>
        <v/>
      </c>
      <c r="BG61" s="237">
        <f>'M6-FINAL'!L60</f>
        <v>12.5</v>
      </c>
      <c r="BH61" s="237">
        <f>'M6-FINAL'!M60</f>
        <v>14.95</v>
      </c>
      <c r="BI61" s="237" t="str">
        <f t="shared" si="9"/>
        <v>V</v>
      </c>
      <c r="BJ61" s="237">
        <f>M7_FINAL!E62</f>
        <v>19.25</v>
      </c>
      <c r="BK61" s="237" t="str">
        <f>M7_FINAL!F62</f>
        <v/>
      </c>
      <c r="BL61" s="237">
        <f>M7_FINAL!G62</f>
        <v>19.25</v>
      </c>
      <c r="BM61" s="237">
        <f>M7_FINAL!H62</f>
        <v>15.5</v>
      </c>
      <c r="BN61" s="237" t="str">
        <f>M7_FINAL!I62</f>
        <v/>
      </c>
      <c r="BO61" s="237">
        <f>M7_FINAL!J62</f>
        <v>15.5</v>
      </c>
      <c r="BP61" s="237">
        <f>M7_FINAL!K62</f>
        <v>17.150000000000002</v>
      </c>
      <c r="BQ61" s="237" t="str">
        <f t="shared" si="6"/>
        <v>V</v>
      </c>
      <c r="BR61" s="237">
        <f>M8FINAL!E62</f>
        <v>20</v>
      </c>
      <c r="BS61" s="237" t="str">
        <f>M8FINAL!F62</f>
        <v/>
      </c>
      <c r="BT61" s="237">
        <f>M8FINAL!G62</f>
        <v>20</v>
      </c>
      <c r="BU61" s="237">
        <f>M8FINAL!H62</f>
        <v>14</v>
      </c>
      <c r="BV61" s="237" t="str">
        <f>M8FINAL!I62</f>
        <v/>
      </c>
      <c r="BW61" s="237">
        <f>M8FINAL!J62</f>
        <v>14</v>
      </c>
      <c r="BX61" s="237">
        <f>M8FINAL!K62</f>
        <v>17</v>
      </c>
      <c r="BY61" s="237" t="str">
        <f t="shared" si="7"/>
        <v>V</v>
      </c>
      <c r="BZ61" s="237">
        <f t="shared" si="0"/>
        <v>14.827812500000002</v>
      </c>
      <c r="CA61" s="124" t="str">
        <f t="shared" si="8"/>
        <v xml:space="preserve">Admis(e) </v>
      </c>
      <c r="CB61" s="129" t="s">
        <v>497</v>
      </c>
    </row>
    <row r="62" spans="2:80">
      <c r="B62" s="102">
        <v>54</v>
      </c>
      <c r="C62" s="129" t="s">
        <v>496</v>
      </c>
      <c r="D62" s="128" t="s">
        <v>495</v>
      </c>
      <c r="E62" s="237">
        <f>'M1 FINAL'!D61</f>
        <v>12.2</v>
      </c>
      <c r="F62" s="237" t="str">
        <f>'M1 FINAL'!E61</f>
        <v/>
      </c>
      <c r="G62" s="237">
        <f>'M1 FINAL'!F61</f>
        <v>12.2</v>
      </c>
      <c r="H62" s="237">
        <f>'M1 FINAL'!G61</f>
        <v>12</v>
      </c>
      <c r="I62" s="237" t="str">
        <f>'M1 FINAL'!H61</f>
        <v/>
      </c>
      <c r="J62" s="237">
        <f>'M1 FINAL'!I61</f>
        <v>12</v>
      </c>
      <c r="K62" s="237">
        <f>'M1 FINAL'!J61</f>
        <v>17</v>
      </c>
      <c r="L62" s="237" t="str">
        <f>'M1 FINAL'!K61</f>
        <v/>
      </c>
      <c r="M62" s="237">
        <f>'M1 FINAL'!L61</f>
        <v>17</v>
      </c>
      <c r="N62" s="237">
        <f>'M1 FINAL'!M61</f>
        <v>13.324999999999999</v>
      </c>
      <c r="O62" s="237" t="str">
        <f t="shared" si="1"/>
        <v>V</v>
      </c>
      <c r="P62" s="237">
        <f>'M2 FINAL'!D61</f>
        <v>15.5</v>
      </c>
      <c r="Q62" s="237" t="str">
        <f>'M2 FINAL'!E61</f>
        <v/>
      </c>
      <c r="R62" s="237">
        <f>'M2 FINAL'!F61</f>
        <v>15.5</v>
      </c>
      <c r="S62" s="237">
        <f>'M2 FINAL'!G61</f>
        <v>11.25</v>
      </c>
      <c r="T62" s="237" t="str">
        <f>'M2 FINAL'!H61</f>
        <v/>
      </c>
      <c r="U62" s="237">
        <f>'M2 FINAL'!I61</f>
        <v>11.25</v>
      </c>
      <c r="V62" s="237">
        <f>'M2 FINAL'!J61</f>
        <v>13.630000000000003</v>
      </c>
      <c r="W62" s="237" t="str">
        <f t="shared" si="2"/>
        <v>V</v>
      </c>
      <c r="X62" s="237">
        <f>'M3-FINAL'!E63</f>
        <v>12.5</v>
      </c>
      <c r="Y62" s="237" t="str">
        <f>'M3-FINAL'!F63</f>
        <v/>
      </c>
      <c r="Z62" s="237">
        <f>'M3-FINAL'!G63</f>
        <v>12.5</v>
      </c>
      <c r="AA62" s="237">
        <f>'M3-FINAL'!H63</f>
        <v>12.5</v>
      </c>
      <c r="AB62" s="237" t="str">
        <f>'M3-FINAL'!I63</f>
        <v/>
      </c>
      <c r="AC62" s="237">
        <f>'M3-FINAL'!J63</f>
        <v>12.5</v>
      </c>
      <c r="AD62" s="237">
        <f>'M3-FINAL'!K63</f>
        <v>12.5</v>
      </c>
      <c r="AE62" s="237" t="str">
        <f t="shared" si="3"/>
        <v>V</v>
      </c>
      <c r="AF62" s="237">
        <f>'M4_FINAL '!E62</f>
        <v>13</v>
      </c>
      <c r="AG62" s="237" t="str">
        <f>IF('M4_FINAL '!F62="","",'M4_FINAL '!F62)</f>
        <v/>
      </c>
      <c r="AH62" s="237">
        <f>'M4_FINAL '!G62</f>
        <v>13</v>
      </c>
      <c r="AI62" s="237">
        <f>'M4_FINAL '!H62</f>
        <v>12</v>
      </c>
      <c r="AJ62" s="237" t="str">
        <f>IF('M4_FINAL '!I62="","",'M4_FINAL '!I62)</f>
        <v/>
      </c>
      <c r="AK62" s="237">
        <f>'M4_FINAL '!J62</f>
        <v>12</v>
      </c>
      <c r="AL62" s="237">
        <f>'M4_FINAL '!K62</f>
        <v>12.560000000000002</v>
      </c>
      <c r="AM62" s="270" t="str">
        <f t="shared" si="4"/>
        <v>V</v>
      </c>
      <c r="AN62" s="237">
        <f>'M5-FINAL'!D61</f>
        <v>14</v>
      </c>
      <c r="AO62" s="237" t="str">
        <f>'M5-FINAL'!E61</f>
        <v/>
      </c>
      <c r="AP62" s="237">
        <f>'M5-FINAL'!F61</f>
        <v>14</v>
      </c>
      <c r="AQ62" s="237">
        <f>'M5-FINAL'!G61</f>
        <v>15</v>
      </c>
      <c r="AR62" s="237" t="str">
        <f>'M5-FINAL'!H61</f>
        <v/>
      </c>
      <c r="AS62" s="237">
        <f>'M5-FINAL'!I61</f>
        <v>15</v>
      </c>
      <c r="AT62" s="237">
        <f>'M5-FINAL'!J61</f>
        <v>15</v>
      </c>
      <c r="AU62" s="237" t="str">
        <f>'M5-FINAL'!K61</f>
        <v/>
      </c>
      <c r="AV62" s="237">
        <f>'M5-FINAL'!L61</f>
        <v>15</v>
      </c>
      <c r="AW62" s="237">
        <f>'M5-FINAL'!M61</f>
        <v>14.670000000000002</v>
      </c>
      <c r="AX62" s="237" t="str">
        <f t="shared" si="5"/>
        <v>V</v>
      </c>
      <c r="AY62" s="237">
        <f>'M6-FINAL'!D61</f>
        <v>12</v>
      </c>
      <c r="AZ62" s="237" t="str">
        <f>'M6-FINAL'!E61</f>
        <v/>
      </c>
      <c r="BA62" s="237">
        <f>'M6-FINAL'!F61</f>
        <v>12</v>
      </c>
      <c r="BB62" s="237">
        <f>'M6-FINAL'!G61</f>
        <v>12</v>
      </c>
      <c r="BC62" s="237" t="str">
        <f>'M6-FINAL'!H61</f>
        <v/>
      </c>
      <c r="BD62" s="237">
        <f>'M6-FINAL'!I61</f>
        <v>12</v>
      </c>
      <c r="BE62" s="237">
        <f>'M6-FINAL'!J61</f>
        <v>13.5</v>
      </c>
      <c r="BF62" s="237" t="str">
        <f>'M6-FINAL'!K61</f>
        <v/>
      </c>
      <c r="BG62" s="237">
        <f>'M6-FINAL'!L61</f>
        <v>13.5</v>
      </c>
      <c r="BH62" s="237">
        <f>'M6-FINAL'!M61</f>
        <v>12.45</v>
      </c>
      <c r="BI62" s="237" t="str">
        <f t="shared" si="9"/>
        <v>V</v>
      </c>
      <c r="BJ62" s="237">
        <f>M7_FINAL!E63</f>
        <v>17.5</v>
      </c>
      <c r="BK62" s="237" t="str">
        <f>M7_FINAL!F63</f>
        <v/>
      </c>
      <c r="BL62" s="237">
        <f>M7_FINAL!G63</f>
        <v>17.5</v>
      </c>
      <c r="BM62" s="237">
        <f>M7_FINAL!H63</f>
        <v>16</v>
      </c>
      <c r="BN62" s="237" t="str">
        <f>M7_FINAL!I63</f>
        <v/>
      </c>
      <c r="BO62" s="237">
        <f>M7_FINAL!J63</f>
        <v>16</v>
      </c>
      <c r="BP62" s="237">
        <f>M7_FINAL!K63</f>
        <v>16.66</v>
      </c>
      <c r="BQ62" s="237" t="str">
        <f t="shared" si="6"/>
        <v>V</v>
      </c>
      <c r="BR62" s="237">
        <f>M8FINAL!E63</f>
        <v>20</v>
      </c>
      <c r="BS62" s="237" t="str">
        <f>M8FINAL!F63</f>
        <v/>
      </c>
      <c r="BT62" s="237">
        <f>M8FINAL!G63</f>
        <v>20</v>
      </c>
      <c r="BU62" s="237">
        <f>M8FINAL!H63</f>
        <v>14.25</v>
      </c>
      <c r="BV62" s="237" t="str">
        <f>M8FINAL!I63</f>
        <v/>
      </c>
      <c r="BW62" s="237">
        <f>M8FINAL!J63</f>
        <v>14.25</v>
      </c>
      <c r="BX62" s="237">
        <f>M8FINAL!K63</f>
        <v>17.125</v>
      </c>
      <c r="BY62" s="237" t="str">
        <f t="shared" si="7"/>
        <v>V</v>
      </c>
      <c r="BZ62" s="237">
        <f t="shared" si="0"/>
        <v>14.115</v>
      </c>
      <c r="CA62" s="124" t="str">
        <f t="shared" si="8"/>
        <v xml:space="preserve">Admis(e) </v>
      </c>
      <c r="CB62" s="129" t="s">
        <v>496</v>
      </c>
    </row>
    <row r="63" spans="2:80">
      <c r="B63" s="101">
        <v>55</v>
      </c>
      <c r="C63" s="130" t="s">
        <v>494</v>
      </c>
      <c r="D63" s="128" t="s">
        <v>493</v>
      </c>
      <c r="E63" s="237">
        <f>'M1 FINAL'!D62</f>
        <v>8.8000000000000007</v>
      </c>
      <c r="F63" s="237" t="str">
        <f>'M1 FINAL'!E62</f>
        <v/>
      </c>
      <c r="G63" s="237">
        <f>'M1 FINAL'!F62</f>
        <v>8.8000000000000007</v>
      </c>
      <c r="H63" s="237">
        <f>'M1 FINAL'!G62</f>
        <v>12</v>
      </c>
      <c r="I63" s="237" t="str">
        <f>'M1 FINAL'!H62</f>
        <v/>
      </c>
      <c r="J63" s="237">
        <f>'M1 FINAL'!I62</f>
        <v>12</v>
      </c>
      <c r="K63" s="237">
        <f>'M1 FINAL'!J62</f>
        <v>17</v>
      </c>
      <c r="L63" s="237" t="str">
        <f>'M1 FINAL'!K62</f>
        <v/>
      </c>
      <c r="M63" s="237">
        <f>'M1 FINAL'!L62</f>
        <v>17</v>
      </c>
      <c r="N63" s="237">
        <f>'M1 FINAL'!M62</f>
        <v>12.05</v>
      </c>
      <c r="O63" s="237" t="str">
        <f t="shared" si="1"/>
        <v>V</v>
      </c>
      <c r="P63" s="237">
        <f>'M2 FINAL'!D62</f>
        <v>12</v>
      </c>
      <c r="Q63" s="237" t="str">
        <f>'M2 FINAL'!E62</f>
        <v/>
      </c>
      <c r="R63" s="237">
        <f>'M2 FINAL'!F62</f>
        <v>12</v>
      </c>
      <c r="S63" s="237">
        <f>'M2 FINAL'!G62</f>
        <v>4.75</v>
      </c>
      <c r="T63" s="237">
        <f>'M2 FINAL'!H62</f>
        <v>8</v>
      </c>
      <c r="U63" s="237">
        <f>'M2 FINAL'!I62</f>
        <v>8</v>
      </c>
      <c r="V63" s="237">
        <f>'M2 FINAL'!J62</f>
        <v>10.24</v>
      </c>
      <c r="W63" s="237" t="str">
        <f t="shared" si="2"/>
        <v>VPC</v>
      </c>
      <c r="X63" s="237">
        <f>'M3-FINAL'!E64</f>
        <v>3.5</v>
      </c>
      <c r="Y63" s="237">
        <f>'M3-FINAL'!F64</f>
        <v>0.75</v>
      </c>
      <c r="Z63" s="237">
        <f>'M3-FINAL'!G64</f>
        <v>3.5</v>
      </c>
      <c r="AA63" s="237">
        <f>'M3-FINAL'!H64</f>
        <v>8.75</v>
      </c>
      <c r="AB63" s="237">
        <f>'M3-FINAL'!I64</f>
        <v>12</v>
      </c>
      <c r="AC63" s="237">
        <f>'M3-FINAL'!J64</f>
        <v>12</v>
      </c>
      <c r="AD63" s="237">
        <f>'M3-FINAL'!K64</f>
        <v>7.75</v>
      </c>
      <c r="AE63" s="237" t="str">
        <f t="shared" si="3"/>
        <v>NV</v>
      </c>
      <c r="AF63" s="237">
        <f>'M4_FINAL '!E63</f>
        <v>7.125</v>
      </c>
      <c r="AG63" s="237">
        <f>IF('M4_FINAL '!F63="","",'M4_FINAL '!F63)</f>
        <v>12</v>
      </c>
      <c r="AH63" s="237">
        <f>'M4_FINAL '!G63</f>
        <v>12</v>
      </c>
      <c r="AI63" s="237">
        <f>'M4_FINAL '!H63</f>
        <v>5.5</v>
      </c>
      <c r="AJ63" s="237">
        <f>IF('M4_FINAL '!I63="","",'M4_FINAL '!I63)</f>
        <v>10</v>
      </c>
      <c r="AK63" s="237">
        <f>'M4_FINAL '!J63</f>
        <v>10</v>
      </c>
      <c r="AL63" s="237">
        <f>'M4_FINAL '!K63</f>
        <v>11.120000000000001</v>
      </c>
      <c r="AM63" s="270" t="str">
        <f t="shared" si="4"/>
        <v>VPC</v>
      </c>
      <c r="AN63" s="237">
        <f>'M5-FINAL'!D62</f>
        <v>12</v>
      </c>
      <c r="AO63" s="237" t="str">
        <f>'M5-FINAL'!E62</f>
        <v/>
      </c>
      <c r="AP63" s="237">
        <f>'M5-FINAL'!F62</f>
        <v>12</v>
      </c>
      <c r="AQ63" s="237">
        <f>'M5-FINAL'!G62</f>
        <v>15.5</v>
      </c>
      <c r="AR63" s="237" t="str">
        <f>'M5-FINAL'!H62</f>
        <v/>
      </c>
      <c r="AS63" s="237">
        <f>'M5-FINAL'!I62</f>
        <v>15.5</v>
      </c>
      <c r="AT63" s="237">
        <f>'M5-FINAL'!J62</f>
        <v>15</v>
      </c>
      <c r="AU63" s="237" t="str">
        <f>'M5-FINAL'!K62</f>
        <v/>
      </c>
      <c r="AV63" s="237">
        <f>'M5-FINAL'!L62</f>
        <v>15</v>
      </c>
      <c r="AW63" s="237">
        <f>'M5-FINAL'!M62</f>
        <v>14.175000000000001</v>
      </c>
      <c r="AX63" s="237" t="str">
        <f t="shared" si="5"/>
        <v>V</v>
      </c>
      <c r="AY63" s="237">
        <f>'M6-FINAL'!D62</f>
        <v>14.5</v>
      </c>
      <c r="AZ63" s="237" t="str">
        <f>'M6-FINAL'!E62</f>
        <v/>
      </c>
      <c r="BA63" s="237">
        <f>'M6-FINAL'!F62</f>
        <v>14.5</v>
      </c>
      <c r="BB63" s="237">
        <f>'M6-FINAL'!G62</f>
        <v>14.5</v>
      </c>
      <c r="BC63" s="237" t="str">
        <f>'M6-FINAL'!H62</f>
        <v/>
      </c>
      <c r="BD63" s="237">
        <f>'M6-FINAL'!I62</f>
        <v>14.5</v>
      </c>
      <c r="BE63" s="237">
        <f>'M6-FINAL'!J62</f>
        <v>12.5</v>
      </c>
      <c r="BF63" s="237" t="str">
        <f>'M6-FINAL'!K62</f>
        <v/>
      </c>
      <c r="BG63" s="237">
        <f>'M6-FINAL'!L62</f>
        <v>12.5</v>
      </c>
      <c r="BH63" s="237">
        <f>'M6-FINAL'!M62</f>
        <v>13.9</v>
      </c>
      <c r="BI63" s="237" t="str">
        <f t="shared" si="9"/>
        <v>V</v>
      </c>
      <c r="BJ63" s="237">
        <f>M7_FINAL!E64</f>
        <v>17.75</v>
      </c>
      <c r="BK63" s="237" t="str">
        <f>M7_FINAL!F64</f>
        <v/>
      </c>
      <c r="BL63" s="237">
        <f>M7_FINAL!G64</f>
        <v>17.75</v>
      </c>
      <c r="BM63" s="237">
        <f>M7_FINAL!H64</f>
        <v>13</v>
      </c>
      <c r="BN63" s="237" t="str">
        <f>M7_FINAL!I64</f>
        <v/>
      </c>
      <c r="BO63" s="237">
        <f>M7_FINAL!J64</f>
        <v>13</v>
      </c>
      <c r="BP63" s="237">
        <f>M7_FINAL!K64</f>
        <v>15.09</v>
      </c>
      <c r="BQ63" s="237" t="str">
        <f t="shared" si="6"/>
        <v>V</v>
      </c>
      <c r="BR63" s="237">
        <f>M8FINAL!E64</f>
        <v>20</v>
      </c>
      <c r="BS63" s="237" t="str">
        <f>M8FINAL!F64</f>
        <v/>
      </c>
      <c r="BT63" s="237">
        <f>M8FINAL!G64</f>
        <v>20</v>
      </c>
      <c r="BU63" s="237">
        <f>M8FINAL!H64</f>
        <v>14</v>
      </c>
      <c r="BV63" s="237" t="str">
        <f>M8FINAL!I64</f>
        <v/>
      </c>
      <c r="BW63" s="237">
        <f>M8FINAL!J64</f>
        <v>14</v>
      </c>
      <c r="BX63" s="237">
        <f>M8FINAL!K64</f>
        <v>17</v>
      </c>
      <c r="BY63" s="237" t="str">
        <f t="shared" si="7"/>
        <v>V</v>
      </c>
      <c r="BZ63" s="237">
        <f t="shared" si="0"/>
        <v>12.665625</v>
      </c>
      <c r="CA63" s="124" t="str">
        <f t="shared" si="8"/>
        <v/>
      </c>
      <c r="CB63" s="130" t="s">
        <v>494</v>
      </c>
    </row>
    <row r="64" spans="2:80">
      <c r="B64" s="102">
        <v>56</v>
      </c>
      <c r="C64" s="133" t="s">
        <v>492</v>
      </c>
      <c r="D64" s="132" t="s">
        <v>491</v>
      </c>
      <c r="E64" s="237">
        <f>'M1 FINAL'!D63</f>
        <v>13.7</v>
      </c>
      <c r="F64" s="237" t="str">
        <f>'M1 FINAL'!E63</f>
        <v/>
      </c>
      <c r="G64" s="237">
        <f>'M1 FINAL'!F63</f>
        <v>13.7</v>
      </c>
      <c r="H64" s="237">
        <f>'M1 FINAL'!G63</f>
        <v>8.5</v>
      </c>
      <c r="I64" s="237">
        <f>'M1 FINAL'!H63</f>
        <v>14</v>
      </c>
      <c r="J64" s="237">
        <f>'M1 FINAL'!I63</f>
        <v>12</v>
      </c>
      <c r="K64" s="237">
        <f>'M1 FINAL'!J63</f>
        <v>10</v>
      </c>
      <c r="L64" s="237">
        <f>'M1 FINAL'!K63</f>
        <v>14</v>
      </c>
      <c r="M64" s="237">
        <f>'M1 FINAL'!L63</f>
        <v>12</v>
      </c>
      <c r="N64" s="237">
        <f>'M1 FINAL'!M63</f>
        <v>12.637499999999999</v>
      </c>
      <c r="O64" s="237" t="str">
        <f t="shared" si="1"/>
        <v>VAR</v>
      </c>
      <c r="P64" s="237">
        <f>'M2 FINAL'!D63</f>
        <v>10.5</v>
      </c>
      <c r="Q64" s="237">
        <f>'M2 FINAL'!E63</f>
        <v>14.5</v>
      </c>
      <c r="R64" s="237">
        <f>'M2 FINAL'!F63</f>
        <v>12</v>
      </c>
      <c r="S64" s="237">
        <f>'M2 FINAL'!G63</f>
        <v>5.25</v>
      </c>
      <c r="T64" s="237">
        <f>'M2 FINAL'!H63</f>
        <v>8</v>
      </c>
      <c r="U64" s="237">
        <f>'M2 FINAL'!I63</f>
        <v>8</v>
      </c>
      <c r="V64" s="237">
        <f>'M2 FINAL'!J63</f>
        <v>10.24</v>
      </c>
      <c r="W64" s="237" t="str">
        <f t="shared" si="2"/>
        <v>VPC</v>
      </c>
      <c r="X64" s="237">
        <f>'M3-FINAL'!E65</f>
        <v>3</v>
      </c>
      <c r="Y64" s="237">
        <f>'M3-FINAL'!F65</f>
        <v>5.5</v>
      </c>
      <c r="Z64" s="237">
        <f>'M3-FINAL'!G65</f>
        <v>5.5</v>
      </c>
      <c r="AA64" s="237">
        <f>'M3-FINAL'!H65</f>
        <v>14.5</v>
      </c>
      <c r="AB64" s="237" t="str">
        <f>'M3-FINAL'!I65</f>
        <v/>
      </c>
      <c r="AC64" s="237">
        <f>'M3-FINAL'!J65</f>
        <v>14.5</v>
      </c>
      <c r="AD64" s="237">
        <f>'M3-FINAL'!K65</f>
        <v>10</v>
      </c>
      <c r="AE64" s="237" t="str">
        <f t="shared" si="3"/>
        <v>NV</v>
      </c>
      <c r="AF64" s="237">
        <f>'M4_FINAL '!E64</f>
        <v>9.5</v>
      </c>
      <c r="AG64" s="237">
        <f>IF('M4_FINAL '!F64="","",'M4_FINAL '!F64)</f>
        <v>12</v>
      </c>
      <c r="AH64" s="237">
        <f>'M4_FINAL '!G64</f>
        <v>12</v>
      </c>
      <c r="AI64" s="237">
        <f>'M4_FINAL '!H64</f>
        <v>8.5</v>
      </c>
      <c r="AJ64" s="237">
        <f>IF('M4_FINAL '!I64="","",'M4_FINAL '!I64)</f>
        <v>6</v>
      </c>
      <c r="AK64" s="237">
        <f>'M4_FINAL '!J64</f>
        <v>8.5</v>
      </c>
      <c r="AL64" s="237">
        <f>'M4_FINAL '!K64</f>
        <v>10.46</v>
      </c>
      <c r="AM64" s="270" t="str">
        <f t="shared" si="4"/>
        <v>VPC</v>
      </c>
      <c r="AN64" s="237">
        <f>'M5-FINAL'!D63</f>
        <v>15</v>
      </c>
      <c r="AO64" s="237" t="str">
        <f>'M5-FINAL'!E63</f>
        <v/>
      </c>
      <c r="AP64" s="237">
        <f>'M5-FINAL'!F63</f>
        <v>15</v>
      </c>
      <c r="AQ64" s="237">
        <f>'M5-FINAL'!G63</f>
        <v>15</v>
      </c>
      <c r="AR64" s="237" t="str">
        <f>'M5-FINAL'!H63</f>
        <v/>
      </c>
      <c r="AS64" s="237">
        <f>'M5-FINAL'!I63</f>
        <v>15</v>
      </c>
      <c r="AT64" s="237">
        <f>'M5-FINAL'!J63</f>
        <v>10.5</v>
      </c>
      <c r="AU64" s="237" t="str">
        <f>'M5-FINAL'!K63</f>
        <v/>
      </c>
      <c r="AV64" s="237">
        <f>'M5-FINAL'!L63</f>
        <v>10.5</v>
      </c>
      <c r="AW64" s="237">
        <f>'M5-FINAL'!M63</f>
        <v>13.47</v>
      </c>
      <c r="AX64" s="237" t="str">
        <f t="shared" si="5"/>
        <v>V</v>
      </c>
      <c r="AY64" s="237">
        <f>'M6-FINAL'!D63</f>
        <v>8.5</v>
      </c>
      <c r="AZ64" s="237">
        <f>'M6-FINAL'!E63</f>
        <v>12</v>
      </c>
      <c r="BA64" s="237">
        <f>'M6-FINAL'!F63</f>
        <v>12</v>
      </c>
      <c r="BB64" s="237">
        <f>'M6-FINAL'!G63</f>
        <v>8.5</v>
      </c>
      <c r="BC64" s="237">
        <f>'M6-FINAL'!H63</f>
        <v>12</v>
      </c>
      <c r="BD64" s="237">
        <f>'M6-FINAL'!I63</f>
        <v>12</v>
      </c>
      <c r="BE64" s="237">
        <f>'M6-FINAL'!J63</f>
        <v>13.5</v>
      </c>
      <c r="BF64" s="237" t="str">
        <f>'M6-FINAL'!K63</f>
        <v/>
      </c>
      <c r="BG64" s="237">
        <f>'M6-FINAL'!L63</f>
        <v>13.5</v>
      </c>
      <c r="BH64" s="237">
        <f>'M6-FINAL'!M63</f>
        <v>12.45</v>
      </c>
      <c r="BI64" s="237" t="str">
        <f t="shared" si="9"/>
        <v>VAR</v>
      </c>
      <c r="BJ64" s="237">
        <f>M7_FINAL!E65</f>
        <v>17.75</v>
      </c>
      <c r="BK64" s="237" t="str">
        <f>M7_FINAL!F65</f>
        <v/>
      </c>
      <c r="BL64" s="237">
        <f>M7_FINAL!G65</f>
        <v>17.75</v>
      </c>
      <c r="BM64" s="237">
        <f>M7_FINAL!H65</f>
        <v>16</v>
      </c>
      <c r="BN64" s="237" t="str">
        <f>M7_FINAL!I65</f>
        <v/>
      </c>
      <c r="BO64" s="237">
        <f>M7_FINAL!J65</f>
        <v>16</v>
      </c>
      <c r="BP64" s="237">
        <f>M7_FINAL!K65</f>
        <v>16.77</v>
      </c>
      <c r="BQ64" s="237" t="str">
        <f t="shared" si="6"/>
        <v>V</v>
      </c>
      <c r="BR64" s="237">
        <f>M8FINAL!E65</f>
        <v>18</v>
      </c>
      <c r="BS64" s="237" t="str">
        <f>M8FINAL!F65</f>
        <v/>
      </c>
      <c r="BT64" s="237">
        <f>M8FINAL!G65</f>
        <v>18</v>
      </c>
      <c r="BU64" s="237">
        <f>M8FINAL!H65</f>
        <v>14</v>
      </c>
      <c r="BV64" s="237" t="str">
        <f>M8FINAL!I65</f>
        <v/>
      </c>
      <c r="BW64" s="237">
        <f>M8FINAL!J65</f>
        <v>14</v>
      </c>
      <c r="BX64" s="237">
        <f>M8FINAL!K65</f>
        <v>16</v>
      </c>
      <c r="BY64" s="237" t="str">
        <f t="shared" si="7"/>
        <v>V</v>
      </c>
      <c r="BZ64" s="237">
        <f t="shared" si="0"/>
        <v>12.753437499999999</v>
      </c>
      <c r="CA64" s="124" t="str">
        <f t="shared" si="8"/>
        <v/>
      </c>
      <c r="CB64" s="133" t="s">
        <v>492</v>
      </c>
    </row>
    <row r="65" spans="2:80">
      <c r="B65" s="101">
        <v>57</v>
      </c>
      <c r="C65" s="129" t="s">
        <v>490</v>
      </c>
      <c r="D65" s="128" t="s">
        <v>133</v>
      </c>
      <c r="E65" s="237">
        <f>'M1 FINAL'!D64</f>
        <v>12.399999999999999</v>
      </c>
      <c r="F65" s="237" t="str">
        <f>'M1 FINAL'!E64</f>
        <v/>
      </c>
      <c r="G65" s="237">
        <f>'M1 FINAL'!F64</f>
        <v>12.399999999999999</v>
      </c>
      <c r="H65" s="237">
        <f>'M1 FINAL'!G64</f>
        <v>12</v>
      </c>
      <c r="I65" s="237" t="str">
        <f>'M1 FINAL'!H64</f>
        <v/>
      </c>
      <c r="J65" s="237">
        <f>'M1 FINAL'!I64</f>
        <v>12</v>
      </c>
      <c r="K65" s="237">
        <f>'M1 FINAL'!J64</f>
        <v>11</v>
      </c>
      <c r="L65" s="237">
        <f>'M1 FINAL'!K64</f>
        <v>15</v>
      </c>
      <c r="M65" s="237">
        <f>'M1 FINAL'!L64</f>
        <v>12</v>
      </c>
      <c r="N65" s="237">
        <f>'M1 FINAL'!M64</f>
        <v>12.149999999999999</v>
      </c>
      <c r="O65" s="237" t="str">
        <f t="shared" si="1"/>
        <v>VAR</v>
      </c>
      <c r="P65" s="237">
        <f>'M2 FINAL'!D64</f>
        <v>12</v>
      </c>
      <c r="Q65" s="237" t="str">
        <f>'M2 FINAL'!E64</f>
        <v/>
      </c>
      <c r="R65" s="237">
        <f>'M2 FINAL'!F64</f>
        <v>12</v>
      </c>
      <c r="S65" s="237">
        <f>'M2 FINAL'!G64</f>
        <v>8.25</v>
      </c>
      <c r="T65" s="237">
        <f>'M2 FINAL'!H64</f>
        <v>10.5</v>
      </c>
      <c r="U65" s="237">
        <f>'M2 FINAL'!I64</f>
        <v>10.5</v>
      </c>
      <c r="V65" s="237">
        <f>'M2 FINAL'!J64</f>
        <v>11.34</v>
      </c>
      <c r="W65" s="237" t="str">
        <f t="shared" si="2"/>
        <v>VPC</v>
      </c>
      <c r="X65" s="237">
        <f>'M3-FINAL'!E66</f>
        <v>5</v>
      </c>
      <c r="Y65" s="237">
        <f>'M3-FINAL'!F66</f>
        <v>8</v>
      </c>
      <c r="Z65" s="237">
        <f>'M3-FINAL'!G66</f>
        <v>8</v>
      </c>
      <c r="AA65" s="237">
        <f>'M3-FINAL'!H66</f>
        <v>14.75</v>
      </c>
      <c r="AB65" s="237" t="str">
        <f>'M3-FINAL'!I66</f>
        <v/>
      </c>
      <c r="AC65" s="237">
        <f>'M3-FINAL'!J66</f>
        <v>14.75</v>
      </c>
      <c r="AD65" s="237">
        <f>'M3-FINAL'!K66</f>
        <v>11.375</v>
      </c>
      <c r="AE65" s="237" t="str">
        <f t="shared" si="3"/>
        <v>VPC</v>
      </c>
      <c r="AF65" s="237">
        <f>'M4_FINAL '!E65</f>
        <v>13.625</v>
      </c>
      <c r="AG65" s="237" t="str">
        <f>IF('M4_FINAL '!F65="","",'M4_FINAL '!F65)</f>
        <v/>
      </c>
      <c r="AH65" s="237">
        <f>'M4_FINAL '!G65</f>
        <v>13.625</v>
      </c>
      <c r="AI65" s="237">
        <f>'M4_FINAL '!H65</f>
        <v>10.25</v>
      </c>
      <c r="AJ65" s="237" t="str">
        <f>IF('M4_FINAL '!I65="","",'M4_FINAL '!I65)</f>
        <v/>
      </c>
      <c r="AK65" s="237">
        <f>'M4_FINAL '!J65</f>
        <v>10.25</v>
      </c>
      <c r="AL65" s="237">
        <f>'M4_FINAL '!K65</f>
        <v>12.14</v>
      </c>
      <c r="AM65" s="270" t="str">
        <f t="shared" si="4"/>
        <v>V</v>
      </c>
      <c r="AN65" s="237">
        <f>'M5-FINAL'!D64</f>
        <v>13.7</v>
      </c>
      <c r="AO65" s="237" t="str">
        <f>'M5-FINAL'!E64</f>
        <v/>
      </c>
      <c r="AP65" s="237">
        <f>'M5-FINAL'!F64</f>
        <v>13.7</v>
      </c>
      <c r="AQ65" s="237">
        <f>'M5-FINAL'!G64</f>
        <v>17</v>
      </c>
      <c r="AR65" s="237" t="str">
        <f>'M5-FINAL'!H64</f>
        <v/>
      </c>
      <c r="AS65" s="237">
        <f>'M5-FINAL'!I64</f>
        <v>17</v>
      </c>
      <c r="AT65" s="237">
        <f>'M5-FINAL'!J64</f>
        <v>12</v>
      </c>
      <c r="AU65" s="237" t="str">
        <f>'M5-FINAL'!K64</f>
        <v/>
      </c>
      <c r="AV65" s="237">
        <f>'M5-FINAL'!L64</f>
        <v>12</v>
      </c>
      <c r="AW65" s="237">
        <f>'M5-FINAL'!M64</f>
        <v>14.211</v>
      </c>
      <c r="AX65" s="237" t="str">
        <f t="shared" si="5"/>
        <v>V</v>
      </c>
      <c r="AY65" s="237">
        <f>'M6-FINAL'!D64</f>
        <v>12.5</v>
      </c>
      <c r="AZ65" s="237" t="str">
        <f>'M6-FINAL'!E64</f>
        <v/>
      </c>
      <c r="BA65" s="237">
        <f>'M6-FINAL'!F64</f>
        <v>12.5</v>
      </c>
      <c r="BB65" s="237">
        <f>'M6-FINAL'!G64</f>
        <v>12.5</v>
      </c>
      <c r="BC65" s="237" t="str">
        <f>'M6-FINAL'!H64</f>
        <v/>
      </c>
      <c r="BD65" s="237">
        <f>'M6-FINAL'!I64</f>
        <v>12.5</v>
      </c>
      <c r="BE65" s="237">
        <f>'M6-FINAL'!J64</f>
        <v>13.5</v>
      </c>
      <c r="BF65" s="237" t="str">
        <f>'M6-FINAL'!K64</f>
        <v/>
      </c>
      <c r="BG65" s="237">
        <f>'M6-FINAL'!L64</f>
        <v>13.5</v>
      </c>
      <c r="BH65" s="237">
        <f>'M6-FINAL'!M64</f>
        <v>12.8</v>
      </c>
      <c r="BI65" s="237" t="str">
        <f t="shared" si="9"/>
        <v>V</v>
      </c>
      <c r="BJ65" s="237">
        <f>M7_FINAL!E66</f>
        <v>19</v>
      </c>
      <c r="BK65" s="237" t="str">
        <f>M7_FINAL!F66</f>
        <v/>
      </c>
      <c r="BL65" s="237">
        <f>M7_FINAL!G66</f>
        <v>19</v>
      </c>
      <c r="BM65" s="237">
        <f>M7_FINAL!H66</f>
        <v>16</v>
      </c>
      <c r="BN65" s="237" t="str">
        <f>M7_FINAL!I66</f>
        <v/>
      </c>
      <c r="BO65" s="237">
        <f>M7_FINAL!J66</f>
        <v>16</v>
      </c>
      <c r="BP65" s="237">
        <f>M7_FINAL!K66</f>
        <v>17.32</v>
      </c>
      <c r="BQ65" s="237" t="str">
        <f t="shared" si="6"/>
        <v>V</v>
      </c>
      <c r="BR65" s="237">
        <f>M8FINAL!E66</f>
        <v>17</v>
      </c>
      <c r="BS65" s="237" t="str">
        <f>M8FINAL!F66</f>
        <v/>
      </c>
      <c r="BT65" s="237">
        <f>M8FINAL!G66</f>
        <v>17</v>
      </c>
      <c r="BU65" s="237">
        <f>M8FINAL!H66</f>
        <v>15</v>
      </c>
      <c r="BV65" s="237" t="str">
        <f>M8FINAL!I66</f>
        <v/>
      </c>
      <c r="BW65" s="237">
        <f>M8FINAL!J66</f>
        <v>15</v>
      </c>
      <c r="BX65" s="237">
        <f>M8FINAL!K66</f>
        <v>16</v>
      </c>
      <c r="BY65" s="237" t="str">
        <f t="shared" si="7"/>
        <v>V</v>
      </c>
      <c r="BZ65" s="237">
        <f t="shared" si="0"/>
        <v>13.416999999999998</v>
      </c>
      <c r="CA65" s="124" t="str">
        <f t="shared" si="8"/>
        <v xml:space="preserve">Admis(e) </v>
      </c>
      <c r="CB65" s="129" t="s">
        <v>490</v>
      </c>
    </row>
    <row r="66" spans="2:80">
      <c r="B66" s="102">
        <v>58</v>
      </c>
      <c r="C66" s="136" t="s">
        <v>489</v>
      </c>
      <c r="D66" s="135" t="s">
        <v>488</v>
      </c>
      <c r="E66" s="237">
        <f>'M1 FINAL'!D65</f>
        <v>7.4</v>
      </c>
      <c r="F66" s="237">
        <f>'M1 FINAL'!E65</f>
        <v>12</v>
      </c>
      <c r="G66" s="237">
        <f>'M1 FINAL'!F65</f>
        <v>12</v>
      </c>
      <c r="H66" s="237">
        <f>'M1 FINAL'!G65</f>
        <v>12</v>
      </c>
      <c r="I66" s="237" t="str">
        <f>'M1 FINAL'!H65</f>
        <v/>
      </c>
      <c r="J66" s="237">
        <f>'M1 FINAL'!I65</f>
        <v>12</v>
      </c>
      <c r="K66" s="237">
        <f>'M1 FINAL'!J65</f>
        <v>13.5</v>
      </c>
      <c r="L66" s="237" t="str">
        <f>'M1 FINAL'!K65</f>
        <v/>
      </c>
      <c r="M66" s="237">
        <f>'M1 FINAL'!L65</f>
        <v>13.5</v>
      </c>
      <c r="N66" s="237">
        <f>'M1 FINAL'!M65</f>
        <v>12.375</v>
      </c>
      <c r="O66" s="237" t="str">
        <f t="shared" si="1"/>
        <v>VAR</v>
      </c>
      <c r="P66" s="237">
        <f>'M2 FINAL'!D65</f>
        <v>12.75</v>
      </c>
      <c r="Q66" s="237" t="str">
        <f>'M2 FINAL'!E65</f>
        <v/>
      </c>
      <c r="R66" s="237">
        <f>'M2 FINAL'!F65</f>
        <v>12.75</v>
      </c>
      <c r="S66" s="237">
        <f>'M2 FINAL'!G65</f>
        <v>10.25</v>
      </c>
      <c r="T66" s="237">
        <f>'M2 FINAL'!H65</f>
        <v>10.5</v>
      </c>
      <c r="U66" s="237">
        <f>'M2 FINAL'!I65</f>
        <v>10.5</v>
      </c>
      <c r="V66" s="237">
        <f>'M2 FINAL'!J65</f>
        <v>11.760000000000002</v>
      </c>
      <c r="W66" s="237" t="str">
        <f t="shared" si="2"/>
        <v>VPC</v>
      </c>
      <c r="X66" s="237">
        <f>'M3-FINAL'!E67</f>
        <v>9</v>
      </c>
      <c r="Y66" s="237">
        <f>'M3-FINAL'!F67</f>
        <v>8</v>
      </c>
      <c r="Z66" s="237">
        <f>'M3-FINAL'!G67</f>
        <v>9</v>
      </c>
      <c r="AA66" s="237">
        <f>'M3-FINAL'!H67</f>
        <v>14.25</v>
      </c>
      <c r="AB66" s="237" t="str">
        <f>'M3-FINAL'!I67</f>
        <v/>
      </c>
      <c r="AC66" s="237">
        <f>'M3-FINAL'!J67</f>
        <v>14.25</v>
      </c>
      <c r="AD66" s="237">
        <f>'M3-FINAL'!K67</f>
        <v>11.625</v>
      </c>
      <c r="AE66" s="237" t="str">
        <f t="shared" si="3"/>
        <v>VPC</v>
      </c>
      <c r="AF66" s="237">
        <f>'M4_FINAL '!E66</f>
        <v>13.375</v>
      </c>
      <c r="AG66" s="237" t="str">
        <f>IF('M4_FINAL '!F66="","",'M4_FINAL '!F66)</f>
        <v/>
      </c>
      <c r="AH66" s="237">
        <f>'M4_FINAL '!G66</f>
        <v>13.375</v>
      </c>
      <c r="AI66" s="237">
        <f>'M4_FINAL '!H66</f>
        <v>10</v>
      </c>
      <c r="AJ66" s="237">
        <f>IF('M4_FINAL '!I66="","",'M4_FINAL '!I66)</f>
        <v>8.5</v>
      </c>
      <c r="AK66" s="237">
        <f>'M4_FINAL '!J66</f>
        <v>10</v>
      </c>
      <c r="AL66" s="237">
        <f>'M4_FINAL '!K66</f>
        <v>11.89</v>
      </c>
      <c r="AM66" s="270" t="str">
        <f t="shared" si="4"/>
        <v>VPC</v>
      </c>
      <c r="AN66" s="237">
        <f>'M5-FINAL'!D65</f>
        <v>10</v>
      </c>
      <c r="AO66" s="237" t="str">
        <f>'M5-FINAL'!E65</f>
        <v/>
      </c>
      <c r="AP66" s="237">
        <f>'M5-FINAL'!F65</f>
        <v>10</v>
      </c>
      <c r="AQ66" s="237">
        <f>'M5-FINAL'!G65</f>
        <v>15</v>
      </c>
      <c r="AR66" s="237" t="str">
        <f>'M5-FINAL'!H65</f>
        <v/>
      </c>
      <c r="AS66" s="237">
        <f>'M5-FINAL'!I65</f>
        <v>15</v>
      </c>
      <c r="AT66" s="237">
        <f>'M5-FINAL'!J65</f>
        <v>14</v>
      </c>
      <c r="AU66" s="237" t="str">
        <f>'M5-FINAL'!K65</f>
        <v/>
      </c>
      <c r="AV66" s="237">
        <f>'M5-FINAL'!L65</f>
        <v>14</v>
      </c>
      <c r="AW66" s="237">
        <f>'M5-FINAL'!M65</f>
        <v>13.010000000000002</v>
      </c>
      <c r="AX66" s="237" t="str">
        <f t="shared" si="5"/>
        <v>V</v>
      </c>
      <c r="AY66" s="237">
        <f>'M6-FINAL'!D65</f>
        <v>10</v>
      </c>
      <c r="AZ66" s="237">
        <f>'M6-FINAL'!E65</f>
        <v>12</v>
      </c>
      <c r="BA66" s="237">
        <f>'M6-FINAL'!F65</f>
        <v>12</v>
      </c>
      <c r="BB66" s="237">
        <f>'M6-FINAL'!G65</f>
        <v>10</v>
      </c>
      <c r="BC66" s="237">
        <f>'M6-FINAL'!H65</f>
        <v>12</v>
      </c>
      <c r="BD66" s="237">
        <f>'M6-FINAL'!I65</f>
        <v>12</v>
      </c>
      <c r="BE66" s="237">
        <f>'M6-FINAL'!J65</f>
        <v>13.5</v>
      </c>
      <c r="BF66" s="237" t="str">
        <f>'M6-FINAL'!K65</f>
        <v/>
      </c>
      <c r="BG66" s="237">
        <f>'M6-FINAL'!L65</f>
        <v>13.5</v>
      </c>
      <c r="BH66" s="237">
        <f>'M6-FINAL'!M65</f>
        <v>12.45</v>
      </c>
      <c r="BI66" s="237" t="str">
        <f t="shared" si="9"/>
        <v>VAR</v>
      </c>
      <c r="BJ66" s="237">
        <f>M7_FINAL!E67</f>
        <v>18.25</v>
      </c>
      <c r="BK66" s="237" t="str">
        <f>M7_FINAL!F67</f>
        <v/>
      </c>
      <c r="BL66" s="237">
        <f>M7_FINAL!G67</f>
        <v>18.25</v>
      </c>
      <c r="BM66" s="237">
        <f>M7_FINAL!H67</f>
        <v>14</v>
      </c>
      <c r="BN66" s="237" t="str">
        <f>M7_FINAL!I67</f>
        <v/>
      </c>
      <c r="BO66" s="237">
        <f>M7_FINAL!J67</f>
        <v>14</v>
      </c>
      <c r="BP66" s="237">
        <f>M7_FINAL!K67</f>
        <v>15.870000000000001</v>
      </c>
      <c r="BQ66" s="237" t="str">
        <f t="shared" si="6"/>
        <v>V</v>
      </c>
      <c r="BR66" s="237">
        <f>M8FINAL!E67</f>
        <v>20</v>
      </c>
      <c r="BS66" s="237" t="str">
        <f>M8FINAL!F67</f>
        <v/>
      </c>
      <c r="BT66" s="237">
        <f>M8FINAL!G67</f>
        <v>20</v>
      </c>
      <c r="BU66" s="237">
        <f>M8FINAL!H67</f>
        <v>13</v>
      </c>
      <c r="BV66" s="237" t="str">
        <f>M8FINAL!I67</f>
        <v/>
      </c>
      <c r="BW66" s="237">
        <f>M8FINAL!J67</f>
        <v>13</v>
      </c>
      <c r="BX66" s="237">
        <f>M8FINAL!K67</f>
        <v>16.5</v>
      </c>
      <c r="BY66" s="237" t="str">
        <f t="shared" si="7"/>
        <v>V</v>
      </c>
      <c r="BZ66" s="237">
        <f t="shared" si="0"/>
        <v>13.185000000000002</v>
      </c>
      <c r="CA66" s="124" t="str">
        <f t="shared" si="8"/>
        <v xml:space="preserve">Admis(e) </v>
      </c>
      <c r="CB66" s="136" t="s">
        <v>489</v>
      </c>
    </row>
    <row r="67" spans="2:80">
      <c r="B67" s="101">
        <v>59</v>
      </c>
      <c r="C67" s="129" t="s">
        <v>487</v>
      </c>
      <c r="D67" s="128" t="s">
        <v>133</v>
      </c>
      <c r="E67" s="237">
        <f>'M1 FINAL'!D66</f>
        <v>6.8</v>
      </c>
      <c r="F67" s="237">
        <f>'M1 FINAL'!E66</f>
        <v>12</v>
      </c>
      <c r="G67" s="237">
        <f>'M1 FINAL'!F66</f>
        <v>12</v>
      </c>
      <c r="H67" s="237">
        <f>'M1 FINAL'!G66</f>
        <v>12</v>
      </c>
      <c r="I67" s="237" t="str">
        <f>'M1 FINAL'!H66</f>
        <v/>
      </c>
      <c r="J67" s="237">
        <f>'M1 FINAL'!I66</f>
        <v>12</v>
      </c>
      <c r="K67" s="237">
        <f>'M1 FINAL'!J66</f>
        <v>13.5</v>
      </c>
      <c r="L67" s="237" t="str">
        <f>'M1 FINAL'!K66</f>
        <v/>
      </c>
      <c r="M67" s="237">
        <f>'M1 FINAL'!L66</f>
        <v>13.5</v>
      </c>
      <c r="N67" s="237">
        <f>'M1 FINAL'!M66</f>
        <v>12.375</v>
      </c>
      <c r="O67" s="237" t="str">
        <f t="shared" si="1"/>
        <v>VAR</v>
      </c>
      <c r="P67" s="237">
        <f>'M2 FINAL'!D66</f>
        <v>10</v>
      </c>
      <c r="Q67" s="237">
        <f>'M2 FINAL'!E66</f>
        <v>16.5</v>
      </c>
      <c r="R67" s="237">
        <f>'M2 FINAL'!F66</f>
        <v>12</v>
      </c>
      <c r="S67" s="237">
        <f>'M2 FINAL'!G66</f>
        <v>12.25</v>
      </c>
      <c r="T67" s="237" t="str">
        <f>'M2 FINAL'!H66</f>
        <v/>
      </c>
      <c r="U67" s="237">
        <f>'M2 FINAL'!I66</f>
        <v>12.25</v>
      </c>
      <c r="V67" s="237">
        <f>'M2 FINAL'!J66</f>
        <v>12.11</v>
      </c>
      <c r="W67" s="237" t="str">
        <f t="shared" si="2"/>
        <v>VAR</v>
      </c>
      <c r="X67" s="237">
        <f>'M3-FINAL'!E68</f>
        <v>7.375</v>
      </c>
      <c r="Y67" s="237">
        <f>'M3-FINAL'!F68</f>
        <v>12.5</v>
      </c>
      <c r="Z67" s="237">
        <f>'M3-FINAL'!G68</f>
        <v>12</v>
      </c>
      <c r="AA67" s="237">
        <f>'M3-FINAL'!H68</f>
        <v>15.25</v>
      </c>
      <c r="AB67" s="237" t="str">
        <f>'M3-FINAL'!I68</f>
        <v/>
      </c>
      <c r="AC67" s="237">
        <f>'M3-FINAL'!J68</f>
        <v>15.25</v>
      </c>
      <c r="AD67" s="237">
        <f>'M3-FINAL'!K68</f>
        <v>13.625</v>
      </c>
      <c r="AE67" s="237" t="str">
        <f t="shared" si="3"/>
        <v>VAR</v>
      </c>
      <c r="AF67" s="237">
        <f>'M4_FINAL '!E67</f>
        <v>15</v>
      </c>
      <c r="AG67" s="237" t="str">
        <f>IF('M4_FINAL '!F67="","",'M4_FINAL '!F67)</f>
        <v/>
      </c>
      <c r="AH67" s="237">
        <f>'M4_FINAL '!G67</f>
        <v>15</v>
      </c>
      <c r="AI67" s="237">
        <f>'M4_FINAL '!H67</f>
        <v>13</v>
      </c>
      <c r="AJ67" s="237" t="str">
        <f>IF('M4_FINAL '!I67="","",'M4_FINAL '!I67)</f>
        <v/>
      </c>
      <c r="AK67" s="237">
        <f>'M4_FINAL '!J67</f>
        <v>13</v>
      </c>
      <c r="AL67" s="237">
        <f>'M4_FINAL '!K67</f>
        <v>14.120000000000001</v>
      </c>
      <c r="AM67" s="270" t="str">
        <f t="shared" si="4"/>
        <v>V</v>
      </c>
      <c r="AN67" s="237">
        <f>'M5-FINAL'!D66</f>
        <v>11</v>
      </c>
      <c r="AO67" s="237" t="str">
        <f>'M5-FINAL'!E66</f>
        <v/>
      </c>
      <c r="AP67" s="237">
        <f>'M5-FINAL'!F66</f>
        <v>11</v>
      </c>
      <c r="AQ67" s="237">
        <f>'M5-FINAL'!G66</f>
        <v>14.5</v>
      </c>
      <c r="AR67" s="237" t="str">
        <f>'M5-FINAL'!H66</f>
        <v/>
      </c>
      <c r="AS67" s="237">
        <f>'M5-FINAL'!I66</f>
        <v>14.5</v>
      </c>
      <c r="AT67" s="237">
        <f>'M5-FINAL'!J66</f>
        <v>11</v>
      </c>
      <c r="AU67" s="237" t="str">
        <f>'M5-FINAL'!K66</f>
        <v/>
      </c>
      <c r="AV67" s="237">
        <f>'M5-FINAL'!L66</f>
        <v>11</v>
      </c>
      <c r="AW67" s="237">
        <f>'M5-FINAL'!M66</f>
        <v>12.155000000000001</v>
      </c>
      <c r="AX67" s="237" t="str">
        <f t="shared" si="5"/>
        <v>V</v>
      </c>
      <c r="AY67" s="237">
        <f>'M6-FINAL'!D66</f>
        <v>10</v>
      </c>
      <c r="AZ67" s="237">
        <f>'M6-FINAL'!E66</f>
        <v>12</v>
      </c>
      <c r="BA67" s="237">
        <f>'M6-FINAL'!F66</f>
        <v>12</v>
      </c>
      <c r="BB67" s="237">
        <f>'M6-FINAL'!G66</f>
        <v>10</v>
      </c>
      <c r="BC67" s="237">
        <f>'M6-FINAL'!H66</f>
        <v>12</v>
      </c>
      <c r="BD67" s="237">
        <f>'M6-FINAL'!I66</f>
        <v>12</v>
      </c>
      <c r="BE67" s="237">
        <f>'M6-FINAL'!J66</f>
        <v>12</v>
      </c>
      <c r="BF67" s="237" t="str">
        <f>'M6-FINAL'!K66</f>
        <v/>
      </c>
      <c r="BG67" s="237">
        <f>'M6-FINAL'!L66</f>
        <v>12</v>
      </c>
      <c r="BH67" s="237">
        <f>'M6-FINAL'!M66</f>
        <v>12</v>
      </c>
      <c r="BI67" s="237" t="str">
        <f t="shared" si="9"/>
        <v>VAR</v>
      </c>
      <c r="BJ67" s="237">
        <f>M7_FINAL!E68</f>
        <v>18.5</v>
      </c>
      <c r="BK67" s="237" t="str">
        <f>M7_FINAL!F68</f>
        <v/>
      </c>
      <c r="BL67" s="237">
        <f>M7_FINAL!G68</f>
        <v>18.5</v>
      </c>
      <c r="BM67" s="237">
        <f>M7_FINAL!H68</f>
        <v>15</v>
      </c>
      <c r="BN67" s="237" t="str">
        <f>M7_FINAL!I68</f>
        <v/>
      </c>
      <c r="BO67" s="237">
        <f>M7_FINAL!J68</f>
        <v>15</v>
      </c>
      <c r="BP67" s="237">
        <f>M7_FINAL!K68</f>
        <v>16.54</v>
      </c>
      <c r="BQ67" s="237" t="str">
        <f t="shared" si="6"/>
        <v>V</v>
      </c>
      <c r="BR67" s="237">
        <f>M8FINAL!E68</f>
        <v>20</v>
      </c>
      <c r="BS67" s="237" t="str">
        <f>M8FINAL!F68</f>
        <v/>
      </c>
      <c r="BT67" s="237">
        <f>M8FINAL!G68</f>
        <v>20</v>
      </c>
      <c r="BU67" s="237">
        <f>M8FINAL!H68</f>
        <v>15</v>
      </c>
      <c r="BV67" s="237" t="str">
        <f>M8FINAL!I68</f>
        <v/>
      </c>
      <c r="BW67" s="237">
        <f>M8FINAL!J68</f>
        <v>15</v>
      </c>
      <c r="BX67" s="237">
        <f>M8FINAL!K68</f>
        <v>17.5</v>
      </c>
      <c r="BY67" s="237" t="str">
        <f t="shared" si="7"/>
        <v>V</v>
      </c>
      <c r="BZ67" s="237">
        <f t="shared" si="0"/>
        <v>13.803125000000001</v>
      </c>
      <c r="CA67" s="124" t="str">
        <f t="shared" si="8"/>
        <v xml:space="preserve">Admis(e) </v>
      </c>
      <c r="CB67" s="129" t="s">
        <v>487</v>
      </c>
    </row>
    <row r="68" spans="2:80" ht="14.25" customHeight="1">
      <c r="B68" s="102">
        <v>60</v>
      </c>
      <c r="C68" s="130" t="s">
        <v>486</v>
      </c>
      <c r="D68" s="128" t="s">
        <v>485</v>
      </c>
      <c r="E68" s="237">
        <f>'M1 FINAL'!D67</f>
        <v>14.3</v>
      </c>
      <c r="F68" s="237" t="str">
        <f>'M1 FINAL'!E67</f>
        <v/>
      </c>
      <c r="G68" s="237">
        <f>'M1 FINAL'!F67</f>
        <v>14.3</v>
      </c>
      <c r="H68" s="237">
        <f>'M1 FINAL'!G67</f>
        <v>10.5</v>
      </c>
      <c r="I68" s="237" t="str">
        <f>'M1 FINAL'!H67</f>
        <v/>
      </c>
      <c r="J68" s="237">
        <f>'M1 FINAL'!I67</f>
        <v>10.5</v>
      </c>
      <c r="K68" s="237">
        <f>'M1 FINAL'!J67</f>
        <v>12</v>
      </c>
      <c r="L68" s="237" t="str">
        <f>'M1 FINAL'!K67</f>
        <v/>
      </c>
      <c r="M68" s="237">
        <f>'M1 FINAL'!L67</f>
        <v>12</v>
      </c>
      <c r="N68" s="237">
        <f>'M1 FINAL'!M67</f>
        <v>12.3</v>
      </c>
      <c r="O68" s="237" t="str">
        <f t="shared" si="1"/>
        <v>V</v>
      </c>
      <c r="P68" s="237">
        <f>'M2 FINAL'!D67</f>
        <v>8.75</v>
      </c>
      <c r="Q68" s="237">
        <f>'M2 FINAL'!E67</f>
        <v>14</v>
      </c>
      <c r="R68" s="237">
        <f>'M2 FINAL'!F67</f>
        <v>12</v>
      </c>
      <c r="S68" s="237">
        <f>'M2 FINAL'!G67</f>
        <v>7.5</v>
      </c>
      <c r="T68" s="237">
        <f>'M2 FINAL'!H67</f>
        <v>8</v>
      </c>
      <c r="U68" s="237">
        <f>'M2 FINAL'!I67</f>
        <v>8</v>
      </c>
      <c r="V68" s="237">
        <f>'M2 FINAL'!J67</f>
        <v>10.24</v>
      </c>
      <c r="W68" s="237" t="str">
        <f t="shared" si="2"/>
        <v>VPC</v>
      </c>
      <c r="X68" s="237">
        <f>'M3-FINAL'!E69</f>
        <v>2.5</v>
      </c>
      <c r="Y68" s="237">
        <f>'M3-FINAL'!F69</f>
        <v>8.75</v>
      </c>
      <c r="Z68" s="237">
        <f>'M3-FINAL'!G69</f>
        <v>8.75</v>
      </c>
      <c r="AA68" s="237">
        <f>'M3-FINAL'!H69</f>
        <v>13.5</v>
      </c>
      <c r="AB68" s="237" t="str">
        <f>'M3-FINAL'!I69</f>
        <v/>
      </c>
      <c r="AC68" s="237">
        <f>'M3-FINAL'!J69</f>
        <v>13.5</v>
      </c>
      <c r="AD68" s="237">
        <f>'M3-FINAL'!K69</f>
        <v>11.125</v>
      </c>
      <c r="AE68" s="237" t="str">
        <f t="shared" si="3"/>
        <v>VPC</v>
      </c>
      <c r="AF68" s="237">
        <f>'M4_FINAL '!E68</f>
        <v>10.375</v>
      </c>
      <c r="AG68" s="237">
        <f>IF('M4_FINAL '!F68="","",'M4_FINAL '!F68)</f>
        <v>11.75</v>
      </c>
      <c r="AH68" s="237">
        <f>'M4_FINAL '!G68</f>
        <v>11.75</v>
      </c>
      <c r="AI68" s="237">
        <f>'M4_FINAL '!H68</f>
        <v>9</v>
      </c>
      <c r="AJ68" s="237">
        <f>IF('M4_FINAL '!I68="","",'M4_FINAL '!I68)</f>
        <v>12</v>
      </c>
      <c r="AK68" s="237">
        <f>'M4_FINAL '!J68</f>
        <v>12</v>
      </c>
      <c r="AL68" s="237">
        <f>'M4_FINAL '!K68</f>
        <v>11.860000000000001</v>
      </c>
      <c r="AM68" s="270" t="str">
        <f t="shared" si="4"/>
        <v>VPC</v>
      </c>
      <c r="AN68" s="237">
        <f>'M5-FINAL'!D67</f>
        <v>15</v>
      </c>
      <c r="AO68" s="237" t="str">
        <f>'M5-FINAL'!E67</f>
        <v/>
      </c>
      <c r="AP68" s="237">
        <f>'M5-FINAL'!F67</f>
        <v>15</v>
      </c>
      <c r="AQ68" s="237">
        <f>'M5-FINAL'!G67</f>
        <v>15</v>
      </c>
      <c r="AR68" s="237" t="str">
        <f>'M5-FINAL'!H67</f>
        <v/>
      </c>
      <c r="AS68" s="237">
        <f>'M5-FINAL'!I67</f>
        <v>15</v>
      </c>
      <c r="AT68" s="237">
        <f>'M5-FINAL'!J67</f>
        <v>10.5</v>
      </c>
      <c r="AU68" s="237" t="str">
        <f>'M5-FINAL'!K67</f>
        <v/>
      </c>
      <c r="AV68" s="237">
        <f>'M5-FINAL'!L67</f>
        <v>10.5</v>
      </c>
      <c r="AW68" s="237">
        <f>'M5-FINAL'!M67</f>
        <v>13.47</v>
      </c>
      <c r="AX68" s="237" t="str">
        <f t="shared" si="5"/>
        <v>V</v>
      </c>
      <c r="AY68" s="237">
        <f>'M6-FINAL'!D67</f>
        <v>14</v>
      </c>
      <c r="AZ68" s="237" t="str">
        <f>'M6-FINAL'!E67</f>
        <v/>
      </c>
      <c r="BA68" s="237">
        <f>'M6-FINAL'!F67</f>
        <v>14</v>
      </c>
      <c r="BB68" s="237">
        <f>'M6-FINAL'!G67</f>
        <v>14</v>
      </c>
      <c r="BC68" s="237" t="str">
        <f>'M6-FINAL'!H67</f>
        <v/>
      </c>
      <c r="BD68" s="237">
        <f>'M6-FINAL'!I67</f>
        <v>14</v>
      </c>
      <c r="BE68" s="237">
        <f>'M6-FINAL'!J67</f>
        <v>12</v>
      </c>
      <c r="BF68" s="237" t="str">
        <f>'M6-FINAL'!K67</f>
        <v/>
      </c>
      <c r="BG68" s="237">
        <f>'M6-FINAL'!L67</f>
        <v>12</v>
      </c>
      <c r="BH68" s="237">
        <f>'M6-FINAL'!M67</f>
        <v>13.4</v>
      </c>
      <c r="BI68" s="237" t="str">
        <f t="shared" si="9"/>
        <v>V</v>
      </c>
      <c r="BJ68" s="237">
        <f>M7_FINAL!E69</f>
        <v>18.25</v>
      </c>
      <c r="BK68" s="237" t="str">
        <f>M7_FINAL!F69</f>
        <v/>
      </c>
      <c r="BL68" s="237">
        <f>M7_FINAL!G69</f>
        <v>18.25</v>
      </c>
      <c r="BM68" s="237">
        <f>M7_FINAL!H69</f>
        <v>15.5</v>
      </c>
      <c r="BN68" s="237" t="str">
        <f>M7_FINAL!I69</f>
        <v/>
      </c>
      <c r="BO68" s="237">
        <f>M7_FINAL!J69</f>
        <v>15.5</v>
      </c>
      <c r="BP68" s="237">
        <f>M7_FINAL!K69</f>
        <v>16.71</v>
      </c>
      <c r="BQ68" s="237" t="str">
        <f t="shared" si="6"/>
        <v>V</v>
      </c>
      <c r="BR68" s="237">
        <f>M8FINAL!E69</f>
        <v>20</v>
      </c>
      <c r="BS68" s="237" t="str">
        <f>M8FINAL!F69</f>
        <v/>
      </c>
      <c r="BT68" s="237">
        <f>M8FINAL!G69</f>
        <v>20</v>
      </c>
      <c r="BU68" s="237">
        <f>M8FINAL!H69</f>
        <v>14.25</v>
      </c>
      <c r="BV68" s="237" t="str">
        <f>M8FINAL!I69</f>
        <v/>
      </c>
      <c r="BW68" s="237">
        <f>M8FINAL!J69</f>
        <v>14.25</v>
      </c>
      <c r="BX68" s="237">
        <f>M8FINAL!K69</f>
        <v>17.125</v>
      </c>
      <c r="BY68" s="237" t="str">
        <f t="shared" si="7"/>
        <v>V</v>
      </c>
      <c r="BZ68" s="237">
        <f t="shared" si="0"/>
        <v>13.278749999999999</v>
      </c>
      <c r="CA68" s="124" t="str">
        <f t="shared" si="8"/>
        <v xml:space="preserve">Admis(e) </v>
      </c>
      <c r="CB68" s="130" t="s">
        <v>486</v>
      </c>
    </row>
    <row r="69" spans="2:80">
      <c r="B69" s="101">
        <v>61</v>
      </c>
      <c r="C69" s="130" t="s">
        <v>484</v>
      </c>
      <c r="D69" s="128" t="s">
        <v>402</v>
      </c>
      <c r="E69" s="237">
        <f>'M1 FINAL'!D68</f>
        <v>13</v>
      </c>
      <c r="F69" s="237" t="str">
        <f>'M1 FINAL'!E68</f>
        <v/>
      </c>
      <c r="G69" s="237">
        <f>'M1 FINAL'!F68</f>
        <v>13</v>
      </c>
      <c r="H69" s="237">
        <f>'M1 FINAL'!G68</f>
        <v>13.5</v>
      </c>
      <c r="I69" s="237" t="str">
        <f>'M1 FINAL'!H68</f>
        <v/>
      </c>
      <c r="J69" s="237">
        <f>'M1 FINAL'!I68</f>
        <v>13.5</v>
      </c>
      <c r="K69" s="237">
        <f>'M1 FINAL'!J68</f>
        <v>18.5</v>
      </c>
      <c r="L69" s="237" t="str">
        <f>'M1 FINAL'!K68</f>
        <v/>
      </c>
      <c r="M69" s="237">
        <f>'M1 FINAL'!L68</f>
        <v>18.5</v>
      </c>
      <c r="N69" s="237">
        <f>'M1 FINAL'!M68</f>
        <v>14.5625</v>
      </c>
      <c r="O69" s="237" t="str">
        <f t="shared" si="1"/>
        <v>V</v>
      </c>
      <c r="P69" s="237">
        <f>'M2 FINAL'!D68</f>
        <v>11.25</v>
      </c>
      <c r="Q69" s="237">
        <f>'M2 FINAL'!E68</f>
        <v>16</v>
      </c>
      <c r="R69" s="237">
        <f>'M2 FINAL'!F68</f>
        <v>12</v>
      </c>
      <c r="S69" s="237">
        <f>'M2 FINAL'!G68</f>
        <v>5</v>
      </c>
      <c r="T69" s="237">
        <f>'M2 FINAL'!H68</f>
        <v>7</v>
      </c>
      <c r="U69" s="237">
        <f>'M2 FINAL'!I68</f>
        <v>7</v>
      </c>
      <c r="V69" s="237">
        <f>'M2 FINAL'!J68</f>
        <v>9.8000000000000007</v>
      </c>
      <c r="W69" s="237" t="str">
        <f t="shared" si="2"/>
        <v>VPC</v>
      </c>
      <c r="X69" s="237">
        <f>'M3-FINAL'!E70</f>
        <v>7.75</v>
      </c>
      <c r="Y69" s="237">
        <f>'M3-FINAL'!F70</f>
        <v>8.75</v>
      </c>
      <c r="Z69" s="237">
        <f>'M3-FINAL'!G70</f>
        <v>8.75</v>
      </c>
      <c r="AA69" s="237">
        <f>'M3-FINAL'!H70</f>
        <v>9.75</v>
      </c>
      <c r="AB69" s="237">
        <f>'M3-FINAL'!I70</f>
        <v>12</v>
      </c>
      <c r="AC69" s="237">
        <f>'M3-FINAL'!J70</f>
        <v>12</v>
      </c>
      <c r="AD69" s="237">
        <f>'M3-FINAL'!K70</f>
        <v>10.375</v>
      </c>
      <c r="AE69" s="237" t="str">
        <f t="shared" si="3"/>
        <v>VPC</v>
      </c>
      <c r="AF69" s="237">
        <f>'M4_FINAL '!E69</f>
        <v>9.125</v>
      </c>
      <c r="AG69" s="237">
        <f>IF('M4_FINAL '!F69="","",'M4_FINAL '!F69)</f>
        <v>12</v>
      </c>
      <c r="AH69" s="237">
        <f>'M4_FINAL '!G69</f>
        <v>12</v>
      </c>
      <c r="AI69" s="237">
        <f>'M4_FINAL '!H69</f>
        <v>10.5</v>
      </c>
      <c r="AJ69" s="237">
        <f>IF('M4_FINAL '!I69="","",'M4_FINAL '!I69)</f>
        <v>12</v>
      </c>
      <c r="AK69" s="237">
        <f>'M4_FINAL '!J69</f>
        <v>12</v>
      </c>
      <c r="AL69" s="237">
        <f>'M4_FINAL '!K69</f>
        <v>12</v>
      </c>
      <c r="AM69" s="270" t="str">
        <f t="shared" si="4"/>
        <v>VAR</v>
      </c>
      <c r="AN69" s="237">
        <f>'M5-FINAL'!D68</f>
        <v>14</v>
      </c>
      <c r="AO69" s="237" t="str">
        <f>'M5-FINAL'!E68</f>
        <v/>
      </c>
      <c r="AP69" s="237">
        <f>'M5-FINAL'!F68</f>
        <v>14</v>
      </c>
      <c r="AQ69" s="237">
        <f>'M5-FINAL'!G68</f>
        <v>17</v>
      </c>
      <c r="AR69" s="237" t="str">
        <f>'M5-FINAL'!H68</f>
        <v/>
      </c>
      <c r="AS69" s="237">
        <f>'M5-FINAL'!I68</f>
        <v>17</v>
      </c>
      <c r="AT69" s="237">
        <f>'M5-FINAL'!J68</f>
        <v>14</v>
      </c>
      <c r="AU69" s="237" t="str">
        <f>'M5-FINAL'!K68</f>
        <v/>
      </c>
      <c r="AV69" s="237">
        <f>'M5-FINAL'!L68</f>
        <v>14</v>
      </c>
      <c r="AW69" s="237">
        <f>'M5-FINAL'!M68</f>
        <v>14.990000000000002</v>
      </c>
      <c r="AX69" s="237" t="str">
        <f t="shared" si="5"/>
        <v>V</v>
      </c>
      <c r="AY69" s="237">
        <f>'M6-FINAL'!D68</f>
        <v>12</v>
      </c>
      <c r="AZ69" s="237" t="str">
        <f>'M6-FINAL'!E68</f>
        <v/>
      </c>
      <c r="BA69" s="237">
        <f>'M6-FINAL'!F68</f>
        <v>12</v>
      </c>
      <c r="BB69" s="237">
        <f>'M6-FINAL'!G68</f>
        <v>12</v>
      </c>
      <c r="BC69" s="237" t="str">
        <f>'M6-FINAL'!H68</f>
        <v/>
      </c>
      <c r="BD69" s="237">
        <f>'M6-FINAL'!I68</f>
        <v>12</v>
      </c>
      <c r="BE69" s="237">
        <f>'M6-FINAL'!J68</f>
        <v>12.5</v>
      </c>
      <c r="BF69" s="237" t="str">
        <f>'M6-FINAL'!K68</f>
        <v/>
      </c>
      <c r="BG69" s="237">
        <f>'M6-FINAL'!L68</f>
        <v>12.5</v>
      </c>
      <c r="BH69" s="237">
        <f>'M6-FINAL'!M68</f>
        <v>12.15</v>
      </c>
      <c r="BI69" s="237" t="str">
        <f t="shared" si="9"/>
        <v>V</v>
      </c>
      <c r="BJ69" s="237">
        <f>M7_FINAL!E70</f>
        <v>18</v>
      </c>
      <c r="BK69" s="237" t="str">
        <f>M7_FINAL!F70</f>
        <v/>
      </c>
      <c r="BL69" s="237">
        <f>M7_FINAL!G70</f>
        <v>18</v>
      </c>
      <c r="BM69" s="237">
        <f>M7_FINAL!H70</f>
        <v>15</v>
      </c>
      <c r="BN69" s="237" t="str">
        <f>M7_FINAL!I70</f>
        <v/>
      </c>
      <c r="BO69" s="237">
        <f>M7_FINAL!J70</f>
        <v>15</v>
      </c>
      <c r="BP69" s="237">
        <f>M7_FINAL!K70</f>
        <v>16.32</v>
      </c>
      <c r="BQ69" s="237" t="str">
        <f t="shared" si="6"/>
        <v>V</v>
      </c>
      <c r="BR69" s="237">
        <f>M8FINAL!E70</f>
        <v>20</v>
      </c>
      <c r="BS69" s="237" t="str">
        <f>M8FINAL!F70</f>
        <v/>
      </c>
      <c r="BT69" s="237">
        <f>M8FINAL!G70</f>
        <v>20</v>
      </c>
      <c r="BU69" s="237">
        <f>M8FINAL!H70</f>
        <v>14.25</v>
      </c>
      <c r="BV69" s="237" t="str">
        <f>M8FINAL!I70</f>
        <v/>
      </c>
      <c r="BW69" s="237">
        <f>M8FINAL!J70</f>
        <v>14.25</v>
      </c>
      <c r="BX69" s="237">
        <f>M8FINAL!K70</f>
        <v>17.125</v>
      </c>
      <c r="BY69" s="237" t="str">
        <f t="shared" si="7"/>
        <v>V</v>
      </c>
      <c r="BZ69" s="237">
        <f t="shared" si="0"/>
        <v>13.415312499999999</v>
      </c>
      <c r="CA69" s="124" t="str">
        <f t="shared" si="8"/>
        <v xml:space="preserve">Admis(e) </v>
      </c>
      <c r="CB69" s="130" t="s">
        <v>484</v>
      </c>
    </row>
    <row r="70" spans="2:80">
      <c r="B70" s="102">
        <v>62</v>
      </c>
      <c r="C70" s="130" t="s">
        <v>483</v>
      </c>
      <c r="D70" s="128" t="s">
        <v>373</v>
      </c>
      <c r="E70" s="237">
        <f>'M1 FINAL'!D69</f>
        <v>8.3000000000000007</v>
      </c>
      <c r="F70" s="237">
        <f>'M1 FINAL'!E69</f>
        <v>12</v>
      </c>
      <c r="G70" s="237">
        <f>'M1 FINAL'!F69</f>
        <v>12</v>
      </c>
      <c r="H70" s="237">
        <f>'M1 FINAL'!G69</f>
        <v>10</v>
      </c>
      <c r="I70" s="237">
        <f>'M1 FINAL'!H69</f>
        <v>14</v>
      </c>
      <c r="J70" s="237">
        <f>'M1 FINAL'!I69</f>
        <v>12</v>
      </c>
      <c r="K70" s="237">
        <f>'M1 FINAL'!J69</f>
        <v>14</v>
      </c>
      <c r="L70" s="237" t="str">
        <f>'M1 FINAL'!K69</f>
        <v/>
      </c>
      <c r="M70" s="237">
        <f>'M1 FINAL'!L69</f>
        <v>14</v>
      </c>
      <c r="N70" s="237">
        <f>'M1 FINAL'!M69</f>
        <v>12.5</v>
      </c>
      <c r="O70" s="237" t="str">
        <f t="shared" si="1"/>
        <v>VAR</v>
      </c>
      <c r="P70" s="237">
        <f>'M2 FINAL'!D69</f>
        <v>8.75</v>
      </c>
      <c r="Q70" s="237">
        <f>'M2 FINAL'!E69</f>
        <v>14.5</v>
      </c>
      <c r="R70" s="237">
        <f>'M2 FINAL'!F69</f>
        <v>12</v>
      </c>
      <c r="S70" s="237">
        <f>'M2 FINAL'!G69</f>
        <v>11.75</v>
      </c>
      <c r="T70" s="237">
        <f>'M2 FINAL'!H69</f>
        <v>11.5</v>
      </c>
      <c r="U70" s="237">
        <f>'M2 FINAL'!I69</f>
        <v>11.75</v>
      </c>
      <c r="V70" s="237">
        <f>'M2 FINAL'!J69</f>
        <v>11.89</v>
      </c>
      <c r="W70" s="237" t="str">
        <f t="shared" si="2"/>
        <v>VPC</v>
      </c>
      <c r="X70" s="237">
        <f>'M3-FINAL'!E71</f>
        <v>8.875</v>
      </c>
      <c r="Y70" s="237">
        <f>'M3-FINAL'!F71</f>
        <v>8</v>
      </c>
      <c r="Z70" s="237">
        <f>'M3-FINAL'!G71</f>
        <v>8.875</v>
      </c>
      <c r="AA70" s="237">
        <f>'M3-FINAL'!H71</f>
        <v>14.25</v>
      </c>
      <c r="AB70" s="237" t="str">
        <f>'M3-FINAL'!I71</f>
        <v/>
      </c>
      <c r="AC70" s="237">
        <f>'M3-FINAL'!J71</f>
        <v>14.25</v>
      </c>
      <c r="AD70" s="237">
        <f>'M3-FINAL'!K71</f>
        <v>11.5625</v>
      </c>
      <c r="AE70" s="237" t="str">
        <f t="shared" si="3"/>
        <v>VPC</v>
      </c>
      <c r="AF70" s="237">
        <f>'M4_FINAL '!E70</f>
        <v>15.625</v>
      </c>
      <c r="AG70" s="237" t="str">
        <f>IF('M4_FINAL '!F70="","",'M4_FINAL '!F70)</f>
        <v/>
      </c>
      <c r="AH70" s="237">
        <f>'M4_FINAL '!G70</f>
        <v>15.625</v>
      </c>
      <c r="AI70" s="237">
        <f>'M4_FINAL '!H70</f>
        <v>14.5</v>
      </c>
      <c r="AJ70" s="237" t="str">
        <f>IF('M4_FINAL '!I70="","",'M4_FINAL '!I70)</f>
        <v/>
      </c>
      <c r="AK70" s="237">
        <f>'M4_FINAL '!J70</f>
        <v>14.5</v>
      </c>
      <c r="AL70" s="237">
        <f>'M4_FINAL '!K70</f>
        <v>15.129999999999999</v>
      </c>
      <c r="AM70" s="270" t="str">
        <f t="shared" si="4"/>
        <v>V</v>
      </c>
      <c r="AN70" s="237">
        <f>'M5-FINAL'!D69</f>
        <v>10</v>
      </c>
      <c r="AO70" s="237" t="str">
        <f>'M5-FINAL'!E69</f>
        <v/>
      </c>
      <c r="AP70" s="237">
        <f>'M5-FINAL'!F69</f>
        <v>10</v>
      </c>
      <c r="AQ70" s="237">
        <f>'M5-FINAL'!G69</f>
        <v>16</v>
      </c>
      <c r="AR70" s="237" t="str">
        <f>'M5-FINAL'!H69</f>
        <v/>
      </c>
      <c r="AS70" s="237">
        <f>'M5-FINAL'!I69</f>
        <v>16</v>
      </c>
      <c r="AT70" s="237">
        <f>'M5-FINAL'!J69</f>
        <v>12</v>
      </c>
      <c r="AU70" s="237" t="str">
        <f>'M5-FINAL'!K69</f>
        <v/>
      </c>
      <c r="AV70" s="237">
        <f>'M5-FINAL'!L69</f>
        <v>12</v>
      </c>
      <c r="AW70" s="237">
        <f>'M5-FINAL'!M69</f>
        <v>12.66</v>
      </c>
      <c r="AX70" s="237" t="str">
        <f t="shared" si="5"/>
        <v>V</v>
      </c>
      <c r="AY70" s="237">
        <f>'M6-FINAL'!D69</f>
        <v>9</v>
      </c>
      <c r="AZ70" s="237">
        <f>'M6-FINAL'!E69</f>
        <v>12</v>
      </c>
      <c r="BA70" s="237">
        <f>'M6-FINAL'!F69</f>
        <v>12</v>
      </c>
      <c r="BB70" s="237">
        <f>'M6-FINAL'!G69</f>
        <v>9</v>
      </c>
      <c r="BC70" s="237">
        <f>'M6-FINAL'!H69</f>
        <v>12</v>
      </c>
      <c r="BD70" s="237">
        <f>'M6-FINAL'!I69</f>
        <v>12</v>
      </c>
      <c r="BE70" s="237">
        <f>'M6-FINAL'!J69</f>
        <v>13.5</v>
      </c>
      <c r="BF70" s="237" t="str">
        <f>'M6-FINAL'!K69</f>
        <v/>
      </c>
      <c r="BG70" s="237">
        <f>'M6-FINAL'!L69</f>
        <v>13.5</v>
      </c>
      <c r="BH70" s="237">
        <f>'M6-FINAL'!M69</f>
        <v>12.45</v>
      </c>
      <c r="BI70" s="237" t="str">
        <f t="shared" si="9"/>
        <v>VAR</v>
      </c>
      <c r="BJ70" s="237">
        <f>M7_FINAL!E71</f>
        <v>17.25</v>
      </c>
      <c r="BK70" s="237" t="str">
        <f>M7_FINAL!F71</f>
        <v/>
      </c>
      <c r="BL70" s="237">
        <f>M7_FINAL!G71</f>
        <v>17.25</v>
      </c>
      <c r="BM70" s="237">
        <f>M7_FINAL!H71</f>
        <v>13</v>
      </c>
      <c r="BN70" s="237" t="str">
        <f>M7_FINAL!I71</f>
        <v/>
      </c>
      <c r="BO70" s="237">
        <f>M7_FINAL!J71</f>
        <v>13</v>
      </c>
      <c r="BP70" s="237">
        <f>M7_FINAL!K71</f>
        <v>14.870000000000001</v>
      </c>
      <c r="BQ70" s="237" t="str">
        <f t="shared" si="6"/>
        <v>V</v>
      </c>
      <c r="BR70" s="237">
        <f>M8FINAL!E71</f>
        <v>20</v>
      </c>
      <c r="BS70" s="237" t="str">
        <f>M8FINAL!F71</f>
        <v/>
      </c>
      <c r="BT70" s="237">
        <f>M8FINAL!G71</f>
        <v>20</v>
      </c>
      <c r="BU70" s="237">
        <f>M8FINAL!H71</f>
        <v>13.5</v>
      </c>
      <c r="BV70" s="237" t="str">
        <f>M8FINAL!I71</f>
        <v/>
      </c>
      <c r="BW70" s="237">
        <f>M8FINAL!J71</f>
        <v>13.5</v>
      </c>
      <c r="BX70" s="237">
        <f>M8FINAL!K71</f>
        <v>16.75</v>
      </c>
      <c r="BY70" s="237" t="str">
        <f t="shared" si="7"/>
        <v>V</v>
      </c>
      <c r="BZ70" s="237">
        <f t="shared" si="0"/>
        <v>13.4765625</v>
      </c>
      <c r="CA70" s="124" t="str">
        <f t="shared" si="8"/>
        <v xml:space="preserve">Admis(e) </v>
      </c>
      <c r="CB70" s="130" t="s">
        <v>483</v>
      </c>
    </row>
    <row r="71" spans="2:80">
      <c r="B71" s="101">
        <v>63</v>
      </c>
      <c r="C71" s="129" t="s">
        <v>482</v>
      </c>
      <c r="D71" s="128" t="s">
        <v>481</v>
      </c>
      <c r="E71" s="237">
        <f>'M1 FINAL'!D70</f>
        <v>11.6</v>
      </c>
      <c r="F71" s="237">
        <f>'M1 FINAL'!E70</f>
        <v>12</v>
      </c>
      <c r="G71" s="237">
        <f>'M1 FINAL'!F70</f>
        <v>12</v>
      </c>
      <c r="H71" s="237">
        <f>'M1 FINAL'!G70</f>
        <v>10</v>
      </c>
      <c r="I71" s="237">
        <f>'M1 FINAL'!H70</f>
        <v>13</v>
      </c>
      <c r="J71" s="237">
        <f>'M1 FINAL'!I70</f>
        <v>12</v>
      </c>
      <c r="K71" s="237">
        <f>'M1 FINAL'!J70</f>
        <v>9.5</v>
      </c>
      <c r="L71" s="237">
        <f>'M1 FINAL'!K70</f>
        <v>14</v>
      </c>
      <c r="M71" s="237">
        <f>'M1 FINAL'!L70</f>
        <v>12</v>
      </c>
      <c r="N71" s="237">
        <f>'M1 FINAL'!M70</f>
        <v>12</v>
      </c>
      <c r="O71" s="237" t="str">
        <f t="shared" si="1"/>
        <v>VAR</v>
      </c>
      <c r="P71" s="237">
        <f>'M2 FINAL'!D70</f>
        <v>5.25</v>
      </c>
      <c r="Q71" s="237" t="str">
        <f>'M2 FINAL'!E70</f>
        <v/>
      </c>
      <c r="R71" s="237">
        <f>'M2 FINAL'!F70</f>
        <v>5.25</v>
      </c>
      <c r="S71" s="237">
        <f>'M2 FINAL'!G70</f>
        <v>5</v>
      </c>
      <c r="T71" s="237" t="str">
        <f>'M2 FINAL'!H70</f>
        <v/>
      </c>
      <c r="U71" s="237">
        <f>'M2 FINAL'!I70</f>
        <v>5</v>
      </c>
      <c r="V71" s="237">
        <f>'M2 FINAL'!J70</f>
        <v>5.1400000000000006</v>
      </c>
      <c r="W71" s="237" t="str">
        <f t="shared" si="2"/>
        <v>NV</v>
      </c>
      <c r="X71" s="237">
        <f>'M3-FINAL'!E72</f>
        <v>4.125</v>
      </c>
      <c r="Y71" s="237">
        <f>'M3-FINAL'!F72</f>
        <v>3.25</v>
      </c>
      <c r="Z71" s="237">
        <f>'M3-FINAL'!G72</f>
        <v>4.125</v>
      </c>
      <c r="AA71" s="237">
        <f>'M3-FINAL'!H72</f>
        <v>16.25</v>
      </c>
      <c r="AB71" s="237" t="str">
        <f>'M3-FINAL'!I72</f>
        <v/>
      </c>
      <c r="AC71" s="237">
        <f>'M3-FINAL'!J72</f>
        <v>16.25</v>
      </c>
      <c r="AD71" s="237">
        <f>'M3-FINAL'!K72</f>
        <v>10.1875</v>
      </c>
      <c r="AE71" s="237" t="str">
        <f t="shared" si="3"/>
        <v>NV</v>
      </c>
      <c r="AF71" s="237">
        <f>'M4_FINAL '!E71</f>
        <v>14</v>
      </c>
      <c r="AG71" s="237" t="str">
        <f>IF('M4_FINAL '!F71="","",'M4_FINAL '!F71)</f>
        <v/>
      </c>
      <c r="AH71" s="237">
        <f>'M4_FINAL '!G71</f>
        <v>14</v>
      </c>
      <c r="AI71" s="237">
        <f>'M4_FINAL '!H71</f>
        <v>10</v>
      </c>
      <c r="AJ71" s="237" t="str">
        <f>IF('M4_FINAL '!I71="","",'M4_FINAL '!I71)</f>
        <v/>
      </c>
      <c r="AK71" s="237">
        <f>'M4_FINAL '!J71</f>
        <v>10</v>
      </c>
      <c r="AL71" s="237">
        <f>'M4_FINAL '!K71</f>
        <v>12.240000000000002</v>
      </c>
      <c r="AM71" s="270" t="str">
        <f t="shared" si="4"/>
        <v>V</v>
      </c>
      <c r="AN71" s="237">
        <f>'M5-FINAL'!D70</f>
        <v>11</v>
      </c>
      <c r="AO71" s="237" t="str">
        <f>'M5-FINAL'!E70</f>
        <v/>
      </c>
      <c r="AP71" s="237">
        <f>'M5-FINAL'!F70</f>
        <v>11</v>
      </c>
      <c r="AQ71" s="237">
        <f>'M5-FINAL'!G70</f>
        <v>15</v>
      </c>
      <c r="AR71" s="237" t="str">
        <f>'M5-FINAL'!H70</f>
        <v/>
      </c>
      <c r="AS71" s="237">
        <f>'M5-FINAL'!I70</f>
        <v>15</v>
      </c>
      <c r="AT71" s="237">
        <f>'M5-FINAL'!J70</f>
        <v>10.5</v>
      </c>
      <c r="AU71" s="237" t="str">
        <f>'M5-FINAL'!K70</f>
        <v/>
      </c>
      <c r="AV71" s="237">
        <f>'M5-FINAL'!L70</f>
        <v>10.5</v>
      </c>
      <c r="AW71" s="237">
        <f>'M5-FINAL'!M70</f>
        <v>12.15</v>
      </c>
      <c r="AX71" s="237" t="str">
        <f t="shared" si="5"/>
        <v>V</v>
      </c>
      <c r="AY71" s="237">
        <f>'M6-FINAL'!D70</f>
        <v>12.5</v>
      </c>
      <c r="AZ71" s="237" t="str">
        <f>'M6-FINAL'!E70</f>
        <v/>
      </c>
      <c r="BA71" s="237">
        <f>'M6-FINAL'!F70</f>
        <v>12.5</v>
      </c>
      <c r="BB71" s="237">
        <f>'M6-FINAL'!G70</f>
        <v>12.5</v>
      </c>
      <c r="BC71" s="237" t="str">
        <f>'M6-FINAL'!H70</f>
        <v/>
      </c>
      <c r="BD71" s="237">
        <f>'M6-FINAL'!I70</f>
        <v>12.5</v>
      </c>
      <c r="BE71" s="237">
        <f>'M6-FINAL'!J70</f>
        <v>13</v>
      </c>
      <c r="BF71" s="237" t="str">
        <f>'M6-FINAL'!K70</f>
        <v/>
      </c>
      <c r="BG71" s="237">
        <f>'M6-FINAL'!L70</f>
        <v>13</v>
      </c>
      <c r="BH71" s="237">
        <f>'M6-FINAL'!M70</f>
        <v>12.65</v>
      </c>
      <c r="BI71" s="237" t="str">
        <f t="shared" si="9"/>
        <v>V</v>
      </c>
      <c r="BJ71" s="237">
        <f>M7_FINAL!E72</f>
        <v>18.25</v>
      </c>
      <c r="BK71" s="237" t="str">
        <f>M7_FINAL!F72</f>
        <v/>
      </c>
      <c r="BL71" s="237">
        <f>M7_FINAL!G72</f>
        <v>18.25</v>
      </c>
      <c r="BM71" s="237">
        <f>M7_FINAL!H72</f>
        <v>16</v>
      </c>
      <c r="BN71" s="237" t="str">
        <f>M7_FINAL!I72</f>
        <v/>
      </c>
      <c r="BO71" s="237">
        <f>M7_FINAL!J72</f>
        <v>16</v>
      </c>
      <c r="BP71" s="237">
        <f>M7_FINAL!K72</f>
        <v>16.990000000000002</v>
      </c>
      <c r="BQ71" s="237" t="str">
        <f t="shared" si="6"/>
        <v>V</v>
      </c>
      <c r="BR71" s="237">
        <f>M8FINAL!E72</f>
        <v>20</v>
      </c>
      <c r="BS71" s="237" t="str">
        <f>M8FINAL!F72</f>
        <v/>
      </c>
      <c r="BT71" s="237">
        <f>M8FINAL!G72</f>
        <v>20</v>
      </c>
      <c r="BU71" s="237">
        <f>M8FINAL!H72</f>
        <v>13.5</v>
      </c>
      <c r="BV71" s="237" t="str">
        <f>M8FINAL!I72</f>
        <v/>
      </c>
      <c r="BW71" s="237">
        <f>M8FINAL!J72</f>
        <v>13.5</v>
      </c>
      <c r="BX71" s="237">
        <f>M8FINAL!K72</f>
        <v>16.75</v>
      </c>
      <c r="BY71" s="237" t="str">
        <f t="shared" si="7"/>
        <v>V</v>
      </c>
      <c r="BZ71" s="237">
        <f t="shared" si="0"/>
        <v>12.263437500000002</v>
      </c>
      <c r="CA71" s="124" t="str">
        <f t="shared" si="8"/>
        <v/>
      </c>
      <c r="CB71" s="129" t="s">
        <v>482</v>
      </c>
    </row>
    <row r="72" spans="2:80">
      <c r="B72" s="102">
        <v>64</v>
      </c>
      <c r="C72" s="133" t="s">
        <v>480</v>
      </c>
      <c r="D72" s="132" t="s">
        <v>479</v>
      </c>
      <c r="E72" s="237">
        <f>'M1 FINAL'!D71</f>
        <v>11</v>
      </c>
      <c r="F72" s="237">
        <f>'M1 FINAL'!E71</f>
        <v>12</v>
      </c>
      <c r="G72" s="237">
        <f>'M1 FINAL'!F71</f>
        <v>12</v>
      </c>
      <c r="H72" s="237">
        <f>'M1 FINAL'!G71</f>
        <v>5.5</v>
      </c>
      <c r="I72" s="237">
        <f>'M1 FINAL'!H71</f>
        <v>12</v>
      </c>
      <c r="J72" s="237">
        <f>'M1 FINAL'!I71</f>
        <v>12</v>
      </c>
      <c r="K72" s="237">
        <f>'M1 FINAL'!J71</f>
        <v>13</v>
      </c>
      <c r="L72" s="237" t="str">
        <f>'M1 FINAL'!K71</f>
        <v/>
      </c>
      <c r="M72" s="237">
        <f>'M1 FINAL'!L71</f>
        <v>13</v>
      </c>
      <c r="N72" s="237">
        <f>'M1 FINAL'!M71</f>
        <v>12.25</v>
      </c>
      <c r="O72" s="237" t="str">
        <f t="shared" si="1"/>
        <v>VAR</v>
      </c>
      <c r="P72" s="237">
        <f>'M2 FINAL'!D71</f>
        <v>3.75</v>
      </c>
      <c r="Q72" s="237" t="str">
        <f>'M2 FINAL'!E71</f>
        <v/>
      </c>
      <c r="R72" s="237">
        <f>'M2 FINAL'!F71</f>
        <v>3.75</v>
      </c>
      <c r="S72" s="237">
        <f>'M2 FINAL'!G71</f>
        <v>4</v>
      </c>
      <c r="T72" s="237" t="str">
        <f>'M2 FINAL'!H71</f>
        <v/>
      </c>
      <c r="U72" s="237">
        <f>'M2 FINAL'!I71</f>
        <v>4</v>
      </c>
      <c r="V72" s="237">
        <f>'M2 FINAL'!J71</f>
        <v>3.8600000000000003</v>
      </c>
      <c r="W72" s="237" t="str">
        <f t="shared" si="2"/>
        <v>NV</v>
      </c>
      <c r="X72" s="237">
        <f>'M3-FINAL'!E73</f>
        <v>1</v>
      </c>
      <c r="Y72" s="237">
        <f>'M3-FINAL'!F73</f>
        <v>4</v>
      </c>
      <c r="Z72" s="237">
        <f>'M3-FINAL'!G73</f>
        <v>4</v>
      </c>
      <c r="AA72" s="237">
        <f>'M3-FINAL'!H73</f>
        <v>11.75</v>
      </c>
      <c r="AB72" s="237">
        <f>'M3-FINAL'!I73</f>
        <v>12</v>
      </c>
      <c r="AC72" s="237">
        <f>'M3-FINAL'!J73</f>
        <v>12</v>
      </c>
      <c r="AD72" s="237">
        <f>'M3-FINAL'!K73</f>
        <v>8</v>
      </c>
      <c r="AE72" s="237" t="str">
        <f t="shared" si="3"/>
        <v>NV</v>
      </c>
      <c r="AF72" s="237">
        <f>'M4_FINAL '!E72</f>
        <v>4.75</v>
      </c>
      <c r="AG72" s="237" t="str">
        <f>IF('M4_FINAL '!F72="","",'M4_FINAL '!F72)</f>
        <v/>
      </c>
      <c r="AH72" s="237">
        <f>'M4_FINAL '!G72</f>
        <v>4.75</v>
      </c>
      <c r="AI72" s="237">
        <f>'M4_FINAL '!H72</f>
        <v>4.5</v>
      </c>
      <c r="AJ72" s="237" t="str">
        <f>IF('M4_FINAL '!I72="","",'M4_FINAL '!I72)</f>
        <v/>
      </c>
      <c r="AK72" s="237">
        <f>'M4_FINAL '!J72</f>
        <v>4.5</v>
      </c>
      <c r="AL72" s="237">
        <f>'M4_FINAL '!K72</f>
        <v>4.6400000000000006</v>
      </c>
      <c r="AM72" s="270" t="str">
        <f t="shared" si="4"/>
        <v>NV</v>
      </c>
      <c r="AN72" s="237">
        <f>'M5-FINAL'!D71</f>
        <v>10</v>
      </c>
      <c r="AO72" s="237" t="str">
        <f>'M5-FINAL'!E71</f>
        <v/>
      </c>
      <c r="AP72" s="237">
        <f>'M5-FINAL'!F71</f>
        <v>10</v>
      </c>
      <c r="AQ72" s="237">
        <f>'M5-FINAL'!G71</f>
        <v>15</v>
      </c>
      <c r="AR72" s="237" t="str">
        <f>'M5-FINAL'!H71</f>
        <v/>
      </c>
      <c r="AS72" s="237">
        <f>'M5-FINAL'!I71</f>
        <v>15</v>
      </c>
      <c r="AT72" s="237">
        <f>'M5-FINAL'!J71</f>
        <v>15</v>
      </c>
      <c r="AU72" s="237" t="str">
        <f>'M5-FINAL'!K71</f>
        <v/>
      </c>
      <c r="AV72" s="237">
        <f>'M5-FINAL'!L71</f>
        <v>15</v>
      </c>
      <c r="AW72" s="237">
        <f>'M5-FINAL'!M71</f>
        <v>13.350000000000001</v>
      </c>
      <c r="AX72" s="237" t="str">
        <f t="shared" si="5"/>
        <v>V</v>
      </c>
      <c r="AY72" s="237">
        <f>'M6-FINAL'!D71</f>
        <v>12.5</v>
      </c>
      <c r="AZ72" s="237" t="str">
        <f>'M6-FINAL'!E71</f>
        <v/>
      </c>
      <c r="BA72" s="237">
        <f>'M6-FINAL'!F71</f>
        <v>12.5</v>
      </c>
      <c r="BB72" s="237">
        <f>'M6-FINAL'!G71</f>
        <v>12.5</v>
      </c>
      <c r="BC72" s="237" t="str">
        <f>'M6-FINAL'!H71</f>
        <v/>
      </c>
      <c r="BD72" s="237">
        <f>'M6-FINAL'!I71</f>
        <v>12.5</v>
      </c>
      <c r="BE72" s="237">
        <f>'M6-FINAL'!J71</f>
        <v>13</v>
      </c>
      <c r="BF72" s="237" t="str">
        <f>'M6-FINAL'!K71</f>
        <v/>
      </c>
      <c r="BG72" s="237">
        <f>'M6-FINAL'!L71</f>
        <v>13</v>
      </c>
      <c r="BH72" s="237">
        <f>'M6-FINAL'!M71</f>
        <v>12.65</v>
      </c>
      <c r="BI72" s="237" t="str">
        <f t="shared" si="9"/>
        <v>V</v>
      </c>
      <c r="BJ72" s="237">
        <f>M7_FINAL!E73</f>
        <v>17</v>
      </c>
      <c r="BK72" s="237" t="str">
        <f>M7_FINAL!F73</f>
        <v/>
      </c>
      <c r="BL72" s="237">
        <f>M7_FINAL!G73</f>
        <v>17</v>
      </c>
      <c r="BM72" s="237">
        <f>M7_FINAL!H73</f>
        <v>13</v>
      </c>
      <c r="BN72" s="237" t="str">
        <f>M7_FINAL!I73</f>
        <v/>
      </c>
      <c r="BO72" s="237">
        <f>M7_FINAL!J73</f>
        <v>13</v>
      </c>
      <c r="BP72" s="237">
        <f>M7_FINAL!K73</f>
        <v>14.760000000000002</v>
      </c>
      <c r="BQ72" s="237" t="str">
        <f t="shared" si="6"/>
        <v>V</v>
      </c>
      <c r="BR72" s="237">
        <f>M8FINAL!E73</f>
        <v>20</v>
      </c>
      <c r="BS72" s="237" t="str">
        <f>M8FINAL!F73</f>
        <v/>
      </c>
      <c r="BT72" s="237">
        <f>M8FINAL!G73</f>
        <v>20</v>
      </c>
      <c r="BU72" s="237">
        <f>M8FINAL!H73</f>
        <v>12.25</v>
      </c>
      <c r="BV72" s="237" t="str">
        <f>M8FINAL!I73</f>
        <v/>
      </c>
      <c r="BW72" s="237">
        <f>M8FINAL!J73</f>
        <v>12.25</v>
      </c>
      <c r="BX72" s="237">
        <f>M8FINAL!K73</f>
        <v>16.125</v>
      </c>
      <c r="BY72" s="237" t="str">
        <f t="shared" si="7"/>
        <v>V</v>
      </c>
      <c r="BZ72" s="237">
        <f t="shared" si="0"/>
        <v>10.704375000000001</v>
      </c>
      <c r="CA72" s="124" t="str">
        <f t="shared" si="8"/>
        <v/>
      </c>
      <c r="CB72" s="133" t="s">
        <v>480</v>
      </c>
    </row>
    <row r="73" spans="2:80">
      <c r="B73" s="101">
        <v>65</v>
      </c>
      <c r="C73" s="130" t="s">
        <v>478</v>
      </c>
      <c r="D73" s="128" t="s">
        <v>477</v>
      </c>
      <c r="E73" s="237">
        <f>'M1 FINAL'!D72</f>
        <v>12</v>
      </c>
      <c r="F73" s="237" t="str">
        <f>'M1 FINAL'!E72</f>
        <v/>
      </c>
      <c r="G73" s="237">
        <f>'M1 FINAL'!F72</f>
        <v>12</v>
      </c>
      <c r="H73" s="237">
        <f>'M1 FINAL'!G72</f>
        <v>8</v>
      </c>
      <c r="I73" s="237">
        <f>'M1 FINAL'!H72</f>
        <v>13</v>
      </c>
      <c r="J73" s="237">
        <f>'M1 FINAL'!I72</f>
        <v>12</v>
      </c>
      <c r="K73" s="237">
        <f>'M1 FINAL'!J72</f>
        <v>6</v>
      </c>
      <c r="L73" s="237">
        <f>'M1 FINAL'!K72</f>
        <v>10</v>
      </c>
      <c r="M73" s="237">
        <f>'M1 FINAL'!L72</f>
        <v>10</v>
      </c>
      <c r="N73" s="237">
        <f>'M1 FINAL'!M72</f>
        <v>11.5</v>
      </c>
      <c r="O73" s="237" t="str">
        <f t="shared" si="1"/>
        <v>NV</v>
      </c>
      <c r="P73" s="237">
        <f>'M2 FINAL'!D72</f>
        <v>6.75</v>
      </c>
      <c r="Q73" s="237" t="str">
        <f>'M2 FINAL'!E72</f>
        <v/>
      </c>
      <c r="R73" s="237">
        <f>'M2 FINAL'!F72</f>
        <v>6.75</v>
      </c>
      <c r="S73" s="237">
        <f>'M2 FINAL'!G72</f>
        <v>4.25</v>
      </c>
      <c r="T73" s="237" t="str">
        <f>'M2 FINAL'!H72</f>
        <v/>
      </c>
      <c r="U73" s="237">
        <f>'M2 FINAL'!I72</f>
        <v>4.25</v>
      </c>
      <c r="V73" s="237">
        <f>'M2 FINAL'!J72</f>
        <v>5.65</v>
      </c>
      <c r="W73" s="237" t="str">
        <f t="shared" si="2"/>
        <v>NV</v>
      </c>
      <c r="X73" s="237">
        <f>'M3-FINAL'!E74</f>
        <v>0</v>
      </c>
      <c r="Y73" s="237" t="str">
        <f>'M3-FINAL'!F74</f>
        <v/>
      </c>
      <c r="Z73" s="237">
        <f>'M3-FINAL'!G74</f>
        <v>0</v>
      </c>
      <c r="AA73" s="237">
        <f>'M3-FINAL'!H74</f>
        <v>9.25</v>
      </c>
      <c r="AB73" s="237" t="str">
        <f>'M3-FINAL'!I74</f>
        <v/>
      </c>
      <c r="AC73" s="237">
        <f>'M3-FINAL'!J74</f>
        <v>9.25</v>
      </c>
      <c r="AD73" s="237">
        <f>'M3-FINAL'!K74</f>
        <v>4.625</v>
      </c>
      <c r="AE73" s="237" t="str">
        <f t="shared" si="3"/>
        <v>NV</v>
      </c>
      <c r="AF73" s="237">
        <f>'M4_FINAL '!E73</f>
        <v>5.875</v>
      </c>
      <c r="AG73" s="237" t="str">
        <f>IF('M4_FINAL '!F73="","",'M4_FINAL '!F73)</f>
        <v/>
      </c>
      <c r="AH73" s="237">
        <f>'M4_FINAL '!G73</f>
        <v>5.875</v>
      </c>
      <c r="AI73" s="237">
        <f>'M4_FINAL '!H73</f>
        <v>4.25</v>
      </c>
      <c r="AJ73" s="237" t="str">
        <f>IF('M4_FINAL '!I73="","",'M4_FINAL '!I73)</f>
        <v/>
      </c>
      <c r="AK73" s="237">
        <f>'M4_FINAL '!J73</f>
        <v>4.25</v>
      </c>
      <c r="AL73" s="237">
        <f>'M4_FINAL '!K73</f>
        <v>5.16</v>
      </c>
      <c r="AM73" s="270" t="str">
        <f t="shared" si="4"/>
        <v>NV</v>
      </c>
      <c r="AN73" s="237">
        <f>'M5-FINAL'!D72</f>
        <v>10</v>
      </c>
      <c r="AO73" s="237" t="str">
        <f>'M5-FINAL'!E72</f>
        <v/>
      </c>
      <c r="AP73" s="237">
        <f>'M5-FINAL'!F72</f>
        <v>10</v>
      </c>
      <c r="AQ73" s="237">
        <f>'M5-FINAL'!G72</f>
        <v>14</v>
      </c>
      <c r="AR73" s="237" t="str">
        <f>'M5-FINAL'!H72</f>
        <v/>
      </c>
      <c r="AS73" s="237">
        <f>'M5-FINAL'!I72</f>
        <v>14</v>
      </c>
      <c r="AT73" s="237">
        <f>'M5-FINAL'!J72</f>
        <v>12</v>
      </c>
      <c r="AU73" s="237" t="str">
        <f>'M5-FINAL'!K72</f>
        <v/>
      </c>
      <c r="AV73" s="237">
        <f>'M5-FINAL'!L72</f>
        <v>12</v>
      </c>
      <c r="AW73" s="237">
        <f>'M5-FINAL'!M72</f>
        <v>12</v>
      </c>
      <c r="AX73" s="237" t="str">
        <f t="shared" si="5"/>
        <v>V</v>
      </c>
      <c r="AY73" s="237">
        <f>'M6-FINAL'!D72</f>
        <v>14</v>
      </c>
      <c r="AZ73" s="237" t="str">
        <f>'M6-FINAL'!E72</f>
        <v/>
      </c>
      <c r="BA73" s="237">
        <f>'M6-FINAL'!F72</f>
        <v>14</v>
      </c>
      <c r="BB73" s="237">
        <f>'M6-FINAL'!G72</f>
        <v>14</v>
      </c>
      <c r="BC73" s="237" t="str">
        <f>'M6-FINAL'!H72</f>
        <v/>
      </c>
      <c r="BD73" s="237">
        <f>'M6-FINAL'!I72</f>
        <v>14</v>
      </c>
      <c r="BE73" s="237">
        <f>'M6-FINAL'!J72</f>
        <v>12</v>
      </c>
      <c r="BF73" s="237" t="str">
        <f>'M6-FINAL'!K72</f>
        <v/>
      </c>
      <c r="BG73" s="237">
        <f>'M6-FINAL'!L72</f>
        <v>12</v>
      </c>
      <c r="BH73" s="237">
        <f>'M6-FINAL'!M72</f>
        <v>13.4</v>
      </c>
      <c r="BI73" s="237" t="str">
        <f t="shared" si="9"/>
        <v>V</v>
      </c>
      <c r="BJ73" s="237">
        <f>M7_FINAL!E74</f>
        <v>12</v>
      </c>
      <c r="BK73" s="237" t="str">
        <f>M7_FINAL!F74</f>
        <v/>
      </c>
      <c r="BL73" s="237">
        <f>M7_FINAL!G74</f>
        <v>12</v>
      </c>
      <c r="BM73" s="237">
        <f>M7_FINAL!H74</f>
        <v>14.75</v>
      </c>
      <c r="BN73" s="237" t="str">
        <f>M7_FINAL!I74</f>
        <v/>
      </c>
      <c r="BO73" s="237">
        <f>M7_FINAL!J74</f>
        <v>14.75</v>
      </c>
      <c r="BP73" s="237">
        <f>M7_FINAL!K74</f>
        <v>13.540000000000003</v>
      </c>
      <c r="BQ73" s="237" t="str">
        <f t="shared" si="6"/>
        <v>V</v>
      </c>
      <c r="BR73" s="237">
        <f>M8FINAL!E74</f>
        <v>20</v>
      </c>
      <c r="BS73" s="237" t="str">
        <f>M8FINAL!F74</f>
        <v/>
      </c>
      <c r="BT73" s="237">
        <f>M8FINAL!G74</f>
        <v>20</v>
      </c>
      <c r="BU73" s="237">
        <f>M8FINAL!H74</f>
        <v>13.5</v>
      </c>
      <c r="BV73" s="237" t="str">
        <f>M8FINAL!I74</f>
        <v/>
      </c>
      <c r="BW73" s="237">
        <f>M8FINAL!J74</f>
        <v>13.5</v>
      </c>
      <c r="BX73" s="237">
        <f>M8FINAL!K74</f>
        <v>16.75</v>
      </c>
      <c r="BY73" s="237" t="str">
        <f t="shared" si="7"/>
        <v>V</v>
      </c>
      <c r="BZ73" s="237">
        <f t="shared" ref="BZ73:BZ136" si="10">(N73+V73+AD73+AL73+AW73+BH73+BP73+BX73)/8</f>
        <v>10.328125</v>
      </c>
      <c r="CA73" s="124" t="str">
        <f t="shared" si="8"/>
        <v/>
      </c>
      <c r="CB73" s="130" t="s">
        <v>478</v>
      </c>
    </row>
    <row r="74" spans="2:80">
      <c r="B74" s="102">
        <v>66</v>
      </c>
      <c r="C74" s="130" t="s">
        <v>476</v>
      </c>
      <c r="D74" s="128" t="s">
        <v>277</v>
      </c>
      <c r="E74" s="237">
        <f>'M1 FINAL'!D73</f>
        <v>12.600000000000001</v>
      </c>
      <c r="F74" s="237" t="str">
        <f>'M1 FINAL'!E73</f>
        <v/>
      </c>
      <c r="G74" s="237">
        <f>'M1 FINAL'!F73</f>
        <v>12.600000000000001</v>
      </c>
      <c r="H74" s="237">
        <f>'M1 FINAL'!G73</f>
        <v>12.5</v>
      </c>
      <c r="I74" s="237" t="str">
        <f>'M1 FINAL'!H73</f>
        <v/>
      </c>
      <c r="J74" s="237">
        <f>'M1 FINAL'!I73</f>
        <v>12.5</v>
      </c>
      <c r="K74" s="237">
        <f>'M1 FINAL'!J73</f>
        <v>17.5</v>
      </c>
      <c r="L74" s="237" t="str">
        <f>'M1 FINAL'!K73</f>
        <v/>
      </c>
      <c r="M74" s="237">
        <f>'M1 FINAL'!L73</f>
        <v>17.5</v>
      </c>
      <c r="N74" s="237">
        <f>'M1 FINAL'!M73</f>
        <v>13.787500000000001</v>
      </c>
      <c r="O74" s="237" t="str">
        <f t="shared" ref="O74:O137" si="11">IF(AND(G74&gt;=6,J74&gt;=6,M74&gt;=6,N74&gt;=12),IF(AND(F74="",I74="",L74=""),"V","VAR"),IF(OR(G74&lt;6,J74&lt;6,N74&lt;8),"NV",IF($BZ74&gt;=12,"VPC","NV")))</f>
        <v>V</v>
      </c>
      <c r="P74" s="237">
        <f>'M2 FINAL'!D73</f>
        <v>12</v>
      </c>
      <c r="Q74" s="237" t="str">
        <f>'M2 FINAL'!E73</f>
        <v/>
      </c>
      <c r="R74" s="237">
        <f>'M2 FINAL'!F73</f>
        <v>12</v>
      </c>
      <c r="S74" s="237">
        <f>'M2 FINAL'!G73</f>
        <v>6.5</v>
      </c>
      <c r="T74" s="237">
        <f>'M2 FINAL'!H73</f>
        <v>10</v>
      </c>
      <c r="U74" s="237">
        <f>'M2 FINAL'!I73</f>
        <v>10</v>
      </c>
      <c r="V74" s="237">
        <f>'M2 FINAL'!J73</f>
        <v>11.120000000000001</v>
      </c>
      <c r="W74" s="237" t="str">
        <f t="shared" ref="W74:W137" si="12">IF(AND(R74&gt;=6,U74&gt;=6,V74&gt;=12),IF(AND(Q74="",T74=""),"V","VAR"),IF(OR(R74&lt;6,V74&lt;8),"NV",IF($BZ74&gt;=12,"VPC","NV")))</f>
        <v>VPC</v>
      </c>
      <c r="X74" s="237">
        <f>'M3-FINAL'!E75</f>
        <v>6.75</v>
      </c>
      <c r="Y74" s="237">
        <f>'M3-FINAL'!F75</f>
        <v>7.5</v>
      </c>
      <c r="Z74" s="237">
        <f>'M3-FINAL'!G75</f>
        <v>7.5</v>
      </c>
      <c r="AA74" s="237">
        <f>'M3-FINAL'!H75</f>
        <v>16.25</v>
      </c>
      <c r="AB74" s="237" t="str">
        <f>'M3-FINAL'!I75</f>
        <v/>
      </c>
      <c r="AC74" s="237">
        <f>'M3-FINAL'!J75</f>
        <v>16.25</v>
      </c>
      <c r="AD74" s="237">
        <f>'M3-FINAL'!K75</f>
        <v>11.875</v>
      </c>
      <c r="AE74" s="237" t="str">
        <f t="shared" ref="AE74:AE137" si="13">IF(AND(Z74&gt;=6,AC74&gt;=6,AD74&gt;=12),IF(AND(Y74="",AB74=""),"V","VAR"),IF(OR(Z74&lt;6,AD74&lt;8),"NV",IF($BZ74&gt;=12,"VPC","NV")))</f>
        <v>VPC</v>
      </c>
      <c r="AF74" s="237">
        <f>'M4_FINAL '!E74</f>
        <v>14.75</v>
      </c>
      <c r="AG74" s="237" t="str">
        <f>IF('M4_FINAL '!F74="","",'M4_FINAL '!F74)</f>
        <v/>
      </c>
      <c r="AH74" s="237">
        <f>'M4_FINAL '!G74</f>
        <v>14.75</v>
      </c>
      <c r="AI74" s="237">
        <f>'M4_FINAL '!H74</f>
        <v>13.25</v>
      </c>
      <c r="AJ74" s="237" t="str">
        <f>IF('M4_FINAL '!I74="","",'M4_FINAL '!I74)</f>
        <v/>
      </c>
      <c r="AK74" s="237">
        <f>'M4_FINAL '!J74</f>
        <v>13.25</v>
      </c>
      <c r="AL74" s="237">
        <f>'M4_FINAL '!K74</f>
        <v>14.090000000000002</v>
      </c>
      <c r="AM74" s="270" t="str">
        <f t="shared" ref="AM74:AM137" si="14">IF(AND(AH74&gt;=6,AK74&gt;=6,AL74&gt;=12),IF(AND(AG74="",AJ74=""),"V","VAR"),IF(OR(AH74&lt;6,AL74&lt;8),"NV",IF($BZ74&gt;=12,"VPC","NV")))</f>
        <v>V</v>
      </c>
      <c r="AN74" s="237">
        <f>'M5-FINAL'!D73</f>
        <v>13</v>
      </c>
      <c r="AO74" s="237" t="str">
        <f>'M5-FINAL'!E73</f>
        <v/>
      </c>
      <c r="AP74" s="237">
        <f>'M5-FINAL'!F73</f>
        <v>13</v>
      </c>
      <c r="AQ74" s="237">
        <f>'M5-FINAL'!G73</f>
        <v>15</v>
      </c>
      <c r="AR74" s="237" t="str">
        <f>'M5-FINAL'!H73</f>
        <v/>
      </c>
      <c r="AS74" s="237">
        <f>'M5-FINAL'!I73</f>
        <v>15</v>
      </c>
      <c r="AT74" s="237">
        <f>'M5-FINAL'!J73</f>
        <v>13</v>
      </c>
      <c r="AU74" s="237" t="str">
        <f>'M5-FINAL'!K73</f>
        <v/>
      </c>
      <c r="AV74" s="237">
        <f>'M5-FINAL'!L73</f>
        <v>13</v>
      </c>
      <c r="AW74" s="237">
        <f>'M5-FINAL'!M73</f>
        <v>13.66</v>
      </c>
      <c r="AX74" s="237" t="str">
        <f t="shared" ref="AX74:AX137" si="15">IF(AND(AP74&gt;=6,AS74&gt;=6,AV74&gt;=6,AW74&gt;=12),IF(AND(AO74="",AR74="",AU74=""),"V","VAR"),IF(OR(AP74&lt;6,AS74&lt;6,AW74&lt;8),"NV",IF($BZ74&gt;=12,"VPC","NV")))</f>
        <v>V</v>
      </c>
      <c r="AY74" s="237">
        <f>'M6-FINAL'!D73</f>
        <v>10</v>
      </c>
      <c r="AZ74" s="237">
        <f>'M6-FINAL'!E73</f>
        <v>12</v>
      </c>
      <c r="BA74" s="237">
        <f>'M6-FINAL'!F73</f>
        <v>12</v>
      </c>
      <c r="BB74" s="237">
        <f>'M6-FINAL'!G73</f>
        <v>10</v>
      </c>
      <c r="BC74" s="237">
        <f>'M6-FINAL'!H73</f>
        <v>12</v>
      </c>
      <c r="BD74" s="237">
        <f>'M6-FINAL'!I73</f>
        <v>12</v>
      </c>
      <c r="BE74" s="237">
        <f>'M6-FINAL'!J73</f>
        <v>12</v>
      </c>
      <c r="BF74" s="237" t="str">
        <f>'M6-FINAL'!K73</f>
        <v/>
      </c>
      <c r="BG74" s="237">
        <f>'M6-FINAL'!L73</f>
        <v>12</v>
      </c>
      <c r="BH74" s="237">
        <f>'M6-FINAL'!M73</f>
        <v>12</v>
      </c>
      <c r="BI74" s="237" t="str">
        <f t="shared" si="9"/>
        <v>VAR</v>
      </c>
      <c r="BJ74" s="237">
        <f>M7_FINAL!E75</f>
        <v>18.5</v>
      </c>
      <c r="BK74" s="237" t="str">
        <f>M7_FINAL!F75</f>
        <v/>
      </c>
      <c r="BL74" s="237">
        <f>M7_FINAL!G75</f>
        <v>18.5</v>
      </c>
      <c r="BM74" s="237">
        <f>M7_FINAL!H75</f>
        <v>14.75</v>
      </c>
      <c r="BN74" s="237" t="str">
        <f>M7_FINAL!I75</f>
        <v/>
      </c>
      <c r="BO74" s="237">
        <f>M7_FINAL!J75</f>
        <v>14.75</v>
      </c>
      <c r="BP74" s="237">
        <f>M7_FINAL!K75</f>
        <v>16.400000000000002</v>
      </c>
      <c r="BQ74" s="237" t="str">
        <f t="shared" ref="BQ74:BQ137" si="16">IF(AND(BL74&gt;=6,BO74&gt;=6,BP74&gt;=12),IF(AND(BK74="",BN74=""),"V","VAR"),IF(OR(BL74&lt;6,BP74&lt;8),"NV",IF($BZ74&gt;=12,"VPC","NV")))</f>
        <v>V</v>
      </c>
      <c r="BR74" s="237">
        <f>M8FINAL!E75</f>
        <v>20</v>
      </c>
      <c r="BS74" s="237" t="str">
        <f>M8FINAL!F75</f>
        <v/>
      </c>
      <c r="BT74" s="237">
        <f>M8FINAL!G75</f>
        <v>20</v>
      </c>
      <c r="BU74" s="237">
        <f>M8FINAL!H75</f>
        <v>14.25</v>
      </c>
      <c r="BV74" s="237" t="str">
        <f>M8FINAL!I75</f>
        <v/>
      </c>
      <c r="BW74" s="237">
        <f>M8FINAL!J75</f>
        <v>14.25</v>
      </c>
      <c r="BX74" s="237">
        <f>M8FINAL!K75</f>
        <v>17.125</v>
      </c>
      <c r="BY74" s="237" t="str">
        <f t="shared" ref="BY74:BY137" si="17">IF(AND(BT74&gt;=6,BW74&gt;=6,BX74&gt;=12),IF(AND(BS74="",BV74=""),"V","VAR"),IF(OR(BT74&lt;6,BX74&lt;8),"NV",IF($BZ74&gt;=12,"VPC","NV")))</f>
        <v>V</v>
      </c>
      <c r="BZ74" s="237">
        <f t="shared" si="10"/>
        <v>13.757187500000001</v>
      </c>
      <c r="CA74" s="124" t="str">
        <f t="shared" ref="CA74:CA137" si="18">IF(AND(BZ74&gt;=12, G74&gt;=6,J74&gt;=6,M74&gt;=6, N74&gt;=8,  R74&gt;=6, U74&gt;=6, V74&gt;=8,  Z74&gt;=6,AC74&gt;=6,AD74&gt;=8,AH74&gt;=6,AK74&gt;=6,AL74&gt;=8, AP74&gt;=6,AS74&gt;=6,AV74&gt;=6,AW74&gt;=8, BA74&gt;=6,BD74&gt;=6,BG74&gt;=6,BH74&gt;=8, BL74&gt;=6,BO74&gt;=6,BP74&gt;=8, BT74&gt;=6,BW74&gt;=6,BX74&gt;=8),"Admis(e) ","")</f>
        <v xml:space="preserve">Admis(e) </v>
      </c>
      <c r="CB74" s="130" t="s">
        <v>476</v>
      </c>
    </row>
    <row r="75" spans="2:80">
      <c r="B75" s="101">
        <v>67</v>
      </c>
      <c r="C75" s="130" t="s">
        <v>475</v>
      </c>
      <c r="D75" s="128" t="s">
        <v>277</v>
      </c>
      <c r="E75" s="237">
        <f>'M1 FINAL'!D74</f>
        <v>11.4</v>
      </c>
      <c r="F75" s="237" t="str">
        <f>'M1 FINAL'!E74</f>
        <v/>
      </c>
      <c r="G75" s="237">
        <f>'M1 FINAL'!F74</f>
        <v>11.4</v>
      </c>
      <c r="H75" s="237">
        <f>'M1 FINAL'!G74</f>
        <v>9.5</v>
      </c>
      <c r="I75" s="237" t="str">
        <f>'M1 FINAL'!H74</f>
        <v/>
      </c>
      <c r="J75" s="237">
        <f>'M1 FINAL'!I74</f>
        <v>9.5</v>
      </c>
      <c r="K75" s="237">
        <f>'M1 FINAL'!J74</f>
        <v>17.5</v>
      </c>
      <c r="L75" s="237" t="str">
        <f>'M1 FINAL'!K74</f>
        <v/>
      </c>
      <c r="M75" s="237">
        <f>'M1 FINAL'!L74</f>
        <v>17.5</v>
      </c>
      <c r="N75" s="237">
        <f>'M1 FINAL'!M74</f>
        <v>12.2125</v>
      </c>
      <c r="O75" s="237" t="str">
        <f t="shared" si="11"/>
        <v>V</v>
      </c>
      <c r="P75" s="237">
        <f>'M2 FINAL'!D74</f>
        <v>13.25</v>
      </c>
      <c r="Q75" s="237" t="str">
        <f>'M2 FINAL'!E74</f>
        <v/>
      </c>
      <c r="R75" s="237">
        <f>'M2 FINAL'!F74</f>
        <v>13.25</v>
      </c>
      <c r="S75" s="237">
        <f>'M2 FINAL'!G74</f>
        <v>11.5</v>
      </c>
      <c r="T75" s="237" t="str">
        <f>'M2 FINAL'!H74</f>
        <v/>
      </c>
      <c r="U75" s="237">
        <f>'M2 FINAL'!I74</f>
        <v>11.5</v>
      </c>
      <c r="V75" s="237">
        <f>'M2 FINAL'!J74</f>
        <v>12.48</v>
      </c>
      <c r="W75" s="237" t="str">
        <f t="shared" si="12"/>
        <v>V</v>
      </c>
      <c r="X75" s="237">
        <f>'M3-FINAL'!E76</f>
        <v>16.125</v>
      </c>
      <c r="Y75" s="237" t="str">
        <f>'M3-FINAL'!F76</f>
        <v/>
      </c>
      <c r="Z75" s="237">
        <f>'M3-FINAL'!G76</f>
        <v>16.125</v>
      </c>
      <c r="AA75" s="237">
        <f>'M3-FINAL'!H76</f>
        <v>16.25</v>
      </c>
      <c r="AB75" s="237" t="str">
        <f>'M3-FINAL'!I76</f>
        <v/>
      </c>
      <c r="AC75" s="237">
        <f>'M3-FINAL'!J76</f>
        <v>16.25</v>
      </c>
      <c r="AD75" s="237">
        <f>'M3-FINAL'!K76</f>
        <v>16.1875</v>
      </c>
      <c r="AE75" s="237" t="str">
        <f t="shared" si="13"/>
        <v>V</v>
      </c>
      <c r="AF75" s="237">
        <f>'M4_FINAL '!E75</f>
        <v>14.25</v>
      </c>
      <c r="AG75" s="237" t="str">
        <f>IF('M4_FINAL '!F75="","",'M4_FINAL '!F75)</f>
        <v/>
      </c>
      <c r="AH75" s="237">
        <f>'M4_FINAL '!G75</f>
        <v>14.25</v>
      </c>
      <c r="AI75" s="237">
        <f>'M4_FINAL '!H75</f>
        <v>13.75</v>
      </c>
      <c r="AJ75" s="237" t="str">
        <f>IF('M4_FINAL '!I75="","",'M4_FINAL '!I75)</f>
        <v/>
      </c>
      <c r="AK75" s="237">
        <f>'M4_FINAL '!J75</f>
        <v>13.75</v>
      </c>
      <c r="AL75" s="237">
        <f>'M4_FINAL '!K75</f>
        <v>14.030000000000001</v>
      </c>
      <c r="AM75" s="270" t="str">
        <f t="shared" si="14"/>
        <v>V</v>
      </c>
      <c r="AN75" s="237">
        <f>'M5-FINAL'!D74</f>
        <v>13.4</v>
      </c>
      <c r="AO75" s="237" t="str">
        <f>'M5-FINAL'!E74</f>
        <v/>
      </c>
      <c r="AP75" s="237">
        <f>'M5-FINAL'!F74</f>
        <v>13.4</v>
      </c>
      <c r="AQ75" s="237">
        <f>'M5-FINAL'!G74</f>
        <v>16</v>
      </c>
      <c r="AR75" s="237" t="str">
        <f>'M5-FINAL'!H74</f>
        <v/>
      </c>
      <c r="AS75" s="237">
        <f>'M5-FINAL'!I74</f>
        <v>16</v>
      </c>
      <c r="AT75" s="237">
        <f>'M5-FINAL'!J74</f>
        <v>14</v>
      </c>
      <c r="AU75" s="237" t="str">
        <f>'M5-FINAL'!K74</f>
        <v/>
      </c>
      <c r="AV75" s="237">
        <f>'M5-FINAL'!L74</f>
        <v>14</v>
      </c>
      <c r="AW75" s="237">
        <f>'M5-FINAL'!M74</f>
        <v>14.462000000000003</v>
      </c>
      <c r="AX75" s="237" t="str">
        <f t="shared" si="15"/>
        <v>V</v>
      </c>
      <c r="AY75" s="237">
        <f>'M6-FINAL'!D74</f>
        <v>13.5</v>
      </c>
      <c r="AZ75" s="237" t="str">
        <f>'M6-FINAL'!E74</f>
        <v/>
      </c>
      <c r="BA75" s="237">
        <f>'M6-FINAL'!F74</f>
        <v>13.5</v>
      </c>
      <c r="BB75" s="237">
        <f>'M6-FINAL'!G74</f>
        <v>13.5</v>
      </c>
      <c r="BC75" s="237" t="str">
        <f>'M6-FINAL'!H74</f>
        <v/>
      </c>
      <c r="BD75" s="237">
        <f>'M6-FINAL'!I74</f>
        <v>13.5</v>
      </c>
      <c r="BE75" s="237">
        <f>'M6-FINAL'!J74</f>
        <v>13</v>
      </c>
      <c r="BF75" s="237" t="str">
        <f>'M6-FINAL'!K74</f>
        <v/>
      </c>
      <c r="BG75" s="237">
        <f>'M6-FINAL'!L74</f>
        <v>13</v>
      </c>
      <c r="BH75" s="237">
        <f>'M6-FINAL'!M74</f>
        <v>13.35</v>
      </c>
      <c r="BI75" s="237" t="str">
        <f t="shared" si="9"/>
        <v>V</v>
      </c>
      <c r="BJ75" s="237">
        <f>M7_FINAL!E76</f>
        <v>18.25</v>
      </c>
      <c r="BK75" s="237" t="str">
        <f>M7_FINAL!F76</f>
        <v/>
      </c>
      <c r="BL75" s="237">
        <f>M7_FINAL!G76</f>
        <v>18.25</v>
      </c>
      <c r="BM75" s="237">
        <f>M7_FINAL!H76</f>
        <v>14.5</v>
      </c>
      <c r="BN75" s="237" t="str">
        <f>M7_FINAL!I76</f>
        <v/>
      </c>
      <c r="BO75" s="237">
        <f>M7_FINAL!J76</f>
        <v>14.5</v>
      </c>
      <c r="BP75" s="237">
        <f>M7_FINAL!K76</f>
        <v>16.149999999999999</v>
      </c>
      <c r="BQ75" s="237" t="str">
        <f t="shared" si="16"/>
        <v>V</v>
      </c>
      <c r="BR75" s="237">
        <f>M8FINAL!E76</f>
        <v>20</v>
      </c>
      <c r="BS75" s="237" t="str">
        <f>M8FINAL!F76</f>
        <v/>
      </c>
      <c r="BT75" s="237">
        <f>M8FINAL!G76</f>
        <v>20</v>
      </c>
      <c r="BU75" s="237">
        <f>M8FINAL!H76</f>
        <v>15</v>
      </c>
      <c r="BV75" s="237" t="str">
        <f>M8FINAL!I76</f>
        <v/>
      </c>
      <c r="BW75" s="237">
        <f>M8FINAL!J76</f>
        <v>15</v>
      </c>
      <c r="BX75" s="237">
        <f>M8FINAL!K76</f>
        <v>17.5</v>
      </c>
      <c r="BY75" s="237" t="str">
        <f t="shared" si="17"/>
        <v>V</v>
      </c>
      <c r="BZ75" s="237">
        <f t="shared" si="10"/>
        <v>14.546500000000002</v>
      </c>
      <c r="CA75" s="124" t="str">
        <f t="shared" si="18"/>
        <v xml:space="preserve">Admis(e) </v>
      </c>
      <c r="CB75" s="130" t="s">
        <v>475</v>
      </c>
    </row>
    <row r="76" spans="2:80">
      <c r="B76" s="102">
        <v>68</v>
      </c>
      <c r="C76" s="129" t="s">
        <v>474</v>
      </c>
      <c r="D76" s="128" t="s">
        <v>473</v>
      </c>
      <c r="E76" s="237">
        <f>'M1 FINAL'!D75</f>
        <v>10.4</v>
      </c>
      <c r="F76" s="237" t="str">
        <f>'M1 FINAL'!E75</f>
        <v/>
      </c>
      <c r="G76" s="237">
        <f>'M1 FINAL'!F75</f>
        <v>10.4</v>
      </c>
      <c r="H76" s="237">
        <f>'M1 FINAL'!G75</f>
        <v>12</v>
      </c>
      <c r="I76" s="237" t="str">
        <f>'M1 FINAL'!H75</f>
        <v/>
      </c>
      <c r="J76" s="237">
        <f>'M1 FINAL'!I75</f>
        <v>12</v>
      </c>
      <c r="K76" s="237">
        <f>'M1 FINAL'!J75</f>
        <v>17.5</v>
      </c>
      <c r="L76" s="237" t="str">
        <f>'M1 FINAL'!K75</f>
        <v/>
      </c>
      <c r="M76" s="237">
        <f>'M1 FINAL'!L75</f>
        <v>17.5</v>
      </c>
      <c r="N76" s="237">
        <f>'M1 FINAL'!M75</f>
        <v>12.775</v>
      </c>
      <c r="O76" s="237" t="str">
        <f t="shared" si="11"/>
        <v>V</v>
      </c>
      <c r="P76" s="237">
        <f>'M2 FINAL'!D75</f>
        <v>15.5</v>
      </c>
      <c r="Q76" s="237" t="str">
        <f>'M2 FINAL'!E75</f>
        <v/>
      </c>
      <c r="R76" s="237">
        <f>'M2 FINAL'!F75</f>
        <v>15.5</v>
      </c>
      <c r="S76" s="237">
        <f>'M2 FINAL'!G75</f>
        <v>9.5</v>
      </c>
      <c r="T76" s="237" t="str">
        <f>'M2 FINAL'!H75</f>
        <v/>
      </c>
      <c r="U76" s="237">
        <f>'M2 FINAL'!I75</f>
        <v>9.5</v>
      </c>
      <c r="V76" s="237">
        <f>'M2 FINAL'!J75</f>
        <v>12.860000000000001</v>
      </c>
      <c r="W76" s="237" t="str">
        <f t="shared" si="12"/>
        <v>V</v>
      </c>
      <c r="X76" s="237">
        <f>'M3-FINAL'!E77</f>
        <v>15.625</v>
      </c>
      <c r="Y76" s="237" t="str">
        <f>'M3-FINAL'!F77</f>
        <v/>
      </c>
      <c r="Z76" s="237">
        <f>'M3-FINAL'!G77</f>
        <v>15.625</v>
      </c>
      <c r="AA76" s="237">
        <f>'M3-FINAL'!H77</f>
        <v>19</v>
      </c>
      <c r="AB76" s="237" t="str">
        <f>'M3-FINAL'!I77</f>
        <v/>
      </c>
      <c r="AC76" s="237">
        <f>'M3-FINAL'!J77</f>
        <v>19</v>
      </c>
      <c r="AD76" s="237">
        <f>'M3-FINAL'!K77</f>
        <v>17.3125</v>
      </c>
      <c r="AE76" s="237" t="str">
        <f t="shared" si="13"/>
        <v>V</v>
      </c>
      <c r="AF76" s="237">
        <f>'M4_FINAL '!E76</f>
        <v>14</v>
      </c>
      <c r="AG76" s="237" t="str">
        <f>IF('M4_FINAL '!F76="","",'M4_FINAL '!F76)</f>
        <v/>
      </c>
      <c r="AH76" s="237">
        <f>'M4_FINAL '!G76</f>
        <v>14</v>
      </c>
      <c r="AI76" s="237">
        <f>'M4_FINAL '!H76</f>
        <v>13.25</v>
      </c>
      <c r="AJ76" s="237" t="str">
        <f>IF('M4_FINAL '!I76="","",'M4_FINAL '!I76)</f>
        <v/>
      </c>
      <c r="AK76" s="237">
        <f>'M4_FINAL '!J76</f>
        <v>13.25</v>
      </c>
      <c r="AL76" s="237">
        <f>'M4_FINAL '!K76</f>
        <v>13.670000000000002</v>
      </c>
      <c r="AM76" s="270" t="str">
        <f t="shared" si="14"/>
        <v>V</v>
      </c>
      <c r="AN76" s="237">
        <f>'M5-FINAL'!D75</f>
        <v>13.4</v>
      </c>
      <c r="AO76" s="237" t="str">
        <f>'M5-FINAL'!E75</f>
        <v/>
      </c>
      <c r="AP76" s="237">
        <f>'M5-FINAL'!F75</f>
        <v>13.4</v>
      </c>
      <c r="AQ76" s="237">
        <f>'M5-FINAL'!G75</f>
        <v>16</v>
      </c>
      <c r="AR76" s="237" t="str">
        <f>'M5-FINAL'!H75</f>
        <v/>
      </c>
      <c r="AS76" s="237">
        <f>'M5-FINAL'!I75</f>
        <v>16</v>
      </c>
      <c r="AT76" s="237">
        <f>'M5-FINAL'!J75</f>
        <v>15</v>
      </c>
      <c r="AU76" s="237" t="str">
        <f>'M5-FINAL'!K75</f>
        <v/>
      </c>
      <c r="AV76" s="237">
        <f>'M5-FINAL'!L75</f>
        <v>15</v>
      </c>
      <c r="AW76" s="237">
        <f>'M5-FINAL'!M75</f>
        <v>14.802000000000003</v>
      </c>
      <c r="AX76" s="237" t="str">
        <f t="shared" si="15"/>
        <v>V</v>
      </c>
      <c r="AY76" s="237">
        <f>'M6-FINAL'!D75</f>
        <v>14</v>
      </c>
      <c r="AZ76" s="237" t="str">
        <f>'M6-FINAL'!E75</f>
        <v/>
      </c>
      <c r="BA76" s="237">
        <f>'M6-FINAL'!F75</f>
        <v>14</v>
      </c>
      <c r="BB76" s="237">
        <f>'M6-FINAL'!G75</f>
        <v>14</v>
      </c>
      <c r="BC76" s="237" t="str">
        <f>'M6-FINAL'!H75</f>
        <v/>
      </c>
      <c r="BD76" s="237">
        <f>'M6-FINAL'!I75</f>
        <v>14</v>
      </c>
      <c r="BE76" s="237">
        <f>'M6-FINAL'!J75</f>
        <v>13</v>
      </c>
      <c r="BF76" s="237" t="str">
        <f>'M6-FINAL'!K75</f>
        <v/>
      </c>
      <c r="BG76" s="237">
        <f>'M6-FINAL'!L75</f>
        <v>13</v>
      </c>
      <c r="BH76" s="237">
        <f>'M6-FINAL'!M75</f>
        <v>13.700000000000001</v>
      </c>
      <c r="BI76" s="237" t="str">
        <f t="shared" si="9"/>
        <v>V</v>
      </c>
      <c r="BJ76" s="237">
        <f>M7_FINAL!E77</f>
        <v>18</v>
      </c>
      <c r="BK76" s="237" t="str">
        <f>M7_FINAL!F77</f>
        <v/>
      </c>
      <c r="BL76" s="237">
        <f>M7_FINAL!G77</f>
        <v>18</v>
      </c>
      <c r="BM76" s="237">
        <f>M7_FINAL!H77</f>
        <v>14</v>
      </c>
      <c r="BN76" s="237" t="str">
        <f>M7_FINAL!I77</f>
        <v/>
      </c>
      <c r="BO76" s="237">
        <f>M7_FINAL!J77</f>
        <v>14</v>
      </c>
      <c r="BP76" s="237">
        <f>M7_FINAL!K77</f>
        <v>15.760000000000002</v>
      </c>
      <c r="BQ76" s="237" t="str">
        <f t="shared" si="16"/>
        <v>V</v>
      </c>
      <c r="BR76" s="237">
        <f>M8FINAL!E77</f>
        <v>18</v>
      </c>
      <c r="BS76" s="237" t="str">
        <f>M8FINAL!F77</f>
        <v/>
      </c>
      <c r="BT76" s="237">
        <f>M8FINAL!G77</f>
        <v>18</v>
      </c>
      <c r="BU76" s="237">
        <f>M8FINAL!H77</f>
        <v>15</v>
      </c>
      <c r="BV76" s="237" t="str">
        <f>M8FINAL!I77</f>
        <v/>
      </c>
      <c r="BW76" s="237">
        <f>M8FINAL!J77</f>
        <v>15</v>
      </c>
      <c r="BX76" s="237">
        <f>M8FINAL!K77</f>
        <v>16.5</v>
      </c>
      <c r="BY76" s="237" t="str">
        <f t="shared" si="17"/>
        <v>V</v>
      </c>
      <c r="BZ76" s="237">
        <f t="shared" si="10"/>
        <v>14.672437500000003</v>
      </c>
      <c r="CA76" s="124" t="str">
        <f t="shared" si="18"/>
        <v xml:space="preserve">Admis(e) </v>
      </c>
      <c r="CB76" s="129" t="s">
        <v>474</v>
      </c>
    </row>
    <row r="77" spans="2:80" s="95" customFormat="1">
      <c r="B77" s="101">
        <v>69</v>
      </c>
      <c r="C77" s="130" t="s">
        <v>472</v>
      </c>
      <c r="D77" s="128" t="s">
        <v>187</v>
      </c>
      <c r="E77" s="237">
        <f>'M1 FINAL'!D76</f>
        <v>14</v>
      </c>
      <c r="F77" s="237" t="str">
        <f>'M1 FINAL'!E76</f>
        <v/>
      </c>
      <c r="G77" s="237">
        <f>'M1 FINAL'!F76</f>
        <v>14</v>
      </c>
      <c r="H77" s="237">
        <f>'M1 FINAL'!G76</f>
        <v>13.5</v>
      </c>
      <c r="I77" s="237" t="str">
        <f>'M1 FINAL'!H76</f>
        <v/>
      </c>
      <c r="J77" s="237">
        <f>'M1 FINAL'!I76</f>
        <v>13.5</v>
      </c>
      <c r="K77" s="237">
        <f>'M1 FINAL'!J76</f>
        <v>14.5</v>
      </c>
      <c r="L77" s="237" t="str">
        <f>'M1 FINAL'!K76</f>
        <v/>
      </c>
      <c r="M77" s="237">
        <f>'M1 FINAL'!L76</f>
        <v>14.5</v>
      </c>
      <c r="N77" s="237">
        <f>'M1 FINAL'!M76</f>
        <v>13.9375</v>
      </c>
      <c r="O77" s="237" t="str">
        <f t="shared" si="11"/>
        <v>V</v>
      </c>
      <c r="P77" s="237">
        <f>'M2 FINAL'!D76</f>
        <v>14.5</v>
      </c>
      <c r="Q77" s="237" t="str">
        <f>'M2 FINAL'!E76</f>
        <v/>
      </c>
      <c r="R77" s="237">
        <f>'M2 FINAL'!F76</f>
        <v>14.5</v>
      </c>
      <c r="S77" s="237">
        <f>'M2 FINAL'!G76</f>
        <v>17.25</v>
      </c>
      <c r="T77" s="237" t="str">
        <f>'M2 FINAL'!H76</f>
        <v/>
      </c>
      <c r="U77" s="237">
        <f>'M2 FINAL'!I76</f>
        <v>17.25</v>
      </c>
      <c r="V77" s="237">
        <f>'M2 FINAL'!J76</f>
        <v>15.71</v>
      </c>
      <c r="W77" s="237" t="str">
        <f t="shared" si="12"/>
        <v>V</v>
      </c>
      <c r="X77" s="237">
        <f>'M3-FINAL'!E78</f>
        <v>16</v>
      </c>
      <c r="Y77" s="237" t="str">
        <f>'M3-FINAL'!F78</f>
        <v/>
      </c>
      <c r="Z77" s="237">
        <f>'M3-FINAL'!G78</f>
        <v>16</v>
      </c>
      <c r="AA77" s="237">
        <f>'M3-FINAL'!H78</f>
        <v>16.25</v>
      </c>
      <c r="AB77" s="237" t="str">
        <f>'M3-FINAL'!I78</f>
        <v/>
      </c>
      <c r="AC77" s="237">
        <f>'M3-FINAL'!J78</f>
        <v>16.25</v>
      </c>
      <c r="AD77" s="237">
        <f>'M3-FINAL'!K78</f>
        <v>16.125</v>
      </c>
      <c r="AE77" s="237" t="str">
        <f t="shared" si="13"/>
        <v>V</v>
      </c>
      <c r="AF77" s="237">
        <f>'M4_FINAL '!E77</f>
        <v>14.5</v>
      </c>
      <c r="AG77" s="237" t="str">
        <f>IF('M4_FINAL '!F77="","",'M4_FINAL '!F77)</f>
        <v/>
      </c>
      <c r="AH77" s="237">
        <f>'M4_FINAL '!G77</f>
        <v>14.5</v>
      </c>
      <c r="AI77" s="237">
        <f>'M4_FINAL '!H77</f>
        <v>16.5</v>
      </c>
      <c r="AJ77" s="237" t="str">
        <f>IF('M4_FINAL '!I77="","",'M4_FINAL '!I77)</f>
        <v/>
      </c>
      <c r="AK77" s="237">
        <f>'M4_FINAL '!J77</f>
        <v>16.5</v>
      </c>
      <c r="AL77" s="237">
        <f>'M4_FINAL '!K77</f>
        <v>15.38</v>
      </c>
      <c r="AM77" s="270" t="str">
        <f t="shared" si="14"/>
        <v>V</v>
      </c>
      <c r="AN77" s="237">
        <f>'M5-FINAL'!D76</f>
        <v>12.399999999999999</v>
      </c>
      <c r="AO77" s="237" t="str">
        <f>'M5-FINAL'!E76</f>
        <v/>
      </c>
      <c r="AP77" s="237">
        <f>'M5-FINAL'!F76</f>
        <v>12.399999999999999</v>
      </c>
      <c r="AQ77" s="237">
        <f>'M5-FINAL'!G76</f>
        <v>16</v>
      </c>
      <c r="AR77" s="237" t="str">
        <f>'M5-FINAL'!H76</f>
        <v/>
      </c>
      <c r="AS77" s="237">
        <f>'M5-FINAL'!I76</f>
        <v>16</v>
      </c>
      <c r="AT77" s="237">
        <f>'M5-FINAL'!J76</f>
        <v>15</v>
      </c>
      <c r="AU77" s="237" t="str">
        <f>'M5-FINAL'!K76</f>
        <v/>
      </c>
      <c r="AV77" s="237">
        <f>'M5-FINAL'!L76</f>
        <v>15</v>
      </c>
      <c r="AW77" s="237">
        <f>'M5-FINAL'!M76</f>
        <v>14.472000000000001</v>
      </c>
      <c r="AX77" s="237" t="str">
        <f t="shared" si="15"/>
        <v>V</v>
      </c>
      <c r="AY77" s="237">
        <f>'M6-FINAL'!D76</f>
        <v>15.5</v>
      </c>
      <c r="AZ77" s="237" t="str">
        <f>'M6-FINAL'!E76</f>
        <v/>
      </c>
      <c r="BA77" s="237">
        <f>'M6-FINAL'!F76</f>
        <v>15.5</v>
      </c>
      <c r="BB77" s="237">
        <f>'M6-FINAL'!G76</f>
        <v>15.5</v>
      </c>
      <c r="BC77" s="237" t="str">
        <f>'M6-FINAL'!H76</f>
        <v/>
      </c>
      <c r="BD77" s="237">
        <f>'M6-FINAL'!I76</f>
        <v>15.5</v>
      </c>
      <c r="BE77" s="237">
        <f>'M6-FINAL'!J76</f>
        <v>13.5</v>
      </c>
      <c r="BF77" s="237" t="str">
        <f>'M6-FINAL'!K76</f>
        <v/>
      </c>
      <c r="BG77" s="237">
        <f>'M6-FINAL'!L76</f>
        <v>13.5</v>
      </c>
      <c r="BH77" s="237">
        <f>'M6-FINAL'!M76</f>
        <v>14.899999999999999</v>
      </c>
      <c r="BI77" s="237" t="str">
        <f t="shared" si="9"/>
        <v>V</v>
      </c>
      <c r="BJ77" s="237">
        <f>M7_FINAL!E78</f>
        <v>16.75</v>
      </c>
      <c r="BK77" s="237" t="str">
        <f>M7_FINAL!F78</f>
        <v/>
      </c>
      <c r="BL77" s="237">
        <f>M7_FINAL!G78</f>
        <v>16.75</v>
      </c>
      <c r="BM77" s="237">
        <f>M7_FINAL!H78</f>
        <v>14.5</v>
      </c>
      <c r="BN77" s="237" t="str">
        <f>M7_FINAL!I78</f>
        <v/>
      </c>
      <c r="BO77" s="237">
        <f>M7_FINAL!J78</f>
        <v>14.5</v>
      </c>
      <c r="BP77" s="237">
        <f>M7_FINAL!K78</f>
        <v>15.490000000000002</v>
      </c>
      <c r="BQ77" s="237" t="str">
        <f t="shared" si="16"/>
        <v>V</v>
      </c>
      <c r="BR77" s="237">
        <f>M8FINAL!E78</f>
        <v>20</v>
      </c>
      <c r="BS77" s="237" t="str">
        <f>M8FINAL!F78</f>
        <v/>
      </c>
      <c r="BT77" s="237">
        <f>M8FINAL!G78</f>
        <v>20</v>
      </c>
      <c r="BU77" s="237">
        <f>M8FINAL!H78</f>
        <v>13.75</v>
      </c>
      <c r="BV77" s="237" t="str">
        <f>M8FINAL!I78</f>
        <v/>
      </c>
      <c r="BW77" s="237">
        <f>M8FINAL!J78</f>
        <v>13.75</v>
      </c>
      <c r="BX77" s="237">
        <f>M8FINAL!K78</f>
        <v>16.875</v>
      </c>
      <c r="BY77" s="237" t="str">
        <f t="shared" si="17"/>
        <v>V</v>
      </c>
      <c r="BZ77" s="237">
        <f t="shared" si="10"/>
        <v>15.361187500000003</v>
      </c>
      <c r="CA77" s="124" t="str">
        <f t="shared" si="18"/>
        <v xml:space="preserve">Admis(e) </v>
      </c>
      <c r="CB77" s="130" t="s">
        <v>472</v>
      </c>
    </row>
    <row r="78" spans="2:80">
      <c r="B78" s="102">
        <v>70</v>
      </c>
      <c r="C78" s="129" t="s">
        <v>471</v>
      </c>
      <c r="D78" s="128" t="s">
        <v>207</v>
      </c>
      <c r="E78" s="237">
        <f>'M1 FINAL'!D77</f>
        <v>10.6</v>
      </c>
      <c r="F78" s="237" t="str">
        <f>'M1 FINAL'!E77</f>
        <v/>
      </c>
      <c r="G78" s="237">
        <f>'M1 FINAL'!F77</f>
        <v>10.6</v>
      </c>
      <c r="H78" s="237">
        <f>'M1 FINAL'!G77</f>
        <v>11</v>
      </c>
      <c r="I78" s="237" t="str">
        <f>'M1 FINAL'!H77</f>
        <v/>
      </c>
      <c r="J78" s="237">
        <f>'M1 FINAL'!I77</f>
        <v>11</v>
      </c>
      <c r="K78" s="237">
        <f>'M1 FINAL'!J77</f>
        <v>17.5</v>
      </c>
      <c r="L78" s="237" t="str">
        <f>'M1 FINAL'!K77</f>
        <v/>
      </c>
      <c r="M78" s="237">
        <f>'M1 FINAL'!L77</f>
        <v>17.5</v>
      </c>
      <c r="N78" s="237">
        <f>'M1 FINAL'!M77</f>
        <v>12.475</v>
      </c>
      <c r="O78" s="237" t="str">
        <f t="shared" si="11"/>
        <v>V</v>
      </c>
      <c r="P78" s="237">
        <f>'M2 FINAL'!D77</f>
        <v>15.75</v>
      </c>
      <c r="Q78" s="237" t="str">
        <f>'M2 FINAL'!E77</f>
        <v/>
      </c>
      <c r="R78" s="237">
        <f>'M2 FINAL'!F77</f>
        <v>15.75</v>
      </c>
      <c r="S78" s="237">
        <f>'M2 FINAL'!G77</f>
        <v>8.25</v>
      </c>
      <c r="T78" s="237" t="str">
        <f>'M2 FINAL'!H77</f>
        <v/>
      </c>
      <c r="U78" s="237">
        <f>'M2 FINAL'!I77</f>
        <v>8.25</v>
      </c>
      <c r="V78" s="237">
        <f>'M2 FINAL'!J77</f>
        <v>12.45</v>
      </c>
      <c r="W78" s="237" t="str">
        <f t="shared" si="12"/>
        <v>V</v>
      </c>
      <c r="X78" s="237">
        <f>'M3-FINAL'!E79</f>
        <v>6.625</v>
      </c>
      <c r="Y78" s="237">
        <f>'M3-FINAL'!F79</f>
        <v>12.75</v>
      </c>
      <c r="Z78" s="237">
        <f>'M3-FINAL'!G79</f>
        <v>12</v>
      </c>
      <c r="AA78" s="237">
        <f>'M3-FINAL'!H79</f>
        <v>15.25</v>
      </c>
      <c r="AB78" s="237" t="str">
        <f>'M3-FINAL'!I79</f>
        <v/>
      </c>
      <c r="AC78" s="237">
        <f>'M3-FINAL'!J79</f>
        <v>15.25</v>
      </c>
      <c r="AD78" s="237">
        <f>'M3-FINAL'!K79</f>
        <v>13.625</v>
      </c>
      <c r="AE78" s="237" t="str">
        <f t="shared" si="13"/>
        <v>VAR</v>
      </c>
      <c r="AF78" s="237">
        <f>'M4_FINAL '!E78</f>
        <v>10.5</v>
      </c>
      <c r="AG78" s="237">
        <f>IF('M4_FINAL '!F78="","",'M4_FINAL '!F78)</f>
        <v>12</v>
      </c>
      <c r="AH78" s="237">
        <f>'M4_FINAL '!G78</f>
        <v>12</v>
      </c>
      <c r="AI78" s="237">
        <f>'M4_FINAL '!H78</f>
        <v>10.5</v>
      </c>
      <c r="AJ78" s="237">
        <f>IF('M4_FINAL '!I78="","",'M4_FINAL '!I78)</f>
        <v>12</v>
      </c>
      <c r="AK78" s="237">
        <f>'M4_FINAL '!J78</f>
        <v>12</v>
      </c>
      <c r="AL78" s="237">
        <f>'M4_FINAL '!K78</f>
        <v>12</v>
      </c>
      <c r="AM78" s="270" t="str">
        <f t="shared" si="14"/>
        <v>VAR</v>
      </c>
      <c r="AN78" s="237">
        <f>'M5-FINAL'!D77</f>
        <v>13</v>
      </c>
      <c r="AO78" s="237" t="str">
        <f>'M5-FINAL'!E77</f>
        <v/>
      </c>
      <c r="AP78" s="237">
        <f>'M5-FINAL'!F77</f>
        <v>13</v>
      </c>
      <c r="AQ78" s="237">
        <f>'M5-FINAL'!G77</f>
        <v>15.5</v>
      </c>
      <c r="AR78" s="237" t="str">
        <f>'M5-FINAL'!H77</f>
        <v/>
      </c>
      <c r="AS78" s="237">
        <f>'M5-FINAL'!I77</f>
        <v>15.5</v>
      </c>
      <c r="AT78" s="237">
        <f>'M5-FINAL'!J77</f>
        <v>15</v>
      </c>
      <c r="AU78" s="237" t="str">
        <f>'M5-FINAL'!K77</f>
        <v/>
      </c>
      <c r="AV78" s="237">
        <f>'M5-FINAL'!L77</f>
        <v>15</v>
      </c>
      <c r="AW78" s="237">
        <f>'M5-FINAL'!M77</f>
        <v>14.505000000000003</v>
      </c>
      <c r="AX78" s="237" t="str">
        <f t="shared" si="15"/>
        <v>V</v>
      </c>
      <c r="AY78" s="237">
        <f>'M6-FINAL'!D77</f>
        <v>16.5</v>
      </c>
      <c r="AZ78" s="237" t="str">
        <f>'M6-FINAL'!E77</f>
        <v/>
      </c>
      <c r="BA78" s="237">
        <f>'M6-FINAL'!F77</f>
        <v>16.5</v>
      </c>
      <c r="BB78" s="237">
        <f>'M6-FINAL'!G77</f>
        <v>16.5</v>
      </c>
      <c r="BC78" s="237" t="str">
        <f>'M6-FINAL'!H77</f>
        <v/>
      </c>
      <c r="BD78" s="237">
        <f>'M6-FINAL'!I77</f>
        <v>16.5</v>
      </c>
      <c r="BE78" s="237">
        <f>'M6-FINAL'!J77</f>
        <v>13</v>
      </c>
      <c r="BF78" s="237" t="str">
        <f>'M6-FINAL'!K77</f>
        <v/>
      </c>
      <c r="BG78" s="237">
        <f>'M6-FINAL'!L77</f>
        <v>13</v>
      </c>
      <c r="BH78" s="237">
        <f>'M6-FINAL'!M77</f>
        <v>15.450000000000001</v>
      </c>
      <c r="BI78" s="237" t="str">
        <f t="shared" ref="BI78:BI141" si="19">IF(AND(BA78&gt;=6,BD78&gt;=6,BG78&gt;=6,BH78&gt;=12),IF(AND(AZ78="",BC78="",BF78=""),"V","VAR"),IF(OR(BA78&lt;6,BD78&lt;6,BH78&lt;8),"NV",IF($BZ78&gt;=12,"VPC","NV")))</f>
        <v>V</v>
      </c>
      <c r="BJ78" s="237">
        <f>M7_FINAL!E79</f>
        <v>17.75</v>
      </c>
      <c r="BK78" s="237" t="str">
        <f>M7_FINAL!F79</f>
        <v/>
      </c>
      <c r="BL78" s="237">
        <f>M7_FINAL!G79</f>
        <v>17.75</v>
      </c>
      <c r="BM78" s="237">
        <f>M7_FINAL!H79</f>
        <v>15</v>
      </c>
      <c r="BN78" s="237" t="str">
        <f>M7_FINAL!I79</f>
        <v/>
      </c>
      <c r="BO78" s="237">
        <f>M7_FINAL!J79</f>
        <v>15</v>
      </c>
      <c r="BP78" s="237">
        <f>M7_FINAL!K79</f>
        <v>16.21</v>
      </c>
      <c r="BQ78" s="237" t="str">
        <f t="shared" si="16"/>
        <v>V</v>
      </c>
      <c r="BR78" s="237">
        <f>M8FINAL!E79</f>
        <v>20</v>
      </c>
      <c r="BS78" s="237" t="str">
        <f>M8FINAL!F79</f>
        <v/>
      </c>
      <c r="BT78" s="237">
        <f>M8FINAL!G79</f>
        <v>20</v>
      </c>
      <c r="BU78" s="237">
        <f>M8FINAL!H79</f>
        <v>14.5</v>
      </c>
      <c r="BV78" s="237" t="str">
        <f>M8FINAL!I79</f>
        <v/>
      </c>
      <c r="BW78" s="237">
        <f>M8FINAL!J79</f>
        <v>14.5</v>
      </c>
      <c r="BX78" s="237">
        <f>M8FINAL!K79</f>
        <v>17.25</v>
      </c>
      <c r="BY78" s="237" t="str">
        <f t="shared" si="17"/>
        <v>V</v>
      </c>
      <c r="BZ78" s="237">
        <f t="shared" si="10"/>
        <v>14.245625</v>
      </c>
      <c r="CA78" s="124" t="str">
        <f t="shared" si="18"/>
        <v xml:space="preserve">Admis(e) </v>
      </c>
      <c r="CB78" s="129" t="s">
        <v>471</v>
      </c>
    </row>
    <row r="79" spans="2:80">
      <c r="B79" s="101">
        <v>71</v>
      </c>
      <c r="C79" s="130" t="s">
        <v>470</v>
      </c>
      <c r="D79" s="128" t="s">
        <v>359</v>
      </c>
      <c r="E79" s="237">
        <f>'M1 FINAL'!D78</f>
        <v>13</v>
      </c>
      <c r="F79" s="237" t="str">
        <f>'M1 FINAL'!E78</f>
        <v/>
      </c>
      <c r="G79" s="237">
        <f>'M1 FINAL'!F78</f>
        <v>13</v>
      </c>
      <c r="H79" s="237">
        <f>'M1 FINAL'!G78</f>
        <v>11</v>
      </c>
      <c r="I79" s="237">
        <f>'M1 FINAL'!H78</f>
        <v>14</v>
      </c>
      <c r="J79" s="237">
        <f>'M1 FINAL'!I78</f>
        <v>12</v>
      </c>
      <c r="K79" s="237">
        <f>'M1 FINAL'!J78</f>
        <v>9</v>
      </c>
      <c r="L79" s="237">
        <f>'M1 FINAL'!K78</f>
        <v>13</v>
      </c>
      <c r="M79" s="237">
        <f>'M1 FINAL'!L78</f>
        <v>12</v>
      </c>
      <c r="N79" s="237">
        <f>'M1 FINAL'!M78</f>
        <v>12.375</v>
      </c>
      <c r="O79" s="237" t="str">
        <f t="shared" si="11"/>
        <v>VAR</v>
      </c>
      <c r="P79" s="237">
        <f>'M2 FINAL'!D78</f>
        <v>6.75</v>
      </c>
      <c r="Q79" s="237" t="str">
        <f>'M2 FINAL'!E78</f>
        <v/>
      </c>
      <c r="R79" s="237">
        <f>'M2 FINAL'!F78</f>
        <v>6.75</v>
      </c>
      <c r="S79" s="237">
        <f>'M2 FINAL'!G78</f>
        <v>3.25</v>
      </c>
      <c r="T79" s="237" t="str">
        <f>'M2 FINAL'!H78</f>
        <v/>
      </c>
      <c r="U79" s="237">
        <f>'M2 FINAL'!I78</f>
        <v>3.25</v>
      </c>
      <c r="V79" s="237">
        <f>'M2 FINAL'!J78</f>
        <v>5.21</v>
      </c>
      <c r="W79" s="237" t="str">
        <f t="shared" si="12"/>
        <v>NV</v>
      </c>
      <c r="X79" s="237">
        <f>'M3-FINAL'!E80</f>
        <v>1.125</v>
      </c>
      <c r="Y79" s="237" t="str">
        <f>'M3-FINAL'!F80</f>
        <v/>
      </c>
      <c r="Z79" s="237">
        <f>'M3-FINAL'!G80</f>
        <v>1.125</v>
      </c>
      <c r="AA79" s="237">
        <f>'M3-FINAL'!H80</f>
        <v>9.75</v>
      </c>
      <c r="AB79" s="237" t="str">
        <f>'M3-FINAL'!I80</f>
        <v/>
      </c>
      <c r="AC79" s="237">
        <f>'M3-FINAL'!J80</f>
        <v>9.75</v>
      </c>
      <c r="AD79" s="237">
        <f>'M3-FINAL'!K80</f>
        <v>5.4375</v>
      </c>
      <c r="AE79" s="237" t="str">
        <f t="shared" si="13"/>
        <v>NV</v>
      </c>
      <c r="AF79" s="237">
        <f>'M4_FINAL '!E79</f>
        <v>6.5</v>
      </c>
      <c r="AG79" s="237" t="str">
        <f>IF('M4_FINAL '!F79="","",'M4_FINAL '!F79)</f>
        <v/>
      </c>
      <c r="AH79" s="237">
        <f>'M4_FINAL '!G79</f>
        <v>6.5</v>
      </c>
      <c r="AI79" s="237">
        <f>'M4_FINAL '!H79</f>
        <v>2.5</v>
      </c>
      <c r="AJ79" s="237" t="str">
        <f>IF('M4_FINAL '!I79="","",'M4_FINAL '!I79)</f>
        <v/>
      </c>
      <c r="AK79" s="237">
        <f>'M4_FINAL '!J79</f>
        <v>2.5</v>
      </c>
      <c r="AL79" s="237">
        <f>'M4_FINAL '!K79</f>
        <v>4.74</v>
      </c>
      <c r="AM79" s="270" t="str">
        <f t="shared" si="14"/>
        <v>NV</v>
      </c>
      <c r="AN79" s="237">
        <f>'M5-FINAL'!D78</f>
        <v>13</v>
      </c>
      <c r="AO79" s="237" t="str">
        <f>'M5-FINAL'!E78</f>
        <v/>
      </c>
      <c r="AP79" s="237">
        <f>'M5-FINAL'!F78</f>
        <v>13</v>
      </c>
      <c r="AQ79" s="237">
        <f>'M5-FINAL'!G78</f>
        <v>15</v>
      </c>
      <c r="AR79" s="237" t="str">
        <f>'M5-FINAL'!H78</f>
        <v/>
      </c>
      <c r="AS79" s="237">
        <f>'M5-FINAL'!I78</f>
        <v>15</v>
      </c>
      <c r="AT79" s="237">
        <f>'M5-FINAL'!J78</f>
        <v>10</v>
      </c>
      <c r="AU79" s="237" t="str">
        <f>'M5-FINAL'!K78</f>
        <v/>
      </c>
      <c r="AV79" s="237">
        <f>'M5-FINAL'!L78</f>
        <v>10</v>
      </c>
      <c r="AW79" s="237">
        <f>'M5-FINAL'!M78</f>
        <v>12.64</v>
      </c>
      <c r="AX79" s="237" t="str">
        <f t="shared" si="15"/>
        <v>V</v>
      </c>
      <c r="AY79" s="237">
        <f>'M6-FINAL'!D78</f>
        <v>8</v>
      </c>
      <c r="AZ79" s="237">
        <f>'M6-FINAL'!E78</f>
        <v>12</v>
      </c>
      <c r="BA79" s="237">
        <f>'M6-FINAL'!F78</f>
        <v>12</v>
      </c>
      <c r="BB79" s="237">
        <f>'M6-FINAL'!G78</f>
        <v>8</v>
      </c>
      <c r="BC79" s="237">
        <f>'M6-FINAL'!H78</f>
        <v>12</v>
      </c>
      <c r="BD79" s="237">
        <f>'M6-FINAL'!I78</f>
        <v>12</v>
      </c>
      <c r="BE79" s="237">
        <f>'M6-FINAL'!J78</f>
        <v>12</v>
      </c>
      <c r="BF79" s="237" t="str">
        <f>'M6-FINAL'!K78</f>
        <v/>
      </c>
      <c r="BG79" s="237">
        <f>'M6-FINAL'!L78</f>
        <v>12</v>
      </c>
      <c r="BH79" s="237">
        <f>'M6-FINAL'!M78</f>
        <v>12</v>
      </c>
      <c r="BI79" s="237" t="str">
        <f t="shared" si="19"/>
        <v>VAR</v>
      </c>
      <c r="BJ79" s="237">
        <f>M7_FINAL!E80</f>
        <v>16</v>
      </c>
      <c r="BK79" s="237" t="str">
        <f>M7_FINAL!F80</f>
        <v/>
      </c>
      <c r="BL79" s="237">
        <f>M7_FINAL!G80</f>
        <v>16</v>
      </c>
      <c r="BM79" s="237">
        <f>M7_FINAL!H80</f>
        <v>15</v>
      </c>
      <c r="BN79" s="237" t="str">
        <f>M7_FINAL!I80</f>
        <v/>
      </c>
      <c r="BO79" s="237">
        <f>M7_FINAL!J80</f>
        <v>15</v>
      </c>
      <c r="BP79" s="237">
        <f>M7_FINAL!K80</f>
        <v>15.440000000000001</v>
      </c>
      <c r="BQ79" s="237" t="str">
        <f t="shared" si="16"/>
        <v>V</v>
      </c>
      <c r="BR79" s="237">
        <f>M8FINAL!E80</f>
        <v>18</v>
      </c>
      <c r="BS79" s="237" t="str">
        <f>M8FINAL!F80</f>
        <v/>
      </c>
      <c r="BT79" s="237">
        <f>M8FINAL!G80</f>
        <v>18</v>
      </c>
      <c r="BU79" s="237">
        <f>M8FINAL!H80</f>
        <v>14.5</v>
      </c>
      <c r="BV79" s="237" t="str">
        <f>M8FINAL!I80</f>
        <v/>
      </c>
      <c r="BW79" s="237">
        <f>M8FINAL!J80</f>
        <v>14.5</v>
      </c>
      <c r="BX79" s="237">
        <f>M8FINAL!K80</f>
        <v>16.25</v>
      </c>
      <c r="BY79" s="237" t="str">
        <f t="shared" si="17"/>
        <v>V</v>
      </c>
      <c r="BZ79" s="237">
        <f t="shared" si="10"/>
        <v>10.5115625</v>
      </c>
      <c r="CA79" s="124" t="str">
        <f t="shared" si="18"/>
        <v/>
      </c>
      <c r="CB79" s="130" t="s">
        <v>470</v>
      </c>
    </row>
    <row r="80" spans="2:80">
      <c r="B80" s="102">
        <v>72</v>
      </c>
      <c r="C80" s="129" t="s">
        <v>469</v>
      </c>
      <c r="D80" s="128" t="s">
        <v>468</v>
      </c>
      <c r="E80" s="237">
        <f>'M1 FINAL'!D79</f>
        <v>13.3</v>
      </c>
      <c r="F80" s="237" t="str">
        <f>'M1 FINAL'!E79</f>
        <v/>
      </c>
      <c r="G80" s="237">
        <f>'M1 FINAL'!F79</f>
        <v>13.3</v>
      </c>
      <c r="H80" s="237">
        <f>'M1 FINAL'!G79</f>
        <v>9.5</v>
      </c>
      <c r="I80" s="237" t="str">
        <f>'M1 FINAL'!H79</f>
        <v/>
      </c>
      <c r="J80" s="237">
        <f>'M1 FINAL'!I79</f>
        <v>9.5</v>
      </c>
      <c r="K80" s="237">
        <f>'M1 FINAL'!J79</f>
        <v>16</v>
      </c>
      <c r="L80" s="237" t="str">
        <f>'M1 FINAL'!K79</f>
        <v/>
      </c>
      <c r="M80" s="237">
        <f>'M1 FINAL'!L79</f>
        <v>16</v>
      </c>
      <c r="N80" s="237">
        <f>'M1 FINAL'!M79</f>
        <v>12.55</v>
      </c>
      <c r="O80" s="237" t="str">
        <f t="shared" si="11"/>
        <v>V</v>
      </c>
      <c r="P80" s="237">
        <f>'M2 FINAL'!D79</f>
        <v>11.25</v>
      </c>
      <c r="Q80" s="237">
        <f>'M2 FINAL'!E79</f>
        <v>17.5</v>
      </c>
      <c r="R80" s="237">
        <f>'M2 FINAL'!F79</f>
        <v>12</v>
      </c>
      <c r="S80" s="237">
        <f>'M2 FINAL'!G79</f>
        <v>10.5</v>
      </c>
      <c r="T80" s="237">
        <f>'M2 FINAL'!H79</f>
        <v>10.5</v>
      </c>
      <c r="U80" s="237">
        <f>'M2 FINAL'!I79</f>
        <v>10.5</v>
      </c>
      <c r="V80" s="237">
        <f>'M2 FINAL'!J79</f>
        <v>11.34</v>
      </c>
      <c r="W80" s="237" t="str">
        <f t="shared" si="12"/>
        <v>VPC</v>
      </c>
      <c r="X80" s="237">
        <f>'M3-FINAL'!E81</f>
        <v>5.25</v>
      </c>
      <c r="Y80" s="237">
        <f>'M3-FINAL'!F81</f>
        <v>11.75</v>
      </c>
      <c r="Z80" s="237">
        <f>'M3-FINAL'!G81</f>
        <v>11.75</v>
      </c>
      <c r="AA80" s="237">
        <f>'M3-FINAL'!H81</f>
        <v>10.75</v>
      </c>
      <c r="AB80" s="237">
        <f>'M3-FINAL'!I81</f>
        <v>0</v>
      </c>
      <c r="AC80" s="237">
        <f>'M3-FINAL'!J81</f>
        <v>10.75</v>
      </c>
      <c r="AD80" s="237">
        <f>'M3-FINAL'!K81</f>
        <v>11.25</v>
      </c>
      <c r="AE80" s="237" t="str">
        <f t="shared" si="13"/>
        <v>VPC</v>
      </c>
      <c r="AF80" s="237">
        <f>'M4_FINAL '!E80</f>
        <v>13.25</v>
      </c>
      <c r="AG80" s="237" t="str">
        <f>IF('M4_FINAL '!F80="","",'M4_FINAL '!F80)</f>
        <v/>
      </c>
      <c r="AH80" s="237">
        <f>'M4_FINAL '!G80</f>
        <v>13.25</v>
      </c>
      <c r="AI80" s="237">
        <f>'M4_FINAL '!H80</f>
        <v>5</v>
      </c>
      <c r="AJ80" s="237">
        <f>IF('M4_FINAL '!I80="","",'M4_FINAL '!I80)</f>
        <v>12</v>
      </c>
      <c r="AK80" s="237">
        <f>'M4_FINAL '!J80</f>
        <v>12</v>
      </c>
      <c r="AL80" s="237">
        <f>'M4_FINAL '!K80</f>
        <v>12.700000000000001</v>
      </c>
      <c r="AM80" s="270" t="str">
        <f t="shared" si="14"/>
        <v>VAR</v>
      </c>
      <c r="AN80" s="237">
        <f>'M5-FINAL'!D79</f>
        <v>14.7</v>
      </c>
      <c r="AO80" s="237" t="str">
        <f>'M5-FINAL'!E79</f>
        <v/>
      </c>
      <c r="AP80" s="237">
        <f>'M5-FINAL'!F79</f>
        <v>14.7</v>
      </c>
      <c r="AQ80" s="237">
        <f>'M5-FINAL'!G79</f>
        <v>16</v>
      </c>
      <c r="AR80" s="237" t="str">
        <f>'M5-FINAL'!H79</f>
        <v/>
      </c>
      <c r="AS80" s="237">
        <f>'M5-FINAL'!I79</f>
        <v>16</v>
      </c>
      <c r="AT80" s="237">
        <f>'M5-FINAL'!J79</f>
        <v>15</v>
      </c>
      <c r="AU80" s="237" t="str">
        <f>'M5-FINAL'!K79</f>
        <v/>
      </c>
      <c r="AV80" s="237">
        <f>'M5-FINAL'!L79</f>
        <v>15</v>
      </c>
      <c r="AW80" s="237">
        <f>'M5-FINAL'!M79</f>
        <v>15.231000000000002</v>
      </c>
      <c r="AX80" s="237" t="str">
        <f t="shared" si="15"/>
        <v>V</v>
      </c>
      <c r="AY80" s="237">
        <f>'M6-FINAL'!D79</f>
        <v>17</v>
      </c>
      <c r="AZ80" s="237" t="str">
        <f>'M6-FINAL'!E79</f>
        <v/>
      </c>
      <c r="BA80" s="237">
        <f>'M6-FINAL'!F79</f>
        <v>17</v>
      </c>
      <c r="BB80" s="237">
        <f>'M6-FINAL'!G79</f>
        <v>17</v>
      </c>
      <c r="BC80" s="237" t="str">
        <f>'M6-FINAL'!H79</f>
        <v/>
      </c>
      <c r="BD80" s="237">
        <f>'M6-FINAL'!I79</f>
        <v>17</v>
      </c>
      <c r="BE80" s="237">
        <f>'M6-FINAL'!J79</f>
        <v>15.5</v>
      </c>
      <c r="BF80" s="237" t="str">
        <f>'M6-FINAL'!K79</f>
        <v/>
      </c>
      <c r="BG80" s="237">
        <f>'M6-FINAL'!L79</f>
        <v>15.5</v>
      </c>
      <c r="BH80" s="237">
        <f>'M6-FINAL'!M79</f>
        <v>16.55</v>
      </c>
      <c r="BI80" s="237" t="str">
        <f t="shared" si="19"/>
        <v>V</v>
      </c>
      <c r="BJ80" s="237">
        <f>M7_FINAL!E81</f>
        <v>17.5</v>
      </c>
      <c r="BK80" s="237" t="str">
        <f>M7_FINAL!F81</f>
        <v/>
      </c>
      <c r="BL80" s="237">
        <f>M7_FINAL!G81</f>
        <v>17.5</v>
      </c>
      <c r="BM80" s="237">
        <f>M7_FINAL!H81</f>
        <v>15.5</v>
      </c>
      <c r="BN80" s="237" t="str">
        <f>M7_FINAL!I81</f>
        <v/>
      </c>
      <c r="BO80" s="237">
        <f>M7_FINAL!J81</f>
        <v>15.5</v>
      </c>
      <c r="BP80" s="237">
        <f>M7_FINAL!K81</f>
        <v>16.380000000000003</v>
      </c>
      <c r="BQ80" s="237" t="str">
        <f t="shared" si="16"/>
        <v>V</v>
      </c>
      <c r="BR80" s="237">
        <f>M8FINAL!E81</f>
        <v>20</v>
      </c>
      <c r="BS80" s="237" t="str">
        <f>M8FINAL!F81</f>
        <v/>
      </c>
      <c r="BT80" s="237">
        <f>M8FINAL!G81</f>
        <v>20</v>
      </c>
      <c r="BU80" s="237">
        <f>M8FINAL!H81</f>
        <v>14</v>
      </c>
      <c r="BV80" s="237" t="str">
        <f>M8FINAL!I81</f>
        <v/>
      </c>
      <c r="BW80" s="237">
        <f>M8FINAL!J81</f>
        <v>14</v>
      </c>
      <c r="BX80" s="237">
        <f>M8FINAL!K81</f>
        <v>17</v>
      </c>
      <c r="BY80" s="237" t="str">
        <f t="shared" si="17"/>
        <v>V</v>
      </c>
      <c r="BZ80" s="237">
        <f t="shared" si="10"/>
        <v>14.125125000000001</v>
      </c>
      <c r="CA80" s="124" t="str">
        <f t="shared" si="18"/>
        <v xml:space="preserve">Admis(e) </v>
      </c>
      <c r="CB80" s="129" t="s">
        <v>469</v>
      </c>
    </row>
    <row r="81" spans="2:80">
      <c r="B81" s="101">
        <v>73</v>
      </c>
      <c r="C81" s="130" t="s">
        <v>467</v>
      </c>
      <c r="D81" s="128" t="s">
        <v>434</v>
      </c>
      <c r="E81" s="237">
        <f>'M1 FINAL'!D80</f>
        <v>12</v>
      </c>
      <c r="F81" s="237" t="str">
        <f>'M1 FINAL'!E80</f>
        <v/>
      </c>
      <c r="G81" s="237">
        <f>'M1 FINAL'!F80</f>
        <v>12</v>
      </c>
      <c r="H81" s="237">
        <f>'M1 FINAL'!G80</f>
        <v>12</v>
      </c>
      <c r="I81" s="237" t="str">
        <f>'M1 FINAL'!H80</f>
        <v/>
      </c>
      <c r="J81" s="237">
        <f>'M1 FINAL'!I80</f>
        <v>12</v>
      </c>
      <c r="K81" s="237">
        <f>'M1 FINAL'!J80</f>
        <v>14.5</v>
      </c>
      <c r="L81" s="237" t="str">
        <f>'M1 FINAL'!K80</f>
        <v/>
      </c>
      <c r="M81" s="237">
        <f>'M1 FINAL'!L80</f>
        <v>14.5</v>
      </c>
      <c r="N81" s="237">
        <f>'M1 FINAL'!M80</f>
        <v>12.625</v>
      </c>
      <c r="O81" s="237" t="str">
        <f t="shared" si="11"/>
        <v>V</v>
      </c>
      <c r="P81" s="237">
        <f>'M2 FINAL'!D80</f>
        <v>10</v>
      </c>
      <c r="Q81" s="237">
        <f>'M2 FINAL'!E80</f>
        <v>16</v>
      </c>
      <c r="R81" s="237">
        <f>'M2 FINAL'!F80</f>
        <v>12</v>
      </c>
      <c r="S81" s="237">
        <f>'M2 FINAL'!G80</f>
        <v>6.5</v>
      </c>
      <c r="T81" s="237">
        <f>'M2 FINAL'!H80</f>
        <v>9.5</v>
      </c>
      <c r="U81" s="237">
        <f>'M2 FINAL'!I80</f>
        <v>9.5</v>
      </c>
      <c r="V81" s="237">
        <f>'M2 FINAL'!J80</f>
        <v>10.9</v>
      </c>
      <c r="W81" s="237" t="str">
        <f t="shared" si="12"/>
        <v>VPC</v>
      </c>
      <c r="X81" s="237">
        <f>'M3-FINAL'!E82</f>
        <v>5.625</v>
      </c>
      <c r="Y81" s="237">
        <f>'M3-FINAL'!F82</f>
        <v>6.25</v>
      </c>
      <c r="Z81" s="237">
        <f>'M3-FINAL'!G82</f>
        <v>6.25</v>
      </c>
      <c r="AA81" s="237">
        <f>'M3-FINAL'!H82</f>
        <v>14.75</v>
      </c>
      <c r="AB81" s="237" t="str">
        <f>'M3-FINAL'!I82</f>
        <v/>
      </c>
      <c r="AC81" s="237">
        <f>'M3-FINAL'!J82</f>
        <v>14.75</v>
      </c>
      <c r="AD81" s="237">
        <f>'M3-FINAL'!K82</f>
        <v>10.5</v>
      </c>
      <c r="AE81" s="237" t="str">
        <f t="shared" si="13"/>
        <v>VPC</v>
      </c>
      <c r="AF81" s="237">
        <f>'M4_FINAL '!E81</f>
        <v>13.25</v>
      </c>
      <c r="AG81" s="237" t="str">
        <f>IF('M4_FINAL '!F81="","",'M4_FINAL '!F81)</f>
        <v/>
      </c>
      <c r="AH81" s="237">
        <f>'M4_FINAL '!G81</f>
        <v>13.25</v>
      </c>
      <c r="AI81" s="237">
        <f>'M4_FINAL '!H81</f>
        <v>10.75</v>
      </c>
      <c r="AJ81" s="237" t="str">
        <f>IF('M4_FINAL '!I81="","",'M4_FINAL '!I81)</f>
        <v/>
      </c>
      <c r="AK81" s="237">
        <f>'M4_FINAL '!J81</f>
        <v>10.75</v>
      </c>
      <c r="AL81" s="237">
        <f>'M4_FINAL '!K81</f>
        <v>12.150000000000002</v>
      </c>
      <c r="AM81" s="270" t="str">
        <f t="shared" si="14"/>
        <v>V</v>
      </c>
      <c r="AN81" s="237">
        <f>'M5-FINAL'!D80</f>
        <v>13</v>
      </c>
      <c r="AO81" s="237" t="str">
        <f>'M5-FINAL'!E80</f>
        <v/>
      </c>
      <c r="AP81" s="237">
        <f>'M5-FINAL'!F80</f>
        <v>13</v>
      </c>
      <c r="AQ81" s="237">
        <f>'M5-FINAL'!G80</f>
        <v>16</v>
      </c>
      <c r="AR81" s="237" t="str">
        <f>'M5-FINAL'!H80</f>
        <v/>
      </c>
      <c r="AS81" s="237">
        <f>'M5-FINAL'!I80</f>
        <v>16</v>
      </c>
      <c r="AT81" s="237">
        <f>'M5-FINAL'!J80</f>
        <v>12</v>
      </c>
      <c r="AU81" s="237" t="str">
        <f>'M5-FINAL'!K80</f>
        <v/>
      </c>
      <c r="AV81" s="237">
        <f>'M5-FINAL'!L80</f>
        <v>12</v>
      </c>
      <c r="AW81" s="237">
        <f>'M5-FINAL'!M80</f>
        <v>13.65</v>
      </c>
      <c r="AX81" s="237" t="str">
        <f t="shared" si="15"/>
        <v>V</v>
      </c>
      <c r="AY81" s="237">
        <f>'M6-FINAL'!D80</f>
        <v>13</v>
      </c>
      <c r="AZ81" s="237" t="str">
        <f>'M6-FINAL'!E80</f>
        <v/>
      </c>
      <c r="BA81" s="237">
        <f>'M6-FINAL'!F80</f>
        <v>13</v>
      </c>
      <c r="BB81" s="237">
        <f>'M6-FINAL'!G80</f>
        <v>13</v>
      </c>
      <c r="BC81" s="237" t="str">
        <f>'M6-FINAL'!H80</f>
        <v/>
      </c>
      <c r="BD81" s="237">
        <f>'M6-FINAL'!I80</f>
        <v>13</v>
      </c>
      <c r="BE81" s="237">
        <f>'M6-FINAL'!J80</f>
        <v>13</v>
      </c>
      <c r="BF81" s="237" t="str">
        <f>'M6-FINAL'!K80</f>
        <v/>
      </c>
      <c r="BG81" s="237">
        <f>'M6-FINAL'!L80</f>
        <v>13</v>
      </c>
      <c r="BH81" s="237">
        <f>'M6-FINAL'!M80</f>
        <v>13</v>
      </c>
      <c r="BI81" s="237" t="str">
        <f t="shared" si="19"/>
        <v>V</v>
      </c>
      <c r="BJ81" s="237">
        <f>M7_FINAL!E82</f>
        <v>18.5</v>
      </c>
      <c r="BK81" s="237" t="str">
        <f>M7_FINAL!F82</f>
        <v/>
      </c>
      <c r="BL81" s="237">
        <f>M7_FINAL!G82</f>
        <v>18.5</v>
      </c>
      <c r="BM81" s="237">
        <f>M7_FINAL!H82</f>
        <v>17.25</v>
      </c>
      <c r="BN81" s="237" t="str">
        <f>M7_FINAL!I82</f>
        <v/>
      </c>
      <c r="BO81" s="237">
        <f>M7_FINAL!J82</f>
        <v>17.25</v>
      </c>
      <c r="BP81" s="237">
        <f>M7_FINAL!K82</f>
        <v>17.8</v>
      </c>
      <c r="BQ81" s="237" t="str">
        <f t="shared" si="16"/>
        <v>V</v>
      </c>
      <c r="BR81" s="237">
        <f>M8FINAL!E82</f>
        <v>20</v>
      </c>
      <c r="BS81" s="237" t="str">
        <f>M8FINAL!F82</f>
        <v/>
      </c>
      <c r="BT81" s="237">
        <f>M8FINAL!G82</f>
        <v>20</v>
      </c>
      <c r="BU81" s="237">
        <f>M8FINAL!H82</f>
        <v>13.5</v>
      </c>
      <c r="BV81" s="237" t="str">
        <f>M8FINAL!I82</f>
        <v/>
      </c>
      <c r="BW81" s="237">
        <f>M8FINAL!J82</f>
        <v>13.5</v>
      </c>
      <c r="BX81" s="237">
        <f>M8FINAL!K82</f>
        <v>16.75</v>
      </c>
      <c r="BY81" s="237" t="str">
        <f t="shared" si="17"/>
        <v>V</v>
      </c>
      <c r="BZ81" s="237">
        <f t="shared" si="10"/>
        <v>13.421874999999998</v>
      </c>
      <c r="CA81" s="124" t="str">
        <f t="shared" si="18"/>
        <v xml:space="preserve">Admis(e) </v>
      </c>
      <c r="CB81" s="130" t="s">
        <v>467</v>
      </c>
    </row>
    <row r="82" spans="2:80">
      <c r="B82" s="102">
        <v>74</v>
      </c>
      <c r="C82" s="131" t="s">
        <v>466</v>
      </c>
      <c r="D82" s="131" t="s">
        <v>465</v>
      </c>
      <c r="E82" s="237">
        <f>'M1 FINAL'!D81</f>
        <v>11.9</v>
      </c>
      <c r="F82" s="237" t="str">
        <f>'M1 FINAL'!E81</f>
        <v/>
      </c>
      <c r="G82" s="237">
        <f>'M1 FINAL'!F81</f>
        <v>11.9</v>
      </c>
      <c r="H82" s="237">
        <f>'M1 FINAL'!G81</f>
        <v>12.5</v>
      </c>
      <c r="I82" s="237" t="str">
        <f>'M1 FINAL'!H81</f>
        <v/>
      </c>
      <c r="J82" s="237">
        <f>'M1 FINAL'!I81</f>
        <v>12.5</v>
      </c>
      <c r="K82" s="237">
        <f>'M1 FINAL'!J81</f>
        <v>17</v>
      </c>
      <c r="L82" s="237" t="str">
        <f>'M1 FINAL'!K81</f>
        <v/>
      </c>
      <c r="M82" s="237">
        <f>'M1 FINAL'!L81</f>
        <v>17</v>
      </c>
      <c r="N82" s="237">
        <f>'M1 FINAL'!M81</f>
        <v>13.4</v>
      </c>
      <c r="O82" s="237" t="str">
        <f t="shared" si="11"/>
        <v>V</v>
      </c>
      <c r="P82" s="237">
        <f>'M2 FINAL'!D81</f>
        <v>12</v>
      </c>
      <c r="Q82" s="237" t="str">
        <f>'M2 FINAL'!E81</f>
        <v/>
      </c>
      <c r="R82" s="237">
        <f>'M2 FINAL'!F81</f>
        <v>12</v>
      </c>
      <c r="S82" s="237">
        <f>'M2 FINAL'!G81</f>
        <v>12.5</v>
      </c>
      <c r="T82" s="237" t="str">
        <f>'M2 FINAL'!H81</f>
        <v/>
      </c>
      <c r="U82" s="237">
        <f>'M2 FINAL'!I81</f>
        <v>12.5</v>
      </c>
      <c r="V82" s="237">
        <f>'M2 FINAL'!J81</f>
        <v>12.22</v>
      </c>
      <c r="W82" s="237" t="str">
        <f t="shared" si="12"/>
        <v>V</v>
      </c>
      <c r="X82" s="237">
        <f>'M3-FINAL'!E83</f>
        <v>7.5</v>
      </c>
      <c r="Y82" s="237">
        <f>'M3-FINAL'!F83</f>
        <v>13.25</v>
      </c>
      <c r="Z82" s="237">
        <f>'M3-FINAL'!G83</f>
        <v>12</v>
      </c>
      <c r="AA82" s="237">
        <f>'M3-FINAL'!H83</f>
        <v>12</v>
      </c>
      <c r="AB82" s="237" t="str">
        <f>'M3-FINAL'!I83</f>
        <v/>
      </c>
      <c r="AC82" s="237">
        <f>'M3-FINAL'!J83</f>
        <v>12</v>
      </c>
      <c r="AD82" s="237">
        <f>'M3-FINAL'!K83</f>
        <v>12</v>
      </c>
      <c r="AE82" s="237" t="str">
        <f t="shared" si="13"/>
        <v>VAR</v>
      </c>
      <c r="AF82" s="237">
        <f>'M4_FINAL '!E82</f>
        <v>13.625</v>
      </c>
      <c r="AG82" s="237" t="str">
        <f>IF('M4_FINAL '!F82="","",'M4_FINAL '!F82)</f>
        <v/>
      </c>
      <c r="AH82" s="237">
        <f>'M4_FINAL '!G82</f>
        <v>13.625</v>
      </c>
      <c r="AI82" s="237">
        <f>'M4_FINAL '!H82</f>
        <v>11</v>
      </c>
      <c r="AJ82" s="237" t="str">
        <f>IF('M4_FINAL '!I82="","",'M4_FINAL '!I82)</f>
        <v/>
      </c>
      <c r="AK82" s="237">
        <f>'M4_FINAL '!J82</f>
        <v>11</v>
      </c>
      <c r="AL82" s="237">
        <f>'M4_FINAL '!K82</f>
        <v>12.47</v>
      </c>
      <c r="AM82" s="270" t="str">
        <f t="shared" si="14"/>
        <v>V</v>
      </c>
      <c r="AN82" s="237">
        <f>'M5-FINAL'!D81</f>
        <v>12</v>
      </c>
      <c r="AO82" s="237" t="str">
        <f>'M5-FINAL'!E81</f>
        <v/>
      </c>
      <c r="AP82" s="237">
        <f>'M5-FINAL'!F81</f>
        <v>12</v>
      </c>
      <c r="AQ82" s="237">
        <f>'M5-FINAL'!G81</f>
        <v>12.875</v>
      </c>
      <c r="AR82" s="237" t="str">
        <f>'M5-FINAL'!H81</f>
        <v/>
      </c>
      <c r="AS82" s="237">
        <f>'M5-FINAL'!I81</f>
        <v>12.875</v>
      </c>
      <c r="AT82" s="237">
        <f>'M5-FINAL'!J81</f>
        <v>12</v>
      </c>
      <c r="AU82" s="237" t="str">
        <f>'M5-FINAL'!K81</f>
        <v/>
      </c>
      <c r="AV82" s="237">
        <f>'M5-FINAL'!L81</f>
        <v>12</v>
      </c>
      <c r="AW82" s="237">
        <f>'M5-FINAL'!M81</f>
        <v>12.28875</v>
      </c>
      <c r="AX82" s="237" t="str">
        <f t="shared" si="15"/>
        <v>V</v>
      </c>
      <c r="AY82" s="237">
        <f>'M6-FINAL'!D81</f>
        <v>15</v>
      </c>
      <c r="AZ82" s="237" t="str">
        <f>'M6-FINAL'!E81</f>
        <v/>
      </c>
      <c r="BA82" s="237">
        <f>'M6-FINAL'!F81</f>
        <v>15</v>
      </c>
      <c r="BB82" s="237">
        <f>'M6-FINAL'!G81</f>
        <v>15</v>
      </c>
      <c r="BC82" s="237" t="str">
        <f>'M6-FINAL'!H81</f>
        <v/>
      </c>
      <c r="BD82" s="237">
        <f>'M6-FINAL'!I81</f>
        <v>15</v>
      </c>
      <c r="BE82" s="237">
        <f>'M6-FINAL'!J81</f>
        <v>15</v>
      </c>
      <c r="BF82" s="237" t="str">
        <f>'M6-FINAL'!K81</f>
        <v/>
      </c>
      <c r="BG82" s="237">
        <f>'M6-FINAL'!L81</f>
        <v>15</v>
      </c>
      <c r="BH82" s="237">
        <f>'M6-FINAL'!M81</f>
        <v>15</v>
      </c>
      <c r="BI82" s="237" t="str">
        <f t="shared" si="19"/>
        <v>V</v>
      </c>
      <c r="BJ82" s="237">
        <f>M7_FINAL!E83</f>
        <v>18.5</v>
      </c>
      <c r="BK82" s="237" t="str">
        <f>M7_FINAL!F83</f>
        <v/>
      </c>
      <c r="BL82" s="237">
        <f>M7_FINAL!G83</f>
        <v>18.5</v>
      </c>
      <c r="BM82" s="237">
        <f>M7_FINAL!H83</f>
        <v>15</v>
      </c>
      <c r="BN82" s="237" t="str">
        <f>M7_FINAL!I83</f>
        <v/>
      </c>
      <c r="BO82" s="237">
        <f>M7_FINAL!J83</f>
        <v>15</v>
      </c>
      <c r="BP82" s="237">
        <f>M7_FINAL!K83</f>
        <v>16.54</v>
      </c>
      <c r="BQ82" s="237" t="str">
        <f t="shared" si="16"/>
        <v>V</v>
      </c>
      <c r="BR82" s="237">
        <f>M8FINAL!E83</f>
        <v>12</v>
      </c>
      <c r="BS82" s="237" t="str">
        <f>M8FINAL!F83</f>
        <v/>
      </c>
      <c r="BT82" s="237">
        <f>M8FINAL!G83</f>
        <v>12</v>
      </c>
      <c r="BU82" s="237">
        <f>M8FINAL!H83</f>
        <v>12.75</v>
      </c>
      <c r="BV82" s="237" t="str">
        <f>M8FINAL!I83</f>
        <v/>
      </c>
      <c r="BW82" s="237">
        <f>M8FINAL!J83</f>
        <v>12.75</v>
      </c>
      <c r="BX82" s="237">
        <f>M8FINAL!K83</f>
        <v>12.375</v>
      </c>
      <c r="BY82" s="237" t="str">
        <f t="shared" si="17"/>
        <v>V</v>
      </c>
      <c r="BZ82" s="237">
        <f t="shared" si="10"/>
        <v>13.286718749999999</v>
      </c>
      <c r="CA82" s="124" t="str">
        <f t="shared" si="18"/>
        <v xml:space="preserve">Admis(e) </v>
      </c>
      <c r="CB82" s="133" t="s">
        <v>466</v>
      </c>
    </row>
    <row r="83" spans="2:80">
      <c r="B83" s="101">
        <v>75</v>
      </c>
      <c r="C83" s="129" t="s">
        <v>464</v>
      </c>
      <c r="D83" s="128" t="s">
        <v>463</v>
      </c>
      <c r="E83" s="237">
        <f>'M1 FINAL'!D82</f>
        <v>9.6</v>
      </c>
      <c r="F83" s="237" t="str">
        <f>'M1 FINAL'!E82</f>
        <v/>
      </c>
      <c r="G83" s="237">
        <f>'M1 FINAL'!F82</f>
        <v>9.6</v>
      </c>
      <c r="H83" s="237">
        <f>'M1 FINAL'!G82</f>
        <v>14</v>
      </c>
      <c r="I83" s="237" t="str">
        <f>'M1 FINAL'!H82</f>
        <v/>
      </c>
      <c r="J83" s="237">
        <f>'M1 FINAL'!I82</f>
        <v>14</v>
      </c>
      <c r="K83" s="237">
        <f>'M1 FINAL'!J82</f>
        <v>17.5</v>
      </c>
      <c r="L83" s="237" t="str">
        <f>'M1 FINAL'!K82</f>
        <v/>
      </c>
      <c r="M83" s="237">
        <f>'M1 FINAL'!L82</f>
        <v>17.5</v>
      </c>
      <c r="N83" s="237">
        <f>'M1 FINAL'!M82</f>
        <v>13.225</v>
      </c>
      <c r="O83" s="237" t="str">
        <f t="shared" si="11"/>
        <v>V</v>
      </c>
      <c r="P83" s="237">
        <f>'M2 FINAL'!D82</f>
        <v>12.75</v>
      </c>
      <c r="Q83" s="237" t="str">
        <f>'M2 FINAL'!E82</f>
        <v/>
      </c>
      <c r="R83" s="237">
        <f>'M2 FINAL'!F82</f>
        <v>12.75</v>
      </c>
      <c r="S83" s="237">
        <f>'M2 FINAL'!G82</f>
        <v>5.25</v>
      </c>
      <c r="T83" s="237">
        <f>'M2 FINAL'!H82</f>
        <v>12</v>
      </c>
      <c r="U83" s="237">
        <f>'M2 FINAL'!I82</f>
        <v>12</v>
      </c>
      <c r="V83" s="237">
        <f>'M2 FINAL'!J82</f>
        <v>12.420000000000002</v>
      </c>
      <c r="W83" s="237" t="str">
        <f t="shared" si="12"/>
        <v>VAR</v>
      </c>
      <c r="X83" s="237">
        <f>'M3-FINAL'!E84</f>
        <v>10.125</v>
      </c>
      <c r="Y83" s="237" t="str">
        <f>'M3-FINAL'!F84</f>
        <v/>
      </c>
      <c r="Z83" s="237">
        <f>'M3-FINAL'!G84</f>
        <v>10.125</v>
      </c>
      <c r="AA83" s="237">
        <f>'M3-FINAL'!H84</f>
        <v>16.25</v>
      </c>
      <c r="AB83" s="237" t="str">
        <f>'M3-FINAL'!I84</f>
        <v/>
      </c>
      <c r="AC83" s="237">
        <f>'M3-FINAL'!J84</f>
        <v>16.25</v>
      </c>
      <c r="AD83" s="237">
        <f>'M3-FINAL'!K84</f>
        <v>13.1875</v>
      </c>
      <c r="AE83" s="237" t="str">
        <f t="shared" si="13"/>
        <v>V</v>
      </c>
      <c r="AF83" s="237">
        <f>'M4_FINAL '!E83</f>
        <v>16</v>
      </c>
      <c r="AG83" s="237" t="str">
        <f>IF('M4_FINAL '!F83="","",'M4_FINAL '!F83)</f>
        <v/>
      </c>
      <c r="AH83" s="237">
        <f>'M4_FINAL '!G83</f>
        <v>16</v>
      </c>
      <c r="AI83" s="237">
        <f>'M4_FINAL '!H83</f>
        <v>14.5</v>
      </c>
      <c r="AJ83" s="237" t="str">
        <f>IF('M4_FINAL '!I83="","",'M4_FINAL '!I83)</f>
        <v/>
      </c>
      <c r="AK83" s="237">
        <f>'M4_FINAL '!J83</f>
        <v>14.5</v>
      </c>
      <c r="AL83" s="237">
        <f>'M4_FINAL '!K83</f>
        <v>15.34</v>
      </c>
      <c r="AM83" s="270" t="str">
        <f t="shared" si="14"/>
        <v>V</v>
      </c>
      <c r="AN83" s="237">
        <f>'M5-FINAL'!D82</f>
        <v>12</v>
      </c>
      <c r="AO83" s="237" t="str">
        <f>'M5-FINAL'!E82</f>
        <v/>
      </c>
      <c r="AP83" s="237">
        <f>'M5-FINAL'!F82</f>
        <v>12</v>
      </c>
      <c r="AQ83" s="237">
        <f>'M5-FINAL'!G82</f>
        <v>15</v>
      </c>
      <c r="AR83" s="237" t="str">
        <f>'M5-FINAL'!H82</f>
        <v/>
      </c>
      <c r="AS83" s="237">
        <f>'M5-FINAL'!I82</f>
        <v>15</v>
      </c>
      <c r="AT83" s="237">
        <f>'M5-FINAL'!J82</f>
        <v>12</v>
      </c>
      <c r="AU83" s="237" t="str">
        <f>'M5-FINAL'!K82</f>
        <v/>
      </c>
      <c r="AV83" s="237">
        <f>'M5-FINAL'!L82</f>
        <v>12</v>
      </c>
      <c r="AW83" s="237">
        <f>'M5-FINAL'!M82</f>
        <v>12.99</v>
      </c>
      <c r="AX83" s="237" t="str">
        <f t="shared" si="15"/>
        <v>V</v>
      </c>
      <c r="AY83" s="237">
        <f>'M6-FINAL'!D82</f>
        <v>13</v>
      </c>
      <c r="AZ83" s="237" t="str">
        <f>'M6-FINAL'!E82</f>
        <v/>
      </c>
      <c r="BA83" s="237">
        <f>'M6-FINAL'!F82</f>
        <v>13</v>
      </c>
      <c r="BB83" s="237">
        <f>'M6-FINAL'!G82</f>
        <v>13</v>
      </c>
      <c r="BC83" s="237" t="str">
        <f>'M6-FINAL'!H82</f>
        <v/>
      </c>
      <c r="BD83" s="237">
        <f>'M6-FINAL'!I82</f>
        <v>13</v>
      </c>
      <c r="BE83" s="237">
        <f>'M6-FINAL'!J82</f>
        <v>13</v>
      </c>
      <c r="BF83" s="237" t="str">
        <f>'M6-FINAL'!K82</f>
        <v/>
      </c>
      <c r="BG83" s="237">
        <f>'M6-FINAL'!L82</f>
        <v>13</v>
      </c>
      <c r="BH83" s="237">
        <f>'M6-FINAL'!M82</f>
        <v>13</v>
      </c>
      <c r="BI83" s="237" t="str">
        <f t="shared" si="19"/>
        <v>V</v>
      </c>
      <c r="BJ83" s="237">
        <f>M7_FINAL!E84</f>
        <v>18</v>
      </c>
      <c r="BK83" s="237" t="str">
        <f>M7_FINAL!F84</f>
        <v/>
      </c>
      <c r="BL83" s="237">
        <f>M7_FINAL!G84</f>
        <v>18</v>
      </c>
      <c r="BM83" s="237">
        <f>M7_FINAL!H84</f>
        <v>14</v>
      </c>
      <c r="BN83" s="237" t="str">
        <f>M7_FINAL!I84</f>
        <v/>
      </c>
      <c r="BO83" s="237">
        <f>M7_FINAL!J84</f>
        <v>14</v>
      </c>
      <c r="BP83" s="237">
        <f>M7_FINAL!K84</f>
        <v>15.760000000000002</v>
      </c>
      <c r="BQ83" s="237" t="str">
        <f t="shared" si="16"/>
        <v>V</v>
      </c>
      <c r="BR83" s="237">
        <f>M8FINAL!E84</f>
        <v>20</v>
      </c>
      <c r="BS83" s="237" t="str">
        <f>M8FINAL!F84</f>
        <v/>
      </c>
      <c r="BT83" s="237">
        <f>M8FINAL!G84</f>
        <v>20</v>
      </c>
      <c r="BU83" s="237">
        <f>M8FINAL!H84</f>
        <v>14.5</v>
      </c>
      <c r="BV83" s="237" t="str">
        <f>M8FINAL!I84</f>
        <v/>
      </c>
      <c r="BW83" s="237">
        <f>M8FINAL!J84</f>
        <v>14.5</v>
      </c>
      <c r="BX83" s="237">
        <f>M8FINAL!K84</f>
        <v>17.25</v>
      </c>
      <c r="BY83" s="237" t="str">
        <f t="shared" si="17"/>
        <v>V</v>
      </c>
      <c r="BZ83" s="237">
        <f t="shared" si="10"/>
        <v>14.1465625</v>
      </c>
      <c r="CA83" s="124" t="str">
        <f t="shared" si="18"/>
        <v xml:space="preserve">Admis(e) </v>
      </c>
      <c r="CB83" s="129" t="s">
        <v>464</v>
      </c>
    </row>
    <row r="84" spans="2:80" ht="15.75" customHeight="1">
      <c r="B84" s="102">
        <v>76</v>
      </c>
      <c r="C84" s="130" t="s">
        <v>462</v>
      </c>
      <c r="D84" s="128" t="s">
        <v>359</v>
      </c>
      <c r="E84" s="237">
        <f>'M1 FINAL'!D83</f>
        <v>7.4</v>
      </c>
      <c r="F84" s="237">
        <f>'M1 FINAL'!E83</f>
        <v>11</v>
      </c>
      <c r="G84" s="237">
        <f>'M1 FINAL'!F83</f>
        <v>11</v>
      </c>
      <c r="H84" s="237">
        <f>'M1 FINAL'!G83</f>
        <v>9</v>
      </c>
      <c r="I84" s="237">
        <f>'M1 FINAL'!H83</f>
        <v>13</v>
      </c>
      <c r="J84" s="237">
        <f>'M1 FINAL'!I83</f>
        <v>12</v>
      </c>
      <c r="K84" s="237">
        <f>'M1 FINAL'!J83</f>
        <v>11</v>
      </c>
      <c r="L84" s="237">
        <f>'M1 FINAL'!K83</f>
        <v>14</v>
      </c>
      <c r="M84" s="237">
        <f>'M1 FINAL'!L83</f>
        <v>12</v>
      </c>
      <c r="N84" s="237">
        <f>'M1 FINAL'!M83</f>
        <v>11.625</v>
      </c>
      <c r="O84" s="237" t="str">
        <f t="shared" si="11"/>
        <v>VPC</v>
      </c>
      <c r="P84" s="237">
        <f>'M2 FINAL'!D83</f>
        <v>10</v>
      </c>
      <c r="Q84" s="237">
        <f>'M2 FINAL'!E83</f>
        <v>14.5</v>
      </c>
      <c r="R84" s="237">
        <f>'M2 FINAL'!F83</f>
        <v>12</v>
      </c>
      <c r="S84" s="237">
        <f>'M2 FINAL'!G83</f>
        <v>3</v>
      </c>
      <c r="T84" s="237">
        <f>'M2 FINAL'!H83</f>
        <v>7</v>
      </c>
      <c r="U84" s="237">
        <f>'M2 FINAL'!I83</f>
        <v>7</v>
      </c>
      <c r="V84" s="237">
        <f>'M2 FINAL'!J83</f>
        <v>9.8000000000000007</v>
      </c>
      <c r="W84" s="237" t="str">
        <f t="shared" si="12"/>
        <v>VPC</v>
      </c>
      <c r="X84" s="237">
        <f>'M3-FINAL'!E85</f>
        <v>1.375</v>
      </c>
      <c r="Y84" s="237">
        <f>'M3-FINAL'!F85</f>
        <v>1.5</v>
      </c>
      <c r="Z84" s="237">
        <f>'M3-FINAL'!G85</f>
        <v>1.5</v>
      </c>
      <c r="AA84" s="237">
        <f>'M3-FINAL'!H85</f>
        <v>11.75</v>
      </c>
      <c r="AB84" s="237">
        <f>'M3-FINAL'!I85</f>
        <v>12</v>
      </c>
      <c r="AC84" s="237">
        <f>'M3-FINAL'!J85</f>
        <v>12</v>
      </c>
      <c r="AD84" s="237">
        <f>'M3-FINAL'!K85</f>
        <v>6.75</v>
      </c>
      <c r="AE84" s="237" t="str">
        <f t="shared" si="13"/>
        <v>NV</v>
      </c>
      <c r="AF84" s="237">
        <f>'M4_FINAL '!E84</f>
        <v>10.625</v>
      </c>
      <c r="AG84" s="237">
        <f>IF('M4_FINAL '!F84="","",'M4_FINAL '!F84)</f>
        <v>12</v>
      </c>
      <c r="AH84" s="237">
        <f>'M4_FINAL '!G84</f>
        <v>12</v>
      </c>
      <c r="AI84" s="237">
        <f>'M4_FINAL '!H84</f>
        <v>6</v>
      </c>
      <c r="AJ84" s="237">
        <f>IF('M4_FINAL '!I84="","",'M4_FINAL '!I84)</f>
        <v>12</v>
      </c>
      <c r="AK84" s="237">
        <f>'M4_FINAL '!J84</f>
        <v>12</v>
      </c>
      <c r="AL84" s="237">
        <f>'M4_FINAL '!K84</f>
        <v>12</v>
      </c>
      <c r="AM84" s="270" t="str">
        <f t="shared" si="14"/>
        <v>VAR</v>
      </c>
      <c r="AN84" s="237">
        <f>'M5-FINAL'!D83</f>
        <v>12</v>
      </c>
      <c r="AO84" s="237" t="str">
        <f>'M5-FINAL'!E83</f>
        <v/>
      </c>
      <c r="AP84" s="237">
        <f>'M5-FINAL'!F83</f>
        <v>12</v>
      </c>
      <c r="AQ84" s="237">
        <f>'M5-FINAL'!G83</f>
        <v>15</v>
      </c>
      <c r="AR84" s="237" t="str">
        <f>'M5-FINAL'!H83</f>
        <v/>
      </c>
      <c r="AS84" s="237">
        <f>'M5-FINAL'!I83</f>
        <v>15</v>
      </c>
      <c r="AT84" s="237">
        <f>'M5-FINAL'!J83</f>
        <v>14</v>
      </c>
      <c r="AU84" s="237" t="str">
        <f>'M5-FINAL'!K83</f>
        <v/>
      </c>
      <c r="AV84" s="237">
        <f>'M5-FINAL'!L83</f>
        <v>14</v>
      </c>
      <c r="AW84" s="237">
        <f>'M5-FINAL'!M83</f>
        <v>13.670000000000002</v>
      </c>
      <c r="AX84" s="237" t="str">
        <f t="shared" si="15"/>
        <v>V</v>
      </c>
      <c r="AY84" s="237">
        <f>'M6-FINAL'!D83</f>
        <v>12.5</v>
      </c>
      <c r="AZ84" s="237" t="str">
        <f>'M6-FINAL'!E83</f>
        <v/>
      </c>
      <c r="BA84" s="237">
        <f>'M6-FINAL'!F83</f>
        <v>12.5</v>
      </c>
      <c r="BB84" s="237">
        <f>'M6-FINAL'!G83</f>
        <v>12.5</v>
      </c>
      <c r="BC84" s="237" t="str">
        <f>'M6-FINAL'!H83</f>
        <v/>
      </c>
      <c r="BD84" s="237">
        <f>'M6-FINAL'!I83</f>
        <v>12.5</v>
      </c>
      <c r="BE84" s="237">
        <f>'M6-FINAL'!J83</f>
        <v>12</v>
      </c>
      <c r="BF84" s="237" t="str">
        <f>'M6-FINAL'!K83</f>
        <v/>
      </c>
      <c r="BG84" s="237">
        <f>'M6-FINAL'!L83</f>
        <v>12</v>
      </c>
      <c r="BH84" s="237">
        <f>'M6-FINAL'!M83</f>
        <v>12.35</v>
      </c>
      <c r="BI84" s="237" t="str">
        <f t="shared" si="19"/>
        <v>V</v>
      </c>
      <c r="BJ84" s="237">
        <f>M7_FINAL!E85</f>
        <v>17.5</v>
      </c>
      <c r="BK84" s="237" t="str">
        <f>M7_FINAL!F85</f>
        <v/>
      </c>
      <c r="BL84" s="237">
        <f>M7_FINAL!G85</f>
        <v>17.5</v>
      </c>
      <c r="BM84" s="237">
        <f>M7_FINAL!H85</f>
        <v>15</v>
      </c>
      <c r="BN84" s="237" t="str">
        <f>M7_FINAL!I85</f>
        <v/>
      </c>
      <c r="BO84" s="237">
        <f>M7_FINAL!J85</f>
        <v>15</v>
      </c>
      <c r="BP84" s="237">
        <f>M7_FINAL!K85</f>
        <v>16.100000000000001</v>
      </c>
      <c r="BQ84" s="237" t="str">
        <f t="shared" si="16"/>
        <v>V</v>
      </c>
      <c r="BR84" s="237">
        <f>M8FINAL!E85</f>
        <v>20</v>
      </c>
      <c r="BS84" s="237" t="str">
        <f>M8FINAL!F85</f>
        <v/>
      </c>
      <c r="BT84" s="237">
        <f>M8FINAL!G85</f>
        <v>20</v>
      </c>
      <c r="BU84" s="237">
        <f>M8FINAL!H85</f>
        <v>13.75</v>
      </c>
      <c r="BV84" s="237" t="str">
        <f>M8FINAL!I85</f>
        <v/>
      </c>
      <c r="BW84" s="237">
        <f>M8FINAL!J85</f>
        <v>13.75</v>
      </c>
      <c r="BX84" s="237">
        <f>M8FINAL!K85</f>
        <v>16.875</v>
      </c>
      <c r="BY84" s="237" t="str">
        <f t="shared" si="17"/>
        <v>V</v>
      </c>
      <c r="BZ84" s="237">
        <f t="shared" si="10"/>
        <v>12.396249999999998</v>
      </c>
      <c r="CA84" s="124" t="str">
        <f t="shared" si="18"/>
        <v/>
      </c>
      <c r="CB84" s="130" t="s">
        <v>462</v>
      </c>
    </row>
    <row r="85" spans="2:80">
      <c r="B85" s="101">
        <v>77</v>
      </c>
      <c r="C85" s="130" t="s">
        <v>461</v>
      </c>
      <c r="D85" s="128" t="s">
        <v>460</v>
      </c>
      <c r="E85" s="237">
        <f>'M1 FINAL'!D84</f>
        <v>12</v>
      </c>
      <c r="F85" s="237" t="str">
        <f>'M1 FINAL'!E84</f>
        <v/>
      </c>
      <c r="G85" s="237">
        <f>'M1 FINAL'!F84</f>
        <v>12</v>
      </c>
      <c r="H85" s="237">
        <f>'M1 FINAL'!G84</f>
        <v>10</v>
      </c>
      <c r="I85" s="237">
        <f>'M1 FINAL'!H84</f>
        <v>14</v>
      </c>
      <c r="J85" s="237">
        <f>'M1 FINAL'!I84</f>
        <v>12</v>
      </c>
      <c r="K85" s="237">
        <f>'M1 FINAL'!J84</f>
        <v>5</v>
      </c>
      <c r="L85" s="237">
        <f>'M1 FINAL'!K84</f>
        <v>0</v>
      </c>
      <c r="M85" s="237">
        <f>'M1 FINAL'!L84</f>
        <v>5</v>
      </c>
      <c r="N85" s="237">
        <f>'M1 FINAL'!M84</f>
        <v>10.25</v>
      </c>
      <c r="O85" s="237" t="str">
        <f t="shared" si="11"/>
        <v>NV</v>
      </c>
      <c r="P85" s="237">
        <f>'M2 FINAL'!D84</f>
        <v>2.75</v>
      </c>
      <c r="Q85" s="237" t="str">
        <f>'M2 FINAL'!E84</f>
        <v/>
      </c>
      <c r="R85" s="237">
        <f>'M2 FINAL'!F84</f>
        <v>2.75</v>
      </c>
      <c r="S85" s="237">
        <f>'M2 FINAL'!G84</f>
        <v>1.75</v>
      </c>
      <c r="T85" s="237" t="str">
        <f>'M2 FINAL'!H84</f>
        <v/>
      </c>
      <c r="U85" s="237">
        <f>'M2 FINAL'!I84</f>
        <v>1.75</v>
      </c>
      <c r="V85" s="237">
        <f>'M2 FINAL'!J84</f>
        <v>2.31</v>
      </c>
      <c r="W85" s="237" t="str">
        <f t="shared" si="12"/>
        <v>NV</v>
      </c>
      <c r="X85" s="237">
        <f>'M3-FINAL'!E86</f>
        <v>3.125</v>
      </c>
      <c r="Y85" s="237">
        <f>'M3-FINAL'!F86</f>
        <v>2</v>
      </c>
      <c r="Z85" s="237">
        <f>'M3-FINAL'!G86</f>
        <v>3.125</v>
      </c>
      <c r="AA85" s="237">
        <f>'M3-FINAL'!H86</f>
        <v>9</v>
      </c>
      <c r="AB85" s="237">
        <f>'M3-FINAL'!I86</f>
        <v>12</v>
      </c>
      <c r="AC85" s="237">
        <f>'M3-FINAL'!J86</f>
        <v>12</v>
      </c>
      <c r="AD85" s="237">
        <f>'M3-FINAL'!K86</f>
        <v>7.5625</v>
      </c>
      <c r="AE85" s="237" t="str">
        <f t="shared" si="13"/>
        <v>NV</v>
      </c>
      <c r="AF85" s="237">
        <f>'M4_FINAL '!E85</f>
        <v>2.5</v>
      </c>
      <c r="AG85" s="237" t="str">
        <f>IF('M4_FINAL '!F85="","",'M4_FINAL '!F85)</f>
        <v/>
      </c>
      <c r="AH85" s="237">
        <f>'M4_FINAL '!G85</f>
        <v>2.5</v>
      </c>
      <c r="AI85" s="237">
        <f>'M4_FINAL '!H85</f>
        <v>5.75</v>
      </c>
      <c r="AJ85" s="237" t="str">
        <f>IF('M4_FINAL '!I85="","",'M4_FINAL '!I85)</f>
        <v/>
      </c>
      <c r="AK85" s="237">
        <f>'M4_FINAL '!J85</f>
        <v>5.75</v>
      </c>
      <c r="AL85" s="237">
        <f>'M4_FINAL '!K85</f>
        <v>3.9299999999999997</v>
      </c>
      <c r="AM85" s="270" t="str">
        <f t="shared" si="14"/>
        <v>NV</v>
      </c>
      <c r="AN85" s="237">
        <f>'M5-FINAL'!D84</f>
        <v>12</v>
      </c>
      <c r="AO85" s="237" t="str">
        <f>'M5-FINAL'!E84</f>
        <v/>
      </c>
      <c r="AP85" s="237">
        <f>'M5-FINAL'!F84</f>
        <v>12</v>
      </c>
      <c r="AQ85" s="237">
        <f>'M5-FINAL'!G84</f>
        <v>14</v>
      </c>
      <c r="AR85" s="237" t="str">
        <f>'M5-FINAL'!H84</f>
        <v/>
      </c>
      <c r="AS85" s="237">
        <f>'M5-FINAL'!I84</f>
        <v>14</v>
      </c>
      <c r="AT85" s="237">
        <f>'M5-FINAL'!J84</f>
        <v>11</v>
      </c>
      <c r="AU85" s="237" t="str">
        <f>'M5-FINAL'!K84</f>
        <v/>
      </c>
      <c r="AV85" s="237">
        <f>'M5-FINAL'!L84</f>
        <v>11</v>
      </c>
      <c r="AW85" s="237">
        <f>'M5-FINAL'!M84</f>
        <v>12.32</v>
      </c>
      <c r="AX85" s="237" t="str">
        <f t="shared" si="15"/>
        <v>V</v>
      </c>
      <c r="AY85" s="237">
        <f>'M6-FINAL'!D84</f>
        <v>9</v>
      </c>
      <c r="AZ85" s="237">
        <f>'M6-FINAL'!E84</f>
        <v>12</v>
      </c>
      <c r="BA85" s="237">
        <f>'M6-FINAL'!F84</f>
        <v>12</v>
      </c>
      <c r="BB85" s="237">
        <f>'M6-FINAL'!G84</f>
        <v>9</v>
      </c>
      <c r="BC85" s="237">
        <f>'M6-FINAL'!H84</f>
        <v>12</v>
      </c>
      <c r="BD85" s="237">
        <f>'M6-FINAL'!I84</f>
        <v>12</v>
      </c>
      <c r="BE85" s="237">
        <f>'M6-FINAL'!J84</f>
        <v>12.5</v>
      </c>
      <c r="BF85" s="237" t="str">
        <f>'M6-FINAL'!K84</f>
        <v/>
      </c>
      <c r="BG85" s="237">
        <f>'M6-FINAL'!L84</f>
        <v>12.5</v>
      </c>
      <c r="BH85" s="237">
        <f>'M6-FINAL'!M84</f>
        <v>12.15</v>
      </c>
      <c r="BI85" s="237" t="str">
        <f t="shared" si="19"/>
        <v>VAR</v>
      </c>
      <c r="BJ85" s="237">
        <f>M7_FINAL!E86</f>
        <v>16.5</v>
      </c>
      <c r="BK85" s="237" t="str">
        <f>M7_FINAL!F86</f>
        <v/>
      </c>
      <c r="BL85" s="237">
        <f>M7_FINAL!G86</f>
        <v>16.5</v>
      </c>
      <c r="BM85" s="237">
        <f>M7_FINAL!H86</f>
        <v>13.5</v>
      </c>
      <c r="BN85" s="237" t="str">
        <f>M7_FINAL!I86</f>
        <v/>
      </c>
      <c r="BO85" s="237">
        <f>M7_FINAL!J86</f>
        <v>13.5</v>
      </c>
      <c r="BP85" s="237">
        <f>M7_FINAL!K86</f>
        <v>14.82</v>
      </c>
      <c r="BQ85" s="237" t="str">
        <f t="shared" si="16"/>
        <v>V</v>
      </c>
      <c r="BR85" s="237">
        <f>M8FINAL!E86</f>
        <v>18</v>
      </c>
      <c r="BS85" s="237" t="str">
        <f>M8FINAL!F86</f>
        <v/>
      </c>
      <c r="BT85" s="237">
        <f>M8FINAL!G86</f>
        <v>18</v>
      </c>
      <c r="BU85" s="237">
        <f>M8FINAL!H86</f>
        <v>14.5</v>
      </c>
      <c r="BV85" s="237" t="str">
        <f>M8FINAL!I86</f>
        <v/>
      </c>
      <c r="BW85" s="237">
        <f>M8FINAL!J86</f>
        <v>14.5</v>
      </c>
      <c r="BX85" s="237">
        <f>M8FINAL!K86</f>
        <v>16.25</v>
      </c>
      <c r="BY85" s="237" t="str">
        <f t="shared" si="17"/>
        <v>V</v>
      </c>
      <c r="BZ85" s="237">
        <f t="shared" si="10"/>
        <v>9.9490625000000001</v>
      </c>
      <c r="CA85" s="124" t="str">
        <f t="shared" si="18"/>
        <v/>
      </c>
      <c r="CB85" s="130" t="s">
        <v>461</v>
      </c>
    </row>
    <row r="86" spans="2:80">
      <c r="B86" s="102">
        <v>78</v>
      </c>
      <c r="C86" s="129" t="s">
        <v>459</v>
      </c>
      <c r="D86" s="128" t="s">
        <v>458</v>
      </c>
      <c r="E86" s="237">
        <f>'M1 FINAL'!D85</f>
        <v>12.600000000000001</v>
      </c>
      <c r="F86" s="237" t="str">
        <f>'M1 FINAL'!E85</f>
        <v/>
      </c>
      <c r="G86" s="237">
        <f>'M1 FINAL'!F85</f>
        <v>12.600000000000001</v>
      </c>
      <c r="H86" s="237">
        <f>'M1 FINAL'!G85</f>
        <v>10</v>
      </c>
      <c r="I86" s="237" t="str">
        <f>'M1 FINAL'!H85</f>
        <v/>
      </c>
      <c r="J86" s="237">
        <f>'M1 FINAL'!I85</f>
        <v>10</v>
      </c>
      <c r="K86" s="237">
        <f>'M1 FINAL'!J85</f>
        <v>19</v>
      </c>
      <c r="L86" s="237" t="str">
        <f>'M1 FINAL'!K85</f>
        <v/>
      </c>
      <c r="M86" s="237">
        <f>'M1 FINAL'!L85</f>
        <v>19</v>
      </c>
      <c r="N86" s="237">
        <f>'M1 FINAL'!M85</f>
        <v>13.225000000000001</v>
      </c>
      <c r="O86" s="237" t="str">
        <f t="shared" si="11"/>
        <v>V</v>
      </c>
      <c r="P86" s="237">
        <f>'M2 FINAL'!D85</f>
        <v>16.75</v>
      </c>
      <c r="Q86" s="237" t="str">
        <f>'M2 FINAL'!E85</f>
        <v/>
      </c>
      <c r="R86" s="237">
        <f>'M2 FINAL'!F85</f>
        <v>16.75</v>
      </c>
      <c r="S86" s="237">
        <f>'M2 FINAL'!G85</f>
        <v>9.5</v>
      </c>
      <c r="T86" s="237" t="str">
        <f>'M2 FINAL'!H85</f>
        <v/>
      </c>
      <c r="U86" s="237">
        <f>'M2 FINAL'!I85</f>
        <v>9.5</v>
      </c>
      <c r="V86" s="237">
        <f>'M2 FINAL'!J85</f>
        <v>13.56</v>
      </c>
      <c r="W86" s="237" t="str">
        <f t="shared" si="12"/>
        <v>V</v>
      </c>
      <c r="X86" s="237">
        <f>'M3-FINAL'!E87</f>
        <v>9.5</v>
      </c>
      <c r="Y86" s="237" t="str">
        <f>'M3-FINAL'!F87</f>
        <v/>
      </c>
      <c r="Z86" s="237">
        <f>'M3-FINAL'!G87</f>
        <v>9.5</v>
      </c>
      <c r="AA86" s="237">
        <f>'M3-FINAL'!H87</f>
        <v>17.75</v>
      </c>
      <c r="AB86" s="237" t="str">
        <f>'M3-FINAL'!I87</f>
        <v/>
      </c>
      <c r="AC86" s="237">
        <f>'M3-FINAL'!J87</f>
        <v>17.75</v>
      </c>
      <c r="AD86" s="237">
        <f>'M3-FINAL'!K87</f>
        <v>13.625</v>
      </c>
      <c r="AE86" s="237" t="str">
        <f t="shared" si="13"/>
        <v>V</v>
      </c>
      <c r="AF86" s="237">
        <f>'M4_FINAL '!E86</f>
        <v>18.5</v>
      </c>
      <c r="AG86" s="237" t="str">
        <f>IF('M4_FINAL '!F86="","",'M4_FINAL '!F86)</f>
        <v/>
      </c>
      <c r="AH86" s="237">
        <f>'M4_FINAL '!G86</f>
        <v>18.5</v>
      </c>
      <c r="AI86" s="237">
        <f>'M4_FINAL '!H86</f>
        <v>14.25</v>
      </c>
      <c r="AJ86" s="237" t="str">
        <f>IF('M4_FINAL '!I86="","",'M4_FINAL '!I86)</f>
        <v/>
      </c>
      <c r="AK86" s="237">
        <f>'M4_FINAL '!J86</f>
        <v>14.25</v>
      </c>
      <c r="AL86" s="237">
        <f>'M4_FINAL '!K86</f>
        <v>16.630000000000003</v>
      </c>
      <c r="AM86" s="270" t="str">
        <f t="shared" si="14"/>
        <v>V</v>
      </c>
      <c r="AN86" s="237">
        <f>'M5-FINAL'!D85</f>
        <v>13</v>
      </c>
      <c r="AO86" s="237" t="str">
        <f>'M5-FINAL'!E85</f>
        <v/>
      </c>
      <c r="AP86" s="237">
        <f>'M5-FINAL'!F85</f>
        <v>13</v>
      </c>
      <c r="AQ86" s="237">
        <f>'M5-FINAL'!G85</f>
        <v>16</v>
      </c>
      <c r="AR86" s="237" t="str">
        <f>'M5-FINAL'!H85</f>
        <v/>
      </c>
      <c r="AS86" s="237">
        <f>'M5-FINAL'!I85</f>
        <v>16</v>
      </c>
      <c r="AT86" s="237">
        <f>'M5-FINAL'!J85</f>
        <v>15</v>
      </c>
      <c r="AU86" s="237" t="str">
        <f>'M5-FINAL'!K85</f>
        <v/>
      </c>
      <c r="AV86" s="237">
        <f>'M5-FINAL'!L85</f>
        <v>15</v>
      </c>
      <c r="AW86" s="237">
        <f>'M5-FINAL'!M85</f>
        <v>14.670000000000002</v>
      </c>
      <c r="AX86" s="237" t="str">
        <f t="shared" si="15"/>
        <v>V</v>
      </c>
      <c r="AY86" s="237">
        <f>'M6-FINAL'!D85</f>
        <v>17</v>
      </c>
      <c r="AZ86" s="237" t="str">
        <f>'M6-FINAL'!E85</f>
        <v/>
      </c>
      <c r="BA86" s="237">
        <f>'M6-FINAL'!F85</f>
        <v>17</v>
      </c>
      <c r="BB86" s="237">
        <f>'M6-FINAL'!G85</f>
        <v>17</v>
      </c>
      <c r="BC86" s="237" t="str">
        <f>'M6-FINAL'!H85</f>
        <v/>
      </c>
      <c r="BD86" s="237">
        <f>'M6-FINAL'!I85</f>
        <v>17</v>
      </c>
      <c r="BE86" s="237">
        <f>'M6-FINAL'!J85</f>
        <v>13</v>
      </c>
      <c r="BF86" s="237" t="str">
        <f>'M6-FINAL'!K85</f>
        <v/>
      </c>
      <c r="BG86" s="237">
        <f>'M6-FINAL'!L85</f>
        <v>13</v>
      </c>
      <c r="BH86" s="237">
        <f>'M6-FINAL'!M85</f>
        <v>15.8</v>
      </c>
      <c r="BI86" s="237" t="str">
        <f t="shared" si="19"/>
        <v>V</v>
      </c>
      <c r="BJ86" s="237">
        <f>M7_FINAL!E87</f>
        <v>16.25</v>
      </c>
      <c r="BK86" s="237" t="str">
        <f>M7_FINAL!F87</f>
        <v/>
      </c>
      <c r="BL86" s="237">
        <f>M7_FINAL!G87</f>
        <v>16.25</v>
      </c>
      <c r="BM86" s="237">
        <f>M7_FINAL!H87</f>
        <v>14</v>
      </c>
      <c r="BN86" s="237" t="str">
        <f>M7_FINAL!I87</f>
        <v/>
      </c>
      <c r="BO86" s="237">
        <f>M7_FINAL!J87</f>
        <v>14</v>
      </c>
      <c r="BP86" s="237">
        <f>M7_FINAL!K87</f>
        <v>14.990000000000002</v>
      </c>
      <c r="BQ86" s="237" t="str">
        <f t="shared" si="16"/>
        <v>V</v>
      </c>
      <c r="BR86" s="237">
        <f>M8FINAL!E87</f>
        <v>20</v>
      </c>
      <c r="BS86" s="237" t="str">
        <f>M8FINAL!F87</f>
        <v/>
      </c>
      <c r="BT86" s="237">
        <f>M8FINAL!G87</f>
        <v>20</v>
      </c>
      <c r="BU86" s="237">
        <f>M8FINAL!H87</f>
        <v>14</v>
      </c>
      <c r="BV86" s="237" t="str">
        <f>M8FINAL!I87</f>
        <v/>
      </c>
      <c r="BW86" s="237">
        <f>M8FINAL!J87</f>
        <v>14</v>
      </c>
      <c r="BX86" s="237">
        <f>M8FINAL!K87</f>
        <v>17</v>
      </c>
      <c r="BY86" s="237" t="str">
        <f t="shared" si="17"/>
        <v>V</v>
      </c>
      <c r="BZ86" s="237">
        <f t="shared" si="10"/>
        <v>14.9375</v>
      </c>
      <c r="CA86" s="124" t="str">
        <f t="shared" si="18"/>
        <v xml:space="preserve">Admis(e) </v>
      </c>
      <c r="CB86" s="129" t="s">
        <v>459</v>
      </c>
    </row>
    <row r="87" spans="2:80">
      <c r="B87" s="101">
        <v>79</v>
      </c>
      <c r="C87" s="130" t="s">
        <v>457</v>
      </c>
      <c r="D87" s="128" t="s">
        <v>456</v>
      </c>
      <c r="E87" s="237">
        <f>'M1 FINAL'!D86</f>
        <v>10.799999999999999</v>
      </c>
      <c r="F87" s="237">
        <f>'M1 FINAL'!E86</f>
        <v>12</v>
      </c>
      <c r="G87" s="237">
        <f>'M1 FINAL'!F86</f>
        <v>12</v>
      </c>
      <c r="H87" s="237">
        <f>'M1 FINAL'!G86</f>
        <v>6.5</v>
      </c>
      <c r="I87" s="237">
        <f>'M1 FINAL'!H86</f>
        <v>10</v>
      </c>
      <c r="J87" s="237">
        <f>'M1 FINAL'!I86</f>
        <v>10</v>
      </c>
      <c r="K87" s="237">
        <f>'M1 FINAL'!J86</f>
        <v>1</v>
      </c>
      <c r="L87" s="237">
        <f>'M1 FINAL'!K86</f>
        <v>8</v>
      </c>
      <c r="M87" s="237">
        <f>'M1 FINAL'!L86</f>
        <v>8</v>
      </c>
      <c r="N87" s="237">
        <f>'M1 FINAL'!M86</f>
        <v>10.25</v>
      </c>
      <c r="O87" s="237" t="str">
        <f t="shared" si="11"/>
        <v>NV</v>
      </c>
      <c r="P87" s="237">
        <f>'M2 FINAL'!D86</f>
        <v>2.5</v>
      </c>
      <c r="Q87" s="237" t="str">
        <f>'M2 FINAL'!E86</f>
        <v/>
      </c>
      <c r="R87" s="237">
        <f>'M2 FINAL'!F86</f>
        <v>2.5</v>
      </c>
      <c r="S87" s="237">
        <f>'M2 FINAL'!G86</f>
        <v>2.75</v>
      </c>
      <c r="T87" s="237" t="str">
        <f>'M2 FINAL'!H86</f>
        <v/>
      </c>
      <c r="U87" s="237">
        <f>'M2 FINAL'!I86</f>
        <v>2.75</v>
      </c>
      <c r="V87" s="237">
        <f>'M2 FINAL'!J86</f>
        <v>2.6100000000000003</v>
      </c>
      <c r="W87" s="237" t="str">
        <f t="shared" si="12"/>
        <v>NV</v>
      </c>
      <c r="X87" s="237">
        <f>'M3-FINAL'!E88</f>
        <v>1.625</v>
      </c>
      <c r="Y87" s="237">
        <f>'M3-FINAL'!F88</f>
        <v>2</v>
      </c>
      <c r="Z87" s="237">
        <f>'M3-FINAL'!G88</f>
        <v>2</v>
      </c>
      <c r="AA87" s="237">
        <f>'M3-FINAL'!H88</f>
        <v>12.75</v>
      </c>
      <c r="AB87" s="237" t="str">
        <f>'M3-FINAL'!I88</f>
        <v/>
      </c>
      <c r="AC87" s="237">
        <f>'M3-FINAL'!J88</f>
        <v>12.75</v>
      </c>
      <c r="AD87" s="237">
        <f>'M3-FINAL'!K88</f>
        <v>7.375</v>
      </c>
      <c r="AE87" s="237" t="str">
        <f t="shared" si="13"/>
        <v>NV</v>
      </c>
      <c r="AF87" s="237">
        <f>'M4_FINAL '!E87</f>
        <v>5.75</v>
      </c>
      <c r="AG87" s="237" t="str">
        <f>IF('M4_FINAL '!F87="","",'M4_FINAL '!F87)</f>
        <v/>
      </c>
      <c r="AH87" s="237">
        <f>'M4_FINAL '!G87</f>
        <v>5.75</v>
      </c>
      <c r="AI87" s="237">
        <f>'M4_FINAL '!H87</f>
        <v>3.5</v>
      </c>
      <c r="AJ87" s="237" t="str">
        <f>IF('M4_FINAL '!I87="","",'M4_FINAL '!I87)</f>
        <v/>
      </c>
      <c r="AK87" s="237">
        <f>'M4_FINAL '!J87</f>
        <v>3.5</v>
      </c>
      <c r="AL87" s="237">
        <f>'M4_FINAL '!K87</f>
        <v>4.76</v>
      </c>
      <c r="AM87" s="270" t="str">
        <f t="shared" si="14"/>
        <v>NV</v>
      </c>
      <c r="AN87" s="237">
        <f>'M5-FINAL'!D86</f>
        <v>13</v>
      </c>
      <c r="AO87" s="237" t="str">
        <f>'M5-FINAL'!E86</f>
        <v/>
      </c>
      <c r="AP87" s="237">
        <f>'M5-FINAL'!F86</f>
        <v>13</v>
      </c>
      <c r="AQ87" s="237">
        <f>'M5-FINAL'!G86</f>
        <v>15</v>
      </c>
      <c r="AR87" s="237" t="str">
        <f>'M5-FINAL'!H86</f>
        <v/>
      </c>
      <c r="AS87" s="237">
        <f>'M5-FINAL'!I86</f>
        <v>15</v>
      </c>
      <c r="AT87" s="237">
        <f>'M5-FINAL'!J86</f>
        <v>10.5</v>
      </c>
      <c r="AU87" s="237" t="str">
        <f>'M5-FINAL'!K86</f>
        <v/>
      </c>
      <c r="AV87" s="237">
        <f>'M5-FINAL'!L86</f>
        <v>10.5</v>
      </c>
      <c r="AW87" s="237">
        <f>'M5-FINAL'!M86</f>
        <v>12.81</v>
      </c>
      <c r="AX87" s="237" t="str">
        <f t="shared" si="15"/>
        <v>V</v>
      </c>
      <c r="AY87" s="237">
        <f>'M6-FINAL'!D86</f>
        <v>7</v>
      </c>
      <c r="AZ87" s="237">
        <f>'M6-FINAL'!E86</f>
        <v>12</v>
      </c>
      <c r="BA87" s="237">
        <f>'M6-FINAL'!F86</f>
        <v>12</v>
      </c>
      <c r="BB87" s="237">
        <f>'M6-FINAL'!G86</f>
        <v>7</v>
      </c>
      <c r="BC87" s="237">
        <f>'M6-FINAL'!H86</f>
        <v>12</v>
      </c>
      <c r="BD87" s="237">
        <f>'M6-FINAL'!I86</f>
        <v>12</v>
      </c>
      <c r="BE87" s="237">
        <f>'M6-FINAL'!J86</f>
        <v>12</v>
      </c>
      <c r="BF87" s="237" t="str">
        <f>'M6-FINAL'!K86</f>
        <v/>
      </c>
      <c r="BG87" s="237">
        <f>'M6-FINAL'!L86</f>
        <v>12</v>
      </c>
      <c r="BH87" s="237">
        <f>'M6-FINAL'!M86</f>
        <v>12</v>
      </c>
      <c r="BI87" s="237" t="str">
        <f t="shared" si="19"/>
        <v>VAR</v>
      </c>
      <c r="BJ87" s="237">
        <f>M7_FINAL!E88</f>
        <v>18</v>
      </c>
      <c r="BK87" s="237" t="str">
        <f>M7_FINAL!F88</f>
        <v/>
      </c>
      <c r="BL87" s="237">
        <f>M7_FINAL!G88</f>
        <v>18</v>
      </c>
      <c r="BM87" s="237">
        <f>M7_FINAL!H88</f>
        <v>15</v>
      </c>
      <c r="BN87" s="237" t="str">
        <f>M7_FINAL!I88</f>
        <v/>
      </c>
      <c r="BO87" s="237">
        <f>M7_FINAL!J88</f>
        <v>15</v>
      </c>
      <c r="BP87" s="237">
        <f>M7_FINAL!K88</f>
        <v>16.32</v>
      </c>
      <c r="BQ87" s="237" t="str">
        <f t="shared" si="16"/>
        <v>V</v>
      </c>
      <c r="BR87" s="237">
        <f>M8FINAL!E88</f>
        <v>19</v>
      </c>
      <c r="BS87" s="237" t="str">
        <f>M8FINAL!F88</f>
        <v/>
      </c>
      <c r="BT87" s="237">
        <f>M8FINAL!G88</f>
        <v>19</v>
      </c>
      <c r="BU87" s="237">
        <f>M8FINAL!H88</f>
        <v>14</v>
      </c>
      <c r="BV87" s="237" t="str">
        <f>M8FINAL!I88</f>
        <v/>
      </c>
      <c r="BW87" s="237">
        <f>M8FINAL!J88</f>
        <v>14</v>
      </c>
      <c r="BX87" s="237">
        <f>M8FINAL!K88</f>
        <v>16.5</v>
      </c>
      <c r="BY87" s="237" t="str">
        <f t="shared" si="17"/>
        <v>V</v>
      </c>
      <c r="BZ87" s="237">
        <f t="shared" si="10"/>
        <v>10.328125</v>
      </c>
      <c r="CA87" s="124" t="str">
        <f t="shared" si="18"/>
        <v/>
      </c>
      <c r="CB87" s="130" t="s">
        <v>457</v>
      </c>
    </row>
    <row r="88" spans="2:80">
      <c r="B88" s="102">
        <v>80</v>
      </c>
      <c r="C88" s="133" t="s">
        <v>455</v>
      </c>
      <c r="D88" s="132" t="s">
        <v>454</v>
      </c>
      <c r="E88" s="237">
        <f>'M1 FINAL'!D87</f>
        <v>10.8</v>
      </c>
      <c r="F88" s="237" t="str">
        <f>'M1 FINAL'!E87</f>
        <v/>
      </c>
      <c r="G88" s="237">
        <f>'M1 FINAL'!F87</f>
        <v>10.8</v>
      </c>
      <c r="H88" s="237">
        <f>'M1 FINAL'!G87</f>
        <v>12</v>
      </c>
      <c r="I88" s="237" t="str">
        <f>'M1 FINAL'!H87</f>
        <v/>
      </c>
      <c r="J88" s="237">
        <f>'M1 FINAL'!I87</f>
        <v>12</v>
      </c>
      <c r="K88" s="237">
        <f>'M1 FINAL'!J87</f>
        <v>17.5</v>
      </c>
      <c r="L88" s="237" t="str">
        <f>'M1 FINAL'!K87</f>
        <v/>
      </c>
      <c r="M88" s="237">
        <f>'M1 FINAL'!L87</f>
        <v>17.5</v>
      </c>
      <c r="N88" s="237">
        <f>'M1 FINAL'!M87</f>
        <v>12.925000000000001</v>
      </c>
      <c r="O88" s="237" t="str">
        <f t="shared" si="11"/>
        <v>V</v>
      </c>
      <c r="P88" s="237">
        <f>'M2 FINAL'!D87</f>
        <v>14.25</v>
      </c>
      <c r="Q88" s="237" t="str">
        <f>'M2 FINAL'!E87</f>
        <v/>
      </c>
      <c r="R88" s="237">
        <f>'M2 FINAL'!F87</f>
        <v>14.25</v>
      </c>
      <c r="S88" s="237">
        <f>'M2 FINAL'!G87</f>
        <v>9.75</v>
      </c>
      <c r="T88" s="237" t="str">
        <f>'M2 FINAL'!H87</f>
        <v/>
      </c>
      <c r="U88" s="237">
        <f>'M2 FINAL'!I87</f>
        <v>9.75</v>
      </c>
      <c r="V88" s="237">
        <f>'M2 FINAL'!J87</f>
        <v>12.27</v>
      </c>
      <c r="W88" s="237" t="str">
        <f t="shared" si="12"/>
        <v>V</v>
      </c>
      <c r="X88" s="237">
        <f>'M3-FINAL'!E89</f>
        <v>5.5</v>
      </c>
      <c r="Y88" s="237">
        <f>'M3-FINAL'!F89</f>
        <v>3</v>
      </c>
      <c r="Z88" s="237">
        <f>'M3-FINAL'!G89</f>
        <v>5.5</v>
      </c>
      <c r="AA88" s="237">
        <f>'M3-FINAL'!H89</f>
        <v>16.5</v>
      </c>
      <c r="AB88" s="237" t="str">
        <f>'M3-FINAL'!I89</f>
        <v/>
      </c>
      <c r="AC88" s="237">
        <f>'M3-FINAL'!J89</f>
        <v>16.5</v>
      </c>
      <c r="AD88" s="237">
        <f>'M3-FINAL'!K89</f>
        <v>11</v>
      </c>
      <c r="AE88" s="237" t="str">
        <f t="shared" si="13"/>
        <v>NV</v>
      </c>
      <c r="AF88" s="237">
        <f>'M4_FINAL '!E88</f>
        <v>12.5</v>
      </c>
      <c r="AG88" s="237" t="str">
        <f>IF('M4_FINAL '!F88="","",'M4_FINAL '!F88)</f>
        <v/>
      </c>
      <c r="AH88" s="237">
        <f>'M4_FINAL '!G88</f>
        <v>12.5</v>
      </c>
      <c r="AI88" s="237">
        <f>'M4_FINAL '!H88</f>
        <v>8.75</v>
      </c>
      <c r="AJ88" s="237">
        <f>IF('M4_FINAL '!I88="","",'M4_FINAL '!I88)</f>
        <v>5.5</v>
      </c>
      <c r="AK88" s="237">
        <f>'M4_FINAL '!J88</f>
        <v>8.75</v>
      </c>
      <c r="AL88" s="237">
        <f>'M4_FINAL '!K88</f>
        <v>10.850000000000001</v>
      </c>
      <c r="AM88" s="270" t="str">
        <f t="shared" si="14"/>
        <v>VPC</v>
      </c>
      <c r="AN88" s="237">
        <f>'M5-FINAL'!D87</f>
        <v>12</v>
      </c>
      <c r="AO88" s="237" t="str">
        <f>'M5-FINAL'!E87</f>
        <v/>
      </c>
      <c r="AP88" s="237">
        <f>'M5-FINAL'!F87</f>
        <v>12</v>
      </c>
      <c r="AQ88" s="237">
        <f>'M5-FINAL'!G87</f>
        <v>18</v>
      </c>
      <c r="AR88" s="237" t="str">
        <f>'M5-FINAL'!H87</f>
        <v/>
      </c>
      <c r="AS88" s="237">
        <f>'M5-FINAL'!I87</f>
        <v>18</v>
      </c>
      <c r="AT88" s="237">
        <f>'M5-FINAL'!J87</f>
        <v>13</v>
      </c>
      <c r="AU88" s="237" t="str">
        <f>'M5-FINAL'!K87</f>
        <v/>
      </c>
      <c r="AV88" s="237">
        <f>'M5-FINAL'!L87</f>
        <v>13</v>
      </c>
      <c r="AW88" s="237">
        <f>'M5-FINAL'!M87</f>
        <v>14.32</v>
      </c>
      <c r="AX88" s="237" t="str">
        <f t="shared" si="15"/>
        <v>V</v>
      </c>
      <c r="AY88" s="237">
        <f>'M6-FINAL'!D87</f>
        <v>14</v>
      </c>
      <c r="AZ88" s="237" t="str">
        <f>'M6-FINAL'!E87</f>
        <v/>
      </c>
      <c r="BA88" s="237">
        <f>'M6-FINAL'!F87</f>
        <v>14</v>
      </c>
      <c r="BB88" s="237">
        <f>'M6-FINAL'!G87</f>
        <v>14</v>
      </c>
      <c r="BC88" s="237" t="str">
        <f>'M6-FINAL'!H87</f>
        <v/>
      </c>
      <c r="BD88" s="237">
        <f>'M6-FINAL'!I87</f>
        <v>14</v>
      </c>
      <c r="BE88" s="237">
        <f>'M6-FINAL'!J87</f>
        <v>13</v>
      </c>
      <c r="BF88" s="237" t="str">
        <f>'M6-FINAL'!K87</f>
        <v/>
      </c>
      <c r="BG88" s="237">
        <f>'M6-FINAL'!L87</f>
        <v>13</v>
      </c>
      <c r="BH88" s="237">
        <f>'M6-FINAL'!M87</f>
        <v>13.700000000000001</v>
      </c>
      <c r="BI88" s="237" t="str">
        <f t="shared" si="19"/>
        <v>V</v>
      </c>
      <c r="BJ88" s="237">
        <f>M7_FINAL!E89</f>
        <v>17.75</v>
      </c>
      <c r="BK88" s="237" t="str">
        <f>M7_FINAL!F89</f>
        <v/>
      </c>
      <c r="BL88" s="237">
        <f>M7_FINAL!G89</f>
        <v>17.75</v>
      </c>
      <c r="BM88" s="237">
        <f>M7_FINAL!H89</f>
        <v>16.25</v>
      </c>
      <c r="BN88" s="237" t="str">
        <f>M7_FINAL!I89</f>
        <v/>
      </c>
      <c r="BO88" s="237">
        <f>M7_FINAL!J89</f>
        <v>16.25</v>
      </c>
      <c r="BP88" s="237">
        <f>M7_FINAL!K89</f>
        <v>16.91</v>
      </c>
      <c r="BQ88" s="237" t="str">
        <f t="shared" si="16"/>
        <v>V</v>
      </c>
      <c r="BR88" s="237">
        <f>M8FINAL!E89</f>
        <v>20</v>
      </c>
      <c r="BS88" s="237" t="str">
        <f>M8FINAL!F89</f>
        <v/>
      </c>
      <c r="BT88" s="237">
        <f>M8FINAL!G89</f>
        <v>20</v>
      </c>
      <c r="BU88" s="237">
        <f>M8FINAL!H89</f>
        <v>15</v>
      </c>
      <c r="BV88" s="237" t="str">
        <f>M8FINAL!I89</f>
        <v/>
      </c>
      <c r="BW88" s="237">
        <f>M8FINAL!J89</f>
        <v>15</v>
      </c>
      <c r="BX88" s="237">
        <f>M8FINAL!K89</f>
        <v>17.5</v>
      </c>
      <c r="BY88" s="237" t="str">
        <f t="shared" si="17"/>
        <v>V</v>
      </c>
      <c r="BZ88" s="237">
        <f t="shared" si="10"/>
        <v>13.684374999999999</v>
      </c>
      <c r="CA88" s="124" t="str">
        <f t="shared" si="18"/>
        <v/>
      </c>
      <c r="CB88" s="133" t="s">
        <v>455</v>
      </c>
    </row>
    <row r="89" spans="2:80">
      <c r="B89" s="101">
        <v>81</v>
      </c>
      <c r="C89" s="130" t="s">
        <v>453</v>
      </c>
      <c r="D89" s="128" t="s">
        <v>452</v>
      </c>
      <c r="E89" s="237">
        <f>'M1 FINAL'!D88</f>
        <v>13.200000000000001</v>
      </c>
      <c r="F89" s="237" t="str">
        <f>'M1 FINAL'!E88</f>
        <v/>
      </c>
      <c r="G89" s="237">
        <f>'M1 FINAL'!F88</f>
        <v>13.200000000000001</v>
      </c>
      <c r="H89" s="237">
        <f>'M1 FINAL'!G88</f>
        <v>15</v>
      </c>
      <c r="I89" s="237" t="str">
        <f>'M1 FINAL'!H88</f>
        <v/>
      </c>
      <c r="J89" s="237">
        <f>'M1 FINAL'!I88</f>
        <v>15</v>
      </c>
      <c r="K89" s="237">
        <f>'M1 FINAL'!J88</f>
        <v>14.5</v>
      </c>
      <c r="L89" s="237" t="str">
        <f>'M1 FINAL'!K88</f>
        <v/>
      </c>
      <c r="M89" s="237">
        <f>'M1 FINAL'!L88</f>
        <v>14.5</v>
      </c>
      <c r="N89" s="237">
        <f>'M1 FINAL'!M88</f>
        <v>14.2</v>
      </c>
      <c r="O89" s="237" t="str">
        <f t="shared" si="11"/>
        <v>V</v>
      </c>
      <c r="P89" s="237">
        <f>'M2 FINAL'!D88</f>
        <v>13.5</v>
      </c>
      <c r="Q89" s="237" t="str">
        <f>'M2 FINAL'!E88</f>
        <v/>
      </c>
      <c r="R89" s="237">
        <f>'M2 FINAL'!F88</f>
        <v>13.5</v>
      </c>
      <c r="S89" s="237">
        <f>'M2 FINAL'!G88</f>
        <v>7.75</v>
      </c>
      <c r="T89" s="237">
        <f>'M2 FINAL'!H88</f>
        <v>10.5</v>
      </c>
      <c r="U89" s="237">
        <f>'M2 FINAL'!I88</f>
        <v>10.5</v>
      </c>
      <c r="V89" s="237">
        <f>'M2 FINAL'!J88</f>
        <v>12.18</v>
      </c>
      <c r="W89" s="237" t="str">
        <f t="shared" si="12"/>
        <v>VAR</v>
      </c>
      <c r="X89" s="237">
        <f>'M3-FINAL'!E90</f>
        <v>8.875</v>
      </c>
      <c r="Y89" s="237">
        <f>'M3-FINAL'!F90</f>
        <v>0</v>
      </c>
      <c r="Z89" s="237">
        <f>'M3-FINAL'!G90</f>
        <v>8.875</v>
      </c>
      <c r="AA89" s="237">
        <f>'M3-FINAL'!H90</f>
        <v>14.75</v>
      </c>
      <c r="AB89" s="237" t="str">
        <f>'M3-FINAL'!I90</f>
        <v/>
      </c>
      <c r="AC89" s="237">
        <f>'M3-FINAL'!J90</f>
        <v>14.75</v>
      </c>
      <c r="AD89" s="237">
        <f>'M3-FINAL'!K90</f>
        <v>11.8125</v>
      </c>
      <c r="AE89" s="237" t="str">
        <f t="shared" si="13"/>
        <v>VPC</v>
      </c>
      <c r="AF89" s="237">
        <f>'M4_FINAL '!E89</f>
        <v>10.875</v>
      </c>
      <c r="AG89" s="237">
        <f>IF('M4_FINAL '!F89="","",'M4_FINAL '!F89)</f>
        <v>12</v>
      </c>
      <c r="AH89" s="237">
        <f>'M4_FINAL '!G89</f>
        <v>12</v>
      </c>
      <c r="AI89" s="237">
        <f>'M4_FINAL '!H89</f>
        <v>8</v>
      </c>
      <c r="AJ89" s="237">
        <f>IF('M4_FINAL '!I89="","",'M4_FINAL '!I89)</f>
        <v>10</v>
      </c>
      <c r="AK89" s="237">
        <f>'M4_FINAL '!J89</f>
        <v>10</v>
      </c>
      <c r="AL89" s="237">
        <f>'M4_FINAL '!K89</f>
        <v>11.120000000000001</v>
      </c>
      <c r="AM89" s="270" t="str">
        <f t="shared" si="14"/>
        <v>VPC</v>
      </c>
      <c r="AN89" s="237">
        <f>'M5-FINAL'!D88</f>
        <v>13.5</v>
      </c>
      <c r="AO89" s="237" t="str">
        <f>'M5-FINAL'!E88</f>
        <v/>
      </c>
      <c r="AP89" s="237">
        <f>'M5-FINAL'!F88</f>
        <v>13.5</v>
      </c>
      <c r="AQ89" s="237">
        <f>'M5-FINAL'!G88</f>
        <v>17</v>
      </c>
      <c r="AR89" s="237" t="str">
        <f>'M5-FINAL'!H88</f>
        <v/>
      </c>
      <c r="AS89" s="237">
        <f>'M5-FINAL'!I88</f>
        <v>17</v>
      </c>
      <c r="AT89" s="237">
        <f>'M5-FINAL'!J88</f>
        <v>14</v>
      </c>
      <c r="AU89" s="237" t="str">
        <f>'M5-FINAL'!K88</f>
        <v/>
      </c>
      <c r="AV89" s="237">
        <f>'M5-FINAL'!L88</f>
        <v>14</v>
      </c>
      <c r="AW89" s="237">
        <f>'M5-FINAL'!M88</f>
        <v>14.825000000000003</v>
      </c>
      <c r="AX89" s="237" t="str">
        <f t="shared" si="15"/>
        <v>V</v>
      </c>
      <c r="AY89" s="237">
        <f>'M6-FINAL'!D88</f>
        <v>13.5</v>
      </c>
      <c r="AZ89" s="237" t="str">
        <f>'M6-FINAL'!E88</f>
        <v/>
      </c>
      <c r="BA89" s="237">
        <f>'M6-FINAL'!F88</f>
        <v>13.5</v>
      </c>
      <c r="BB89" s="237">
        <f>'M6-FINAL'!G88</f>
        <v>13.5</v>
      </c>
      <c r="BC89" s="237" t="str">
        <f>'M6-FINAL'!H88</f>
        <v/>
      </c>
      <c r="BD89" s="237">
        <f>'M6-FINAL'!I88</f>
        <v>13.5</v>
      </c>
      <c r="BE89" s="237">
        <f>'M6-FINAL'!J88</f>
        <v>13</v>
      </c>
      <c r="BF89" s="237" t="str">
        <f>'M6-FINAL'!K88</f>
        <v/>
      </c>
      <c r="BG89" s="237">
        <f>'M6-FINAL'!L88</f>
        <v>13</v>
      </c>
      <c r="BH89" s="237">
        <f>'M6-FINAL'!M88</f>
        <v>13.35</v>
      </c>
      <c r="BI89" s="237" t="str">
        <f t="shared" si="19"/>
        <v>V</v>
      </c>
      <c r="BJ89" s="237">
        <f>M7_FINAL!E90</f>
        <v>18.25</v>
      </c>
      <c r="BK89" s="237" t="str">
        <f>M7_FINAL!F90</f>
        <v/>
      </c>
      <c r="BL89" s="237">
        <f>M7_FINAL!G90</f>
        <v>18.25</v>
      </c>
      <c r="BM89" s="237">
        <f>M7_FINAL!H90</f>
        <v>20</v>
      </c>
      <c r="BN89" s="237" t="str">
        <f>M7_FINAL!I90</f>
        <v/>
      </c>
      <c r="BO89" s="237">
        <f>M7_FINAL!J90</f>
        <v>20</v>
      </c>
      <c r="BP89" s="237">
        <f>M7_FINAL!K90</f>
        <v>19.23</v>
      </c>
      <c r="BQ89" s="237" t="str">
        <f t="shared" si="16"/>
        <v>V</v>
      </c>
      <c r="BR89" s="237">
        <f>M8FINAL!E90</f>
        <v>20</v>
      </c>
      <c r="BS89" s="237" t="str">
        <f>M8FINAL!F90</f>
        <v/>
      </c>
      <c r="BT89" s="237">
        <f>M8FINAL!G90</f>
        <v>20</v>
      </c>
      <c r="BU89" s="237">
        <f>M8FINAL!H90</f>
        <v>14</v>
      </c>
      <c r="BV89" s="237" t="str">
        <f>M8FINAL!I90</f>
        <v/>
      </c>
      <c r="BW89" s="237">
        <f>M8FINAL!J90</f>
        <v>14</v>
      </c>
      <c r="BX89" s="237">
        <f>M8FINAL!K90</f>
        <v>17</v>
      </c>
      <c r="BY89" s="237" t="str">
        <f t="shared" si="17"/>
        <v>V</v>
      </c>
      <c r="BZ89" s="237">
        <f t="shared" si="10"/>
        <v>14.2146875</v>
      </c>
      <c r="CA89" s="124" t="str">
        <f t="shared" si="18"/>
        <v xml:space="preserve">Admis(e) </v>
      </c>
      <c r="CB89" s="130" t="s">
        <v>453</v>
      </c>
    </row>
    <row r="90" spans="2:80">
      <c r="B90" s="102">
        <v>82</v>
      </c>
      <c r="C90" s="130" t="s">
        <v>451</v>
      </c>
      <c r="D90" s="128" t="s">
        <v>450</v>
      </c>
      <c r="E90" s="237">
        <f>'M1 FINAL'!D89</f>
        <v>13.600000000000001</v>
      </c>
      <c r="F90" s="237" t="str">
        <f>'M1 FINAL'!E89</f>
        <v/>
      </c>
      <c r="G90" s="237">
        <f>'M1 FINAL'!F89</f>
        <v>13.600000000000001</v>
      </c>
      <c r="H90" s="237">
        <f>'M1 FINAL'!G89</f>
        <v>11</v>
      </c>
      <c r="I90" s="237" t="str">
        <f>'M1 FINAL'!H89</f>
        <v/>
      </c>
      <c r="J90" s="237">
        <f>'M1 FINAL'!I89</f>
        <v>11</v>
      </c>
      <c r="K90" s="237">
        <f>'M1 FINAL'!J89</f>
        <v>14.5</v>
      </c>
      <c r="L90" s="237" t="str">
        <f>'M1 FINAL'!K89</f>
        <v/>
      </c>
      <c r="M90" s="237">
        <f>'M1 FINAL'!L89</f>
        <v>14.5</v>
      </c>
      <c r="N90" s="237">
        <f>'M1 FINAL'!M89</f>
        <v>12.850000000000001</v>
      </c>
      <c r="O90" s="237" t="str">
        <f t="shared" si="11"/>
        <v>V</v>
      </c>
      <c r="P90" s="237">
        <f>'M2 FINAL'!D89</f>
        <v>9.25</v>
      </c>
      <c r="Q90" s="237">
        <f>'M2 FINAL'!E89</f>
        <v>12</v>
      </c>
      <c r="R90" s="237">
        <f>'M2 FINAL'!F89</f>
        <v>12</v>
      </c>
      <c r="S90" s="237">
        <f>'M2 FINAL'!G89</f>
        <v>4.5</v>
      </c>
      <c r="T90" s="237">
        <f>'M2 FINAL'!H89</f>
        <v>7</v>
      </c>
      <c r="U90" s="237">
        <f>'M2 FINAL'!I89</f>
        <v>7</v>
      </c>
      <c r="V90" s="237">
        <f>'M2 FINAL'!J89</f>
        <v>9.8000000000000007</v>
      </c>
      <c r="W90" s="237" t="str">
        <f t="shared" si="12"/>
        <v>VPC</v>
      </c>
      <c r="X90" s="237">
        <f>'M3-FINAL'!E91</f>
        <v>7.625</v>
      </c>
      <c r="Y90" s="237">
        <f>'M3-FINAL'!F91</f>
        <v>7.5</v>
      </c>
      <c r="Z90" s="237">
        <f>'M3-FINAL'!G91</f>
        <v>7.625</v>
      </c>
      <c r="AA90" s="237">
        <f>'M3-FINAL'!H91</f>
        <v>13.5</v>
      </c>
      <c r="AB90" s="237" t="str">
        <f>'M3-FINAL'!I91</f>
        <v/>
      </c>
      <c r="AC90" s="237">
        <f>'M3-FINAL'!J91</f>
        <v>13.5</v>
      </c>
      <c r="AD90" s="237">
        <f>'M3-FINAL'!K91</f>
        <v>10.5625</v>
      </c>
      <c r="AE90" s="237" t="str">
        <f t="shared" si="13"/>
        <v>VPC</v>
      </c>
      <c r="AF90" s="237">
        <f>'M4_FINAL '!E90</f>
        <v>8.125</v>
      </c>
      <c r="AG90" s="237">
        <f>IF('M4_FINAL '!F90="","",'M4_FINAL '!F90)</f>
        <v>12</v>
      </c>
      <c r="AH90" s="237">
        <f>'M4_FINAL '!G90</f>
        <v>12</v>
      </c>
      <c r="AI90" s="237">
        <f>'M4_FINAL '!H90</f>
        <v>13.5</v>
      </c>
      <c r="AJ90" s="237" t="str">
        <f>IF('M4_FINAL '!I90="","",'M4_FINAL '!I90)</f>
        <v/>
      </c>
      <c r="AK90" s="237">
        <f>'M4_FINAL '!J90</f>
        <v>13.5</v>
      </c>
      <c r="AL90" s="237">
        <f>'M4_FINAL '!K90</f>
        <v>12.66</v>
      </c>
      <c r="AM90" s="270" t="str">
        <f t="shared" si="14"/>
        <v>VAR</v>
      </c>
      <c r="AN90" s="237">
        <f>'M5-FINAL'!D89</f>
        <v>14</v>
      </c>
      <c r="AO90" s="237" t="str">
        <f>'M5-FINAL'!E89</f>
        <v/>
      </c>
      <c r="AP90" s="237">
        <f>'M5-FINAL'!F89</f>
        <v>14</v>
      </c>
      <c r="AQ90" s="237">
        <f>'M5-FINAL'!G89</f>
        <v>15</v>
      </c>
      <c r="AR90" s="237" t="str">
        <f>'M5-FINAL'!H89</f>
        <v/>
      </c>
      <c r="AS90" s="237">
        <f>'M5-FINAL'!I89</f>
        <v>15</v>
      </c>
      <c r="AT90" s="237">
        <f>'M5-FINAL'!J89</f>
        <v>10.5</v>
      </c>
      <c r="AU90" s="237" t="str">
        <f>'M5-FINAL'!K89</f>
        <v/>
      </c>
      <c r="AV90" s="237">
        <f>'M5-FINAL'!L89</f>
        <v>10.5</v>
      </c>
      <c r="AW90" s="237">
        <f>'M5-FINAL'!M89</f>
        <v>13.14</v>
      </c>
      <c r="AX90" s="237" t="str">
        <f t="shared" si="15"/>
        <v>V</v>
      </c>
      <c r="AY90" s="237">
        <f>'M6-FINAL'!D89</f>
        <v>11.5</v>
      </c>
      <c r="AZ90" s="237" t="str">
        <f>'M6-FINAL'!E89</f>
        <v/>
      </c>
      <c r="BA90" s="237">
        <f>'M6-FINAL'!F89</f>
        <v>11.5</v>
      </c>
      <c r="BB90" s="237">
        <f>'M6-FINAL'!G89</f>
        <v>11.5</v>
      </c>
      <c r="BC90" s="237" t="str">
        <f>'M6-FINAL'!H89</f>
        <v/>
      </c>
      <c r="BD90" s="237">
        <f>'M6-FINAL'!I89</f>
        <v>11.5</v>
      </c>
      <c r="BE90" s="237">
        <f>'M6-FINAL'!J89</f>
        <v>13.5</v>
      </c>
      <c r="BF90" s="237" t="str">
        <f>'M6-FINAL'!K89</f>
        <v/>
      </c>
      <c r="BG90" s="237">
        <f>'M6-FINAL'!L89</f>
        <v>13.5</v>
      </c>
      <c r="BH90" s="237">
        <f>'M6-FINAL'!M89</f>
        <v>12.100000000000001</v>
      </c>
      <c r="BI90" s="237" t="str">
        <f t="shared" si="19"/>
        <v>V</v>
      </c>
      <c r="BJ90" s="237">
        <f>M7_FINAL!E91</f>
        <v>17.75</v>
      </c>
      <c r="BK90" s="237" t="str">
        <f>M7_FINAL!F91</f>
        <v/>
      </c>
      <c r="BL90" s="237">
        <f>M7_FINAL!G91</f>
        <v>17.75</v>
      </c>
      <c r="BM90" s="237">
        <f>M7_FINAL!H91</f>
        <v>14.5</v>
      </c>
      <c r="BN90" s="237" t="str">
        <f>M7_FINAL!I91</f>
        <v/>
      </c>
      <c r="BO90" s="237">
        <f>M7_FINAL!J91</f>
        <v>14.5</v>
      </c>
      <c r="BP90" s="237">
        <f>M7_FINAL!K91</f>
        <v>15.93</v>
      </c>
      <c r="BQ90" s="237" t="str">
        <f t="shared" si="16"/>
        <v>V</v>
      </c>
      <c r="BR90" s="237">
        <f>M8FINAL!E91</f>
        <v>20</v>
      </c>
      <c r="BS90" s="237" t="str">
        <f>M8FINAL!F91</f>
        <v/>
      </c>
      <c r="BT90" s="237">
        <f>M8FINAL!G91</f>
        <v>20</v>
      </c>
      <c r="BU90" s="237">
        <f>M8FINAL!H91</f>
        <v>14</v>
      </c>
      <c r="BV90" s="237" t="str">
        <f>M8FINAL!I91</f>
        <v/>
      </c>
      <c r="BW90" s="237">
        <f>M8FINAL!J91</f>
        <v>14</v>
      </c>
      <c r="BX90" s="237">
        <f>M8FINAL!K91</f>
        <v>17</v>
      </c>
      <c r="BY90" s="237" t="str">
        <f t="shared" si="17"/>
        <v>V</v>
      </c>
      <c r="BZ90" s="237">
        <f t="shared" si="10"/>
        <v>13.005312500000002</v>
      </c>
      <c r="CA90" s="124" t="str">
        <f t="shared" si="18"/>
        <v xml:space="preserve">Admis(e) </v>
      </c>
      <c r="CB90" s="130" t="s">
        <v>451</v>
      </c>
    </row>
    <row r="91" spans="2:80">
      <c r="B91" s="101">
        <v>83</v>
      </c>
      <c r="C91" s="130" t="s">
        <v>449</v>
      </c>
      <c r="D91" s="128" t="s">
        <v>448</v>
      </c>
      <c r="E91" s="237">
        <f>'M1 FINAL'!D90</f>
        <v>12.600000000000001</v>
      </c>
      <c r="F91" s="237" t="str">
        <f>'M1 FINAL'!E90</f>
        <v/>
      </c>
      <c r="G91" s="237">
        <f>'M1 FINAL'!F90</f>
        <v>12.600000000000001</v>
      </c>
      <c r="H91" s="237">
        <f>'M1 FINAL'!G90</f>
        <v>13</v>
      </c>
      <c r="I91" s="237" t="str">
        <f>'M1 FINAL'!H90</f>
        <v/>
      </c>
      <c r="J91" s="237">
        <f>'M1 FINAL'!I90</f>
        <v>13</v>
      </c>
      <c r="K91" s="237">
        <f>'M1 FINAL'!J90</f>
        <v>17</v>
      </c>
      <c r="L91" s="237" t="str">
        <f>'M1 FINAL'!K90</f>
        <v/>
      </c>
      <c r="M91" s="237">
        <f>'M1 FINAL'!L90</f>
        <v>17</v>
      </c>
      <c r="N91" s="237">
        <f>'M1 FINAL'!M90</f>
        <v>13.850000000000001</v>
      </c>
      <c r="O91" s="237" t="str">
        <f t="shared" si="11"/>
        <v>V</v>
      </c>
      <c r="P91" s="237">
        <f>'M2 FINAL'!D90</f>
        <v>16.5</v>
      </c>
      <c r="Q91" s="237" t="str">
        <f>'M2 FINAL'!E90</f>
        <v/>
      </c>
      <c r="R91" s="237">
        <f>'M2 FINAL'!F90</f>
        <v>16.5</v>
      </c>
      <c r="S91" s="237">
        <f>'M2 FINAL'!G90</f>
        <v>14</v>
      </c>
      <c r="T91" s="237" t="str">
        <f>'M2 FINAL'!H90</f>
        <v/>
      </c>
      <c r="U91" s="237">
        <f>'M2 FINAL'!I90</f>
        <v>14</v>
      </c>
      <c r="V91" s="237">
        <f>'M2 FINAL'!J90</f>
        <v>15.4</v>
      </c>
      <c r="W91" s="237" t="str">
        <f t="shared" si="12"/>
        <v>V</v>
      </c>
      <c r="X91" s="237">
        <f>'M3-FINAL'!E92</f>
        <v>15</v>
      </c>
      <c r="Y91" s="237" t="str">
        <f>'M3-FINAL'!F92</f>
        <v/>
      </c>
      <c r="Z91" s="237">
        <f>'M3-FINAL'!G92</f>
        <v>15</v>
      </c>
      <c r="AA91" s="237">
        <f>'M3-FINAL'!H92</f>
        <v>17.25</v>
      </c>
      <c r="AB91" s="237" t="str">
        <f>'M3-FINAL'!I92</f>
        <v/>
      </c>
      <c r="AC91" s="237">
        <f>'M3-FINAL'!J92</f>
        <v>17.25</v>
      </c>
      <c r="AD91" s="237">
        <f>'M3-FINAL'!K92</f>
        <v>16.125</v>
      </c>
      <c r="AE91" s="237" t="str">
        <f t="shared" si="13"/>
        <v>V</v>
      </c>
      <c r="AF91" s="237">
        <f>'M4_FINAL '!E91</f>
        <v>13.75</v>
      </c>
      <c r="AG91" s="237" t="str">
        <f>IF('M4_FINAL '!F91="","",'M4_FINAL '!F91)</f>
        <v/>
      </c>
      <c r="AH91" s="237">
        <f>'M4_FINAL '!G91</f>
        <v>13.75</v>
      </c>
      <c r="AI91" s="237">
        <f>'M4_FINAL '!H91</f>
        <v>10.5</v>
      </c>
      <c r="AJ91" s="237" t="str">
        <f>IF('M4_FINAL '!I91="","",'M4_FINAL '!I91)</f>
        <v/>
      </c>
      <c r="AK91" s="237">
        <f>'M4_FINAL '!J91</f>
        <v>10.5</v>
      </c>
      <c r="AL91" s="237">
        <f>'M4_FINAL '!K91</f>
        <v>12.32</v>
      </c>
      <c r="AM91" s="270" t="str">
        <f t="shared" si="14"/>
        <v>V</v>
      </c>
      <c r="AN91" s="237">
        <f>'M5-FINAL'!D90</f>
        <v>13</v>
      </c>
      <c r="AO91" s="237" t="str">
        <f>'M5-FINAL'!E90</f>
        <v/>
      </c>
      <c r="AP91" s="237">
        <f>'M5-FINAL'!F90</f>
        <v>13</v>
      </c>
      <c r="AQ91" s="237">
        <f>'M5-FINAL'!G90</f>
        <v>17</v>
      </c>
      <c r="AR91" s="237" t="str">
        <f>'M5-FINAL'!H90</f>
        <v/>
      </c>
      <c r="AS91" s="237">
        <f>'M5-FINAL'!I90</f>
        <v>17</v>
      </c>
      <c r="AT91" s="237">
        <f>'M5-FINAL'!J90</f>
        <v>15</v>
      </c>
      <c r="AU91" s="237" t="str">
        <f>'M5-FINAL'!K90</f>
        <v/>
      </c>
      <c r="AV91" s="237">
        <f>'M5-FINAL'!L90</f>
        <v>15</v>
      </c>
      <c r="AW91" s="237">
        <f>'M5-FINAL'!M90</f>
        <v>15</v>
      </c>
      <c r="AX91" s="237" t="str">
        <f t="shared" si="15"/>
        <v>V</v>
      </c>
      <c r="AY91" s="237">
        <f>'M6-FINAL'!D90</f>
        <v>17</v>
      </c>
      <c r="AZ91" s="237" t="str">
        <f>'M6-FINAL'!E90</f>
        <v/>
      </c>
      <c r="BA91" s="237">
        <f>'M6-FINAL'!F90</f>
        <v>17</v>
      </c>
      <c r="BB91" s="237">
        <f>'M6-FINAL'!G90</f>
        <v>17</v>
      </c>
      <c r="BC91" s="237" t="str">
        <f>'M6-FINAL'!H90</f>
        <v/>
      </c>
      <c r="BD91" s="237">
        <f>'M6-FINAL'!I90</f>
        <v>17</v>
      </c>
      <c r="BE91" s="237">
        <f>'M6-FINAL'!J90</f>
        <v>13</v>
      </c>
      <c r="BF91" s="237" t="str">
        <f>'M6-FINAL'!K90</f>
        <v/>
      </c>
      <c r="BG91" s="237">
        <f>'M6-FINAL'!L90</f>
        <v>13</v>
      </c>
      <c r="BH91" s="237">
        <f>'M6-FINAL'!M90</f>
        <v>15.8</v>
      </c>
      <c r="BI91" s="237" t="str">
        <f t="shared" si="19"/>
        <v>V</v>
      </c>
      <c r="BJ91" s="237">
        <f>M7_FINAL!E92</f>
        <v>18.5</v>
      </c>
      <c r="BK91" s="237" t="str">
        <f>M7_FINAL!F92</f>
        <v/>
      </c>
      <c r="BL91" s="237">
        <f>M7_FINAL!G92</f>
        <v>18.5</v>
      </c>
      <c r="BM91" s="237">
        <f>M7_FINAL!H92</f>
        <v>16</v>
      </c>
      <c r="BN91" s="237" t="str">
        <f>M7_FINAL!I92</f>
        <v/>
      </c>
      <c r="BO91" s="237">
        <f>M7_FINAL!J92</f>
        <v>16</v>
      </c>
      <c r="BP91" s="237">
        <f>M7_FINAL!K92</f>
        <v>17.100000000000001</v>
      </c>
      <c r="BQ91" s="237" t="str">
        <f t="shared" si="16"/>
        <v>V</v>
      </c>
      <c r="BR91" s="237">
        <f>M8FINAL!E92</f>
        <v>19</v>
      </c>
      <c r="BS91" s="237" t="str">
        <f>M8FINAL!F92</f>
        <v/>
      </c>
      <c r="BT91" s="237">
        <f>M8FINAL!G92</f>
        <v>19</v>
      </c>
      <c r="BU91" s="237">
        <f>M8FINAL!H92</f>
        <v>15</v>
      </c>
      <c r="BV91" s="237" t="str">
        <f>M8FINAL!I92</f>
        <v/>
      </c>
      <c r="BW91" s="237">
        <f>M8FINAL!J92</f>
        <v>15</v>
      </c>
      <c r="BX91" s="237">
        <f>M8FINAL!K92</f>
        <v>17</v>
      </c>
      <c r="BY91" s="237" t="str">
        <f t="shared" si="17"/>
        <v>V</v>
      </c>
      <c r="BZ91" s="237">
        <f t="shared" si="10"/>
        <v>15.324375</v>
      </c>
      <c r="CA91" s="124" t="str">
        <f t="shared" si="18"/>
        <v xml:space="preserve">Admis(e) </v>
      </c>
      <c r="CB91" s="130" t="s">
        <v>449</v>
      </c>
    </row>
    <row r="92" spans="2:80">
      <c r="B92" s="102">
        <v>84</v>
      </c>
      <c r="C92" s="133" t="s">
        <v>447</v>
      </c>
      <c r="D92" s="132" t="s">
        <v>275</v>
      </c>
      <c r="E92" s="237">
        <f>'M1 FINAL'!D91</f>
        <v>10.8</v>
      </c>
      <c r="F92" s="237">
        <f>'M1 FINAL'!E91</f>
        <v>12</v>
      </c>
      <c r="G92" s="237">
        <f>'M1 FINAL'!F91</f>
        <v>12</v>
      </c>
      <c r="H92" s="237">
        <f>'M1 FINAL'!G91</f>
        <v>9</v>
      </c>
      <c r="I92" s="237">
        <f>'M1 FINAL'!H91</f>
        <v>14</v>
      </c>
      <c r="J92" s="237">
        <f>'M1 FINAL'!I91</f>
        <v>12</v>
      </c>
      <c r="K92" s="237">
        <f>'M1 FINAL'!J91</f>
        <v>7</v>
      </c>
      <c r="L92" s="237">
        <f>'M1 FINAL'!K91</f>
        <v>13</v>
      </c>
      <c r="M92" s="237">
        <f>'M1 FINAL'!L91</f>
        <v>12</v>
      </c>
      <c r="N92" s="237">
        <f>'M1 FINAL'!M91</f>
        <v>12</v>
      </c>
      <c r="O92" s="237" t="str">
        <f t="shared" si="11"/>
        <v>VAR</v>
      </c>
      <c r="P92" s="237">
        <f>'M2 FINAL'!D91</f>
        <v>6.25</v>
      </c>
      <c r="Q92" s="237" t="str">
        <f>'M2 FINAL'!E91</f>
        <v/>
      </c>
      <c r="R92" s="237">
        <f>'M2 FINAL'!F91</f>
        <v>6.25</v>
      </c>
      <c r="S92" s="237">
        <f>'M2 FINAL'!G91</f>
        <v>1.25</v>
      </c>
      <c r="T92" s="237" t="str">
        <f>'M2 FINAL'!H91</f>
        <v/>
      </c>
      <c r="U92" s="237">
        <f>'M2 FINAL'!I91</f>
        <v>1.25</v>
      </c>
      <c r="V92" s="237">
        <f>'M2 FINAL'!J91</f>
        <v>4.0500000000000007</v>
      </c>
      <c r="W92" s="237" t="str">
        <f t="shared" si="12"/>
        <v>NV</v>
      </c>
      <c r="X92" s="237">
        <f>'M3-FINAL'!E93</f>
        <v>1</v>
      </c>
      <c r="Y92" s="237" t="str">
        <f>'M3-FINAL'!F93</f>
        <v/>
      </c>
      <c r="Z92" s="237">
        <f>'M3-FINAL'!G93</f>
        <v>1</v>
      </c>
      <c r="AA92" s="237">
        <f>'M3-FINAL'!H93</f>
        <v>9</v>
      </c>
      <c r="AB92" s="237" t="str">
        <f>'M3-FINAL'!I93</f>
        <v/>
      </c>
      <c r="AC92" s="237">
        <f>'M3-FINAL'!J93</f>
        <v>9</v>
      </c>
      <c r="AD92" s="237">
        <f>'M3-FINAL'!K93</f>
        <v>5</v>
      </c>
      <c r="AE92" s="237" t="str">
        <f t="shared" si="13"/>
        <v>NV</v>
      </c>
      <c r="AF92" s="237">
        <f>'M4_FINAL '!E92</f>
        <v>0.25</v>
      </c>
      <c r="AG92" s="237" t="str">
        <f>IF('M4_FINAL '!F92="","",'M4_FINAL '!F92)</f>
        <v/>
      </c>
      <c r="AH92" s="237">
        <f>'M4_FINAL '!G92</f>
        <v>0.25</v>
      </c>
      <c r="AI92" s="237">
        <f>'M4_FINAL '!H92</f>
        <v>0</v>
      </c>
      <c r="AJ92" s="237" t="str">
        <f>IF('M4_FINAL '!I92="","",'M4_FINAL '!I92)</f>
        <v/>
      </c>
      <c r="AK92" s="237">
        <f>'M4_FINAL '!J92</f>
        <v>0</v>
      </c>
      <c r="AL92" s="237">
        <f>'M4_FINAL '!K92</f>
        <v>0.14000000000000001</v>
      </c>
      <c r="AM92" s="270" t="str">
        <f t="shared" si="14"/>
        <v>NV</v>
      </c>
      <c r="AN92" s="237">
        <f>'M5-FINAL'!D91</f>
        <v>13.3</v>
      </c>
      <c r="AO92" s="237" t="str">
        <f>'M5-FINAL'!E91</f>
        <v/>
      </c>
      <c r="AP92" s="237">
        <f>'M5-FINAL'!F91</f>
        <v>13.3</v>
      </c>
      <c r="AQ92" s="237">
        <f>'M5-FINAL'!G91</f>
        <v>0</v>
      </c>
      <c r="AR92" s="237" t="str">
        <f>'M5-FINAL'!H91</f>
        <v/>
      </c>
      <c r="AS92" s="237">
        <f>'M5-FINAL'!I91</f>
        <v>0</v>
      </c>
      <c r="AT92" s="237">
        <f>'M5-FINAL'!J91</f>
        <v>0</v>
      </c>
      <c r="AU92" s="237" t="str">
        <f>'M5-FINAL'!K91</f>
        <v/>
      </c>
      <c r="AV92" s="237">
        <f>'M5-FINAL'!L91</f>
        <v>0</v>
      </c>
      <c r="AW92" s="237">
        <f>'M5-FINAL'!M91</f>
        <v>4.3890000000000002</v>
      </c>
      <c r="AX92" s="237" t="str">
        <f t="shared" si="15"/>
        <v>NV</v>
      </c>
      <c r="AY92" s="237">
        <f>'M6-FINAL'!D91</f>
        <v>0</v>
      </c>
      <c r="AZ92" s="237" t="str">
        <f>'M6-FINAL'!E91</f>
        <v/>
      </c>
      <c r="BA92" s="237">
        <f>'M6-FINAL'!F91</f>
        <v>0</v>
      </c>
      <c r="BB92" s="237">
        <f>'M6-FINAL'!G91</f>
        <v>0</v>
      </c>
      <c r="BC92" s="237" t="str">
        <f>'M6-FINAL'!H91</f>
        <v/>
      </c>
      <c r="BD92" s="237">
        <f>'M6-FINAL'!I91</f>
        <v>0</v>
      </c>
      <c r="BE92" s="237">
        <f>'M6-FINAL'!J91</f>
        <v>0</v>
      </c>
      <c r="BF92" s="237" t="str">
        <f>'M6-FINAL'!K91</f>
        <v/>
      </c>
      <c r="BG92" s="237">
        <f>'M6-FINAL'!L91</f>
        <v>0</v>
      </c>
      <c r="BH92" s="237">
        <f>'M6-FINAL'!M91</f>
        <v>0</v>
      </c>
      <c r="BI92" s="237" t="str">
        <f t="shared" si="19"/>
        <v>NV</v>
      </c>
      <c r="BJ92" s="237">
        <f>M7_FINAL!E93</f>
        <v>0</v>
      </c>
      <c r="BK92" s="237" t="str">
        <f>M7_FINAL!F93</f>
        <v/>
      </c>
      <c r="BL92" s="237">
        <f>M7_FINAL!G93</f>
        <v>0</v>
      </c>
      <c r="BM92" s="237">
        <f>M7_FINAL!H93</f>
        <v>0</v>
      </c>
      <c r="BN92" s="237" t="str">
        <f>M7_FINAL!I93</f>
        <v/>
      </c>
      <c r="BO92" s="237">
        <f>M7_FINAL!J93</f>
        <v>0</v>
      </c>
      <c r="BP92" s="237">
        <f>M7_FINAL!K93</f>
        <v>0</v>
      </c>
      <c r="BQ92" s="237" t="str">
        <f t="shared" si="16"/>
        <v>NV</v>
      </c>
      <c r="BR92" s="237">
        <f>M8FINAL!E93</f>
        <v>0</v>
      </c>
      <c r="BS92" s="237" t="str">
        <f>M8FINAL!F93</f>
        <v/>
      </c>
      <c r="BT92" s="237">
        <f>M8FINAL!G93</f>
        <v>0</v>
      </c>
      <c r="BU92" s="237">
        <f>M8FINAL!H93</f>
        <v>0</v>
      </c>
      <c r="BV92" s="237" t="str">
        <f>M8FINAL!I93</f>
        <v/>
      </c>
      <c r="BW92" s="237">
        <f>M8FINAL!J93</f>
        <v>0</v>
      </c>
      <c r="BX92" s="237">
        <f>M8FINAL!K93</f>
        <v>0</v>
      </c>
      <c r="BY92" s="237" t="str">
        <f t="shared" si="17"/>
        <v>NV</v>
      </c>
      <c r="BZ92" s="237">
        <f t="shared" si="10"/>
        <v>3.1973750000000001</v>
      </c>
      <c r="CA92" s="124" t="str">
        <f t="shared" si="18"/>
        <v/>
      </c>
      <c r="CB92" s="133" t="s">
        <v>447</v>
      </c>
    </row>
    <row r="93" spans="2:80">
      <c r="B93" s="101">
        <v>85</v>
      </c>
      <c r="C93" s="129" t="s">
        <v>446</v>
      </c>
      <c r="D93" s="128" t="s">
        <v>445</v>
      </c>
      <c r="E93" s="237">
        <f>'M1 FINAL'!D92</f>
        <v>14.4</v>
      </c>
      <c r="F93" s="237" t="str">
        <f>'M1 FINAL'!E92</f>
        <v/>
      </c>
      <c r="G93" s="237">
        <f>'M1 FINAL'!F92</f>
        <v>14.4</v>
      </c>
      <c r="H93" s="237">
        <f>'M1 FINAL'!G92</f>
        <v>12</v>
      </c>
      <c r="I93" s="237" t="str">
        <f>'M1 FINAL'!H92</f>
        <v/>
      </c>
      <c r="J93" s="237">
        <f>'M1 FINAL'!I92</f>
        <v>12</v>
      </c>
      <c r="K93" s="237">
        <f>'M1 FINAL'!J92</f>
        <v>12</v>
      </c>
      <c r="L93" s="237" t="str">
        <f>'M1 FINAL'!K92</f>
        <v/>
      </c>
      <c r="M93" s="237">
        <f>'M1 FINAL'!L92</f>
        <v>12</v>
      </c>
      <c r="N93" s="237">
        <f>'M1 FINAL'!M92</f>
        <v>12.9</v>
      </c>
      <c r="O93" s="237" t="str">
        <f t="shared" si="11"/>
        <v>V</v>
      </c>
      <c r="P93" s="237">
        <f>'M2 FINAL'!D92</f>
        <v>7.75</v>
      </c>
      <c r="Q93" s="237">
        <f>'M2 FINAL'!E92</f>
        <v>14</v>
      </c>
      <c r="R93" s="237">
        <f>'M2 FINAL'!F92</f>
        <v>12</v>
      </c>
      <c r="S93" s="237">
        <f>'M2 FINAL'!G92</f>
        <v>6.25</v>
      </c>
      <c r="T93" s="237">
        <f>'M2 FINAL'!H92</f>
        <v>6</v>
      </c>
      <c r="U93" s="237">
        <f>'M2 FINAL'!I92</f>
        <v>6.25</v>
      </c>
      <c r="V93" s="237">
        <f>'M2 FINAL'!J92</f>
        <v>9.4700000000000006</v>
      </c>
      <c r="W93" s="237" t="str">
        <f t="shared" si="12"/>
        <v>VPC</v>
      </c>
      <c r="X93" s="237">
        <f>'M3-FINAL'!E94</f>
        <v>5</v>
      </c>
      <c r="Y93" s="237">
        <f>'M3-FINAL'!F94</f>
        <v>0.5</v>
      </c>
      <c r="Z93" s="237">
        <f>'M3-FINAL'!G94</f>
        <v>5</v>
      </c>
      <c r="AA93" s="237">
        <f>'M3-FINAL'!H94</f>
        <v>10.25</v>
      </c>
      <c r="AB93" s="237">
        <f>'M3-FINAL'!I94</f>
        <v>12</v>
      </c>
      <c r="AC93" s="237">
        <f>'M3-FINAL'!J94</f>
        <v>12</v>
      </c>
      <c r="AD93" s="237">
        <f>'M3-FINAL'!K94</f>
        <v>8.5</v>
      </c>
      <c r="AE93" s="237" t="str">
        <f t="shared" si="13"/>
        <v>NV</v>
      </c>
      <c r="AF93" s="237">
        <f>'M4_FINAL '!E93</f>
        <v>9.125</v>
      </c>
      <c r="AG93" s="237">
        <f>IF('M4_FINAL '!F93="","",'M4_FINAL '!F93)</f>
        <v>12</v>
      </c>
      <c r="AH93" s="237">
        <f>'M4_FINAL '!G93</f>
        <v>12</v>
      </c>
      <c r="AI93" s="237">
        <f>'M4_FINAL '!H93</f>
        <v>9</v>
      </c>
      <c r="AJ93" s="237">
        <f>IF('M4_FINAL '!I93="","",'M4_FINAL '!I93)</f>
        <v>12</v>
      </c>
      <c r="AK93" s="237">
        <f>'M4_FINAL '!J93</f>
        <v>12</v>
      </c>
      <c r="AL93" s="237">
        <f>'M4_FINAL '!K93</f>
        <v>12</v>
      </c>
      <c r="AM93" s="270" t="str">
        <f t="shared" si="14"/>
        <v>VAR</v>
      </c>
      <c r="AN93" s="237">
        <f>'M5-FINAL'!D92</f>
        <v>15.8</v>
      </c>
      <c r="AO93" s="237" t="str">
        <f>'M5-FINAL'!E92</f>
        <v/>
      </c>
      <c r="AP93" s="237">
        <f>'M5-FINAL'!F92</f>
        <v>15.8</v>
      </c>
      <c r="AQ93" s="237">
        <f>'M5-FINAL'!G92</f>
        <v>15</v>
      </c>
      <c r="AR93" s="237" t="str">
        <f>'M5-FINAL'!H92</f>
        <v/>
      </c>
      <c r="AS93" s="237">
        <f>'M5-FINAL'!I92</f>
        <v>15</v>
      </c>
      <c r="AT93" s="237">
        <f>'M5-FINAL'!J92</f>
        <v>15</v>
      </c>
      <c r="AU93" s="237" t="str">
        <f>'M5-FINAL'!K92</f>
        <v/>
      </c>
      <c r="AV93" s="237">
        <f>'M5-FINAL'!L92</f>
        <v>15</v>
      </c>
      <c r="AW93" s="237">
        <f>'M5-FINAL'!M92</f>
        <v>15.264000000000003</v>
      </c>
      <c r="AX93" s="237" t="str">
        <f t="shared" si="15"/>
        <v>V</v>
      </c>
      <c r="AY93" s="237">
        <f>'M6-FINAL'!D92</f>
        <v>13</v>
      </c>
      <c r="AZ93" s="237" t="str">
        <f>'M6-FINAL'!E92</f>
        <v/>
      </c>
      <c r="BA93" s="237">
        <f>'M6-FINAL'!F92</f>
        <v>13</v>
      </c>
      <c r="BB93" s="237">
        <f>'M6-FINAL'!G92</f>
        <v>13</v>
      </c>
      <c r="BC93" s="237" t="str">
        <f>'M6-FINAL'!H92</f>
        <v/>
      </c>
      <c r="BD93" s="237">
        <f>'M6-FINAL'!I92</f>
        <v>13</v>
      </c>
      <c r="BE93" s="237">
        <f>'M6-FINAL'!J92</f>
        <v>12</v>
      </c>
      <c r="BF93" s="237" t="str">
        <f>'M6-FINAL'!K92</f>
        <v/>
      </c>
      <c r="BG93" s="237">
        <f>'M6-FINAL'!L92</f>
        <v>12</v>
      </c>
      <c r="BH93" s="237">
        <f>'M6-FINAL'!M92</f>
        <v>12.7</v>
      </c>
      <c r="BI93" s="237" t="str">
        <f t="shared" si="19"/>
        <v>V</v>
      </c>
      <c r="BJ93" s="237">
        <f>M7_FINAL!E94</f>
        <v>18</v>
      </c>
      <c r="BK93" s="237" t="str">
        <f>M7_FINAL!F94</f>
        <v/>
      </c>
      <c r="BL93" s="237">
        <f>M7_FINAL!G94</f>
        <v>18</v>
      </c>
      <c r="BM93" s="237">
        <f>M7_FINAL!H94</f>
        <v>16</v>
      </c>
      <c r="BN93" s="237" t="str">
        <f>M7_FINAL!I94</f>
        <v/>
      </c>
      <c r="BO93" s="237">
        <f>M7_FINAL!J94</f>
        <v>16</v>
      </c>
      <c r="BP93" s="237">
        <f>M7_FINAL!K94</f>
        <v>16.880000000000003</v>
      </c>
      <c r="BQ93" s="237" t="str">
        <f t="shared" si="16"/>
        <v>V</v>
      </c>
      <c r="BR93" s="237">
        <f>M8FINAL!E94</f>
        <v>20</v>
      </c>
      <c r="BS93" s="237" t="str">
        <f>M8FINAL!F94</f>
        <v/>
      </c>
      <c r="BT93" s="237">
        <f>M8FINAL!G94</f>
        <v>20</v>
      </c>
      <c r="BU93" s="237">
        <f>M8FINAL!H94</f>
        <v>14.5</v>
      </c>
      <c r="BV93" s="237" t="str">
        <f>M8FINAL!I94</f>
        <v/>
      </c>
      <c r="BW93" s="237">
        <f>M8FINAL!J94</f>
        <v>14.5</v>
      </c>
      <c r="BX93" s="237">
        <f>M8FINAL!K94</f>
        <v>17.25</v>
      </c>
      <c r="BY93" s="237" t="str">
        <f t="shared" si="17"/>
        <v>V</v>
      </c>
      <c r="BZ93" s="237">
        <f t="shared" si="10"/>
        <v>13.1205</v>
      </c>
      <c r="CA93" s="124" t="str">
        <f t="shared" si="18"/>
        <v/>
      </c>
      <c r="CB93" s="129" t="s">
        <v>446</v>
      </c>
    </row>
    <row r="94" spans="2:80">
      <c r="B94" s="102">
        <v>86</v>
      </c>
      <c r="C94" s="130" t="s">
        <v>444</v>
      </c>
      <c r="D94" s="128" t="s">
        <v>443</v>
      </c>
      <c r="E94" s="237">
        <f>'M1 FINAL'!D93</f>
        <v>10.6</v>
      </c>
      <c r="F94" s="237">
        <f>'M1 FINAL'!E93</f>
        <v>12</v>
      </c>
      <c r="G94" s="237">
        <f>'M1 FINAL'!F93</f>
        <v>12</v>
      </c>
      <c r="H94" s="237">
        <f>'M1 FINAL'!G93</f>
        <v>9</v>
      </c>
      <c r="I94" s="237">
        <f>'M1 FINAL'!H93</f>
        <v>0</v>
      </c>
      <c r="J94" s="237">
        <f>'M1 FINAL'!I93</f>
        <v>9</v>
      </c>
      <c r="K94" s="237">
        <f>'M1 FINAL'!J93</f>
        <v>4.5</v>
      </c>
      <c r="L94" s="237">
        <f>'M1 FINAL'!K93</f>
        <v>0</v>
      </c>
      <c r="M94" s="237">
        <f>'M1 FINAL'!L93</f>
        <v>4.5</v>
      </c>
      <c r="N94" s="237">
        <f>'M1 FINAL'!M93</f>
        <v>9</v>
      </c>
      <c r="O94" s="237" t="str">
        <f t="shared" si="11"/>
        <v>NV</v>
      </c>
      <c r="P94" s="237">
        <f>'M2 FINAL'!D93</f>
        <v>5.75</v>
      </c>
      <c r="Q94" s="237" t="str">
        <f>'M2 FINAL'!E93</f>
        <v/>
      </c>
      <c r="R94" s="237">
        <f>'M2 FINAL'!F93</f>
        <v>5.75</v>
      </c>
      <c r="S94" s="237">
        <f>'M2 FINAL'!G93</f>
        <v>2.25</v>
      </c>
      <c r="T94" s="237" t="str">
        <f>'M2 FINAL'!H93</f>
        <v/>
      </c>
      <c r="U94" s="237">
        <f>'M2 FINAL'!I93</f>
        <v>2.25</v>
      </c>
      <c r="V94" s="237">
        <f>'M2 FINAL'!J93</f>
        <v>4.21</v>
      </c>
      <c r="W94" s="237" t="str">
        <f t="shared" si="12"/>
        <v>NV</v>
      </c>
      <c r="X94" s="237">
        <f>'M3-FINAL'!E95</f>
        <v>6.625</v>
      </c>
      <c r="Y94" s="237">
        <f>'M3-FINAL'!F95</f>
        <v>7.5</v>
      </c>
      <c r="Z94" s="237">
        <f>'M3-FINAL'!G95</f>
        <v>7.5</v>
      </c>
      <c r="AA94" s="237">
        <f>'M3-FINAL'!H95</f>
        <v>10</v>
      </c>
      <c r="AB94" s="237">
        <f>'M3-FINAL'!I95</f>
        <v>12</v>
      </c>
      <c r="AC94" s="237">
        <f>'M3-FINAL'!J95</f>
        <v>12</v>
      </c>
      <c r="AD94" s="237">
        <f>'M3-FINAL'!K95</f>
        <v>9.75</v>
      </c>
      <c r="AE94" s="237" t="str">
        <f t="shared" si="13"/>
        <v>NV</v>
      </c>
      <c r="AF94" s="237">
        <f>'M4_FINAL '!E94</f>
        <v>5.5</v>
      </c>
      <c r="AG94" s="237" t="str">
        <f>IF('M4_FINAL '!F94="","",'M4_FINAL '!F94)</f>
        <v/>
      </c>
      <c r="AH94" s="237">
        <f>'M4_FINAL '!G94</f>
        <v>5.5</v>
      </c>
      <c r="AI94" s="237">
        <f>'M4_FINAL '!H94</f>
        <v>3</v>
      </c>
      <c r="AJ94" s="237" t="str">
        <f>IF('M4_FINAL '!I94="","",'M4_FINAL '!I94)</f>
        <v/>
      </c>
      <c r="AK94" s="237">
        <f>'M4_FINAL '!J94</f>
        <v>3</v>
      </c>
      <c r="AL94" s="237">
        <f>'M4_FINAL '!K94</f>
        <v>4.4000000000000004</v>
      </c>
      <c r="AM94" s="270" t="str">
        <f t="shared" si="14"/>
        <v>NV</v>
      </c>
      <c r="AN94" s="237">
        <f>'M5-FINAL'!D93</f>
        <v>13</v>
      </c>
      <c r="AO94" s="237" t="str">
        <f>'M5-FINAL'!E93</f>
        <v/>
      </c>
      <c r="AP94" s="237">
        <f>'M5-FINAL'!F93</f>
        <v>13</v>
      </c>
      <c r="AQ94" s="237">
        <f>'M5-FINAL'!G93</f>
        <v>14</v>
      </c>
      <c r="AR94" s="237" t="str">
        <f>'M5-FINAL'!H93</f>
        <v/>
      </c>
      <c r="AS94" s="237">
        <f>'M5-FINAL'!I93</f>
        <v>14</v>
      </c>
      <c r="AT94" s="237">
        <f>'M5-FINAL'!J93</f>
        <v>10.5</v>
      </c>
      <c r="AU94" s="237" t="str">
        <f>'M5-FINAL'!K93</f>
        <v/>
      </c>
      <c r="AV94" s="237">
        <f>'M5-FINAL'!L93</f>
        <v>10.5</v>
      </c>
      <c r="AW94" s="237">
        <f>'M5-FINAL'!M93</f>
        <v>12.48</v>
      </c>
      <c r="AX94" s="237" t="str">
        <f t="shared" si="15"/>
        <v>V</v>
      </c>
      <c r="AY94" s="237">
        <f>'M6-FINAL'!D93</f>
        <v>3</v>
      </c>
      <c r="AZ94" s="237">
        <f>'M6-FINAL'!E93</f>
        <v>0</v>
      </c>
      <c r="BA94" s="237">
        <f>'M6-FINAL'!F93</f>
        <v>3</v>
      </c>
      <c r="BB94" s="237">
        <f>'M6-FINAL'!G93</f>
        <v>3</v>
      </c>
      <c r="BC94" s="237">
        <f>'M6-FINAL'!H93</f>
        <v>0</v>
      </c>
      <c r="BD94" s="237">
        <f>'M6-FINAL'!I93</f>
        <v>3</v>
      </c>
      <c r="BE94" s="237">
        <f>'M6-FINAL'!J93</f>
        <v>13</v>
      </c>
      <c r="BF94" s="237" t="str">
        <f>'M6-FINAL'!K93</f>
        <v/>
      </c>
      <c r="BG94" s="237">
        <f>'M6-FINAL'!L93</f>
        <v>13</v>
      </c>
      <c r="BH94" s="237">
        <f>'M6-FINAL'!M93</f>
        <v>6</v>
      </c>
      <c r="BI94" s="237" t="str">
        <f t="shared" si="19"/>
        <v>NV</v>
      </c>
      <c r="BJ94" s="237">
        <f>M7_FINAL!E95</f>
        <v>17.5</v>
      </c>
      <c r="BK94" s="237" t="str">
        <f>M7_FINAL!F95</f>
        <v/>
      </c>
      <c r="BL94" s="237">
        <f>M7_FINAL!G95</f>
        <v>17.5</v>
      </c>
      <c r="BM94" s="237">
        <f>M7_FINAL!H95</f>
        <v>12.5</v>
      </c>
      <c r="BN94" s="237" t="str">
        <f>M7_FINAL!I95</f>
        <v/>
      </c>
      <c r="BO94" s="237">
        <f>M7_FINAL!J95</f>
        <v>12.5</v>
      </c>
      <c r="BP94" s="237">
        <f>M7_FINAL!K95</f>
        <v>14.700000000000001</v>
      </c>
      <c r="BQ94" s="237" t="str">
        <f t="shared" si="16"/>
        <v>V</v>
      </c>
      <c r="BR94" s="237">
        <f>M8FINAL!E95</f>
        <v>12</v>
      </c>
      <c r="BS94" s="237" t="str">
        <f>M8FINAL!F95</f>
        <v/>
      </c>
      <c r="BT94" s="237">
        <f>M8FINAL!G95</f>
        <v>12</v>
      </c>
      <c r="BU94" s="237">
        <f>M8FINAL!H95</f>
        <v>14</v>
      </c>
      <c r="BV94" s="237" t="str">
        <f>M8FINAL!I95</f>
        <v/>
      </c>
      <c r="BW94" s="237">
        <f>M8FINAL!J95</f>
        <v>14</v>
      </c>
      <c r="BX94" s="237">
        <f>M8FINAL!K95</f>
        <v>13</v>
      </c>
      <c r="BY94" s="237" t="str">
        <f t="shared" si="17"/>
        <v>V</v>
      </c>
      <c r="BZ94" s="237">
        <f t="shared" si="10"/>
        <v>9.1925000000000008</v>
      </c>
      <c r="CA94" s="124" t="str">
        <f t="shared" si="18"/>
        <v/>
      </c>
      <c r="CB94" s="130" t="s">
        <v>444</v>
      </c>
    </row>
    <row r="95" spans="2:80">
      <c r="B95" s="101">
        <v>87</v>
      </c>
      <c r="C95" s="133" t="s">
        <v>442</v>
      </c>
      <c r="D95" s="132" t="s">
        <v>441</v>
      </c>
      <c r="E95" s="237">
        <f>'M1 FINAL'!D94</f>
        <v>11.9</v>
      </c>
      <c r="F95" s="237">
        <f>'M1 FINAL'!E94</f>
        <v>12</v>
      </c>
      <c r="G95" s="237">
        <f>'M1 FINAL'!F94</f>
        <v>12</v>
      </c>
      <c r="H95" s="237">
        <f>'M1 FINAL'!G94</f>
        <v>5</v>
      </c>
      <c r="I95" s="237">
        <f>'M1 FINAL'!H94</f>
        <v>13</v>
      </c>
      <c r="J95" s="237">
        <f>'M1 FINAL'!I94</f>
        <v>12</v>
      </c>
      <c r="K95" s="237">
        <f>'M1 FINAL'!J94</f>
        <v>14</v>
      </c>
      <c r="L95" s="237" t="str">
        <f>'M1 FINAL'!K94</f>
        <v/>
      </c>
      <c r="M95" s="237">
        <f>'M1 FINAL'!L94</f>
        <v>14</v>
      </c>
      <c r="N95" s="237">
        <f>'M1 FINAL'!M94</f>
        <v>12.5</v>
      </c>
      <c r="O95" s="237" t="str">
        <f t="shared" si="11"/>
        <v>VAR</v>
      </c>
      <c r="P95" s="237">
        <f>'M2 FINAL'!D94</f>
        <v>8</v>
      </c>
      <c r="Q95" s="237">
        <f>'M2 FINAL'!E94</f>
        <v>12.5</v>
      </c>
      <c r="R95" s="237">
        <f>'M2 FINAL'!F94</f>
        <v>12</v>
      </c>
      <c r="S95" s="237">
        <f>'M2 FINAL'!G94</f>
        <v>8.25</v>
      </c>
      <c r="T95" s="237">
        <f>'M2 FINAL'!H94</f>
        <v>10.5</v>
      </c>
      <c r="U95" s="237">
        <f>'M2 FINAL'!I94</f>
        <v>10.5</v>
      </c>
      <c r="V95" s="237">
        <f>'M2 FINAL'!J94</f>
        <v>11.34</v>
      </c>
      <c r="W95" s="237" t="str">
        <f t="shared" si="12"/>
        <v>VPC</v>
      </c>
      <c r="X95" s="237">
        <f>'M3-FINAL'!E96</f>
        <v>6.75</v>
      </c>
      <c r="Y95" s="237" t="str">
        <f>'M3-FINAL'!F96</f>
        <v/>
      </c>
      <c r="Z95" s="237">
        <f>'M3-FINAL'!G96</f>
        <v>6.75</v>
      </c>
      <c r="AA95" s="237">
        <f>'M3-FINAL'!H96</f>
        <v>17.25</v>
      </c>
      <c r="AB95" s="237" t="str">
        <f>'M3-FINAL'!I96</f>
        <v/>
      </c>
      <c r="AC95" s="237">
        <f>'M3-FINAL'!J96</f>
        <v>17.25</v>
      </c>
      <c r="AD95" s="237">
        <f>'M3-FINAL'!K96</f>
        <v>12</v>
      </c>
      <c r="AE95" s="237" t="str">
        <f t="shared" si="13"/>
        <v>V</v>
      </c>
      <c r="AF95" s="237">
        <f>'M4_FINAL '!E95</f>
        <v>11.5</v>
      </c>
      <c r="AG95" s="237">
        <f>IF('M4_FINAL '!F95="","",'M4_FINAL '!F95)</f>
        <v>0</v>
      </c>
      <c r="AH95" s="237">
        <f>'M4_FINAL '!G95</f>
        <v>11.5</v>
      </c>
      <c r="AI95" s="237">
        <f>'M4_FINAL '!H95</f>
        <v>6.5</v>
      </c>
      <c r="AJ95" s="237">
        <f>IF('M4_FINAL '!I95="","",'M4_FINAL '!I95)</f>
        <v>12</v>
      </c>
      <c r="AK95" s="237">
        <f>'M4_FINAL '!J95</f>
        <v>12</v>
      </c>
      <c r="AL95" s="237">
        <f>'M4_FINAL '!K95</f>
        <v>11.72</v>
      </c>
      <c r="AM95" s="270" t="str">
        <f t="shared" si="14"/>
        <v>VPC</v>
      </c>
      <c r="AN95" s="237">
        <f>'M5-FINAL'!D94</f>
        <v>13</v>
      </c>
      <c r="AO95" s="237" t="str">
        <f>'M5-FINAL'!E94</f>
        <v/>
      </c>
      <c r="AP95" s="237">
        <f>'M5-FINAL'!F94</f>
        <v>13</v>
      </c>
      <c r="AQ95" s="237">
        <f>'M5-FINAL'!G94</f>
        <v>14</v>
      </c>
      <c r="AR95" s="237" t="str">
        <f>'M5-FINAL'!H94</f>
        <v/>
      </c>
      <c r="AS95" s="237">
        <f>'M5-FINAL'!I94</f>
        <v>14</v>
      </c>
      <c r="AT95" s="237">
        <f>'M5-FINAL'!J94</f>
        <v>12</v>
      </c>
      <c r="AU95" s="237" t="str">
        <f>'M5-FINAL'!K94</f>
        <v/>
      </c>
      <c r="AV95" s="237">
        <f>'M5-FINAL'!L94</f>
        <v>12</v>
      </c>
      <c r="AW95" s="237">
        <f>'M5-FINAL'!M94</f>
        <v>12.99</v>
      </c>
      <c r="AX95" s="237" t="str">
        <f t="shared" si="15"/>
        <v>V</v>
      </c>
      <c r="AY95" s="237">
        <f>'M6-FINAL'!D94</f>
        <v>11.5</v>
      </c>
      <c r="AZ95" s="237" t="str">
        <f>'M6-FINAL'!E94</f>
        <v/>
      </c>
      <c r="BA95" s="237">
        <f>'M6-FINAL'!F94</f>
        <v>11.5</v>
      </c>
      <c r="BB95" s="237">
        <f>'M6-FINAL'!G94</f>
        <v>11.5</v>
      </c>
      <c r="BC95" s="237" t="str">
        <f>'M6-FINAL'!H94</f>
        <v/>
      </c>
      <c r="BD95" s="237">
        <f>'M6-FINAL'!I94</f>
        <v>11.5</v>
      </c>
      <c r="BE95" s="237">
        <f>'M6-FINAL'!J94</f>
        <v>14</v>
      </c>
      <c r="BF95" s="237" t="str">
        <f>'M6-FINAL'!K94</f>
        <v/>
      </c>
      <c r="BG95" s="237">
        <f>'M6-FINAL'!L94</f>
        <v>14</v>
      </c>
      <c r="BH95" s="237">
        <f>'M6-FINAL'!M94</f>
        <v>12.25</v>
      </c>
      <c r="BI95" s="237" t="str">
        <f t="shared" si="19"/>
        <v>V</v>
      </c>
      <c r="BJ95" s="237">
        <f>M7_FINAL!E96</f>
        <v>18</v>
      </c>
      <c r="BK95" s="237" t="str">
        <f>M7_FINAL!F96</f>
        <v/>
      </c>
      <c r="BL95" s="237">
        <f>M7_FINAL!G96</f>
        <v>18</v>
      </c>
      <c r="BM95" s="237">
        <f>M7_FINAL!H96</f>
        <v>15</v>
      </c>
      <c r="BN95" s="237" t="str">
        <f>M7_FINAL!I96</f>
        <v/>
      </c>
      <c r="BO95" s="237">
        <f>M7_FINAL!J96</f>
        <v>15</v>
      </c>
      <c r="BP95" s="237">
        <f>M7_FINAL!K96</f>
        <v>16.32</v>
      </c>
      <c r="BQ95" s="237" t="str">
        <f t="shared" si="16"/>
        <v>V</v>
      </c>
      <c r="BR95" s="237">
        <f>M8FINAL!E96</f>
        <v>20</v>
      </c>
      <c r="BS95" s="237" t="str">
        <f>M8FINAL!F96</f>
        <v/>
      </c>
      <c r="BT95" s="237">
        <f>M8FINAL!G96</f>
        <v>20</v>
      </c>
      <c r="BU95" s="237">
        <f>M8FINAL!H96</f>
        <v>12.75</v>
      </c>
      <c r="BV95" s="237" t="str">
        <f>M8FINAL!I96</f>
        <v/>
      </c>
      <c r="BW95" s="237">
        <f>M8FINAL!J96</f>
        <v>12.75</v>
      </c>
      <c r="BX95" s="237">
        <f>M8FINAL!K96</f>
        <v>16.375</v>
      </c>
      <c r="BY95" s="237" t="str">
        <f t="shared" si="17"/>
        <v>V</v>
      </c>
      <c r="BZ95" s="237">
        <f t="shared" si="10"/>
        <v>13.186875000000001</v>
      </c>
      <c r="CA95" s="124" t="str">
        <f t="shared" si="18"/>
        <v xml:space="preserve">Admis(e) </v>
      </c>
      <c r="CB95" s="133" t="s">
        <v>442</v>
      </c>
    </row>
    <row r="96" spans="2:80">
      <c r="B96" s="102">
        <v>88</v>
      </c>
      <c r="C96" s="130" t="s">
        <v>440</v>
      </c>
      <c r="D96" s="128" t="s">
        <v>439</v>
      </c>
      <c r="E96" s="237">
        <f>'M1 FINAL'!D95</f>
        <v>10.799999999999999</v>
      </c>
      <c r="F96" s="237">
        <f>'M1 FINAL'!E95</f>
        <v>12</v>
      </c>
      <c r="G96" s="237">
        <f>'M1 FINAL'!F95</f>
        <v>12</v>
      </c>
      <c r="H96" s="237">
        <f>'M1 FINAL'!G95</f>
        <v>10</v>
      </c>
      <c r="I96" s="237">
        <f>'M1 FINAL'!H95</f>
        <v>10</v>
      </c>
      <c r="J96" s="237">
        <f>'M1 FINAL'!I95</f>
        <v>10</v>
      </c>
      <c r="K96" s="237">
        <f>'M1 FINAL'!J95</f>
        <v>13.5</v>
      </c>
      <c r="L96" s="237" t="str">
        <f>'M1 FINAL'!K95</f>
        <v/>
      </c>
      <c r="M96" s="237">
        <f>'M1 FINAL'!L95</f>
        <v>13.5</v>
      </c>
      <c r="N96" s="237">
        <f>'M1 FINAL'!M95</f>
        <v>11.625</v>
      </c>
      <c r="O96" s="237" t="str">
        <f t="shared" si="11"/>
        <v>VPC</v>
      </c>
      <c r="P96" s="237">
        <f>'M2 FINAL'!D95</f>
        <v>9.75</v>
      </c>
      <c r="Q96" s="237">
        <f>'M2 FINAL'!E95</f>
        <v>16</v>
      </c>
      <c r="R96" s="237">
        <f>'M2 FINAL'!F95</f>
        <v>12</v>
      </c>
      <c r="S96" s="237">
        <f>'M2 FINAL'!G95</f>
        <v>13.25</v>
      </c>
      <c r="T96" s="237" t="str">
        <f>'M2 FINAL'!H95</f>
        <v/>
      </c>
      <c r="U96" s="237">
        <f>'M2 FINAL'!I95</f>
        <v>13.25</v>
      </c>
      <c r="V96" s="237">
        <f>'M2 FINAL'!J95</f>
        <v>12.55</v>
      </c>
      <c r="W96" s="237" t="str">
        <f t="shared" si="12"/>
        <v>VAR</v>
      </c>
      <c r="X96" s="237">
        <f>'M3-FINAL'!E97</f>
        <v>11.625</v>
      </c>
      <c r="Y96" s="237" t="str">
        <f>'M3-FINAL'!F97</f>
        <v/>
      </c>
      <c r="Z96" s="237">
        <f>'M3-FINAL'!G97</f>
        <v>11.625</v>
      </c>
      <c r="AA96" s="237">
        <f>'M3-FINAL'!H97</f>
        <v>16</v>
      </c>
      <c r="AB96" s="237" t="str">
        <f>'M3-FINAL'!I97</f>
        <v/>
      </c>
      <c r="AC96" s="237">
        <f>'M3-FINAL'!J97</f>
        <v>16</v>
      </c>
      <c r="AD96" s="237">
        <f>'M3-FINAL'!K97</f>
        <v>13.8125</v>
      </c>
      <c r="AE96" s="237" t="str">
        <f t="shared" si="13"/>
        <v>V</v>
      </c>
      <c r="AF96" s="237">
        <f>'M4_FINAL '!E96</f>
        <v>14</v>
      </c>
      <c r="AG96" s="237" t="str">
        <f>IF('M4_FINAL '!F96="","",'M4_FINAL '!F96)</f>
        <v/>
      </c>
      <c r="AH96" s="237">
        <f>'M4_FINAL '!G96</f>
        <v>14</v>
      </c>
      <c r="AI96" s="237">
        <f>'M4_FINAL '!H96</f>
        <v>10.5</v>
      </c>
      <c r="AJ96" s="237" t="str">
        <f>IF('M4_FINAL '!I96="","",'M4_FINAL '!I96)</f>
        <v/>
      </c>
      <c r="AK96" s="237">
        <f>'M4_FINAL '!J96</f>
        <v>10.5</v>
      </c>
      <c r="AL96" s="237">
        <f>'M4_FINAL '!K96</f>
        <v>12.46</v>
      </c>
      <c r="AM96" s="270" t="str">
        <f t="shared" si="14"/>
        <v>V</v>
      </c>
      <c r="AN96" s="237">
        <f>'M5-FINAL'!D95</f>
        <v>12</v>
      </c>
      <c r="AO96" s="237" t="str">
        <f>'M5-FINAL'!E95</f>
        <v/>
      </c>
      <c r="AP96" s="237">
        <f>'M5-FINAL'!F95</f>
        <v>12</v>
      </c>
      <c r="AQ96" s="237">
        <f>'M5-FINAL'!G95</f>
        <v>14</v>
      </c>
      <c r="AR96" s="237" t="str">
        <f>'M5-FINAL'!H95</f>
        <v/>
      </c>
      <c r="AS96" s="237">
        <f>'M5-FINAL'!I95</f>
        <v>14</v>
      </c>
      <c r="AT96" s="237">
        <f>'M5-FINAL'!J95</f>
        <v>10.5</v>
      </c>
      <c r="AU96" s="237" t="str">
        <f>'M5-FINAL'!K95</f>
        <v/>
      </c>
      <c r="AV96" s="237">
        <f>'M5-FINAL'!L95</f>
        <v>10.5</v>
      </c>
      <c r="AW96" s="237">
        <f>'M5-FINAL'!M95</f>
        <v>12.15</v>
      </c>
      <c r="AX96" s="237" t="str">
        <f t="shared" si="15"/>
        <v>V</v>
      </c>
      <c r="AY96" s="237">
        <f>'M6-FINAL'!D95</f>
        <v>9.5</v>
      </c>
      <c r="AZ96" s="237">
        <f>'M6-FINAL'!E95</f>
        <v>12</v>
      </c>
      <c r="BA96" s="237">
        <f>'M6-FINAL'!F95</f>
        <v>12</v>
      </c>
      <c r="BB96" s="237">
        <f>'M6-FINAL'!G95</f>
        <v>9.5</v>
      </c>
      <c r="BC96" s="237">
        <f>'M6-FINAL'!H95</f>
        <v>12</v>
      </c>
      <c r="BD96" s="237">
        <f>'M6-FINAL'!I95</f>
        <v>12</v>
      </c>
      <c r="BE96" s="237">
        <f>'M6-FINAL'!J95</f>
        <v>13.5</v>
      </c>
      <c r="BF96" s="237" t="str">
        <f>'M6-FINAL'!K95</f>
        <v/>
      </c>
      <c r="BG96" s="237">
        <f>'M6-FINAL'!L95</f>
        <v>13.5</v>
      </c>
      <c r="BH96" s="237">
        <f>'M6-FINAL'!M95</f>
        <v>12.45</v>
      </c>
      <c r="BI96" s="237" t="str">
        <f t="shared" si="19"/>
        <v>VAR</v>
      </c>
      <c r="BJ96" s="237">
        <f>M7_FINAL!E97</f>
        <v>15.25</v>
      </c>
      <c r="BK96" s="237" t="str">
        <f>M7_FINAL!F97</f>
        <v/>
      </c>
      <c r="BL96" s="237">
        <f>M7_FINAL!G97</f>
        <v>15.25</v>
      </c>
      <c r="BM96" s="237">
        <f>M7_FINAL!H97</f>
        <v>15</v>
      </c>
      <c r="BN96" s="237" t="str">
        <f>M7_FINAL!I97</f>
        <v/>
      </c>
      <c r="BO96" s="237">
        <f>M7_FINAL!J97</f>
        <v>15</v>
      </c>
      <c r="BP96" s="237">
        <f>M7_FINAL!K97</f>
        <v>15.11</v>
      </c>
      <c r="BQ96" s="237" t="str">
        <f t="shared" si="16"/>
        <v>V</v>
      </c>
      <c r="BR96" s="237">
        <f>M8FINAL!E97</f>
        <v>20</v>
      </c>
      <c r="BS96" s="237" t="str">
        <f>M8FINAL!F97</f>
        <v/>
      </c>
      <c r="BT96" s="237">
        <f>M8FINAL!G97</f>
        <v>20</v>
      </c>
      <c r="BU96" s="237">
        <f>M8FINAL!H97</f>
        <v>14</v>
      </c>
      <c r="BV96" s="237" t="str">
        <f>M8FINAL!I97</f>
        <v/>
      </c>
      <c r="BW96" s="237">
        <f>M8FINAL!J97</f>
        <v>14</v>
      </c>
      <c r="BX96" s="237">
        <f>M8FINAL!K97</f>
        <v>17</v>
      </c>
      <c r="BY96" s="237" t="str">
        <f t="shared" si="17"/>
        <v>V</v>
      </c>
      <c r="BZ96" s="237">
        <f t="shared" si="10"/>
        <v>13.3946875</v>
      </c>
      <c r="CA96" s="124" t="str">
        <f t="shared" si="18"/>
        <v xml:space="preserve">Admis(e) </v>
      </c>
      <c r="CB96" s="130" t="s">
        <v>440</v>
      </c>
    </row>
    <row r="97" spans="2:80">
      <c r="B97" s="101">
        <v>89</v>
      </c>
      <c r="C97" s="129" t="s">
        <v>438</v>
      </c>
      <c r="D97" s="128" t="s">
        <v>416</v>
      </c>
      <c r="E97" s="237">
        <f>'M1 FINAL'!D96</f>
        <v>12.3</v>
      </c>
      <c r="F97" s="237" t="str">
        <f>'M1 FINAL'!E96</f>
        <v/>
      </c>
      <c r="G97" s="237">
        <f>'M1 FINAL'!F96</f>
        <v>12.3</v>
      </c>
      <c r="H97" s="237">
        <f>'M1 FINAL'!G96</f>
        <v>15</v>
      </c>
      <c r="I97" s="237" t="str">
        <f>'M1 FINAL'!H96</f>
        <v/>
      </c>
      <c r="J97" s="237">
        <f>'M1 FINAL'!I96</f>
        <v>15</v>
      </c>
      <c r="K97" s="237">
        <f>'M1 FINAL'!J96</f>
        <v>19</v>
      </c>
      <c r="L97" s="237" t="str">
        <f>'M1 FINAL'!K96</f>
        <v/>
      </c>
      <c r="M97" s="237">
        <f>'M1 FINAL'!L96</f>
        <v>19</v>
      </c>
      <c r="N97" s="237">
        <f>'M1 FINAL'!M96</f>
        <v>14.987500000000001</v>
      </c>
      <c r="O97" s="237" t="str">
        <f t="shared" si="11"/>
        <v>V</v>
      </c>
      <c r="P97" s="237">
        <f>'M2 FINAL'!D96</f>
        <v>16.5</v>
      </c>
      <c r="Q97" s="237" t="str">
        <f>'M2 FINAL'!E96</f>
        <v/>
      </c>
      <c r="R97" s="237">
        <f>'M2 FINAL'!F96</f>
        <v>16.5</v>
      </c>
      <c r="S97" s="237">
        <f>'M2 FINAL'!G96</f>
        <v>15.5</v>
      </c>
      <c r="T97" s="237" t="str">
        <f>'M2 FINAL'!H96</f>
        <v/>
      </c>
      <c r="U97" s="237">
        <f>'M2 FINAL'!I96</f>
        <v>15.5</v>
      </c>
      <c r="V97" s="237">
        <f>'M2 FINAL'!J96</f>
        <v>16.060000000000002</v>
      </c>
      <c r="W97" s="237" t="str">
        <f t="shared" si="12"/>
        <v>V</v>
      </c>
      <c r="X97" s="237">
        <f>'M3-FINAL'!E98</f>
        <v>11.375</v>
      </c>
      <c r="Y97" s="237">
        <f>'M3-FINAL'!F98</f>
        <v>7.5</v>
      </c>
      <c r="Z97" s="237">
        <f>'M3-FINAL'!G98</f>
        <v>11.375</v>
      </c>
      <c r="AA97" s="237">
        <f>'M3-FINAL'!H98</f>
        <v>11.75</v>
      </c>
      <c r="AB97" s="237">
        <f>'M3-FINAL'!I98</f>
        <v>12</v>
      </c>
      <c r="AC97" s="237">
        <f>'M3-FINAL'!J98</f>
        <v>12</v>
      </c>
      <c r="AD97" s="237">
        <f>'M3-FINAL'!K98</f>
        <v>11.6875</v>
      </c>
      <c r="AE97" s="237" t="str">
        <f t="shared" si="13"/>
        <v>VPC</v>
      </c>
      <c r="AF97" s="237">
        <f>'M4_FINAL '!E97</f>
        <v>15.625</v>
      </c>
      <c r="AG97" s="237" t="str">
        <f>IF('M4_FINAL '!F97="","",'M4_FINAL '!F97)</f>
        <v/>
      </c>
      <c r="AH97" s="237">
        <f>'M4_FINAL '!G97</f>
        <v>15.625</v>
      </c>
      <c r="AI97" s="237">
        <f>'M4_FINAL '!H97</f>
        <v>12.5</v>
      </c>
      <c r="AJ97" s="237" t="str">
        <f>IF('M4_FINAL '!I97="","",'M4_FINAL '!I97)</f>
        <v/>
      </c>
      <c r="AK97" s="237">
        <f>'M4_FINAL '!J97</f>
        <v>12.5</v>
      </c>
      <c r="AL97" s="237">
        <f>'M4_FINAL '!K97</f>
        <v>14.25</v>
      </c>
      <c r="AM97" s="270" t="str">
        <f t="shared" si="14"/>
        <v>V</v>
      </c>
      <c r="AN97" s="237">
        <f>'M5-FINAL'!D96</f>
        <v>13.8</v>
      </c>
      <c r="AO97" s="237" t="str">
        <f>'M5-FINAL'!E96</f>
        <v/>
      </c>
      <c r="AP97" s="237">
        <f>'M5-FINAL'!F96</f>
        <v>13.8</v>
      </c>
      <c r="AQ97" s="237">
        <f>'M5-FINAL'!G96</f>
        <v>15</v>
      </c>
      <c r="AR97" s="237" t="str">
        <f>'M5-FINAL'!H96</f>
        <v/>
      </c>
      <c r="AS97" s="237">
        <f>'M5-FINAL'!I96</f>
        <v>15</v>
      </c>
      <c r="AT97" s="237">
        <f>'M5-FINAL'!J96</f>
        <v>15</v>
      </c>
      <c r="AU97" s="237" t="str">
        <f>'M5-FINAL'!K96</f>
        <v/>
      </c>
      <c r="AV97" s="237">
        <f>'M5-FINAL'!L96</f>
        <v>15</v>
      </c>
      <c r="AW97" s="237">
        <f>'M5-FINAL'!M96</f>
        <v>14.604000000000003</v>
      </c>
      <c r="AX97" s="237" t="str">
        <f t="shared" si="15"/>
        <v>V</v>
      </c>
      <c r="AY97" s="237">
        <f>'M6-FINAL'!D96</f>
        <v>12.5</v>
      </c>
      <c r="AZ97" s="237" t="str">
        <f>'M6-FINAL'!E96</f>
        <v/>
      </c>
      <c r="BA97" s="237">
        <f>'M6-FINAL'!F96</f>
        <v>12.5</v>
      </c>
      <c r="BB97" s="237">
        <f>'M6-FINAL'!G96</f>
        <v>12.5</v>
      </c>
      <c r="BC97" s="237" t="str">
        <f>'M6-FINAL'!H96</f>
        <v/>
      </c>
      <c r="BD97" s="237">
        <f>'M6-FINAL'!I96</f>
        <v>12.5</v>
      </c>
      <c r="BE97" s="237">
        <f>'M6-FINAL'!J96</f>
        <v>13.5</v>
      </c>
      <c r="BF97" s="237" t="str">
        <f>'M6-FINAL'!K96</f>
        <v/>
      </c>
      <c r="BG97" s="237">
        <f>'M6-FINAL'!L96</f>
        <v>13.5</v>
      </c>
      <c r="BH97" s="237">
        <f>'M6-FINAL'!M96</f>
        <v>12.8</v>
      </c>
      <c r="BI97" s="237" t="str">
        <f t="shared" si="19"/>
        <v>V</v>
      </c>
      <c r="BJ97" s="237">
        <f>M7_FINAL!E98</f>
        <v>17.25</v>
      </c>
      <c r="BK97" s="237" t="str">
        <f>M7_FINAL!F98</f>
        <v/>
      </c>
      <c r="BL97" s="237">
        <f>M7_FINAL!G98</f>
        <v>17.25</v>
      </c>
      <c r="BM97" s="237">
        <f>M7_FINAL!H98</f>
        <v>14.5</v>
      </c>
      <c r="BN97" s="237" t="str">
        <f>M7_FINAL!I98</f>
        <v/>
      </c>
      <c r="BO97" s="237">
        <f>M7_FINAL!J98</f>
        <v>14.5</v>
      </c>
      <c r="BP97" s="237">
        <f>M7_FINAL!K98</f>
        <v>15.71</v>
      </c>
      <c r="BQ97" s="237" t="str">
        <f t="shared" si="16"/>
        <v>V</v>
      </c>
      <c r="BR97" s="237">
        <f>M8FINAL!E98</f>
        <v>20</v>
      </c>
      <c r="BS97" s="237" t="str">
        <f>M8FINAL!F98</f>
        <v/>
      </c>
      <c r="BT97" s="237">
        <f>M8FINAL!G98</f>
        <v>20</v>
      </c>
      <c r="BU97" s="237">
        <f>M8FINAL!H98</f>
        <v>14.25</v>
      </c>
      <c r="BV97" s="237" t="str">
        <f>M8FINAL!I98</f>
        <v/>
      </c>
      <c r="BW97" s="237">
        <f>M8FINAL!J98</f>
        <v>14.25</v>
      </c>
      <c r="BX97" s="237">
        <f>M8FINAL!K98</f>
        <v>17.125</v>
      </c>
      <c r="BY97" s="237" t="str">
        <f t="shared" si="17"/>
        <v>V</v>
      </c>
      <c r="BZ97" s="237">
        <f t="shared" si="10"/>
        <v>14.652999999999999</v>
      </c>
      <c r="CA97" s="124" t="str">
        <f t="shared" si="18"/>
        <v xml:space="preserve">Admis(e) </v>
      </c>
      <c r="CB97" s="129" t="s">
        <v>438</v>
      </c>
    </row>
    <row r="98" spans="2:80">
      <c r="B98" s="102">
        <v>90</v>
      </c>
      <c r="C98" s="133" t="s">
        <v>437</v>
      </c>
      <c r="D98" s="132" t="s">
        <v>436</v>
      </c>
      <c r="E98" s="237">
        <f>'M1 FINAL'!D97</f>
        <v>8.6</v>
      </c>
      <c r="F98" s="237">
        <f>'M1 FINAL'!E97</f>
        <v>12</v>
      </c>
      <c r="G98" s="237">
        <f>'M1 FINAL'!F97</f>
        <v>12</v>
      </c>
      <c r="H98" s="237">
        <f>'M1 FINAL'!G97</f>
        <v>9.5</v>
      </c>
      <c r="I98" s="237">
        <f>'M1 FINAL'!H97</f>
        <v>14</v>
      </c>
      <c r="J98" s="237">
        <f>'M1 FINAL'!I97</f>
        <v>12</v>
      </c>
      <c r="K98" s="237">
        <f>'M1 FINAL'!J97</f>
        <v>17.5</v>
      </c>
      <c r="L98" s="237" t="str">
        <f>'M1 FINAL'!K97</f>
        <v/>
      </c>
      <c r="M98" s="237">
        <f>'M1 FINAL'!L97</f>
        <v>17.5</v>
      </c>
      <c r="N98" s="237">
        <f>'M1 FINAL'!M97</f>
        <v>13.375</v>
      </c>
      <c r="O98" s="237" t="str">
        <f t="shared" si="11"/>
        <v>VAR</v>
      </c>
      <c r="P98" s="237">
        <f>'M2 FINAL'!D97</f>
        <v>15.75</v>
      </c>
      <c r="Q98" s="237" t="str">
        <f>'M2 FINAL'!E97</f>
        <v/>
      </c>
      <c r="R98" s="237">
        <f>'M2 FINAL'!F97</f>
        <v>15.75</v>
      </c>
      <c r="S98" s="237">
        <f>'M2 FINAL'!G97</f>
        <v>13.75</v>
      </c>
      <c r="T98" s="237" t="str">
        <f>'M2 FINAL'!H97</f>
        <v/>
      </c>
      <c r="U98" s="237">
        <f>'M2 FINAL'!I97</f>
        <v>13.75</v>
      </c>
      <c r="V98" s="237">
        <f>'M2 FINAL'!J97</f>
        <v>14.870000000000001</v>
      </c>
      <c r="W98" s="237" t="str">
        <f t="shared" si="12"/>
        <v>V</v>
      </c>
      <c r="X98" s="237">
        <f>'M3-FINAL'!E99</f>
        <v>5.625</v>
      </c>
      <c r="Y98" s="237">
        <f>'M3-FINAL'!F99</f>
        <v>14.25</v>
      </c>
      <c r="Z98" s="237">
        <f>'M3-FINAL'!G99</f>
        <v>12</v>
      </c>
      <c r="AA98" s="237">
        <f>'M3-FINAL'!H99</f>
        <v>17</v>
      </c>
      <c r="AB98" s="237" t="str">
        <f>'M3-FINAL'!I99</f>
        <v/>
      </c>
      <c r="AC98" s="237">
        <f>'M3-FINAL'!J99</f>
        <v>17</v>
      </c>
      <c r="AD98" s="237">
        <f>'M3-FINAL'!K99</f>
        <v>14.5</v>
      </c>
      <c r="AE98" s="237" t="str">
        <f t="shared" si="13"/>
        <v>VAR</v>
      </c>
      <c r="AF98" s="237">
        <f>'M4_FINAL '!E98</f>
        <v>14.25</v>
      </c>
      <c r="AG98" s="237" t="str">
        <f>IF('M4_FINAL '!F98="","",'M4_FINAL '!F98)</f>
        <v/>
      </c>
      <c r="AH98" s="237">
        <f>'M4_FINAL '!G98</f>
        <v>14.25</v>
      </c>
      <c r="AI98" s="237">
        <f>'M4_FINAL '!H98</f>
        <v>7.5</v>
      </c>
      <c r="AJ98" s="237">
        <f>IF('M4_FINAL '!I98="","",'M4_FINAL '!I98)</f>
        <v>12</v>
      </c>
      <c r="AK98" s="237">
        <f>'M4_FINAL '!J98</f>
        <v>12</v>
      </c>
      <c r="AL98" s="237">
        <f>'M4_FINAL '!K98</f>
        <v>13.260000000000002</v>
      </c>
      <c r="AM98" s="270" t="str">
        <f t="shared" si="14"/>
        <v>VAR</v>
      </c>
      <c r="AN98" s="237">
        <f>'M5-FINAL'!D97</f>
        <v>14.200000000000001</v>
      </c>
      <c r="AO98" s="237" t="str">
        <f>'M5-FINAL'!E97</f>
        <v/>
      </c>
      <c r="AP98" s="237">
        <f>'M5-FINAL'!F97</f>
        <v>14.200000000000001</v>
      </c>
      <c r="AQ98" s="237">
        <f>'M5-FINAL'!G97</f>
        <v>14.5</v>
      </c>
      <c r="AR98" s="237" t="str">
        <f>'M5-FINAL'!H97</f>
        <v/>
      </c>
      <c r="AS98" s="237">
        <f>'M5-FINAL'!I97</f>
        <v>14.5</v>
      </c>
      <c r="AT98" s="237">
        <f>'M5-FINAL'!J97</f>
        <v>14</v>
      </c>
      <c r="AU98" s="237" t="str">
        <f>'M5-FINAL'!K97</f>
        <v/>
      </c>
      <c r="AV98" s="237">
        <f>'M5-FINAL'!L97</f>
        <v>14</v>
      </c>
      <c r="AW98" s="237">
        <f>'M5-FINAL'!M97</f>
        <v>14.231000000000002</v>
      </c>
      <c r="AX98" s="237" t="str">
        <f t="shared" si="15"/>
        <v>V</v>
      </c>
      <c r="AY98" s="237">
        <f>'M6-FINAL'!D97</f>
        <v>14</v>
      </c>
      <c r="AZ98" s="237" t="str">
        <f>'M6-FINAL'!E97</f>
        <v/>
      </c>
      <c r="BA98" s="237">
        <f>'M6-FINAL'!F97</f>
        <v>14</v>
      </c>
      <c r="BB98" s="237">
        <f>'M6-FINAL'!G97</f>
        <v>14</v>
      </c>
      <c r="BC98" s="237" t="str">
        <f>'M6-FINAL'!H97</f>
        <v/>
      </c>
      <c r="BD98" s="237">
        <f>'M6-FINAL'!I97</f>
        <v>14</v>
      </c>
      <c r="BE98" s="237">
        <f>'M6-FINAL'!J97</f>
        <v>13.5</v>
      </c>
      <c r="BF98" s="237" t="str">
        <f>'M6-FINAL'!K97</f>
        <v/>
      </c>
      <c r="BG98" s="237">
        <f>'M6-FINAL'!L97</f>
        <v>13.5</v>
      </c>
      <c r="BH98" s="237">
        <f>'M6-FINAL'!M97</f>
        <v>13.850000000000001</v>
      </c>
      <c r="BI98" s="237" t="str">
        <f t="shared" si="19"/>
        <v>V</v>
      </c>
      <c r="BJ98" s="237">
        <f>M7_FINAL!E99</f>
        <v>18.5</v>
      </c>
      <c r="BK98" s="237" t="str">
        <f>M7_FINAL!F99</f>
        <v/>
      </c>
      <c r="BL98" s="237">
        <f>M7_FINAL!G99</f>
        <v>18.5</v>
      </c>
      <c r="BM98" s="237">
        <f>M7_FINAL!H99</f>
        <v>14.5</v>
      </c>
      <c r="BN98" s="237" t="str">
        <f>M7_FINAL!I99</f>
        <v/>
      </c>
      <c r="BO98" s="237">
        <f>M7_FINAL!J99</f>
        <v>14.5</v>
      </c>
      <c r="BP98" s="237">
        <f>M7_FINAL!K99</f>
        <v>16.260000000000002</v>
      </c>
      <c r="BQ98" s="237" t="str">
        <f t="shared" si="16"/>
        <v>V</v>
      </c>
      <c r="BR98" s="237">
        <f>M8FINAL!E99</f>
        <v>19</v>
      </c>
      <c r="BS98" s="237" t="str">
        <f>M8FINAL!F99</f>
        <v/>
      </c>
      <c r="BT98" s="237">
        <f>M8FINAL!G99</f>
        <v>19</v>
      </c>
      <c r="BU98" s="237">
        <f>M8FINAL!H99</f>
        <v>14</v>
      </c>
      <c r="BV98" s="237" t="str">
        <f>M8FINAL!I99</f>
        <v/>
      </c>
      <c r="BW98" s="237">
        <f>M8FINAL!J99</f>
        <v>14</v>
      </c>
      <c r="BX98" s="237">
        <f>M8FINAL!K99</f>
        <v>16.5</v>
      </c>
      <c r="BY98" s="237" t="str">
        <f t="shared" si="17"/>
        <v>V</v>
      </c>
      <c r="BZ98" s="237">
        <f t="shared" si="10"/>
        <v>14.605750000000002</v>
      </c>
      <c r="CA98" s="124" t="str">
        <f t="shared" si="18"/>
        <v xml:space="preserve">Admis(e) </v>
      </c>
      <c r="CB98" s="133" t="s">
        <v>437</v>
      </c>
    </row>
    <row r="99" spans="2:80">
      <c r="B99" s="101">
        <v>91</v>
      </c>
      <c r="C99" s="130" t="s">
        <v>435</v>
      </c>
      <c r="D99" s="128" t="s">
        <v>434</v>
      </c>
      <c r="E99" s="237">
        <f>'M1 FINAL'!D98</f>
        <v>10.6</v>
      </c>
      <c r="F99" s="237">
        <f>'M1 FINAL'!E98</f>
        <v>12</v>
      </c>
      <c r="G99" s="237">
        <f>'M1 FINAL'!F98</f>
        <v>12</v>
      </c>
      <c r="H99" s="237">
        <f>'M1 FINAL'!G98</f>
        <v>11</v>
      </c>
      <c r="I99" s="237">
        <f>'M1 FINAL'!H98</f>
        <v>13</v>
      </c>
      <c r="J99" s="237">
        <f>'M1 FINAL'!I98</f>
        <v>12</v>
      </c>
      <c r="K99" s="237">
        <f>'M1 FINAL'!J98</f>
        <v>12</v>
      </c>
      <c r="L99" s="237" t="str">
        <f>'M1 FINAL'!K98</f>
        <v/>
      </c>
      <c r="M99" s="237">
        <f>'M1 FINAL'!L98</f>
        <v>12</v>
      </c>
      <c r="N99" s="237">
        <f>'M1 FINAL'!M98</f>
        <v>12</v>
      </c>
      <c r="O99" s="237" t="str">
        <f t="shared" si="11"/>
        <v>VAR</v>
      </c>
      <c r="P99" s="237">
        <f>'M2 FINAL'!D98</f>
        <v>4.5</v>
      </c>
      <c r="Q99" s="237" t="str">
        <f>'M2 FINAL'!E98</f>
        <v/>
      </c>
      <c r="R99" s="237">
        <f>'M2 FINAL'!F98</f>
        <v>4.5</v>
      </c>
      <c r="S99" s="237">
        <f>'M2 FINAL'!G98</f>
        <v>2.25</v>
      </c>
      <c r="T99" s="237" t="str">
        <f>'M2 FINAL'!H98</f>
        <v/>
      </c>
      <c r="U99" s="237">
        <f>'M2 FINAL'!I98</f>
        <v>2.25</v>
      </c>
      <c r="V99" s="237">
        <f>'M2 FINAL'!J98</f>
        <v>3.5100000000000007</v>
      </c>
      <c r="W99" s="237" t="str">
        <f t="shared" si="12"/>
        <v>NV</v>
      </c>
      <c r="X99" s="237">
        <f>'M3-FINAL'!E100</f>
        <v>0.75</v>
      </c>
      <c r="Y99" s="237" t="str">
        <f>'M3-FINAL'!F100</f>
        <v/>
      </c>
      <c r="Z99" s="237">
        <f>'M3-FINAL'!G100</f>
        <v>0.75</v>
      </c>
      <c r="AA99" s="237">
        <f>'M3-FINAL'!H100</f>
        <v>7.25</v>
      </c>
      <c r="AB99" s="237" t="str">
        <f>'M3-FINAL'!I100</f>
        <v/>
      </c>
      <c r="AC99" s="237">
        <f>'M3-FINAL'!J100</f>
        <v>7.25</v>
      </c>
      <c r="AD99" s="237">
        <f>'M3-FINAL'!K100</f>
        <v>4</v>
      </c>
      <c r="AE99" s="237" t="str">
        <f t="shared" si="13"/>
        <v>NV</v>
      </c>
      <c r="AF99" s="237">
        <f>'M4_FINAL '!E99</f>
        <v>5.5</v>
      </c>
      <c r="AG99" s="237" t="str">
        <f>IF('M4_FINAL '!F99="","",'M4_FINAL '!F99)</f>
        <v/>
      </c>
      <c r="AH99" s="237">
        <f>'M4_FINAL '!G99</f>
        <v>5.5</v>
      </c>
      <c r="AI99" s="237">
        <f>'M4_FINAL '!H99</f>
        <v>3.5</v>
      </c>
      <c r="AJ99" s="237" t="str">
        <f>IF('M4_FINAL '!I99="","",'M4_FINAL '!I99)</f>
        <v/>
      </c>
      <c r="AK99" s="237">
        <f>'M4_FINAL '!J99</f>
        <v>3.5</v>
      </c>
      <c r="AL99" s="237">
        <f>'M4_FINAL '!K99</f>
        <v>4.62</v>
      </c>
      <c r="AM99" s="270" t="str">
        <f t="shared" si="14"/>
        <v>NV</v>
      </c>
      <c r="AN99" s="237">
        <f>'M5-FINAL'!D98</f>
        <v>14</v>
      </c>
      <c r="AO99" s="237" t="str">
        <f>'M5-FINAL'!E98</f>
        <v/>
      </c>
      <c r="AP99" s="237">
        <f>'M5-FINAL'!F98</f>
        <v>14</v>
      </c>
      <c r="AQ99" s="237">
        <f>'M5-FINAL'!G98</f>
        <v>15</v>
      </c>
      <c r="AR99" s="237" t="str">
        <f>'M5-FINAL'!H98</f>
        <v/>
      </c>
      <c r="AS99" s="237">
        <f>'M5-FINAL'!I98</f>
        <v>15</v>
      </c>
      <c r="AT99" s="237">
        <f>'M5-FINAL'!J98</f>
        <v>13</v>
      </c>
      <c r="AU99" s="237" t="str">
        <f>'M5-FINAL'!K98</f>
        <v/>
      </c>
      <c r="AV99" s="237">
        <f>'M5-FINAL'!L98</f>
        <v>13</v>
      </c>
      <c r="AW99" s="237">
        <f>'M5-FINAL'!M98</f>
        <v>13.99</v>
      </c>
      <c r="AX99" s="237" t="str">
        <f t="shared" si="15"/>
        <v>V</v>
      </c>
      <c r="AY99" s="237">
        <f>'M6-FINAL'!D98</f>
        <v>10.5</v>
      </c>
      <c r="AZ99" s="237">
        <f>'M6-FINAL'!E98</f>
        <v>12</v>
      </c>
      <c r="BA99" s="237">
        <f>'M6-FINAL'!F98</f>
        <v>12</v>
      </c>
      <c r="BB99" s="237">
        <f>'M6-FINAL'!G98</f>
        <v>10.5</v>
      </c>
      <c r="BC99" s="237">
        <f>'M6-FINAL'!H98</f>
        <v>12</v>
      </c>
      <c r="BD99" s="237">
        <f>'M6-FINAL'!I98</f>
        <v>12</v>
      </c>
      <c r="BE99" s="237">
        <f>'M6-FINAL'!J98</f>
        <v>13.5</v>
      </c>
      <c r="BF99" s="237" t="str">
        <f>'M6-FINAL'!K98</f>
        <v/>
      </c>
      <c r="BG99" s="237">
        <f>'M6-FINAL'!L98</f>
        <v>13.5</v>
      </c>
      <c r="BH99" s="237">
        <f>'M6-FINAL'!M98</f>
        <v>12.45</v>
      </c>
      <c r="BI99" s="237" t="str">
        <f t="shared" si="19"/>
        <v>VAR</v>
      </c>
      <c r="BJ99" s="237">
        <f>M7_FINAL!E100</f>
        <v>15</v>
      </c>
      <c r="BK99" s="237" t="str">
        <f>M7_FINAL!F100</f>
        <v/>
      </c>
      <c r="BL99" s="237">
        <f>M7_FINAL!G100</f>
        <v>15</v>
      </c>
      <c r="BM99" s="237">
        <f>M7_FINAL!H100</f>
        <v>13</v>
      </c>
      <c r="BN99" s="237" t="str">
        <f>M7_FINAL!I100</f>
        <v/>
      </c>
      <c r="BO99" s="237">
        <f>M7_FINAL!J100</f>
        <v>13</v>
      </c>
      <c r="BP99" s="237">
        <f>M7_FINAL!K100</f>
        <v>13.88</v>
      </c>
      <c r="BQ99" s="237" t="str">
        <f t="shared" si="16"/>
        <v>V</v>
      </c>
      <c r="BR99" s="237">
        <f>M8FINAL!E100</f>
        <v>20</v>
      </c>
      <c r="BS99" s="237" t="str">
        <f>M8FINAL!F100</f>
        <v/>
      </c>
      <c r="BT99" s="237">
        <f>M8FINAL!G100</f>
        <v>20</v>
      </c>
      <c r="BU99" s="237">
        <f>M8FINAL!H100</f>
        <v>14.75</v>
      </c>
      <c r="BV99" s="237" t="str">
        <f>M8FINAL!I100</f>
        <v/>
      </c>
      <c r="BW99" s="237">
        <f>M8FINAL!J100</f>
        <v>14.75</v>
      </c>
      <c r="BX99" s="237">
        <f>M8FINAL!K100</f>
        <v>17.375</v>
      </c>
      <c r="BY99" s="237" t="str">
        <f t="shared" si="17"/>
        <v>V</v>
      </c>
      <c r="BZ99" s="237">
        <f t="shared" si="10"/>
        <v>10.228125</v>
      </c>
      <c r="CA99" s="124" t="str">
        <f t="shared" si="18"/>
        <v/>
      </c>
      <c r="CB99" s="130" t="s">
        <v>435</v>
      </c>
    </row>
    <row r="100" spans="2:80">
      <c r="B100" s="102">
        <v>92</v>
      </c>
      <c r="C100" s="129" t="s">
        <v>433</v>
      </c>
      <c r="D100" s="128" t="s">
        <v>431</v>
      </c>
      <c r="E100" s="237">
        <f>'M1 FINAL'!D99</f>
        <v>9.3999999999999986</v>
      </c>
      <c r="F100" s="237">
        <f>'M1 FINAL'!E99</f>
        <v>12</v>
      </c>
      <c r="G100" s="237">
        <f>'M1 FINAL'!F99</f>
        <v>12</v>
      </c>
      <c r="H100" s="237">
        <f>'M1 FINAL'!G99</f>
        <v>11</v>
      </c>
      <c r="I100" s="237">
        <f>'M1 FINAL'!H99</f>
        <v>13</v>
      </c>
      <c r="J100" s="237">
        <f>'M1 FINAL'!I99</f>
        <v>12</v>
      </c>
      <c r="K100" s="237">
        <f>'M1 FINAL'!J99</f>
        <v>17</v>
      </c>
      <c r="L100" s="237" t="str">
        <f>'M1 FINAL'!K99</f>
        <v/>
      </c>
      <c r="M100" s="237">
        <f>'M1 FINAL'!L99</f>
        <v>17</v>
      </c>
      <c r="N100" s="237">
        <f>'M1 FINAL'!M99</f>
        <v>13.25</v>
      </c>
      <c r="O100" s="237" t="str">
        <f t="shared" si="11"/>
        <v>VAR</v>
      </c>
      <c r="P100" s="237">
        <f>'M2 FINAL'!D99</f>
        <v>13.75</v>
      </c>
      <c r="Q100" s="237" t="str">
        <f>'M2 FINAL'!E99</f>
        <v/>
      </c>
      <c r="R100" s="237">
        <f>'M2 FINAL'!F99</f>
        <v>13.75</v>
      </c>
      <c r="S100" s="237">
        <f>'M2 FINAL'!G99</f>
        <v>15.25</v>
      </c>
      <c r="T100" s="237" t="str">
        <f>'M2 FINAL'!H99</f>
        <v/>
      </c>
      <c r="U100" s="237">
        <f>'M2 FINAL'!I99</f>
        <v>15.25</v>
      </c>
      <c r="V100" s="237">
        <f>'M2 FINAL'!J99</f>
        <v>14.41</v>
      </c>
      <c r="W100" s="237" t="str">
        <f t="shared" si="12"/>
        <v>V</v>
      </c>
      <c r="X100" s="237">
        <f>'M3-FINAL'!E101</f>
        <v>12</v>
      </c>
      <c r="Y100" s="237" t="str">
        <f>'M3-FINAL'!F101</f>
        <v/>
      </c>
      <c r="Z100" s="237">
        <f>'M3-FINAL'!G101</f>
        <v>12</v>
      </c>
      <c r="AA100" s="237">
        <f>'M3-FINAL'!H101</f>
        <v>14.5</v>
      </c>
      <c r="AB100" s="237" t="str">
        <f>'M3-FINAL'!I101</f>
        <v/>
      </c>
      <c r="AC100" s="237">
        <f>'M3-FINAL'!J101</f>
        <v>14.5</v>
      </c>
      <c r="AD100" s="237">
        <f>'M3-FINAL'!K101</f>
        <v>13.25</v>
      </c>
      <c r="AE100" s="237" t="str">
        <f t="shared" si="13"/>
        <v>V</v>
      </c>
      <c r="AF100" s="237">
        <f>'M4_FINAL '!E100</f>
        <v>14.125</v>
      </c>
      <c r="AG100" s="237" t="str">
        <f>IF('M4_FINAL '!F100="","",'M4_FINAL '!F100)</f>
        <v/>
      </c>
      <c r="AH100" s="237">
        <f>'M4_FINAL '!G100</f>
        <v>14.125</v>
      </c>
      <c r="AI100" s="237">
        <f>'M4_FINAL '!H100</f>
        <v>14.25</v>
      </c>
      <c r="AJ100" s="237" t="str">
        <f>IF('M4_FINAL '!I100="","",'M4_FINAL '!I100)</f>
        <v/>
      </c>
      <c r="AK100" s="237">
        <f>'M4_FINAL '!J100</f>
        <v>14.25</v>
      </c>
      <c r="AL100" s="237">
        <f>'M4_FINAL '!K100</f>
        <v>14.180000000000001</v>
      </c>
      <c r="AM100" s="270" t="str">
        <f t="shared" si="14"/>
        <v>V</v>
      </c>
      <c r="AN100" s="237">
        <f>'M5-FINAL'!D99</f>
        <v>13</v>
      </c>
      <c r="AO100" s="237" t="str">
        <f>'M5-FINAL'!E99</f>
        <v/>
      </c>
      <c r="AP100" s="237">
        <f>'M5-FINAL'!F99</f>
        <v>13</v>
      </c>
      <c r="AQ100" s="237">
        <f>'M5-FINAL'!G99</f>
        <v>15</v>
      </c>
      <c r="AR100" s="237" t="str">
        <f>'M5-FINAL'!H99</f>
        <v/>
      </c>
      <c r="AS100" s="237">
        <f>'M5-FINAL'!I99</f>
        <v>15</v>
      </c>
      <c r="AT100" s="237">
        <f>'M5-FINAL'!J99</f>
        <v>14</v>
      </c>
      <c r="AU100" s="237" t="str">
        <f>'M5-FINAL'!K99</f>
        <v/>
      </c>
      <c r="AV100" s="237">
        <f>'M5-FINAL'!L99</f>
        <v>14</v>
      </c>
      <c r="AW100" s="237">
        <f>'M5-FINAL'!M99</f>
        <v>14</v>
      </c>
      <c r="AX100" s="237" t="str">
        <f t="shared" si="15"/>
        <v>V</v>
      </c>
      <c r="AY100" s="237">
        <f>'M6-FINAL'!D99</f>
        <v>14</v>
      </c>
      <c r="AZ100" s="237" t="str">
        <f>'M6-FINAL'!E99</f>
        <v/>
      </c>
      <c r="BA100" s="237">
        <f>'M6-FINAL'!F99</f>
        <v>14</v>
      </c>
      <c r="BB100" s="237">
        <f>'M6-FINAL'!G99</f>
        <v>14</v>
      </c>
      <c r="BC100" s="237" t="str">
        <f>'M6-FINAL'!H99</f>
        <v/>
      </c>
      <c r="BD100" s="237">
        <f>'M6-FINAL'!I99</f>
        <v>14</v>
      </c>
      <c r="BE100" s="237">
        <f>'M6-FINAL'!J99</f>
        <v>12.5</v>
      </c>
      <c r="BF100" s="237" t="str">
        <f>'M6-FINAL'!K99</f>
        <v/>
      </c>
      <c r="BG100" s="237">
        <f>'M6-FINAL'!L99</f>
        <v>12.5</v>
      </c>
      <c r="BH100" s="237">
        <f>'M6-FINAL'!M99</f>
        <v>13.55</v>
      </c>
      <c r="BI100" s="237" t="str">
        <f t="shared" si="19"/>
        <v>V</v>
      </c>
      <c r="BJ100" s="237">
        <f>M7_FINAL!E101</f>
        <v>18.5</v>
      </c>
      <c r="BK100" s="237" t="str">
        <f>M7_FINAL!F101</f>
        <v/>
      </c>
      <c r="BL100" s="237">
        <f>M7_FINAL!G101</f>
        <v>18.5</v>
      </c>
      <c r="BM100" s="237">
        <f>M7_FINAL!H101</f>
        <v>16</v>
      </c>
      <c r="BN100" s="237" t="str">
        <f>M7_FINAL!I101</f>
        <v/>
      </c>
      <c r="BO100" s="237">
        <f>M7_FINAL!J101</f>
        <v>16</v>
      </c>
      <c r="BP100" s="237">
        <f>M7_FINAL!K101</f>
        <v>17.100000000000001</v>
      </c>
      <c r="BQ100" s="237" t="str">
        <f t="shared" si="16"/>
        <v>V</v>
      </c>
      <c r="BR100" s="237">
        <f>M8FINAL!E101</f>
        <v>20</v>
      </c>
      <c r="BS100" s="237" t="str">
        <f>M8FINAL!F101</f>
        <v/>
      </c>
      <c r="BT100" s="237">
        <f>M8FINAL!G101</f>
        <v>20</v>
      </c>
      <c r="BU100" s="237">
        <f>M8FINAL!H101</f>
        <v>14</v>
      </c>
      <c r="BV100" s="237" t="str">
        <f>M8FINAL!I101</f>
        <v/>
      </c>
      <c r="BW100" s="237">
        <f>M8FINAL!J101</f>
        <v>14</v>
      </c>
      <c r="BX100" s="237">
        <f>M8FINAL!K101</f>
        <v>17</v>
      </c>
      <c r="BY100" s="237" t="str">
        <f t="shared" si="17"/>
        <v>V</v>
      </c>
      <c r="BZ100" s="237">
        <f t="shared" si="10"/>
        <v>14.592500000000001</v>
      </c>
      <c r="CA100" s="124" t="str">
        <f t="shared" si="18"/>
        <v xml:space="preserve">Admis(e) </v>
      </c>
      <c r="CB100" s="129" t="s">
        <v>433</v>
      </c>
    </row>
    <row r="101" spans="2:80" s="95" customFormat="1">
      <c r="B101" s="101">
        <v>93</v>
      </c>
      <c r="C101" s="131" t="s">
        <v>432</v>
      </c>
      <c r="D101" s="131" t="s">
        <v>431</v>
      </c>
      <c r="E101" s="237">
        <f>'M1 FINAL'!D100</f>
        <v>12.4</v>
      </c>
      <c r="F101" s="237" t="str">
        <f>'M1 FINAL'!E100</f>
        <v/>
      </c>
      <c r="G101" s="237">
        <f>'M1 FINAL'!F100</f>
        <v>12.4</v>
      </c>
      <c r="H101" s="237">
        <f>'M1 FINAL'!G100</f>
        <v>12</v>
      </c>
      <c r="I101" s="237" t="str">
        <f>'M1 FINAL'!H100</f>
        <v/>
      </c>
      <c r="J101" s="237">
        <f>'M1 FINAL'!I100</f>
        <v>12</v>
      </c>
      <c r="K101" s="237">
        <f>'M1 FINAL'!J100</f>
        <v>12</v>
      </c>
      <c r="L101" s="237" t="str">
        <f>'M1 FINAL'!K100</f>
        <v/>
      </c>
      <c r="M101" s="237">
        <f>'M1 FINAL'!L100</f>
        <v>12</v>
      </c>
      <c r="N101" s="237">
        <f>'M1 FINAL'!M100</f>
        <v>12.15</v>
      </c>
      <c r="O101" s="237" t="str">
        <f t="shared" si="11"/>
        <v>V</v>
      </c>
      <c r="P101" s="237">
        <f>'M2 FINAL'!D100</f>
        <v>14.25</v>
      </c>
      <c r="Q101" s="237" t="str">
        <f>'M2 FINAL'!E100</f>
        <v/>
      </c>
      <c r="R101" s="237">
        <f>'M2 FINAL'!F100</f>
        <v>14.25</v>
      </c>
      <c r="S101" s="237">
        <f>'M2 FINAL'!G100</f>
        <v>6.25</v>
      </c>
      <c r="T101" s="237">
        <f>'M2 FINAL'!H100</f>
        <v>10</v>
      </c>
      <c r="U101" s="237">
        <f>'M2 FINAL'!I100</f>
        <v>10</v>
      </c>
      <c r="V101" s="237">
        <f>'M2 FINAL'!J100</f>
        <v>12.38</v>
      </c>
      <c r="W101" s="237" t="str">
        <f t="shared" si="12"/>
        <v>VAR</v>
      </c>
      <c r="X101" s="237">
        <f>'M3-FINAL'!E102</f>
        <v>4.625</v>
      </c>
      <c r="Y101" s="237">
        <f>'M3-FINAL'!F102</f>
        <v>6</v>
      </c>
      <c r="Z101" s="237">
        <f>'M3-FINAL'!G102</f>
        <v>6</v>
      </c>
      <c r="AA101" s="237">
        <f>'M3-FINAL'!H102</f>
        <v>12</v>
      </c>
      <c r="AB101" s="237" t="str">
        <f>'M3-FINAL'!I102</f>
        <v/>
      </c>
      <c r="AC101" s="237">
        <f>'M3-FINAL'!J102</f>
        <v>12</v>
      </c>
      <c r="AD101" s="237">
        <f>'M3-FINAL'!K102</f>
        <v>9</v>
      </c>
      <c r="AE101" s="237" t="str">
        <f t="shared" si="13"/>
        <v>VPC</v>
      </c>
      <c r="AF101" s="237">
        <f>'M4_FINAL '!E101</f>
        <v>12.375</v>
      </c>
      <c r="AG101" s="237" t="str">
        <f>IF('M4_FINAL '!F101="","",'M4_FINAL '!F101)</f>
        <v/>
      </c>
      <c r="AH101" s="237">
        <f>'M4_FINAL '!G101</f>
        <v>12.375</v>
      </c>
      <c r="AI101" s="237">
        <f>'M4_FINAL '!H101</f>
        <v>11.25</v>
      </c>
      <c r="AJ101" s="237">
        <f>IF('M4_FINAL '!I101="","",'M4_FINAL '!I101)</f>
        <v>12</v>
      </c>
      <c r="AK101" s="237">
        <f>'M4_FINAL '!J101</f>
        <v>12</v>
      </c>
      <c r="AL101" s="237">
        <f>'M4_FINAL '!K101</f>
        <v>12.21</v>
      </c>
      <c r="AM101" s="270" t="str">
        <f t="shared" si="14"/>
        <v>VAR</v>
      </c>
      <c r="AN101" s="237">
        <f>'M5-FINAL'!D100</f>
        <v>12</v>
      </c>
      <c r="AO101" s="237" t="str">
        <f>'M5-FINAL'!E100</f>
        <v/>
      </c>
      <c r="AP101" s="237">
        <f>'M5-FINAL'!F100</f>
        <v>12</v>
      </c>
      <c r="AQ101" s="237">
        <f>'M5-FINAL'!G100</f>
        <v>13.375</v>
      </c>
      <c r="AR101" s="237" t="str">
        <f>'M5-FINAL'!H100</f>
        <v/>
      </c>
      <c r="AS101" s="237">
        <f>'M5-FINAL'!I100</f>
        <v>13.375</v>
      </c>
      <c r="AT101" s="237">
        <f>'M5-FINAL'!J100</f>
        <v>13</v>
      </c>
      <c r="AU101" s="237" t="str">
        <f>'M5-FINAL'!K100</f>
        <v/>
      </c>
      <c r="AV101" s="237">
        <f>'M5-FINAL'!L100</f>
        <v>13</v>
      </c>
      <c r="AW101" s="237">
        <f>'M5-FINAL'!M100</f>
        <v>12.793750000000001</v>
      </c>
      <c r="AX101" s="237" t="str">
        <f t="shared" si="15"/>
        <v>V</v>
      </c>
      <c r="AY101" s="237">
        <f>'M6-FINAL'!D100</f>
        <v>13</v>
      </c>
      <c r="AZ101" s="237" t="str">
        <f>'M6-FINAL'!E100</f>
        <v/>
      </c>
      <c r="BA101" s="237">
        <f>'M6-FINAL'!F100</f>
        <v>13</v>
      </c>
      <c r="BB101" s="237">
        <f>'M6-FINAL'!G100</f>
        <v>13</v>
      </c>
      <c r="BC101" s="237" t="str">
        <f>'M6-FINAL'!H100</f>
        <v/>
      </c>
      <c r="BD101" s="237">
        <f>'M6-FINAL'!I100</f>
        <v>13</v>
      </c>
      <c r="BE101" s="237">
        <f>'M6-FINAL'!J100</f>
        <v>13.5</v>
      </c>
      <c r="BF101" s="237" t="str">
        <f>'M6-FINAL'!K100</f>
        <v/>
      </c>
      <c r="BG101" s="237">
        <f>'M6-FINAL'!L100</f>
        <v>13.5</v>
      </c>
      <c r="BH101" s="237">
        <f>'M6-FINAL'!M100</f>
        <v>13.149999999999999</v>
      </c>
      <c r="BI101" s="237" t="str">
        <f t="shared" si="19"/>
        <v>V</v>
      </c>
      <c r="BJ101" s="237">
        <f>M7_FINAL!E102</f>
        <v>12.25</v>
      </c>
      <c r="BK101" s="237" t="str">
        <f>M7_FINAL!F102</f>
        <v/>
      </c>
      <c r="BL101" s="237">
        <f>M7_FINAL!G102</f>
        <v>12.25</v>
      </c>
      <c r="BM101" s="237">
        <f>M7_FINAL!H102</f>
        <v>12</v>
      </c>
      <c r="BN101" s="237" t="str">
        <f>M7_FINAL!I102</f>
        <v/>
      </c>
      <c r="BO101" s="237">
        <f>M7_FINAL!J102</f>
        <v>12</v>
      </c>
      <c r="BP101" s="237">
        <f>M7_FINAL!K102</f>
        <v>12.11</v>
      </c>
      <c r="BQ101" s="237" t="str">
        <f t="shared" si="16"/>
        <v>V</v>
      </c>
      <c r="BR101" s="237">
        <f>M8FINAL!E102</f>
        <v>12</v>
      </c>
      <c r="BS101" s="237" t="str">
        <f>M8FINAL!F102</f>
        <v/>
      </c>
      <c r="BT101" s="237">
        <f>M8FINAL!G102</f>
        <v>12</v>
      </c>
      <c r="BU101" s="237">
        <f>M8FINAL!H102</f>
        <v>14.25</v>
      </c>
      <c r="BV101" s="237" t="str">
        <f>M8FINAL!I102</f>
        <v/>
      </c>
      <c r="BW101" s="237">
        <f>M8FINAL!J102</f>
        <v>14.25</v>
      </c>
      <c r="BX101" s="237">
        <f>M8FINAL!K102</f>
        <v>13.125</v>
      </c>
      <c r="BY101" s="237" t="str">
        <f t="shared" si="17"/>
        <v>V</v>
      </c>
      <c r="BZ101" s="237">
        <f t="shared" si="10"/>
        <v>12.11484375</v>
      </c>
      <c r="CA101" s="124" t="str">
        <f t="shared" si="18"/>
        <v xml:space="preserve">Admis(e) </v>
      </c>
      <c r="CB101" s="133" t="s">
        <v>432</v>
      </c>
    </row>
    <row r="102" spans="2:80">
      <c r="B102" s="102">
        <v>94</v>
      </c>
      <c r="C102" s="130" t="s">
        <v>430</v>
      </c>
      <c r="D102" s="128" t="s">
        <v>322</v>
      </c>
      <c r="E102" s="237">
        <f>'M1 FINAL'!D101</f>
        <v>12.600000000000001</v>
      </c>
      <c r="F102" s="237" t="str">
        <f>'M1 FINAL'!E101</f>
        <v/>
      </c>
      <c r="G102" s="237">
        <f>'M1 FINAL'!F101</f>
        <v>12.600000000000001</v>
      </c>
      <c r="H102" s="237">
        <f>'M1 FINAL'!G101</f>
        <v>12</v>
      </c>
      <c r="I102" s="237" t="str">
        <f>'M1 FINAL'!H101</f>
        <v/>
      </c>
      <c r="J102" s="237">
        <f>'M1 FINAL'!I101</f>
        <v>12</v>
      </c>
      <c r="K102" s="237">
        <f>'M1 FINAL'!J101</f>
        <v>13.5</v>
      </c>
      <c r="L102" s="237" t="str">
        <f>'M1 FINAL'!K101</f>
        <v/>
      </c>
      <c r="M102" s="237">
        <f>'M1 FINAL'!L101</f>
        <v>13.5</v>
      </c>
      <c r="N102" s="237">
        <f>'M1 FINAL'!M101</f>
        <v>12.600000000000001</v>
      </c>
      <c r="O102" s="237" t="str">
        <f t="shared" si="11"/>
        <v>V</v>
      </c>
      <c r="P102" s="237">
        <f>'M2 FINAL'!D101</f>
        <v>10.5</v>
      </c>
      <c r="Q102" s="237">
        <f>'M2 FINAL'!E101</f>
        <v>12</v>
      </c>
      <c r="R102" s="237">
        <f>'M2 FINAL'!F101</f>
        <v>12</v>
      </c>
      <c r="S102" s="237">
        <f>'M2 FINAL'!G101</f>
        <v>8</v>
      </c>
      <c r="T102" s="237">
        <f>'M2 FINAL'!H101</f>
        <v>10</v>
      </c>
      <c r="U102" s="237">
        <f>'M2 FINAL'!I101</f>
        <v>10</v>
      </c>
      <c r="V102" s="237">
        <f>'M2 FINAL'!J101</f>
        <v>11.120000000000001</v>
      </c>
      <c r="W102" s="237" t="str">
        <f t="shared" si="12"/>
        <v>VPC</v>
      </c>
      <c r="X102" s="237">
        <f>'M3-FINAL'!E103</f>
        <v>5.875</v>
      </c>
      <c r="Y102" s="237">
        <f>'M3-FINAL'!F103</f>
        <v>7.25</v>
      </c>
      <c r="Z102" s="237">
        <f>'M3-FINAL'!G103</f>
        <v>7.25</v>
      </c>
      <c r="AA102" s="237">
        <f>'M3-FINAL'!H103</f>
        <v>10.75</v>
      </c>
      <c r="AB102" s="237">
        <f>'M3-FINAL'!I103</f>
        <v>12</v>
      </c>
      <c r="AC102" s="237">
        <f>'M3-FINAL'!J103</f>
        <v>12</v>
      </c>
      <c r="AD102" s="237">
        <f>'M3-FINAL'!K103</f>
        <v>9.625</v>
      </c>
      <c r="AE102" s="237" t="str">
        <f t="shared" si="13"/>
        <v>VPC</v>
      </c>
      <c r="AF102" s="237">
        <f>'M4_FINAL '!E102</f>
        <v>10.875</v>
      </c>
      <c r="AG102" s="237">
        <f>IF('M4_FINAL '!F102="","",'M4_FINAL '!F102)</f>
        <v>12</v>
      </c>
      <c r="AH102" s="237">
        <f>'M4_FINAL '!G102</f>
        <v>12</v>
      </c>
      <c r="AI102" s="237">
        <f>'M4_FINAL '!H102</f>
        <v>4.5</v>
      </c>
      <c r="AJ102" s="237">
        <f>IF('M4_FINAL '!I102="","",'M4_FINAL '!I102)</f>
        <v>9.5</v>
      </c>
      <c r="AK102" s="237">
        <f>'M4_FINAL '!J102</f>
        <v>9.5</v>
      </c>
      <c r="AL102" s="237">
        <f>'M4_FINAL '!K102</f>
        <v>10.9</v>
      </c>
      <c r="AM102" s="270" t="str">
        <f t="shared" si="14"/>
        <v>VPC</v>
      </c>
      <c r="AN102" s="237">
        <f>'M5-FINAL'!D101</f>
        <v>13.5</v>
      </c>
      <c r="AO102" s="237" t="str">
        <f>'M5-FINAL'!E101</f>
        <v/>
      </c>
      <c r="AP102" s="237">
        <f>'M5-FINAL'!F101</f>
        <v>13.5</v>
      </c>
      <c r="AQ102" s="237">
        <f>'M5-FINAL'!G101</f>
        <v>15</v>
      </c>
      <c r="AR102" s="237" t="str">
        <f>'M5-FINAL'!H101</f>
        <v/>
      </c>
      <c r="AS102" s="237">
        <f>'M5-FINAL'!I101</f>
        <v>15</v>
      </c>
      <c r="AT102" s="237">
        <f>'M5-FINAL'!J101</f>
        <v>12</v>
      </c>
      <c r="AU102" s="237" t="str">
        <f>'M5-FINAL'!K101</f>
        <v/>
      </c>
      <c r="AV102" s="237">
        <f>'M5-FINAL'!L101</f>
        <v>12</v>
      </c>
      <c r="AW102" s="237">
        <f>'M5-FINAL'!M101</f>
        <v>13.485000000000001</v>
      </c>
      <c r="AX102" s="237" t="str">
        <f t="shared" si="15"/>
        <v>V</v>
      </c>
      <c r="AY102" s="237">
        <f>'M6-FINAL'!D101</f>
        <v>14</v>
      </c>
      <c r="AZ102" s="237" t="str">
        <f>'M6-FINAL'!E101</f>
        <v/>
      </c>
      <c r="BA102" s="237">
        <f>'M6-FINAL'!F101</f>
        <v>14</v>
      </c>
      <c r="BB102" s="237">
        <f>'M6-FINAL'!G101</f>
        <v>14</v>
      </c>
      <c r="BC102" s="237" t="str">
        <f>'M6-FINAL'!H101</f>
        <v/>
      </c>
      <c r="BD102" s="237">
        <f>'M6-FINAL'!I101</f>
        <v>14</v>
      </c>
      <c r="BE102" s="237">
        <f>'M6-FINAL'!J101</f>
        <v>14</v>
      </c>
      <c r="BF102" s="237" t="str">
        <f>'M6-FINAL'!K101</f>
        <v/>
      </c>
      <c r="BG102" s="237">
        <f>'M6-FINAL'!L101</f>
        <v>14</v>
      </c>
      <c r="BH102" s="237">
        <f>'M6-FINAL'!M101</f>
        <v>14</v>
      </c>
      <c r="BI102" s="237" t="str">
        <f t="shared" si="19"/>
        <v>V</v>
      </c>
      <c r="BJ102" s="237">
        <f>M7_FINAL!E103</f>
        <v>16.75</v>
      </c>
      <c r="BK102" s="237" t="str">
        <f>M7_FINAL!F103</f>
        <v/>
      </c>
      <c r="BL102" s="237">
        <f>M7_FINAL!G103</f>
        <v>16.75</v>
      </c>
      <c r="BM102" s="237">
        <f>M7_FINAL!H103</f>
        <v>17.5</v>
      </c>
      <c r="BN102" s="237" t="str">
        <f>M7_FINAL!I103</f>
        <v/>
      </c>
      <c r="BO102" s="237">
        <f>M7_FINAL!J103</f>
        <v>17.5</v>
      </c>
      <c r="BP102" s="237">
        <f>M7_FINAL!K103</f>
        <v>17.170000000000002</v>
      </c>
      <c r="BQ102" s="237" t="str">
        <f t="shared" si="16"/>
        <v>V</v>
      </c>
      <c r="BR102" s="237">
        <f>M8FINAL!E103</f>
        <v>20</v>
      </c>
      <c r="BS102" s="237" t="str">
        <f>M8FINAL!F103</f>
        <v/>
      </c>
      <c r="BT102" s="237">
        <f>M8FINAL!G103</f>
        <v>20</v>
      </c>
      <c r="BU102" s="237">
        <f>M8FINAL!H103</f>
        <v>14.75</v>
      </c>
      <c r="BV102" s="237" t="str">
        <f>M8FINAL!I103</f>
        <v/>
      </c>
      <c r="BW102" s="237">
        <f>M8FINAL!J103</f>
        <v>14.75</v>
      </c>
      <c r="BX102" s="237">
        <f>M8FINAL!K103</f>
        <v>17.375</v>
      </c>
      <c r="BY102" s="237" t="str">
        <f t="shared" si="17"/>
        <v>V</v>
      </c>
      <c r="BZ102" s="237">
        <f t="shared" si="10"/>
        <v>13.284374999999999</v>
      </c>
      <c r="CA102" s="124" t="str">
        <f t="shared" si="18"/>
        <v xml:space="preserve">Admis(e) </v>
      </c>
      <c r="CB102" s="130" t="s">
        <v>430</v>
      </c>
    </row>
    <row r="103" spans="2:80">
      <c r="B103" s="101">
        <v>95</v>
      </c>
      <c r="C103" s="129" t="s">
        <v>429</v>
      </c>
      <c r="D103" s="128" t="s">
        <v>367</v>
      </c>
      <c r="E103" s="237">
        <f>'M1 FINAL'!D102</f>
        <v>10.199999999999999</v>
      </c>
      <c r="F103" s="237" t="str">
        <f>'M1 FINAL'!E102</f>
        <v/>
      </c>
      <c r="G103" s="237">
        <f>'M1 FINAL'!F102</f>
        <v>10.199999999999999</v>
      </c>
      <c r="H103" s="237">
        <f>'M1 FINAL'!G102</f>
        <v>14</v>
      </c>
      <c r="I103" s="237" t="str">
        <f>'M1 FINAL'!H102</f>
        <v/>
      </c>
      <c r="J103" s="237">
        <f>'M1 FINAL'!I102</f>
        <v>14</v>
      </c>
      <c r="K103" s="237">
        <f>'M1 FINAL'!J102</f>
        <v>13.5</v>
      </c>
      <c r="L103" s="237" t="str">
        <f>'M1 FINAL'!K102</f>
        <v/>
      </c>
      <c r="M103" s="237">
        <f>'M1 FINAL'!L102</f>
        <v>13.5</v>
      </c>
      <c r="N103" s="237">
        <f>'M1 FINAL'!M102</f>
        <v>12.45</v>
      </c>
      <c r="O103" s="237" t="str">
        <f t="shared" si="11"/>
        <v>V</v>
      </c>
      <c r="P103" s="237">
        <f>'M2 FINAL'!D102</f>
        <v>12.75</v>
      </c>
      <c r="Q103" s="237" t="str">
        <f>'M2 FINAL'!E102</f>
        <v/>
      </c>
      <c r="R103" s="237">
        <f>'M2 FINAL'!F102</f>
        <v>12.75</v>
      </c>
      <c r="S103" s="237">
        <f>'M2 FINAL'!G102</f>
        <v>7.75</v>
      </c>
      <c r="T103" s="237">
        <f>'M2 FINAL'!H102</f>
        <v>10.5</v>
      </c>
      <c r="U103" s="237">
        <f>'M2 FINAL'!I102</f>
        <v>10.5</v>
      </c>
      <c r="V103" s="237">
        <f>'M2 FINAL'!J102</f>
        <v>11.760000000000002</v>
      </c>
      <c r="W103" s="237" t="str">
        <f t="shared" si="12"/>
        <v>VPC</v>
      </c>
      <c r="X103" s="237">
        <f>'M3-FINAL'!E104</f>
        <v>8.625</v>
      </c>
      <c r="Y103" s="237">
        <f>'M3-FINAL'!F104</f>
        <v>4.75</v>
      </c>
      <c r="Z103" s="237">
        <f>'M3-FINAL'!G104</f>
        <v>8.625</v>
      </c>
      <c r="AA103" s="237">
        <f>'M3-FINAL'!H104</f>
        <v>13.5</v>
      </c>
      <c r="AB103" s="237" t="str">
        <f>'M3-FINAL'!I104</f>
        <v/>
      </c>
      <c r="AC103" s="237">
        <f>'M3-FINAL'!J104</f>
        <v>13.5</v>
      </c>
      <c r="AD103" s="237">
        <f>'M3-FINAL'!K104</f>
        <v>11.0625</v>
      </c>
      <c r="AE103" s="237" t="str">
        <f t="shared" si="13"/>
        <v>VPC</v>
      </c>
      <c r="AF103" s="237">
        <f>'M4_FINAL '!E103</f>
        <v>9.875</v>
      </c>
      <c r="AG103" s="237">
        <f>IF('M4_FINAL '!F103="","",'M4_FINAL '!F103)</f>
        <v>11.25</v>
      </c>
      <c r="AH103" s="237">
        <f>'M4_FINAL '!G103</f>
        <v>11.25</v>
      </c>
      <c r="AI103" s="237">
        <f>'M4_FINAL '!H103</f>
        <v>11</v>
      </c>
      <c r="AJ103" s="237">
        <f>IF('M4_FINAL '!I103="","",'M4_FINAL '!I103)</f>
        <v>8.5</v>
      </c>
      <c r="AK103" s="237">
        <f>'M4_FINAL '!J103</f>
        <v>11</v>
      </c>
      <c r="AL103" s="237">
        <f>'M4_FINAL '!K103</f>
        <v>11.14</v>
      </c>
      <c r="AM103" s="270" t="str">
        <f t="shared" si="14"/>
        <v>VPC</v>
      </c>
      <c r="AN103" s="237">
        <f>'M5-FINAL'!D102</f>
        <v>13</v>
      </c>
      <c r="AO103" s="237" t="str">
        <f>'M5-FINAL'!E102</f>
        <v/>
      </c>
      <c r="AP103" s="237">
        <f>'M5-FINAL'!F102</f>
        <v>13</v>
      </c>
      <c r="AQ103" s="237">
        <f>'M5-FINAL'!G102</f>
        <v>15</v>
      </c>
      <c r="AR103" s="237" t="str">
        <f>'M5-FINAL'!H102</f>
        <v/>
      </c>
      <c r="AS103" s="237">
        <f>'M5-FINAL'!I102</f>
        <v>15</v>
      </c>
      <c r="AT103" s="237">
        <f>'M5-FINAL'!J102</f>
        <v>14</v>
      </c>
      <c r="AU103" s="237" t="str">
        <f>'M5-FINAL'!K102</f>
        <v/>
      </c>
      <c r="AV103" s="237">
        <f>'M5-FINAL'!L102</f>
        <v>14</v>
      </c>
      <c r="AW103" s="237">
        <f>'M5-FINAL'!M102</f>
        <v>14</v>
      </c>
      <c r="AX103" s="237" t="str">
        <f t="shared" si="15"/>
        <v>V</v>
      </c>
      <c r="AY103" s="237">
        <f>'M6-FINAL'!D102</f>
        <v>11.5</v>
      </c>
      <c r="AZ103" s="237" t="str">
        <f>'M6-FINAL'!E102</f>
        <v/>
      </c>
      <c r="BA103" s="237">
        <f>'M6-FINAL'!F102</f>
        <v>11.5</v>
      </c>
      <c r="BB103" s="237">
        <f>'M6-FINAL'!G102</f>
        <v>11.5</v>
      </c>
      <c r="BC103" s="237" t="str">
        <f>'M6-FINAL'!H102</f>
        <v/>
      </c>
      <c r="BD103" s="237">
        <f>'M6-FINAL'!I102</f>
        <v>11.5</v>
      </c>
      <c r="BE103" s="237">
        <f>'M6-FINAL'!J102</f>
        <v>13.5</v>
      </c>
      <c r="BF103" s="237" t="str">
        <f>'M6-FINAL'!K102</f>
        <v/>
      </c>
      <c r="BG103" s="237">
        <f>'M6-FINAL'!L102</f>
        <v>13.5</v>
      </c>
      <c r="BH103" s="237">
        <f>'M6-FINAL'!M102</f>
        <v>12.100000000000001</v>
      </c>
      <c r="BI103" s="237" t="str">
        <f t="shared" si="19"/>
        <v>V</v>
      </c>
      <c r="BJ103" s="237">
        <f>M7_FINAL!E104</f>
        <v>18.25</v>
      </c>
      <c r="BK103" s="237" t="str">
        <f>M7_FINAL!F104</f>
        <v/>
      </c>
      <c r="BL103" s="237">
        <f>M7_FINAL!G104</f>
        <v>18.25</v>
      </c>
      <c r="BM103" s="237">
        <f>M7_FINAL!H104</f>
        <v>16.5</v>
      </c>
      <c r="BN103" s="237" t="str">
        <f>M7_FINAL!I104</f>
        <v/>
      </c>
      <c r="BO103" s="237">
        <f>M7_FINAL!J104</f>
        <v>16.5</v>
      </c>
      <c r="BP103" s="237">
        <f>M7_FINAL!K104</f>
        <v>17.27</v>
      </c>
      <c r="BQ103" s="237" t="str">
        <f t="shared" si="16"/>
        <v>V</v>
      </c>
      <c r="BR103" s="237">
        <f>M8FINAL!E104</f>
        <v>20</v>
      </c>
      <c r="BS103" s="237" t="str">
        <f>M8FINAL!F104</f>
        <v/>
      </c>
      <c r="BT103" s="237">
        <f>M8FINAL!G104</f>
        <v>20</v>
      </c>
      <c r="BU103" s="237">
        <f>M8FINAL!H104</f>
        <v>14.75</v>
      </c>
      <c r="BV103" s="237" t="str">
        <f>M8FINAL!I104</f>
        <v/>
      </c>
      <c r="BW103" s="237">
        <f>M8FINAL!J104</f>
        <v>14.75</v>
      </c>
      <c r="BX103" s="237">
        <f>M8FINAL!K104</f>
        <v>17.375</v>
      </c>
      <c r="BY103" s="237" t="str">
        <f t="shared" si="17"/>
        <v>V</v>
      </c>
      <c r="BZ103" s="237">
        <f t="shared" si="10"/>
        <v>13.3946875</v>
      </c>
      <c r="CA103" s="124" t="str">
        <f t="shared" si="18"/>
        <v xml:space="preserve">Admis(e) </v>
      </c>
      <c r="CB103" s="129" t="s">
        <v>429</v>
      </c>
    </row>
    <row r="104" spans="2:80">
      <c r="B104" s="102">
        <v>96</v>
      </c>
      <c r="C104" s="130" t="s">
        <v>428</v>
      </c>
      <c r="D104" s="128" t="s">
        <v>277</v>
      </c>
      <c r="E104" s="237">
        <f>'M1 FINAL'!D103</f>
        <v>8.4</v>
      </c>
      <c r="F104" s="237">
        <f>'M1 FINAL'!E103</f>
        <v>12</v>
      </c>
      <c r="G104" s="237">
        <f>'M1 FINAL'!F103</f>
        <v>12</v>
      </c>
      <c r="H104" s="237">
        <f>'M1 FINAL'!G103</f>
        <v>12</v>
      </c>
      <c r="I104" s="237" t="str">
        <f>'M1 FINAL'!H103</f>
        <v/>
      </c>
      <c r="J104" s="237">
        <f>'M1 FINAL'!I103</f>
        <v>12</v>
      </c>
      <c r="K104" s="237">
        <f>'M1 FINAL'!J103</f>
        <v>15</v>
      </c>
      <c r="L104" s="237" t="str">
        <f>'M1 FINAL'!K103</f>
        <v/>
      </c>
      <c r="M104" s="237">
        <f>'M1 FINAL'!L103</f>
        <v>15</v>
      </c>
      <c r="N104" s="237">
        <f>'M1 FINAL'!M103</f>
        <v>12.75</v>
      </c>
      <c r="O104" s="237" t="str">
        <f t="shared" si="11"/>
        <v>VAR</v>
      </c>
      <c r="P104" s="237">
        <f>'M2 FINAL'!D103</f>
        <v>10.5</v>
      </c>
      <c r="Q104" s="237">
        <f>'M2 FINAL'!E103</f>
        <v>12</v>
      </c>
      <c r="R104" s="237">
        <f>'M2 FINAL'!F103</f>
        <v>12</v>
      </c>
      <c r="S104" s="237">
        <f>'M2 FINAL'!G103</f>
        <v>6</v>
      </c>
      <c r="T104" s="237">
        <f>'M2 FINAL'!H103</f>
        <v>9.5</v>
      </c>
      <c r="U104" s="237">
        <f>'M2 FINAL'!I103</f>
        <v>9.5</v>
      </c>
      <c r="V104" s="237">
        <f>'M2 FINAL'!J103</f>
        <v>10.9</v>
      </c>
      <c r="W104" s="237" t="str">
        <f t="shared" si="12"/>
        <v>VPC</v>
      </c>
      <c r="X104" s="237">
        <f>'M3-FINAL'!E105</f>
        <v>4.625</v>
      </c>
      <c r="Y104" s="237">
        <f>'M3-FINAL'!F105</f>
        <v>2.75</v>
      </c>
      <c r="Z104" s="237">
        <f>'M3-FINAL'!G105</f>
        <v>4.625</v>
      </c>
      <c r="AA104" s="237">
        <f>'M3-FINAL'!H105</f>
        <v>12.75</v>
      </c>
      <c r="AB104" s="237" t="str">
        <f>'M3-FINAL'!I105</f>
        <v/>
      </c>
      <c r="AC104" s="237">
        <f>'M3-FINAL'!J105</f>
        <v>12.75</v>
      </c>
      <c r="AD104" s="237">
        <f>'M3-FINAL'!K105</f>
        <v>8.6875</v>
      </c>
      <c r="AE104" s="237" t="str">
        <f t="shared" si="13"/>
        <v>NV</v>
      </c>
      <c r="AF104" s="237">
        <f>'M4_FINAL '!E104</f>
        <v>8.75</v>
      </c>
      <c r="AG104" s="237">
        <f>IF('M4_FINAL '!F104="","",'M4_FINAL '!F104)</f>
        <v>12</v>
      </c>
      <c r="AH104" s="237">
        <f>'M4_FINAL '!G104</f>
        <v>12</v>
      </c>
      <c r="AI104" s="237">
        <f>'M4_FINAL '!H104</f>
        <v>6</v>
      </c>
      <c r="AJ104" s="237">
        <f>IF('M4_FINAL '!I104="","",'M4_FINAL '!I104)</f>
        <v>6</v>
      </c>
      <c r="AK104" s="237">
        <f>'M4_FINAL '!J104</f>
        <v>6</v>
      </c>
      <c r="AL104" s="237">
        <f>'M4_FINAL '!K104</f>
        <v>9.3600000000000012</v>
      </c>
      <c r="AM104" s="270" t="str">
        <f t="shared" si="14"/>
        <v>VPC</v>
      </c>
      <c r="AN104" s="237">
        <f>'M5-FINAL'!D103</f>
        <v>12</v>
      </c>
      <c r="AO104" s="237" t="str">
        <f>'M5-FINAL'!E103</f>
        <v/>
      </c>
      <c r="AP104" s="237">
        <f>'M5-FINAL'!F103</f>
        <v>12</v>
      </c>
      <c r="AQ104" s="237">
        <f>'M5-FINAL'!G103</f>
        <v>15</v>
      </c>
      <c r="AR104" s="237" t="str">
        <f>'M5-FINAL'!H103</f>
        <v/>
      </c>
      <c r="AS104" s="237">
        <f>'M5-FINAL'!I103</f>
        <v>15</v>
      </c>
      <c r="AT104" s="237">
        <f>'M5-FINAL'!J103</f>
        <v>10.5</v>
      </c>
      <c r="AU104" s="237" t="str">
        <f>'M5-FINAL'!K103</f>
        <v/>
      </c>
      <c r="AV104" s="237">
        <f>'M5-FINAL'!L103</f>
        <v>10.5</v>
      </c>
      <c r="AW104" s="237">
        <f>'M5-FINAL'!M103</f>
        <v>12.48</v>
      </c>
      <c r="AX104" s="237" t="str">
        <f t="shared" si="15"/>
        <v>V</v>
      </c>
      <c r="AY104" s="237">
        <f>'M6-FINAL'!D103</f>
        <v>7.5</v>
      </c>
      <c r="AZ104" s="237">
        <f>'M6-FINAL'!E103</f>
        <v>12</v>
      </c>
      <c r="BA104" s="237">
        <f>'M6-FINAL'!F103</f>
        <v>12</v>
      </c>
      <c r="BB104" s="237">
        <f>'M6-FINAL'!G103</f>
        <v>7.5</v>
      </c>
      <c r="BC104" s="237">
        <f>'M6-FINAL'!H103</f>
        <v>12</v>
      </c>
      <c r="BD104" s="237">
        <f>'M6-FINAL'!I103</f>
        <v>12</v>
      </c>
      <c r="BE104" s="237">
        <f>'M6-FINAL'!J103</f>
        <v>12</v>
      </c>
      <c r="BF104" s="237" t="str">
        <f>'M6-FINAL'!K103</f>
        <v/>
      </c>
      <c r="BG104" s="237">
        <f>'M6-FINAL'!L103</f>
        <v>12</v>
      </c>
      <c r="BH104" s="237">
        <f>'M6-FINAL'!M103</f>
        <v>12</v>
      </c>
      <c r="BI104" s="237" t="str">
        <f t="shared" si="19"/>
        <v>VAR</v>
      </c>
      <c r="BJ104" s="237">
        <f>M7_FINAL!E105</f>
        <v>18</v>
      </c>
      <c r="BK104" s="237" t="str">
        <f>M7_FINAL!F105</f>
        <v/>
      </c>
      <c r="BL104" s="237">
        <f>M7_FINAL!G105</f>
        <v>18</v>
      </c>
      <c r="BM104" s="237">
        <f>M7_FINAL!H105</f>
        <v>15</v>
      </c>
      <c r="BN104" s="237" t="str">
        <f>M7_FINAL!I105</f>
        <v/>
      </c>
      <c r="BO104" s="237">
        <f>M7_FINAL!J105</f>
        <v>15</v>
      </c>
      <c r="BP104" s="237">
        <f>M7_FINAL!K105</f>
        <v>16.32</v>
      </c>
      <c r="BQ104" s="237" t="str">
        <f t="shared" si="16"/>
        <v>V</v>
      </c>
      <c r="BR104" s="237">
        <f>M8FINAL!E105</f>
        <v>20</v>
      </c>
      <c r="BS104" s="237" t="str">
        <f>M8FINAL!F105</f>
        <v/>
      </c>
      <c r="BT104" s="237">
        <f>M8FINAL!G105</f>
        <v>20</v>
      </c>
      <c r="BU104" s="237">
        <f>M8FINAL!H105</f>
        <v>12.75</v>
      </c>
      <c r="BV104" s="237" t="str">
        <f>M8FINAL!I105</f>
        <v/>
      </c>
      <c r="BW104" s="237">
        <f>M8FINAL!J105</f>
        <v>12.75</v>
      </c>
      <c r="BX104" s="237">
        <f>M8FINAL!K105</f>
        <v>16.375</v>
      </c>
      <c r="BY104" s="237" t="str">
        <f t="shared" si="17"/>
        <v>V</v>
      </c>
      <c r="BZ104" s="237">
        <f t="shared" si="10"/>
        <v>12.3590625</v>
      </c>
      <c r="CA104" s="124" t="str">
        <f t="shared" si="18"/>
        <v/>
      </c>
      <c r="CB104" s="130" t="s">
        <v>428</v>
      </c>
    </row>
    <row r="105" spans="2:80">
      <c r="B105" s="101">
        <v>97</v>
      </c>
      <c r="C105" s="129" t="s">
        <v>427</v>
      </c>
      <c r="D105" s="128" t="s">
        <v>398</v>
      </c>
      <c r="E105" s="237">
        <f>'M1 FINAL'!D104</f>
        <v>7.4</v>
      </c>
      <c r="F105" s="237">
        <f>'M1 FINAL'!E104</f>
        <v>11</v>
      </c>
      <c r="G105" s="237">
        <f>'M1 FINAL'!F104</f>
        <v>11</v>
      </c>
      <c r="H105" s="237">
        <f>'M1 FINAL'!G104</f>
        <v>12</v>
      </c>
      <c r="I105" s="237" t="str">
        <f>'M1 FINAL'!H104</f>
        <v/>
      </c>
      <c r="J105" s="237">
        <f>'M1 FINAL'!I104</f>
        <v>12</v>
      </c>
      <c r="K105" s="237">
        <f>'M1 FINAL'!J104</f>
        <v>16</v>
      </c>
      <c r="L105" s="237" t="str">
        <f>'M1 FINAL'!K104</f>
        <v/>
      </c>
      <c r="M105" s="237">
        <f>'M1 FINAL'!L104</f>
        <v>16</v>
      </c>
      <c r="N105" s="237">
        <f>'M1 FINAL'!M104</f>
        <v>12.625</v>
      </c>
      <c r="O105" s="237" t="str">
        <f t="shared" si="11"/>
        <v>VAR</v>
      </c>
      <c r="P105" s="237">
        <f>'M2 FINAL'!D104</f>
        <v>15.75</v>
      </c>
      <c r="Q105" s="237" t="str">
        <f>'M2 FINAL'!E104</f>
        <v/>
      </c>
      <c r="R105" s="237">
        <f>'M2 FINAL'!F104</f>
        <v>15.75</v>
      </c>
      <c r="S105" s="237">
        <f>'M2 FINAL'!G104</f>
        <v>8.5</v>
      </c>
      <c r="T105" s="237" t="str">
        <f>'M2 FINAL'!H104</f>
        <v/>
      </c>
      <c r="U105" s="237">
        <f>'M2 FINAL'!I104</f>
        <v>8.5</v>
      </c>
      <c r="V105" s="237">
        <f>'M2 FINAL'!J104</f>
        <v>12.56</v>
      </c>
      <c r="W105" s="237" t="str">
        <f t="shared" si="12"/>
        <v>V</v>
      </c>
      <c r="X105" s="237">
        <f>'M3-FINAL'!E106</f>
        <v>4.625</v>
      </c>
      <c r="Y105" s="237">
        <f>'M3-FINAL'!F106</f>
        <v>4.5</v>
      </c>
      <c r="Z105" s="237">
        <f>'M3-FINAL'!G106</f>
        <v>4.625</v>
      </c>
      <c r="AA105" s="237">
        <f>'M3-FINAL'!H106</f>
        <v>12.25</v>
      </c>
      <c r="AB105" s="237" t="str">
        <f>'M3-FINAL'!I106</f>
        <v/>
      </c>
      <c r="AC105" s="237">
        <f>'M3-FINAL'!J106</f>
        <v>12.25</v>
      </c>
      <c r="AD105" s="237">
        <f>'M3-FINAL'!K106</f>
        <v>8.4375</v>
      </c>
      <c r="AE105" s="237" t="str">
        <f t="shared" si="13"/>
        <v>NV</v>
      </c>
      <c r="AF105" s="237">
        <f>'M4_FINAL '!E105</f>
        <v>12.125</v>
      </c>
      <c r="AG105" s="237" t="str">
        <f>IF('M4_FINAL '!F105="","",'M4_FINAL '!F105)</f>
        <v/>
      </c>
      <c r="AH105" s="237">
        <f>'M4_FINAL '!G105</f>
        <v>12.125</v>
      </c>
      <c r="AI105" s="237">
        <f>'M4_FINAL '!H105</f>
        <v>10.75</v>
      </c>
      <c r="AJ105" s="237">
        <f>IF('M4_FINAL '!I105="","",'M4_FINAL '!I105)</f>
        <v>12</v>
      </c>
      <c r="AK105" s="237">
        <f>'M4_FINAL '!J105</f>
        <v>12</v>
      </c>
      <c r="AL105" s="237">
        <f>'M4_FINAL '!K105</f>
        <v>12.07</v>
      </c>
      <c r="AM105" s="270" t="str">
        <f t="shared" si="14"/>
        <v>VAR</v>
      </c>
      <c r="AN105" s="237">
        <f>'M5-FINAL'!D104</f>
        <v>13</v>
      </c>
      <c r="AO105" s="237" t="str">
        <f>'M5-FINAL'!E104</f>
        <v/>
      </c>
      <c r="AP105" s="237">
        <f>'M5-FINAL'!F104</f>
        <v>13</v>
      </c>
      <c r="AQ105" s="237">
        <f>'M5-FINAL'!G104</f>
        <v>16</v>
      </c>
      <c r="AR105" s="237" t="str">
        <f>'M5-FINAL'!H104</f>
        <v/>
      </c>
      <c r="AS105" s="237">
        <f>'M5-FINAL'!I104</f>
        <v>16</v>
      </c>
      <c r="AT105" s="237">
        <f>'M5-FINAL'!J104</f>
        <v>10.5</v>
      </c>
      <c r="AU105" s="237" t="str">
        <f>'M5-FINAL'!K104</f>
        <v/>
      </c>
      <c r="AV105" s="237">
        <f>'M5-FINAL'!L104</f>
        <v>10.5</v>
      </c>
      <c r="AW105" s="237">
        <f>'M5-FINAL'!M104</f>
        <v>13.14</v>
      </c>
      <c r="AX105" s="237" t="str">
        <f t="shared" si="15"/>
        <v>V</v>
      </c>
      <c r="AY105" s="237">
        <f>'M6-FINAL'!D104</f>
        <v>14.5</v>
      </c>
      <c r="AZ105" s="237" t="str">
        <f>'M6-FINAL'!E104</f>
        <v/>
      </c>
      <c r="BA105" s="237">
        <f>'M6-FINAL'!F104</f>
        <v>14.5</v>
      </c>
      <c r="BB105" s="237">
        <f>'M6-FINAL'!G104</f>
        <v>14.5</v>
      </c>
      <c r="BC105" s="237" t="str">
        <f>'M6-FINAL'!H104</f>
        <v/>
      </c>
      <c r="BD105" s="237">
        <f>'M6-FINAL'!I104</f>
        <v>14.5</v>
      </c>
      <c r="BE105" s="237">
        <f>'M6-FINAL'!J104</f>
        <v>13</v>
      </c>
      <c r="BF105" s="237" t="str">
        <f>'M6-FINAL'!K104</f>
        <v/>
      </c>
      <c r="BG105" s="237">
        <f>'M6-FINAL'!L104</f>
        <v>13</v>
      </c>
      <c r="BH105" s="237">
        <f>'M6-FINAL'!M104</f>
        <v>14.05</v>
      </c>
      <c r="BI105" s="237" t="str">
        <f t="shared" si="19"/>
        <v>V</v>
      </c>
      <c r="BJ105" s="237">
        <f>M7_FINAL!E106</f>
        <v>19</v>
      </c>
      <c r="BK105" s="237" t="str">
        <f>M7_FINAL!F106</f>
        <v/>
      </c>
      <c r="BL105" s="237">
        <f>M7_FINAL!G106</f>
        <v>19</v>
      </c>
      <c r="BM105" s="237">
        <f>M7_FINAL!H106</f>
        <v>13</v>
      </c>
      <c r="BN105" s="237" t="str">
        <f>M7_FINAL!I106</f>
        <v/>
      </c>
      <c r="BO105" s="237">
        <f>M7_FINAL!J106</f>
        <v>13</v>
      </c>
      <c r="BP105" s="237">
        <f>M7_FINAL!K106</f>
        <v>15.64</v>
      </c>
      <c r="BQ105" s="237" t="str">
        <f t="shared" si="16"/>
        <v>V</v>
      </c>
      <c r="BR105" s="237">
        <f>M8FINAL!E106</f>
        <v>20</v>
      </c>
      <c r="BS105" s="237" t="str">
        <f>M8FINAL!F106</f>
        <v/>
      </c>
      <c r="BT105" s="237">
        <f>M8FINAL!G106</f>
        <v>20</v>
      </c>
      <c r="BU105" s="237">
        <f>M8FINAL!H106</f>
        <v>15.25</v>
      </c>
      <c r="BV105" s="237" t="str">
        <f>M8FINAL!I106</f>
        <v/>
      </c>
      <c r="BW105" s="237">
        <f>M8FINAL!J106</f>
        <v>15.25</v>
      </c>
      <c r="BX105" s="237">
        <f>M8FINAL!K106</f>
        <v>17.625</v>
      </c>
      <c r="BY105" s="237" t="str">
        <f t="shared" si="17"/>
        <v>V</v>
      </c>
      <c r="BZ105" s="237">
        <f t="shared" si="10"/>
        <v>13.268437500000001</v>
      </c>
      <c r="CA105" s="124" t="str">
        <f t="shared" si="18"/>
        <v/>
      </c>
      <c r="CB105" s="129" t="s">
        <v>427</v>
      </c>
    </row>
    <row r="106" spans="2:80">
      <c r="B106" s="102">
        <v>98</v>
      </c>
      <c r="C106" s="129" t="s">
        <v>426</v>
      </c>
      <c r="D106" s="134" t="s">
        <v>52</v>
      </c>
      <c r="E106" s="237">
        <f>'M1 FINAL'!D105</f>
        <v>14.600000000000001</v>
      </c>
      <c r="F106" s="237" t="str">
        <f>'M1 FINAL'!E105</f>
        <v/>
      </c>
      <c r="G106" s="237">
        <f>'M1 FINAL'!F105</f>
        <v>14.600000000000001</v>
      </c>
      <c r="H106" s="237">
        <f>'M1 FINAL'!G105</f>
        <v>12</v>
      </c>
      <c r="I106" s="237" t="str">
        <f>'M1 FINAL'!H105</f>
        <v/>
      </c>
      <c r="J106" s="237">
        <f>'M1 FINAL'!I105</f>
        <v>12</v>
      </c>
      <c r="K106" s="237">
        <f>'M1 FINAL'!J105</f>
        <v>17</v>
      </c>
      <c r="L106" s="237" t="str">
        <f>'M1 FINAL'!K105</f>
        <v/>
      </c>
      <c r="M106" s="237">
        <f>'M1 FINAL'!L105</f>
        <v>17</v>
      </c>
      <c r="N106" s="237">
        <f>'M1 FINAL'!M105</f>
        <v>14.225000000000001</v>
      </c>
      <c r="O106" s="237" t="str">
        <f t="shared" si="11"/>
        <v>V</v>
      </c>
      <c r="P106" s="237">
        <f>'M2 FINAL'!D105</f>
        <v>16</v>
      </c>
      <c r="Q106" s="237" t="str">
        <f>'M2 FINAL'!E105</f>
        <v/>
      </c>
      <c r="R106" s="237">
        <f>'M2 FINAL'!F105</f>
        <v>16</v>
      </c>
      <c r="S106" s="237">
        <f>'M2 FINAL'!G105</f>
        <v>7.75</v>
      </c>
      <c r="T106" s="237" t="str">
        <f>'M2 FINAL'!H105</f>
        <v/>
      </c>
      <c r="U106" s="237">
        <f>'M2 FINAL'!I105</f>
        <v>7.75</v>
      </c>
      <c r="V106" s="237">
        <f>'M2 FINAL'!J105</f>
        <v>12.370000000000001</v>
      </c>
      <c r="W106" s="237" t="str">
        <f t="shared" si="12"/>
        <v>V</v>
      </c>
      <c r="X106" s="237">
        <f>'M3-FINAL'!E107</f>
        <v>8.375</v>
      </c>
      <c r="Y106" s="237">
        <f>'M3-FINAL'!F107</f>
        <v>0</v>
      </c>
      <c r="Z106" s="237">
        <f>'M3-FINAL'!G107</f>
        <v>8.375</v>
      </c>
      <c r="AA106" s="237">
        <f>'M3-FINAL'!H107</f>
        <v>15.25</v>
      </c>
      <c r="AB106" s="237" t="str">
        <f>'M3-FINAL'!I107</f>
        <v/>
      </c>
      <c r="AC106" s="237">
        <f>'M3-FINAL'!J107</f>
        <v>15.25</v>
      </c>
      <c r="AD106" s="237">
        <f>'M3-FINAL'!K107</f>
        <v>11.8125</v>
      </c>
      <c r="AE106" s="237" t="str">
        <f t="shared" si="13"/>
        <v>VPC</v>
      </c>
      <c r="AF106" s="237">
        <f>'M4_FINAL '!E106</f>
        <v>14.25</v>
      </c>
      <c r="AG106" s="237" t="str">
        <f>IF('M4_FINAL '!F106="","",'M4_FINAL '!F106)</f>
        <v/>
      </c>
      <c r="AH106" s="237">
        <f>'M4_FINAL '!G106</f>
        <v>14.25</v>
      </c>
      <c r="AI106" s="237">
        <f>'M4_FINAL '!H106</f>
        <v>10.75</v>
      </c>
      <c r="AJ106" s="237" t="str">
        <f>IF('M4_FINAL '!I106="","",'M4_FINAL '!I106)</f>
        <v/>
      </c>
      <c r="AK106" s="237">
        <f>'M4_FINAL '!J106</f>
        <v>10.75</v>
      </c>
      <c r="AL106" s="237">
        <f>'M4_FINAL '!K106</f>
        <v>12.71</v>
      </c>
      <c r="AM106" s="270" t="str">
        <f t="shared" si="14"/>
        <v>V</v>
      </c>
      <c r="AN106" s="237">
        <f>'M5-FINAL'!D105</f>
        <v>14</v>
      </c>
      <c r="AO106" s="237" t="str">
        <f>'M5-FINAL'!E105</f>
        <v/>
      </c>
      <c r="AP106" s="237">
        <f>'M5-FINAL'!F105</f>
        <v>14</v>
      </c>
      <c r="AQ106" s="237">
        <f>'M5-FINAL'!G105</f>
        <v>16</v>
      </c>
      <c r="AR106" s="237" t="str">
        <f>'M5-FINAL'!H105</f>
        <v/>
      </c>
      <c r="AS106" s="237">
        <f>'M5-FINAL'!I105</f>
        <v>16</v>
      </c>
      <c r="AT106" s="237">
        <f>'M5-FINAL'!J105</f>
        <v>15</v>
      </c>
      <c r="AU106" s="237" t="str">
        <f>'M5-FINAL'!K105</f>
        <v/>
      </c>
      <c r="AV106" s="237">
        <f>'M5-FINAL'!L105</f>
        <v>15</v>
      </c>
      <c r="AW106" s="237">
        <f>'M5-FINAL'!M105</f>
        <v>15</v>
      </c>
      <c r="AX106" s="237" t="str">
        <f t="shared" si="15"/>
        <v>V</v>
      </c>
      <c r="AY106" s="237">
        <f>'M6-FINAL'!D105</f>
        <v>14</v>
      </c>
      <c r="AZ106" s="237" t="str">
        <f>'M6-FINAL'!E105</f>
        <v/>
      </c>
      <c r="BA106" s="237">
        <f>'M6-FINAL'!F105</f>
        <v>14</v>
      </c>
      <c r="BB106" s="237">
        <f>'M6-FINAL'!G105</f>
        <v>14</v>
      </c>
      <c r="BC106" s="237" t="str">
        <f>'M6-FINAL'!H105</f>
        <v/>
      </c>
      <c r="BD106" s="237">
        <f>'M6-FINAL'!I105</f>
        <v>14</v>
      </c>
      <c r="BE106" s="237">
        <f>'M6-FINAL'!J105</f>
        <v>13</v>
      </c>
      <c r="BF106" s="237" t="str">
        <f>'M6-FINAL'!K105</f>
        <v/>
      </c>
      <c r="BG106" s="237">
        <f>'M6-FINAL'!L105</f>
        <v>13</v>
      </c>
      <c r="BH106" s="237">
        <f>'M6-FINAL'!M105</f>
        <v>13.700000000000001</v>
      </c>
      <c r="BI106" s="237" t="str">
        <f t="shared" si="19"/>
        <v>V</v>
      </c>
      <c r="BJ106" s="237">
        <f>M7_FINAL!E107</f>
        <v>17.75</v>
      </c>
      <c r="BK106" s="237" t="str">
        <f>M7_FINAL!F107</f>
        <v/>
      </c>
      <c r="BL106" s="237">
        <f>M7_FINAL!G107</f>
        <v>17.75</v>
      </c>
      <c r="BM106" s="237">
        <f>M7_FINAL!H107</f>
        <v>14.75</v>
      </c>
      <c r="BN106" s="237" t="str">
        <f>M7_FINAL!I107</f>
        <v/>
      </c>
      <c r="BO106" s="237">
        <f>M7_FINAL!J107</f>
        <v>14.75</v>
      </c>
      <c r="BP106" s="237">
        <f>M7_FINAL!K107</f>
        <v>16.07</v>
      </c>
      <c r="BQ106" s="237" t="str">
        <f t="shared" si="16"/>
        <v>V</v>
      </c>
      <c r="BR106" s="237">
        <f>M8FINAL!E107</f>
        <v>20</v>
      </c>
      <c r="BS106" s="237" t="str">
        <f>M8FINAL!F107</f>
        <v/>
      </c>
      <c r="BT106" s="237">
        <f>M8FINAL!G107</f>
        <v>20</v>
      </c>
      <c r="BU106" s="237">
        <f>M8FINAL!H107</f>
        <v>14</v>
      </c>
      <c r="BV106" s="237" t="str">
        <f>M8FINAL!I107</f>
        <v/>
      </c>
      <c r="BW106" s="237">
        <f>M8FINAL!J107</f>
        <v>14</v>
      </c>
      <c r="BX106" s="237">
        <f>M8FINAL!K107</f>
        <v>17</v>
      </c>
      <c r="BY106" s="237" t="str">
        <f t="shared" si="17"/>
        <v>V</v>
      </c>
      <c r="BZ106" s="237">
        <f t="shared" si="10"/>
        <v>14.110937500000002</v>
      </c>
      <c r="CA106" s="124" t="str">
        <f t="shared" si="18"/>
        <v xml:space="preserve">Admis(e) </v>
      </c>
      <c r="CB106" s="129" t="s">
        <v>426</v>
      </c>
    </row>
    <row r="107" spans="2:80" s="95" customFormat="1">
      <c r="B107" s="101">
        <v>99</v>
      </c>
      <c r="C107" s="129" t="s">
        <v>425</v>
      </c>
      <c r="D107" s="128" t="s">
        <v>386</v>
      </c>
      <c r="E107" s="237">
        <f>'M1 FINAL'!D106</f>
        <v>7.4</v>
      </c>
      <c r="F107" s="237" t="str">
        <f>'M1 FINAL'!E106</f>
        <v/>
      </c>
      <c r="G107" s="237">
        <f>'M1 FINAL'!F106</f>
        <v>7.4</v>
      </c>
      <c r="H107" s="237">
        <f>'M1 FINAL'!G106</f>
        <v>17</v>
      </c>
      <c r="I107" s="237" t="str">
        <f>'M1 FINAL'!H106</f>
        <v/>
      </c>
      <c r="J107" s="237">
        <f>'M1 FINAL'!I106</f>
        <v>17</v>
      </c>
      <c r="K107" s="237">
        <f>'M1 FINAL'!J106</f>
        <v>19.75</v>
      </c>
      <c r="L107" s="237" t="str">
        <f>'M1 FINAL'!K106</f>
        <v/>
      </c>
      <c r="M107" s="237">
        <f>'M1 FINAL'!L106</f>
        <v>19.75</v>
      </c>
      <c r="N107" s="237">
        <f>'M1 FINAL'!M106</f>
        <v>14.0875</v>
      </c>
      <c r="O107" s="237" t="str">
        <f t="shared" si="11"/>
        <v>V</v>
      </c>
      <c r="P107" s="237">
        <f>'M2 FINAL'!D106</f>
        <v>13.25</v>
      </c>
      <c r="Q107" s="237" t="str">
        <f>'M2 FINAL'!E106</f>
        <v/>
      </c>
      <c r="R107" s="237">
        <f>'M2 FINAL'!F106</f>
        <v>13.25</v>
      </c>
      <c r="S107" s="237">
        <f>'M2 FINAL'!G106</f>
        <v>16.25</v>
      </c>
      <c r="T107" s="237" t="str">
        <f>'M2 FINAL'!H106</f>
        <v/>
      </c>
      <c r="U107" s="237">
        <f>'M2 FINAL'!I106</f>
        <v>16.25</v>
      </c>
      <c r="V107" s="237">
        <f>'M2 FINAL'!J106</f>
        <v>14.57</v>
      </c>
      <c r="W107" s="237" t="str">
        <f t="shared" si="12"/>
        <v>V</v>
      </c>
      <c r="X107" s="237">
        <f>'M3-FINAL'!E108</f>
        <v>8.625</v>
      </c>
      <c r="Y107" s="237" t="str">
        <f>'M3-FINAL'!F108</f>
        <v/>
      </c>
      <c r="Z107" s="237">
        <f>'M3-FINAL'!G108</f>
        <v>8.625</v>
      </c>
      <c r="AA107" s="237">
        <f>'M3-FINAL'!H108</f>
        <v>18</v>
      </c>
      <c r="AB107" s="237" t="str">
        <f>'M3-FINAL'!I108</f>
        <v/>
      </c>
      <c r="AC107" s="237">
        <f>'M3-FINAL'!J108</f>
        <v>18</v>
      </c>
      <c r="AD107" s="237">
        <f>'M3-FINAL'!K108</f>
        <v>13.3125</v>
      </c>
      <c r="AE107" s="237" t="str">
        <f t="shared" si="13"/>
        <v>V</v>
      </c>
      <c r="AF107" s="237">
        <f>'M4_FINAL '!E107</f>
        <v>19</v>
      </c>
      <c r="AG107" s="237" t="str">
        <f>IF('M4_FINAL '!F107="","",'M4_FINAL '!F107)</f>
        <v/>
      </c>
      <c r="AH107" s="237">
        <f>'M4_FINAL '!G107</f>
        <v>19</v>
      </c>
      <c r="AI107" s="237">
        <f>'M4_FINAL '!H107</f>
        <v>17.25</v>
      </c>
      <c r="AJ107" s="237" t="str">
        <f>IF('M4_FINAL '!I107="","",'M4_FINAL '!I107)</f>
        <v/>
      </c>
      <c r="AK107" s="237">
        <f>'M4_FINAL '!J107</f>
        <v>17.25</v>
      </c>
      <c r="AL107" s="237">
        <f>'M4_FINAL '!K107</f>
        <v>18.23</v>
      </c>
      <c r="AM107" s="270" t="str">
        <f t="shared" si="14"/>
        <v>V</v>
      </c>
      <c r="AN107" s="237">
        <f>'M5-FINAL'!D106</f>
        <v>12</v>
      </c>
      <c r="AO107" s="237" t="str">
        <f>'M5-FINAL'!E106</f>
        <v/>
      </c>
      <c r="AP107" s="237">
        <f>'M5-FINAL'!F106</f>
        <v>12</v>
      </c>
      <c r="AQ107" s="237">
        <f>'M5-FINAL'!G106</f>
        <v>17</v>
      </c>
      <c r="AR107" s="237" t="str">
        <f>'M5-FINAL'!H106</f>
        <v/>
      </c>
      <c r="AS107" s="237">
        <f>'M5-FINAL'!I106</f>
        <v>17</v>
      </c>
      <c r="AT107" s="237">
        <f>'M5-FINAL'!J106</f>
        <v>15</v>
      </c>
      <c r="AU107" s="237" t="str">
        <f>'M5-FINAL'!K106</f>
        <v/>
      </c>
      <c r="AV107" s="237">
        <f>'M5-FINAL'!L106</f>
        <v>15</v>
      </c>
      <c r="AW107" s="237">
        <f>'M5-FINAL'!M106</f>
        <v>14.670000000000002</v>
      </c>
      <c r="AX107" s="237" t="str">
        <f t="shared" si="15"/>
        <v>V</v>
      </c>
      <c r="AY107" s="237">
        <f>'M6-FINAL'!D106</f>
        <v>14.5</v>
      </c>
      <c r="AZ107" s="237" t="str">
        <f>'M6-FINAL'!E106</f>
        <v/>
      </c>
      <c r="BA107" s="237">
        <f>'M6-FINAL'!F106</f>
        <v>14.5</v>
      </c>
      <c r="BB107" s="237">
        <f>'M6-FINAL'!G106</f>
        <v>14.5</v>
      </c>
      <c r="BC107" s="237" t="str">
        <f>'M6-FINAL'!H106</f>
        <v/>
      </c>
      <c r="BD107" s="237">
        <f>'M6-FINAL'!I106</f>
        <v>14.5</v>
      </c>
      <c r="BE107" s="237">
        <f>'M6-FINAL'!J106</f>
        <v>13.5</v>
      </c>
      <c r="BF107" s="237" t="str">
        <f>'M6-FINAL'!K106</f>
        <v/>
      </c>
      <c r="BG107" s="237">
        <f>'M6-FINAL'!L106</f>
        <v>13.5</v>
      </c>
      <c r="BH107" s="237">
        <f>'M6-FINAL'!M106</f>
        <v>14.2</v>
      </c>
      <c r="BI107" s="237" t="str">
        <f t="shared" si="19"/>
        <v>V</v>
      </c>
      <c r="BJ107" s="237">
        <f>M7_FINAL!E108</f>
        <v>19.75</v>
      </c>
      <c r="BK107" s="237" t="str">
        <f>M7_FINAL!F108</f>
        <v/>
      </c>
      <c r="BL107" s="237">
        <f>M7_FINAL!G108</f>
        <v>19.75</v>
      </c>
      <c r="BM107" s="237">
        <f>M7_FINAL!H108</f>
        <v>15</v>
      </c>
      <c r="BN107" s="237" t="str">
        <f>M7_FINAL!I108</f>
        <v/>
      </c>
      <c r="BO107" s="237">
        <f>M7_FINAL!J108</f>
        <v>15</v>
      </c>
      <c r="BP107" s="237">
        <f>M7_FINAL!K108</f>
        <v>17.09</v>
      </c>
      <c r="BQ107" s="237" t="str">
        <f t="shared" si="16"/>
        <v>V</v>
      </c>
      <c r="BR107" s="237">
        <f>M8FINAL!E108</f>
        <v>18</v>
      </c>
      <c r="BS107" s="237" t="str">
        <f>M8FINAL!F108</f>
        <v/>
      </c>
      <c r="BT107" s="237">
        <f>M8FINAL!G108</f>
        <v>18</v>
      </c>
      <c r="BU107" s="237">
        <f>M8FINAL!H108</f>
        <v>15.25</v>
      </c>
      <c r="BV107" s="237" t="str">
        <f>M8FINAL!I108</f>
        <v/>
      </c>
      <c r="BW107" s="237">
        <f>M8FINAL!J108</f>
        <v>15.25</v>
      </c>
      <c r="BX107" s="237">
        <f>M8FINAL!K108</f>
        <v>16.625</v>
      </c>
      <c r="BY107" s="237" t="str">
        <f t="shared" si="17"/>
        <v>V</v>
      </c>
      <c r="BZ107" s="237">
        <f t="shared" si="10"/>
        <v>15.348125000000001</v>
      </c>
      <c r="CA107" s="124" t="str">
        <f t="shared" si="18"/>
        <v xml:space="preserve">Admis(e) </v>
      </c>
      <c r="CB107" s="129" t="s">
        <v>425</v>
      </c>
    </row>
    <row r="108" spans="2:80" ht="13.5" customHeight="1">
      <c r="B108" s="102">
        <v>100</v>
      </c>
      <c r="C108" s="130" t="s">
        <v>424</v>
      </c>
      <c r="D108" s="128" t="s">
        <v>382</v>
      </c>
      <c r="E108" s="237">
        <f>'M1 FINAL'!D107</f>
        <v>13</v>
      </c>
      <c r="F108" s="237" t="str">
        <f>'M1 FINAL'!E107</f>
        <v/>
      </c>
      <c r="G108" s="237">
        <f>'M1 FINAL'!F107</f>
        <v>13</v>
      </c>
      <c r="H108" s="237">
        <f>'M1 FINAL'!G107</f>
        <v>14</v>
      </c>
      <c r="I108" s="237" t="str">
        <f>'M1 FINAL'!H107</f>
        <v/>
      </c>
      <c r="J108" s="237">
        <f>'M1 FINAL'!I107</f>
        <v>14</v>
      </c>
      <c r="K108" s="237">
        <f>'M1 FINAL'!J107</f>
        <v>16.5</v>
      </c>
      <c r="L108" s="237" t="str">
        <f>'M1 FINAL'!K107</f>
        <v/>
      </c>
      <c r="M108" s="237">
        <f>'M1 FINAL'!L107</f>
        <v>16.5</v>
      </c>
      <c r="N108" s="237">
        <f>'M1 FINAL'!M107</f>
        <v>14.25</v>
      </c>
      <c r="O108" s="237" t="str">
        <f t="shared" si="11"/>
        <v>V</v>
      </c>
      <c r="P108" s="237">
        <f>'M2 FINAL'!D107</f>
        <v>13.75</v>
      </c>
      <c r="Q108" s="237" t="str">
        <f>'M2 FINAL'!E107</f>
        <v/>
      </c>
      <c r="R108" s="237">
        <f>'M2 FINAL'!F107</f>
        <v>13.75</v>
      </c>
      <c r="S108" s="237">
        <f>'M2 FINAL'!G107</f>
        <v>12</v>
      </c>
      <c r="T108" s="237" t="str">
        <f>'M2 FINAL'!H107</f>
        <v/>
      </c>
      <c r="U108" s="237">
        <f>'M2 FINAL'!I107</f>
        <v>12</v>
      </c>
      <c r="V108" s="237">
        <f>'M2 FINAL'!J107</f>
        <v>12.98</v>
      </c>
      <c r="W108" s="237" t="str">
        <f t="shared" si="12"/>
        <v>V</v>
      </c>
      <c r="X108" s="237">
        <f>'M3-FINAL'!E109</f>
        <v>16.125</v>
      </c>
      <c r="Y108" s="237" t="str">
        <f>'M3-FINAL'!F109</f>
        <v/>
      </c>
      <c r="Z108" s="237">
        <f>'M3-FINAL'!G109</f>
        <v>16.125</v>
      </c>
      <c r="AA108" s="237">
        <f>'M3-FINAL'!H109</f>
        <v>17.25</v>
      </c>
      <c r="AB108" s="237" t="str">
        <f>'M3-FINAL'!I109</f>
        <v/>
      </c>
      <c r="AC108" s="237">
        <f>'M3-FINAL'!J109</f>
        <v>17.25</v>
      </c>
      <c r="AD108" s="237">
        <f>'M3-FINAL'!K109</f>
        <v>16.6875</v>
      </c>
      <c r="AE108" s="237" t="str">
        <f t="shared" si="13"/>
        <v>V</v>
      </c>
      <c r="AF108" s="237">
        <f>'M4_FINAL '!E108</f>
        <v>9</v>
      </c>
      <c r="AG108" s="237">
        <f>IF('M4_FINAL '!F108="","",'M4_FINAL '!F108)</f>
        <v>0</v>
      </c>
      <c r="AH108" s="237">
        <f>'M4_FINAL '!G108</f>
        <v>9</v>
      </c>
      <c r="AI108" s="237">
        <f>'M4_FINAL '!H108</f>
        <v>12.5</v>
      </c>
      <c r="AJ108" s="237" t="str">
        <f>IF('M4_FINAL '!I108="","",'M4_FINAL '!I108)</f>
        <v/>
      </c>
      <c r="AK108" s="237">
        <f>'M4_FINAL '!J108</f>
        <v>12.5</v>
      </c>
      <c r="AL108" s="237">
        <f>'M4_FINAL '!K108</f>
        <v>10.540000000000001</v>
      </c>
      <c r="AM108" s="270" t="str">
        <f t="shared" si="14"/>
        <v>VPC</v>
      </c>
      <c r="AN108" s="237">
        <f>'M5-FINAL'!D107</f>
        <v>13.5</v>
      </c>
      <c r="AO108" s="237" t="str">
        <f>'M5-FINAL'!E107</f>
        <v/>
      </c>
      <c r="AP108" s="237">
        <f>'M5-FINAL'!F107</f>
        <v>13.5</v>
      </c>
      <c r="AQ108" s="237">
        <f>'M5-FINAL'!G107</f>
        <v>15</v>
      </c>
      <c r="AR108" s="237" t="str">
        <f>'M5-FINAL'!H107</f>
        <v/>
      </c>
      <c r="AS108" s="237">
        <f>'M5-FINAL'!I107</f>
        <v>15</v>
      </c>
      <c r="AT108" s="237">
        <f>'M5-FINAL'!J107</f>
        <v>15</v>
      </c>
      <c r="AU108" s="237" t="str">
        <f>'M5-FINAL'!K107</f>
        <v/>
      </c>
      <c r="AV108" s="237">
        <f>'M5-FINAL'!L107</f>
        <v>15</v>
      </c>
      <c r="AW108" s="237">
        <f>'M5-FINAL'!M107</f>
        <v>14.505000000000003</v>
      </c>
      <c r="AX108" s="237" t="str">
        <f t="shared" si="15"/>
        <v>V</v>
      </c>
      <c r="AY108" s="237">
        <f>'M6-FINAL'!D107</f>
        <v>12.5</v>
      </c>
      <c r="AZ108" s="237" t="str">
        <f>'M6-FINAL'!E107</f>
        <v/>
      </c>
      <c r="BA108" s="237">
        <f>'M6-FINAL'!F107</f>
        <v>12.5</v>
      </c>
      <c r="BB108" s="237">
        <f>'M6-FINAL'!G107</f>
        <v>12.5</v>
      </c>
      <c r="BC108" s="237" t="str">
        <f>'M6-FINAL'!H107</f>
        <v/>
      </c>
      <c r="BD108" s="237">
        <f>'M6-FINAL'!I107</f>
        <v>12.5</v>
      </c>
      <c r="BE108" s="237">
        <f>'M6-FINAL'!J107</f>
        <v>12.5</v>
      </c>
      <c r="BF108" s="237" t="str">
        <f>'M6-FINAL'!K107</f>
        <v/>
      </c>
      <c r="BG108" s="237">
        <f>'M6-FINAL'!L107</f>
        <v>12.5</v>
      </c>
      <c r="BH108" s="237">
        <f>'M6-FINAL'!M107</f>
        <v>12.5</v>
      </c>
      <c r="BI108" s="237" t="str">
        <f t="shared" si="19"/>
        <v>V</v>
      </c>
      <c r="BJ108" s="237">
        <f>M7_FINAL!E109</f>
        <v>19</v>
      </c>
      <c r="BK108" s="237" t="str">
        <f>M7_FINAL!F109</f>
        <v/>
      </c>
      <c r="BL108" s="237">
        <f>M7_FINAL!G109</f>
        <v>19</v>
      </c>
      <c r="BM108" s="237">
        <f>M7_FINAL!H109</f>
        <v>16</v>
      </c>
      <c r="BN108" s="237" t="str">
        <f>M7_FINAL!I109</f>
        <v/>
      </c>
      <c r="BO108" s="237">
        <f>M7_FINAL!J109</f>
        <v>16</v>
      </c>
      <c r="BP108" s="237">
        <f>M7_FINAL!K109</f>
        <v>17.32</v>
      </c>
      <c r="BQ108" s="237" t="str">
        <f t="shared" si="16"/>
        <v>V</v>
      </c>
      <c r="BR108" s="237">
        <f>M8FINAL!E109</f>
        <v>20</v>
      </c>
      <c r="BS108" s="237" t="str">
        <f>M8FINAL!F109</f>
        <v/>
      </c>
      <c r="BT108" s="237">
        <f>M8FINAL!G109</f>
        <v>20</v>
      </c>
      <c r="BU108" s="237">
        <f>M8FINAL!H109</f>
        <v>14.25</v>
      </c>
      <c r="BV108" s="237" t="str">
        <f>M8FINAL!I109</f>
        <v/>
      </c>
      <c r="BW108" s="237">
        <f>M8FINAL!J109</f>
        <v>14.25</v>
      </c>
      <c r="BX108" s="237">
        <f>M8FINAL!K109</f>
        <v>17.125</v>
      </c>
      <c r="BY108" s="237" t="str">
        <f t="shared" si="17"/>
        <v>V</v>
      </c>
      <c r="BZ108" s="237">
        <f t="shared" si="10"/>
        <v>14.4884375</v>
      </c>
      <c r="CA108" s="124" t="str">
        <f t="shared" si="18"/>
        <v xml:space="preserve">Admis(e) </v>
      </c>
      <c r="CB108" s="130" t="s">
        <v>424</v>
      </c>
    </row>
    <row r="109" spans="2:80">
      <c r="B109" s="101">
        <v>101</v>
      </c>
      <c r="C109" s="130" t="s">
        <v>423</v>
      </c>
      <c r="D109" s="128" t="s">
        <v>422</v>
      </c>
      <c r="E109" s="237">
        <f>'M1 FINAL'!D108</f>
        <v>8.6</v>
      </c>
      <c r="F109" s="237">
        <f>'M1 FINAL'!E108</f>
        <v>12</v>
      </c>
      <c r="G109" s="237">
        <f>'M1 FINAL'!F108</f>
        <v>12</v>
      </c>
      <c r="H109" s="237">
        <f>'M1 FINAL'!G108</f>
        <v>10</v>
      </c>
      <c r="I109" s="237">
        <f>'M1 FINAL'!H108</f>
        <v>13</v>
      </c>
      <c r="J109" s="237">
        <f>'M1 FINAL'!I108</f>
        <v>12</v>
      </c>
      <c r="K109" s="237">
        <f>'M1 FINAL'!J108</f>
        <v>10.5</v>
      </c>
      <c r="L109" s="237">
        <f>'M1 FINAL'!K108</f>
        <v>15</v>
      </c>
      <c r="M109" s="237">
        <f>'M1 FINAL'!L108</f>
        <v>12</v>
      </c>
      <c r="N109" s="237">
        <f>'M1 FINAL'!M108</f>
        <v>12</v>
      </c>
      <c r="O109" s="237" t="str">
        <f t="shared" si="11"/>
        <v>VAR</v>
      </c>
      <c r="P109" s="237">
        <f>'M2 FINAL'!D108</f>
        <v>9</v>
      </c>
      <c r="Q109" s="237">
        <f>'M2 FINAL'!E108</f>
        <v>16</v>
      </c>
      <c r="R109" s="237">
        <f>'M2 FINAL'!F108</f>
        <v>12</v>
      </c>
      <c r="S109" s="237">
        <f>'M2 FINAL'!G108</f>
        <v>6.25</v>
      </c>
      <c r="T109" s="237">
        <f>'M2 FINAL'!H108</f>
        <v>10</v>
      </c>
      <c r="U109" s="237">
        <f>'M2 FINAL'!I108</f>
        <v>10</v>
      </c>
      <c r="V109" s="237">
        <f>'M2 FINAL'!J108</f>
        <v>11.120000000000001</v>
      </c>
      <c r="W109" s="237" t="str">
        <f t="shared" si="12"/>
        <v>VPC</v>
      </c>
      <c r="X109" s="237">
        <f>'M3-FINAL'!E110</f>
        <v>8.5</v>
      </c>
      <c r="Y109" s="237">
        <f>'M3-FINAL'!F110</f>
        <v>13.25</v>
      </c>
      <c r="Z109" s="237">
        <f>'M3-FINAL'!G110</f>
        <v>12</v>
      </c>
      <c r="AA109" s="237">
        <f>'M3-FINAL'!H110</f>
        <v>13.5</v>
      </c>
      <c r="AB109" s="237" t="str">
        <f>'M3-FINAL'!I110</f>
        <v/>
      </c>
      <c r="AC109" s="237">
        <f>'M3-FINAL'!J110</f>
        <v>13.5</v>
      </c>
      <c r="AD109" s="237">
        <f>'M3-FINAL'!K110</f>
        <v>12.75</v>
      </c>
      <c r="AE109" s="237" t="str">
        <f t="shared" si="13"/>
        <v>VAR</v>
      </c>
      <c r="AF109" s="237">
        <f>'M4_FINAL '!E109</f>
        <v>11</v>
      </c>
      <c r="AG109" s="237">
        <f>IF('M4_FINAL '!F109="","",'M4_FINAL '!F109)</f>
        <v>12</v>
      </c>
      <c r="AH109" s="237">
        <f>'M4_FINAL '!G109</f>
        <v>12</v>
      </c>
      <c r="AI109" s="237">
        <f>'M4_FINAL '!H109</f>
        <v>12.5</v>
      </c>
      <c r="AJ109" s="237" t="str">
        <f>IF('M4_FINAL '!I109="","",'M4_FINAL '!I109)</f>
        <v/>
      </c>
      <c r="AK109" s="237">
        <f>'M4_FINAL '!J109</f>
        <v>12.5</v>
      </c>
      <c r="AL109" s="237">
        <f>'M4_FINAL '!K109</f>
        <v>12.22</v>
      </c>
      <c r="AM109" s="270" t="str">
        <f t="shared" si="14"/>
        <v>VAR</v>
      </c>
      <c r="AN109" s="237">
        <f>'M5-FINAL'!D108</f>
        <v>12</v>
      </c>
      <c r="AO109" s="237" t="str">
        <f>'M5-FINAL'!E108</f>
        <v/>
      </c>
      <c r="AP109" s="237">
        <f>'M5-FINAL'!F108</f>
        <v>12</v>
      </c>
      <c r="AQ109" s="237">
        <f>'M5-FINAL'!G108</f>
        <v>15.5</v>
      </c>
      <c r="AR109" s="237" t="str">
        <f>'M5-FINAL'!H108</f>
        <v/>
      </c>
      <c r="AS109" s="237">
        <f>'M5-FINAL'!I108</f>
        <v>15.5</v>
      </c>
      <c r="AT109" s="237">
        <f>'M5-FINAL'!J108</f>
        <v>10.5</v>
      </c>
      <c r="AU109" s="237" t="str">
        <f>'M5-FINAL'!K108</f>
        <v/>
      </c>
      <c r="AV109" s="237">
        <f>'M5-FINAL'!L108</f>
        <v>10.5</v>
      </c>
      <c r="AW109" s="237">
        <f>'M5-FINAL'!M108</f>
        <v>12.645</v>
      </c>
      <c r="AX109" s="237" t="str">
        <f t="shared" si="15"/>
        <v>V</v>
      </c>
      <c r="AY109" s="237">
        <f>'M6-FINAL'!D108</f>
        <v>13</v>
      </c>
      <c r="AZ109" s="237" t="str">
        <f>'M6-FINAL'!E108</f>
        <v/>
      </c>
      <c r="BA109" s="237">
        <f>'M6-FINAL'!F108</f>
        <v>13</v>
      </c>
      <c r="BB109" s="237">
        <f>'M6-FINAL'!G108</f>
        <v>13</v>
      </c>
      <c r="BC109" s="237" t="str">
        <f>'M6-FINAL'!H108</f>
        <v/>
      </c>
      <c r="BD109" s="237">
        <f>'M6-FINAL'!I108</f>
        <v>13</v>
      </c>
      <c r="BE109" s="237">
        <f>'M6-FINAL'!J108</f>
        <v>12.5</v>
      </c>
      <c r="BF109" s="237" t="str">
        <f>'M6-FINAL'!K108</f>
        <v/>
      </c>
      <c r="BG109" s="237">
        <f>'M6-FINAL'!L108</f>
        <v>12.5</v>
      </c>
      <c r="BH109" s="237">
        <f>'M6-FINAL'!M108</f>
        <v>12.85</v>
      </c>
      <c r="BI109" s="237" t="str">
        <f t="shared" si="19"/>
        <v>V</v>
      </c>
      <c r="BJ109" s="237">
        <f>M7_FINAL!E110</f>
        <v>18.5</v>
      </c>
      <c r="BK109" s="237" t="str">
        <f>M7_FINAL!F110</f>
        <v/>
      </c>
      <c r="BL109" s="237">
        <f>M7_FINAL!G110</f>
        <v>18.5</v>
      </c>
      <c r="BM109" s="237">
        <f>M7_FINAL!H110</f>
        <v>16</v>
      </c>
      <c r="BN109" s="237" t="str">
        <f>M7_FINAL!I110</f>
        <v/>
      </c>
      <c r="BO109" s="237">
        <f>M7_FINAL!J110</f>
        <v>16</v>
      </c>
      <c r="BP109" s="237">
        <f>M7_FINAL!K110</f>
        <v>17.100000000000001</v>
      </c>
      <c r="BQ109" s="237" t="str">
        <f t="shared" si="16"/>
        <v>V</v>
      </c>
      <c r="BR109" s="237">
        <f>M8FINAL!E110</f>
        <v>20</v>
      </c>
      <c r="BS109" s="237" t="str">
        <f>M8FINAL!F110</f>
        <v/>
      </c>
      <c r="BT109" s="237">
        <f>M8FINAL!G110</f>
        <v>20</v>
      </c>
      <c r="BU109" s="237">
        <f>M8FINAL!H110</f>
        <v>15.25</v>
      </c>
      <c r="BV109" s="237" t="str">
        <f>M8FINAL!I110</f>
        <v/>
      </c>
      <c r="BW109" s="237">
        <f>M8FINAL!J110</f>
        <v>15.25</v>
      </c>
      <c r="BX109" s="237">
        <f>M8FINAL!K110</f>
        <v>17.625</v>
      </c>
      <c r="BY109" s="237" t="str">
        <f t="shared" si="17"/>
        <v>V</v>
      </c>
      <c r="BZ109" s="237">
        <f t="shared" si="10"/>
        <v>13.53875</v>
      </c>
      <c r="CA109" s="124" t="str">
        <f t="shared" si="18"/>
        <v xml:space="preserve">Admis(e) </v>
      </c>
      <c r="CB109" s="130" t="s">
        <v>423</v>
      </c>
    </row>
    <row r="110" spans="2:80">
      <c r="B110" s="102">
        <v>102</v>
      </c>
      <c r="C110" s="131" t="s">
        <v>421</v>
      </c>
      <c r="D110" s="131" t="s">
        <v>420</v>
      </c>
      <c r="E110" s="237">
        <f>'M1 FINAL'!D109</f>
        <v>13</v>
      </c>
      <c r="F110" s="237" t="str">
        <f>'M1 FINAL'!E109</f>
        <v/>
      </c>
      <c r="G110" s="237">
        <f>'M1 FINAL'!F109</f>
        <v>13</v>
      </c>
      <c r="H110" s="237">
        <f>'M1 FINAL'!G109</f>
        <v>12.625</v>
      </c>
      <c r="I110" s="237" t="str">
        <f>'M1 FINAL'!H109</f>
        <v/>
      </c>
      <c r="J110" s="237">
        <f>'M1 FINAL'!I109</f>
        <v>12.625</v>
      </c>
      <c r="K110" s="237">
        <f>'M1 FINAL'!J109</f>
        <v>12</v>
      </c>
      <c r="L110" s="237" t="str">
        <f>'M1 FINAL'!K109</f>
        <v/>
      </c>
      <c r="M110" s="237">
        <f>'M1 FINAL'!L109</f>
        <v>12</v>
      </c>
      <c r="N110" s="237">
        <f>'M1 FINAL'!M109</f>
        <v>12.609375</v>
      </c>
      <c r="O110" s="237" t="str">
        <f t="shared" si="11"/>
        <v>V</v>
      </c>
      <c r="P110" s="237">
        <f>'M2 FINAL'!D109</f>
        <v>12</v>
      </c>
      <c r="Q110" s="237" t="str">
        <f>'M2 FINAL'!E109</f>
        <v/>
      </c>
      <c r="R110" s="237">
        <f>'M2 FINAL'!F109</f>
        <v>12</v>
      </c>
      <c r="S110" s="237">
        <f>'M2 FINAL'!G109</f>
        <v>12.75</v>
      </c>
      <c r="T110" s="237" t="str">
        <f>'M2 FINAL'!H109</f>
        <v/>
      </c>
      <c r="U110" s="237">
        <f>'M2 FINAL'!I109</f>
        <v>12.75</v>
      </c>
      <c r="V110" s="237">
        <f>'M2 FINAL'!J109</f>
        <v>12.330000000000002</v>
      </c>
      <c r="W110" s="237" t="str">
        <f t="shared" si="12"/>
        <v>V</v>
      </c>
      <c r="X110" s="237">
        <f>'M3-FINAL'!E111</f>
        <v>12</v>
      </c>
      <c r="Y110" s="237" t="str">
        <f>'M3-FINAL'!F111</f>
        <v/>
      </c>
      <c r="Z110" s="237">
        <f>'M3-FINAL'!G111</f>
        <v>12</v>
      </c>
      <c r="AA110" s="237">
        <f>'M3-FINAL'!H111</f>
        <v>12</v>
      </c>
      <c r="AB110" s="237" t="str">
        <f>'M3-FINAL'!I111</f>
        <v/>
      </c>
      <c r="AC110" s="237">
        <f>'M3-FINAL'!J111</f>
        <v>12</v>
      </c>
      <c r="AD110" s="237">
        <f>'M3-FINAL'!K111</f>
        <v>12</v>
      </c>
      <c r="AE110" s="237" t="str">
        <f t="shared" si="13"/>
        <v>V</v>
      </c>
      <c r="AF110" s="237">
        <f>'M4_FINAL '!E110</f>
        <v>14.25</v>
      </c>
      <c r="AG110" s="237" t="str">
        <f>IF('M4_FINAL '!F110="","",'M4_FINAL '!F110)</f>
        <v/>
      </c>
      <c r="AH110" s="237">
        <f>'M4_FINAL '!G110</f>
        <v>14.25</v>
      </c>
      <c r="AI110" s="237">
        <f>'M4_FINAL '!H110</f>
        <v>11.75</v>
      </c>
      <c r="AJ110" s="237" t="str">
        <f>IF('M4_FINAL '!I110="","",'M4_FINAL '!I110)</f>
        <v/>
      </c>
      <c r="AK110" s="237">
        <f>'M4_FINAL '!J110</f>
        <v>11.75</v>
      </c>
      <c r="AL110" s="237">
        <f>'M4_FINAL '!K110</f>
        <v>13.15</v>
      </c>
      <c r="AM110" s="270" t="str">
        <f t="shared" si="14"/>
        <v>V</v>
      </c>
      <c r="AN110" s="237">
        <f>'M5-FINAL'!D109</f>
        <v>12</v>
      </c>
      <c r="AO110" s="237" t="str">
        <f>'M5-FINAL'!E109</f>
        <v/>
      </c>
      <c r="AP110" s="237">
        <f>'M5-FINAL'!F109</f>
        <v>12</v>
      </c>
      <c r="AQ110" s="237">
        <f>'M5-FINAL'!G109</f>
        <v>14.5</v>
      </c>
      <c r="AR110" s="237" t="str">
        <f>'M5-FINAL'!H109</f>
        <v/>
      </c>
      <c r="AS110" s="237">
        <f>'M5-FINAL'!I109</f>
        <v>14.5</v>
      </c>
      <c r="AT110" s="237">
        <f>'M5-FINAL'!J109</f>
        <v>12</v>
      </c>
      <c r="AU110" s="237" t="str">
        <f>'M5-FINAL'!K109</f>
        <v/>
      </c>
      <c r="AV110" s="237">
        <f>'M5-FINAL'!L109</f>
        <v>12</v>
      </c>
      <c r="AW110" s="237">
        <f>'M5-FINAL'!M109</f>
        <v>12.825000000000001</v>
      </c>
      <c r="AX110" s="237" t="str">
        <f t="shared" si="15"/>
        <v>V</v>
      </c>
      <c r="AY110" s="237">
        <f>'M6-FINAL'!D109</f>
        <v>12</v>
      </c>
      <c r="AZ110" s="237" t="str">
        <f>'M6-FINAL'!E109</f>
        <v/>
      </c>
      <c r="BA110" s="237">
        <f>'M6-FINAL'!F109</f>
        <v>12</v>
      </c>
      <c r="BB110" s="237">
        <f>'M6-FINAL'!G109</f>
        <v>15</v>
      </c>
      <c r="BC110" s="237" t="str">
        <f>'M6-FINAL'!H109</f>
        <v/>
      </c>
      <c r="BD110" s="237">
        <f>'M6-FINAL'!I109</f>
        <v>15</v>
      </c>
      <c r="BE110" s="237">
        <f>'M6-FINAL'!J109</f>
        <v>12.5</v>
      </c>
      <c r="BF110" s="237" t="str">
        <f>'M6-FINAL'!K109</f>
        <v/>
      </c>
      <c r="BG110" s="237">
        <f>'M6-FINAL'!L109</f>
        <v>12.5</v>
      </c>
      <c r="BH110" s="237">
        <f>'M6-FINAL'!M109</f>
        <v>13.35</v>
      </c>
      <c r="BI110" s="237" t="str">
        <f t="shared" si="19"/>
        <v>V</v>
      </c>
      <c r="BJ110" s="237">
        <f>M7_FINAL!E111</f>
        <v>12.5</v>
      </c>
      <c r="BK110" s="237" t="str">
        <f>M7_FINAL!F111</f>
        <v/>
      </c>
      <c r="BL110" s="237">
        <f>M7_FINAL!G111</f>
        <v>12.5</v>
      </c>
      <c r="BM110" s="237">
        <f>M7_FINAL!H111</f>
        <v>12</v>
      </c>
      <c r="BN110" s="237" t="str">
        <f>M7_FINAL!I111</f>
        <v/>
      </c>
      <c r="BO110" s="237">
        <f>M7_FINAL!J111</f>
        <v>12</v>
      </c>
      <c r="BP110" s="237">
        <f>M7_FINAL!K111</f>
        <v>12.22</v>
      </c>
      <c r="BQ110" s="237" t="str">
        <f t="shared" si="16"/>
        <v>V</v>
      </c>
      <c r="BR110" s="237">
        <f>M8FINAL!E111</f>
        <v>11.25</v>
      </c>
      <c r="BS110" s="237" t="str">
        <f>M8FINAL!F111</f>
        <v/>
      </c>
      <c r="BT110" s="237">
        <f>M8FINAL!G111</f>
        <v>11.25</v>
      </c>
      <c r="BU110" s="237">
        <f>M8FINAL!H111</f>
        <v>13.75</v>
      </c>
      <c r="BV110" s="237" t="str">
        <f>M8FINAL!I111</f>
        <v/>
      </c>
      <c r="BW110" s="237">
        <f>M8FINAL!J111</f>
        <v>13.75</v>
      </c>
      <c r="BX110" s="237">
        <f>M8FINAL!K111</f>
        <v>12.5</v>
      </c>
      <c r="BY110" s="237" t="str">
        <f t="shared" si="17"/>
        <v>V</v>
      </c>
      <c r="BZ110" s="237">
        <f t="shared" si="10"/>
        <v>12.623046875</v>
      </c>
      <c r="CA110" s="124" t="str">
        <f t="shared" si="18"/>
        <v xml:space="preserve">Admis(e) </v>
      </c>
      <c r="CB110" s="133" t="s">
        <v>421</v>
      </c>
    </row>
    <row r="111" spans="2:80">
      <c r="B111" s="101">
        <v>103</v>
      </c>
      <c r="C111" s="130" t="s">
        <v>419</v>
      </c>
      <c r="D111" s="128" t="s">
        <v>418</v>
      </c>
      <c r="E111" s="237">
        <f>'M1 FINAL'!D110</f>
        <v>11.2</v>
      </c>
      <c r="F111" s="237">
        <f>'M1 FINAL'!E110</f>
        <v>12</v>
      </c>
      <c r="G111" s="237">
        <f>'M1 FINAL'!F110</f>
        <v>12</v>
      </c>
      <c r="H111" s="237">
        <f>'M1 FINAL'!G110</f>
        <v>5</v>
      </c>
      <c r="I111" s="237">
        <f>'M1 FINAL'!H110</f>
        <v>13</v>
      </c>
      <c r="J111" s="237">
        <f>'M1 FINAL'!I110</f>
        <v>12</v>
      </c>
      <c r="K111" s="237">
        <f>'M1 FINAL'!J110</f>
        <v>2.5</v>
      </c>
      <c r="L111" s="237">
        <f>'M1 FINAL'!K110</f>
        <v>12</v>
      </c>
      <c r="M111" s="237">
        <f>'M1 FINAL'!L110</f>
        <v>12</v>
      </c>
      <c r="N111" s="237">
        <f>'M1 FINAL'!M110</f>
        <v>12</v>
      </c>
      <c r="O111" s="237" t="str">
        <f t="shared" si="11"/>
        <v>VAR</v>
      </c>
      <c r="P111" s="237">
        <f>'M2 FINAL'!D110</f>
        <v>5</v>
      </c>
      <c r="Q111" s="237" t="str">
        <f>'M2 FINAL'!E110</f>
        <v/>
      </c>
      <c r="R111" s="237">
        <f>'M2 FINAL'!F110</f>
        <v>5</v>
      </c>
      <c r="S111" s="237">
        <f>'M2 FINAL'!G110</f>
        <v>5.75</v>
      </c>
      <c r="T111" s="237" t="str">
        <f>'M2 FINAL'!H110</f>
        <v/>
      </c>
      <c r="U111" s="237">
        <f>'M2 FINAL'!I110</f>
        <v>5.75</v>
      </c>
      <c r="V111" s="237">
        <f>'M2 FINAL'!J110</f>
        <v>5.33</v>
      </c>
      <c r="W111" s="237" t="str">
        <f t="shared" si="12"/>
        <v>NV</v>
      </c>
      <c r="X111" s="237">
        <f>'M3-FINAL'!E112</f>
        <v>1.5</v>
      </c>
      <c r="Y111" s="237" t="str">
        <f>'M3-FINAL'!F112</f>
        <v/>
      </c>
      <c r="Z111" s="237">
        <f>'M3-FINAL'!G112</f>
        <v>1.5</v>
      </c>
      <c r="AA111" s="237">
        <f>'M3-FINAL'!H112</f>
        <v>9.75</v>
      </c>
      <c r="AB111" s="237" t="str">
        <f>'M3-FINAL'!I112</f>
        <v/>
      </c>
      <c r="AC111" s="237">
        <f>'M3-FINAL'!J112</f>
        <v>9.75</v>
      </c>
      <c r="AD111" s="237">
        <f>'M3-FINAL'!K112</f>
        <v>5.625</v>
      </c>
      <c r="AE111" s="237" t="str">
        <f t="shared" si="13"/>
        <v>NV</v>
      </c>
      <c r="AF111" s="237">
        <f>'M4_FINAL '!E111</f>
        <v>9.125</v>
      </c>
      <c r="AG111" s="237">
        <f>IF('M4_FINAL '!F111="","",'M4_FINAL '!F111)</f>
        <v>12</v>
      </c>
      <c r="AH111" s="237">
        <f>'M4_FINAL '!G111</f>
        <v>12</v>
      </c>
      <c r="AI111" s="237">
        <f>'M4_FINAL '!H111</f>
        <v>4.5</v>
      </c>
      <c r="AJ111" s="237">
        <f>IF('M4_FINAL '!I111="","",'M4_FINAL '!I111)</f>
        <v>12</v>
      </c>
      <c r="AK111" s="237">
        <f>'M4_FINAL '!J111</f>
        <v>12</v>
      </c>
      <c r="AL111" s="237">
        <f>'M4_FINAL '!K111</f>
        <v>12</v>
      </c>
      <c r="AM111" s="270" t="str">
        <f t="shared" si="14"/>
        <v>VAR</v>
      </c>
      <c r="AN111" s="237">
        <f>'M5-FINAL'!D110</f>
        <v>13</v>
      </c>
      <c r="AO111" s="237" t="str">
        <f>'M5-FINAL'!E110</f>
        <v/>
      </c>
      <c r="AP111" s="237">
        <f>'M5-FINAL'!F110</f>
        <v>13</v>
      </c>
      <c r="AQ111" s="237">
        <f>'M5-FINAL'!G110</f>
        <v>15</v>
      </c>
      <c r="AR111" s="237" t="str">
        <f>'M5-FINAL'!H110</f>
        <v/>
      </c>
      <c r="AS111" s="237">
        <f>'M5-FINAL'!I110</f>
        <v>15</v>
      </c>
      <c r="AT111" s="237">
        <f>'M5-FINAL'!J110</f>
        <v>12</v>
      </c>
      <c r="AU111" s="237" t="str">
        <f>'M5-FINAL'!K110</f>
        <v/>
      </c>
      <c r="AV111" s="237">
        <f>'M5-FINAL'!L110</f>
        <v>12</v>
      </c>
      <c r="AW111" s="237">
        <f>'M5-FINAL'!M110</f>
        <v>13.32</v>
      </c>
      <c r="AX111" s="237" t="str">
        <f t="shared" si="15"/>
        <v>V</v>
      </c>
      <c r="AY111" s="237">
        <f>'M6-FINAL'!D110</f>
        <v>5</v>
      </c>
      <c r="AZ111" s="237">
        <f>'M6-FINAL'!E110</f>
        <v>12</v>
      </c>
      <c r="BA111" s="237">
        <f>'M6-FINAL'!F110</f>
        <v>12</v>
      </c>
      <c r="BB111" s="237">
        <f>'M6-FINAL'!G110</f>
        <v>5</v>
      </c>
      <c r="BC111" s="237">
        <f>'M6-FINAL'!H110</f>
        <v>12</v>
      </c>
      <c r="BD111" s="237">
        <f>'M6-FINAL'!I110</f>
        <v>12</v>
      </c>
      <c r="BE111" s="237">
        <f>'M6-FINAL'!J110</f>
        <v>12</v>
      </c>
      <c r="BF111" s="237" t="str">
        <f>'M6-FINAL'!K110</f>
        <v/>
      </c>
      <c r="BG111" s="237">
        <f>'M6-FINAL'!L110</f>
        <v>12</v>
      </c>
      <c r="BH111" s="237">
        <f>'M6-FINAL'!M110</f>
        <v>12</v>
      </c>
      <c r="BI111" s="237" t="str">
        <f t="shared" si="19"/>
        <v>VAR</v>
      </c>
      <c r="BJ111" s="237">
        <f>M7_FINAL!E112</f>
        <v>17.75</v>
      </c>
      <c r="BK111" s="237" t="str">
        <f>M7_FINAL!F112</f>
        <v/>
      </c>
      <c r="BL111" s="237">
        <f>M7_FINAL!G112</f>
        <v>17.75</v>
      </c>
      <c r="BM111" s="237">
        <f>M7_FINAL!H112</f>
        <v>16</v>
      </c>
      <c r="BN111" s="237" t="str">
        <f>M7_FINAL!I112</f>
        <v/>
      </c>
      <c r="BO111" s="237">
        <f>M7_FINAL!J112</f>
        <v>16</v>
      </c>
      <c r="BP111" s="237">
        <f>M7_FINAL!K112</f>
        <v>16.77</v>
      </c>
      <c r="BQ111" s="237" t="str">
        <f t="shared" si="16"/>
        <v>V</v>
      </c>
      <c r="BR111" s="237">
        <f>M8FINAL!E112</f>
        <v>20</v>
      </c>
      <c r="BS111" s="237" t="str">
        <f>M8FINAL!F112</f>
        <v/>
      </c>
      <c r="BT111" s="237">
        <f>M8FINAL!G112</f>
        <v>20</v>
      </c>
      <c r="BU111" s="237">
        <f>M8FINAL!H112</f>
        <v>13.5</v>
      </c>
      <c r="BV111" s="237" t="str">
        <f>M8FINAL!I112</f>
        <v/>
      </c>
      <c r="BW111" s="237">
        <f>M8FINAL!J112</f>
        <v>13.5</v>
      </c>
      <c r="BX111" s="237">
        <f>M8FINAL!K112</f>
        <v>16.75</v>
      </c>
      <c r="BY111" s="237" t="str">
        <f t="shared" si="17"/>
        <v>V</v>
      </c>
      <c r="BZ111" s="237">
        <f t="shared" si="10"/>
        <v>11.724375</v>
      </c>
      <c r="CA111" s="124" t="str">
        <f t="shared" si="18"/>
        <v/>
      </c>
      <c r="CB111" s="130" t="s">
        <v>419</v>
      </c>
    </row>
    <row r="112" spans="2:80">
      <c r="B112" s="102">
        <v>104</v>
      </c>
      <c r="C112" s="130" t="s">
        <v>417</v>
      </c>
      <c r="D112" s="128" t="s">
        <v>416</v>
      </c>
      <c r="E112" s="237">
        <f>'M1 FINAL'!D111</f>
        <v>10.199999999999999</v>
      </c>
      <c r="F112" s="237">
        <f>'M1 FINAL'!E111</f>
        <v>12</v>
      </c>
      <c r="G112" s="237">
        <f>'M1 FINAL'!F111</f>
        <v>12</v>
      </c>
      <c r="H112" s="237">
        <f>'M1 FINAL'!G111</f>
        <v>8</v>
      </c>
      <c r="I112" s="237">
        <f>'M1 FINAL'!H111</f>
        <v>12</v>
      </c>
      <c r="J112" s="237">
        <f>'M1 FINAL'!I111</f>
        <v>12</v>
      </c>
      <c r="K112" s="237">
        <f>'M1 FINAL'!J111</f>
        <v>12</v>
      </c>
      <c r="L112" s="237" t="str">
        <f>'M1 FINAL'!K111</f>
        <v/>
      </c>
      <c r="M112" s="237">
        <f>'M1 FINAL'!L111</f>
        <v>12</v>
      </c>
      <c r="N112" s="237">
        <f>'M1 FINAL'!M111</f>
        <v>12</v>
      </c>
      <c r="O112" s="237" t="str">
        <f t="shared" si="11"/>
        <v>VAR</v>
      </c>
      <c r="P112" s="237">
        <f>'M2 FINAL'!D111</f>
        <v>7.75</v>
      </c>
      <c r="Q112" s="237">
        <f>'M2 FINAL'!E111</f>
        <v>12</v>
      </c>
      <c r="R112" s="237">
        <f>'M2 FINAL'!F111</f>
        <v>12</v>
      </c>
      <c r="S112" s="237">
        <f>'M2 FINAL'!G111</f>
        <v>10.5</v>
      </c>
      <c r="T112" s="237">
        <f>'M2 FINAL'!H111</f>
        <v>10</v>
      </c>
      <c r="U112" s="237">
        <f>'M2 FINAL'!I111</f>
        <v>10.5</v>
      </c>
      <c r="V112" s="237">
        <f>'M2 FINAL'!J111</f>
        <v>11.34</v>
      </c>
      <c r="W112" s="237" t="str">
        <f t="shared" si="12"/>
        <v>VPC</v>
      </c>
      <c r="X112" s="237">
        <f>'M3-FINAL'!E113</f>
        <v>2.5</v>
      </c>
      <c r="Y112" s="237">
        <f>'M3-FINAL'!F113</f>
        <v>8</v>
      </c>
      <c r="Z112" s="237">
        <f>'M3-FINAL'!G113</f>
        <v>8</v>
      </c>
      <c r="AA112" s="237">
        <f>'M3-FINAL'!H113</f>
        <v>10.25</v>
      </c>
      <c r="AB112" s="237">
        <f>'M3-FINAL'!I113</f>
        <v>12</v>
      </c>
      <c r="AC112" s="237">
        <f>'M3-FINAL'!J113</f>
        <v>12</v>
      </c>
      <c r="AD112" s="237">
        <f>'M3-FINAL'!K113</f>
        <v>10</v>
      </c>
      <c r="AE112" s="237" t="str">
        <f t="shared" si="13"/>
        <v>VPC</v>
      </c>
      <c r="AF112" s="237">
        <f>'M4_FINAL '!E112</f>
        <v>12.25</v>
      </c>
      <c r="AG112" s="237" t="str">
        <f>IF('M4_FINAL '!F112="","",'M4_FINAL '!F112)</f>
        <v/>
      </c>
      <c r="AH112" s="237">
        <f>'M4_FINAL '!G112</f>
        <v>12.25</v>
      </c>
      <c r="AI112" s="237">
        <f>'M4_FINAL '!H112</f>
        <v>13.5</v>
      </c>
      <c r="AJ112" s="237" t="str">
        <f>IF('M4_FINAL '!I112="","",'M4_FINAL '!I112)</f>
        <v/>
      </c>
      <c r="AK112" s="237">
        <f>'M4_FINAL '!J112</f>
        <v>13.5</v>
      </c>
      <c r="AL112" s="237">
        <f>'M4_FINAL '!K112</f>
        <v>12.8</v>
      </c>
      <c r="AM112" s="270" t="str">
        <f t="shared" si="14"/>
        <v>V</v>
      </c>
      <c r="AN112" s="237">
        <f>'M5-FINAL'!D111</f>
        <v>13.5</v>
      </c>
      <c r="AO112" s="237" t="str">
        <f>'M5-FINAL'!E111</f>
        <v/>
      </c>
      <c r="AP112" s="237">
        <f>'M5-FINAL'!F111</f>
        <v>13.5</v>
      </c>
      <c r="AQ112" s="237">
        <f>'M5-FINAL'!G111</f>
        <v>15</v>
      </c>
      <c r="AR112" s="237" t="str">
        <f>'M5-FINAL'!H111</f>
        <v/>
      </c>
      <c r="AS112" s="237">
        <f>'M5-FINAL'!I111</f>
        <v>15</v>
      </c>
      <c r="AT112" s="237">
        <f>'M5-FINAL'!J111</f>
        <v>10.5</v>
      </c>
      <c r="AU112" s="237" t="str">
        <f>'M5-FINAL'!K111</f>
        <v/>
      </c>
      <c r="AV112" s="237">
        <f>'M5-FINAL'!L111</f>
        <v>10.5</v>
      </c>
      <c r="AW112" s="237">
        <f>'M5-FINAL'!M111</f>
        <v>12.975000000000001</v>
      </c>
      <c r="AX112" s="237" t="str">
        <f t="shared" si="15"/>
        <v>V</v>
      </c>
      <c r="AY112" s="237">
        <f>'M6-FINAL'!D111</f>
        <v>8</v>
      </c>
      <c r="AZ112" s="237">
        <f>'M6-FINAL'!E111</f>
        <v>12</v>
      </c>
      <c r="BA112" s="237">
        <f>'M6-FINAL'!F111</f>
        <v>12</v>
      </c>
      <c r="BB112" s="237">
        <f>'M6-FINAL'!G111</f>
        <v>8</v>
      </c>
      <c r="BC112" s="237">
        <f>'M6-FINAL'!H111</f>
        <v>12</v>
      </c>
      <c r="BD112" s="237">
        <f>'M6-FINAL'!I111</f>
        <v>12</v>
      </c>
      <c r="BE112" s="237">
        <f>'M6-FINAL'!J111</f>
        <v>13</v>
      </c>
      <c r="BF112" s="237" t="str">
        <f>'M6-FINAL'!K111</f>
        <v/>
      </c>
      <c r="BG112" s="237">
        <f>'M6-FINAL'!L111</f>
        <v>13</v>
      </c>
      <c r="BH112" s="237">
        <f>'M6-FINAL'!M111</f>
        <v>12.3</v>
      </c>
      <c r="BI112" s="237" t="str">
        <f t="shared" si="19"/>
        <v>VAR</v>
      </c>
      <c r="BJ112" s="237">
        <f>M7_FINAL!E113</f>
        <v>17.25</v>
      </c>
      <c r="BK112" s="237" t="str">
        <f>M7_FINAL!F113</f>
        <v/>
      </c>
      <c r="BL112" s="237">
        <f>M7_FINAL!G113</f>
        <v>17.25</v>
      </c>
      <c r="BM112" s="237">
        <f>M7_FINAL!H113</f>
        <v>15.5</v>
      </c>
      <c r="BN112" s="237" t="str">
        <f>M7_FINAL!I113</f>
        <v/>
      </c>
      <c r="BO112" s="237">
        <f>M7_FINAL!J113</f>
        <v>15.5</v>
      </c>
      <c r="BP112" s="237">
        <f>M7_FINAL!K113</f>
        <v>16.270000000000003</v>
      </c>
      <c r="BQ112" s="237" t="str">
        <f t="shared" si="16"/>
        <v>V</v>
      </c>
      <c r="BR112" s="237">
        <f>M8FINAL!E113</f>
        <v>20</v>
      </c>
      <c r="BS112" s="237" t="str">
        <f>M8FINAL!F113</f>
        <v/>
      </c>
      <c r="BT112" s="237">
        <f>M8FINAL!G113</f>
        <v>20</v>
      </c>
      <c r="BU112" s="237">
        <f>M8FINAL!H113</f>
        <v>13.5</v>
      </c>
      <c r="BV112" s="237" t="str">
        <f>M8FINAL!I113</f>
        <v/>
      </c>
      <c r="BW112" s="237">
        <f>M8FINAL!J113</f>
        <v>13.5</v>
      </c>
      <c r="BX112" s="237">
        <f>M8FINAL!K113</f>
        <v>16.75</v>
      </c>
      <c r="BY112" s="237" t="str">
        <f t="shared" si="17"/>
        <v>V</v>
      </c>
      <c r="BZ112" s="237">
        <f t="shared" si="10"/>
        <v>13.054375</v>
      </c>
      <c r="CA112" s="124" t="str">
        <f t="shared" si="18"/>
        <v xml:space="preserve">Admis(e) </v>
      </c>
      <c r="CB112" s="130" t="s">
        <v>417</v>
      </c>
    </row>
    <row r="113" spans="2:80">
      <c r="B113" s="101">
        <v>105</v>
      </c>
      <c r="C113" s="130" t="s">
        <v>415</v>
      </c>
      <c r="D113" s="128" t="s">
        <v>414</v>
      </c>
      <c r="E113" s="237">
        <f>'M1 FINAL'!D112</f>
        <v>13</v>
      </c>
      <c r="F113" s="237" t="str">
        <f>'M1 FINAL'!E112</f>
        <v/>
      </c>
      <c r="G113" s="237">
        <f>'M1 FINAL'!F112</f>
        <v>13</v>
      </c>
      <c r="H113" s="237">
        <f>'M1 FINAL'!G112</f>
        <v>12</v>
      </c>
      <c r="I113" s="237" t="str">
        <f>'M1 FINAL'!H112</f>
        <v/>
      </c>
      <c r="J113" s="237">
        <f>'M1 FINAL'!I112</f>
        <v>12</v>
      </c>
      <c r="K113" s="237">
        <f>'M1 FINAL'!J112</f>
        <v>10</v>
      </c>
      <c r="L113" s="237">
        <f>'M1 FINAL'!K112</f>
        <v>13</v>
      </c>
      <c r="M113" s="237">
        <f>'M1 FINAL'!L112</f>
        <v>12</v>
      </c>
      <c r="N113" s="237">
        <f>'M1 FINAL'!M112</f>
        <v>12.375</v>
      </c>
      <c r="O113" s="237" t="str">
        <f t="shared" si="11"/>
        <v>VAR</v>
      </c>
      <c r="P113" s="237">
        <f>'M2 FINAL'!D112</f>
        <v>7.5</v>
      </c>
      <c r="Q113" s="237">
        <f>'M2 FINAL'!E112</f>
        <v>12</v>
      </c>
      <c r="R113" s="237">
        <f>'M2 FINAL'!F112</f>
        <v>12</v>
      </c>
      <c r="S113" s="237">
        <f>'M2 FINAL'!G112</f>
        <v>4.5</v>
      </c>
      <c r="T113" s="237">
        <f>'M2 FINAL'!H112</f>
        <v>6</v>
      </c>
      <c r="U113" s="237">
        <f>'M2 FINAL'!I112</f>
        <v>6</v>
      </c>
      <c r="V113" s="237">
        <f>'M2 FINAL'!J112</f>
        <v>9.3600000000000012</v>
      </c>
      <c r="W113" s="237" t="str">
        <f t="shared" si="12"/>
        <v>VPC</v>
      </c>
      <c r="X113" s="237">
        <f>'M3-FINAL'!E114</f>
        <v>1.25</v>
      </c>
      <c r="Y113" s="237" t="str">
        <f>'M3-FINAL'!F114</f>
        <v/>
      </c>
      <c r="Z113" s="237">
        <f>'M3-FINAL'!G114</f>
        <v>1.25</v>
      </c>
      <c r="AA113" s="237">
        <f>'M3-FINAL'!H114</f>
        <v>9.75</v>
      </c>
      <c r="AB113" s="237" t="str">
        <f>'M3-FINAL'!I114</f>
        <v/>
      </c>
      <c r="AC113" s="237">
        <f>'M3-FINAL'!J114</f>
        <v>9.75</v>
      </c>
      <c r="AD113" s="237">
        <f>'M3-FINAL'!K114</f>
        <v>5.5</v>
      </c>
      <c r="AE113" s="237" t="str">
        <f t="shared" si="13"/>
        <v>NV</v>
      </c>
      <c r="AF113" s="237">
        <f>'M4_FINAL '!E113</f>
        <v>6</v>
      </c>
      <c r="AG113" s="237">
        <f>IF('M4_FINAL '!F113="","",'M4_FINAL '!F113)</f>
        <v>12</v>
      </c>
      <c r="AH113" s="237">
        <f>'M4_FINAL '!G113</f>
        <v>12</v>
      </c>
      <c r="AI113" s="237">
        <f>'M4_FINAL '!H113</f>
        <v>6</v>
      </c>
      <c r="AJ113" s="237">
        <f>IF('M4_FINAL '!I113="","",'M4_FINAL '!I113)</f>
        <v>5.5</v>
      </c>
      <c r="AK113" s="237">
        <f>'M4_FINAL '!J113</f>
        <v>6</v>
      </c>
      <c r="AL113" s="237">
        <f>'M4_FINAL '!K113</f>
        <v>9.3600000000000012</v>
      </c>
      <c r="AM113" s="270" t="str">
        <f t="shared" si="14"/>
        <v>VPC</v>
      </c>
      <c r="AN113" s="237">
        <f>'M5-FINAL'!D112</f>
        <v>14</v>
      </c>
      <c r="AO113" s="237" t="str">
        <f>'M5-FINAL'!E112</f>
        <v/>
      </c>
      <c r="AP113" s="237">
        <f>'M5-FINAL'!F112</f>
        <v>14</v>
      </c>
      <c r="AQ113" s="237">
        <f>'M5-FINAL'!G112</f>
        <v>16</v>
      </c>
      <c r="AR113" s="237" t="str">
        <f>'M5-FINAL'!H112</f>
        <v/>
      </c>
      <c r="AS113" s="237">
        <f>'M5-FINAL'!I112</f>
        <v>16</v>
      </c>
      <c r="AT113" s="237">
        <f>'M5-FINAL'!J112</f>
        <v>12</v>
      </c>
      <c r="AU113" s="237" t="str">
        <f>'M5-FINAL'!K112</f>
        <v/>
      </c>
      <c r="AV113" s="237">
        <f>'M5-FINAL'!L112</f>
        <v>12</v>
      </c>
      <c r="AW113" s="237">
        <f>'M5-FINAL'!M112</f>
        <v>13.98</v>
      </c>
      <c r="AX113" s="237" t="str">
        <f t="shared" si="15"/>
        <v>V</v>
      </c>
      <c r="AY113" s="237">
        <f>'M6-FINAL'!D112</f>
        <v>14</v>
      </c>
      <c r="AZ113" s="237" t="str">
        <f>'M6-FINAL'!E112</f>
        <v/>
      </c>
      <c r="BA113" s="237">
        <f>'M6-FINAL'!F112</f>
        <v>14</v>
      </c>
      <c r="BB113" s="237">
        <f>'M6-FINAL'!G112</f>
        <v>14</v>
      </c>
      <c r="BC113" s="237" t="str">
        <f>'M6-FINAL'!H112</f>
        <v/>
      </c>
      <c r="BD113" s="237">
        <f>'M6-FINAL'!I112</f>
        <v>14</v>
      </c>
      <c r="BE113" s="237">
        <f>'M6-FINAL'!J112</f>
        <v>12.5</v>
      </c>
      <c r="BF113" s="237" t="str">
        <f>'M6-FINAL'!K112</f>
        <v/>
      </c>
      <c r="BG113" s="237">
        <f>'M6-FINAL'!L112</f>
        <v>12.5</v>
      </c>
      <c r="BH113" s="237">
        <f>'M6-FINAL'!M112</f>
        <v>13.55</v>
      </c>
      <c r="BI113" s="237" t="str">
        <f t="shared" si="19"/>
        <v>V</v>
      </c>
      <c r="BJ113" s="237">
        <f>M7_FINAL!E114</f>
        <v>17.25</v>
      </c>
      <c r="BK113" s="237" t="str">
        <f>M7_FINAL!F114</f>
        <v/>
      </c>
      <c r="BL113" s="237">
        <f>M7_FINAL!G114</f>
        <v>17.25</v>
      </c>
      <c r="BM113" s="237">
        <f>M7_FINAL!H114</f>
        <v>15</v>
      </c>
      <c r="BN113" s="237" t="str">
        <f>M7_FINAL!I114</f>
        <v/>
      </c>
      <c r="BO113" s="237">
        <f>M7_FINAL!J114</f>
        <v>15</v>
      </c>
      <c r="BP113" s="237">
        <f>M7_FINAL!K114</f>
        <v>15.99</v>
      </c>
      <c r="BQ113" s="237" t="str">
        <f t="shared" si="16"/>
        <v>V</v>
      </c>
      <c r="BR113" s="237">
        <f>M8FINAL!E114</f>
        <v>20</v>
      </c>
      <c r="BS113" s="237" t="str">
        <f>M8FINAL!F114</f>
        <v/>
      </c>
      <c r="BT113" s="237">
        <f>M8FINAL!G114</f>
        <v>20</v>
      </c>
      <c r="BU113" s="237">
        <f>M8FINAL!H114</f>
        <v>14</v>
      </c>
      <c r="BV113" s="237" t="str">
        <f>M8FINAL!I114</f>
        <v/>
      </c>
      <c r="BW113" s="237">
        <f>M8FINAL!J114</f>
        <v>14</v>
      </c>
      <c r="BX113" s="237">
        <f>M8FINAL!K114</f>
        <v>17</v>
      </c>
      <c r="BY113" s="237" t="str">
        <f t="shared" si="17"/>
        <v>V</v>
      </c>
      <c r="BZ113" s="237">
        <f t="shared" si="10"/>
        <v>12.139374999999999</v>
      </c>
      <c r="CA113" s="124" t="str">
        <f t="shared" si="18"/>
        <v/>
      </c>
      <c r="CB113" s="130" t="s">
        <v>415</v>
      </c>
    </row>
    <row r="114" spans="2:80">
      <c r="B114" s="102">
        <v>106</v>
      </c>
      <c r="C114" s="129" t="s">
        <v>413</v>
      </c>
      <c r="D114" s="128" t="s">
        <v>412</v>
      </c>
      <c r="E114" s="237">
        <f>'M1 FINAL'!D113</f>
        <v>13.3</v>
      </c>
      <c r="F114" s="237" t="str">
        <f>'M1 FINAL'!E113</f>
        <v/>
      </c>
      <c r="G114" s="237">
        <f>'M1 FINAL'!F113</f>
        <v>13.3</v>
      </c>
      <c r="H114" s="237">
        <f>'M1 FINAL'!G113</f>
        <v>9</v>
      </c>
      <c r="I114" s="237" t="str">
        <f>'M1 FINAL'!H113</f>
        <v/>
      </c>
      <c r="J114" s="237">
        <f>'M1 FINAL'!I113</f>
        <v>9</v>
      </c>
      <c r="K114" s="237">
        <f>'M1 FINAL'!J113</f>
        <v>15.5</v>
      </c>
      <c r="L114" s="237" t="str">
        <f>'M1 FINAL'!K113</f>
        <v/>
      </c>
      <c r="M114" s="237">
        <f>'M1 FINAL'!L113</f>
        <v>15.5</v>
      </c>
      <c r="N114" s="237">
        <f>'M1 FINAL'!M113</f>
        <v>12.237500000000001</v>
      </c>
      <c r="O114" s="237" t="str">
        <f t="shared" si="11"/>
        <v>V</v>
      </c>
      <c r="P114" s="237">
        <f>'M2 FINAL'!D113</f>
        <v>9.5</v>
      </c>
      <c r="Q114" s="237">
        <f>'M2 FINAL'!E113</f>
        <v>18</v>
      </c>
      <c r="R114" s="237">
        <f>'M2 FINAL'!F113</f>
        <v>12</v>
      </c>
      <c r="S114" s="237">
        <f>'M2 FINAL'!G113</f>
        <v>2.5</v>
      </c>
      <c r="T114" s="237">
        <f>'M2 FINAL'!H113</f>
        <v>11</v>
      </c>
      <c r="U114" s="237">
        <f>'M2 FINAL'!I113</f>
        <v>11</v>
      </c>
      <c r="V114" s="237">
        <f>'M2 FINAL'!J113</f>
        <v>11.56</v>
      </c>
      <c r="W114" s="237" t="str">
        <f t="shared" si="12"/>
        <v>NV</v>
      </c>
      <c r="X114" s="237">
        <f>'M3-FINAL'!E115</f>
        <v>1.75</v>
      </c>
      <c r="Y114" s="237">
        <f>'M3-FINAL'!F115</f>
        <v>5.5</v>
      </c>
      <c r="Z114" s="237">
        <f>'M3-FINAL'!G115</f>
        <v>5.5</v>
      </c>
      <c r="AA114" s="237">
        <f>'M3-FINAL'!H115</f>
        <v>13.5</v>
      </c>
      <c r="AB114" s="237" t="str">
        <f>'M3-FINAL'!I115</f>
        <v/>
      </c>
      <c r="AC114" s="237">
        <f>'M3-FINAL'!J115</f>
        <v>13.5</v>
      </c>
      <c r="AD114" s="237">
        <f>'M3-FINAL'!K115</f>
        <v>9.5</v>
      </c>
      <c r="AE114" s="237" t="str">
        <f t="shared" si="13"/>
        <v>NV</v>
      </c>
      <c r="AF114" s="237">
        <f>'M4_FINAL '!E114</f>
        <v>2.375</v>
      </c>
      <c r="AG114" s="237" t="str">
        <f>IF('M4_FINAL '!F114="","",'M4_FINAL '!F114)</f>
        <v/>
      </c>
      <c r="AH114" s="237">
        <f>'M4_FINAL '!G114</f>
        <v>2.375</v>
      </c>
      <c r="AI114" s="237">
        <f>'M4_FINAL '!H114</f>
        <v>4</v>
      </c>
      <c r="AJ114" s="237" t="str">
        <f>IF('M4_FINAL '!I114="","",'M4_FINAL '!I114)</f>
        <v/>
      </c>
      <c r="AK114" s="237">
        <f>'M4_FINAL '!J114</f>
        <v>4</v>
      </c>
      <c r="AL114" s="237">
        <f>'M4_FINAL '!K114</f>
        <v>3.09</v>
      </c>
      <c r="AM114" s="270" t="str">
        <f t="shared" si="14"/>
        <v>NV</v>
      </c>
      <c r="AN114" s="237">
        <f>'M5-FINAL'!D113</f>
        <v>14.600000000000001</v>
      </c>
      <c r="AO114" s="237" t="str">
        <f>'M5-FINAL'!E113</f>
        <v/>
      </c>
      <c r="AP114" s="237">
        <f>'M5-FINAL'!F113</f>
        <v>14.600000000000001</v>
      </c>
      <c r="AQ114" s="237">
        <f>'M5-FINAL'!G113</f>
        <v>14.5</v>
      </c>
      <c r="AR114" s="237" t="str">
        <f>'M5-FINAL'!H113</f>
        <v/>
      </c>
      <c r="AS114" s="237">
        <f>'M5-FINAL'!I113</f>
        <v>14.5</v>
      </c>
      <c r="AT114" s="237">
        <f>'M5-FINAL'!J113</f>
        <v>15</v>
      </c>
      <c r="AU114" s="237" t="str">
        <f>'M5-FINAL'!K113</f>
        <v/>
      </c>
      <c r="AV114" s="237">
        <f>'M5-FINAL'!L113</f>
        <v>15</v>
      </c>
      <c r="AW114" s="237">
        <f>'M5-FINAL'!M113</f>
        <v>14.703000000000003</v>
      </c>
      <c r="AX114" s="237" t="str">
        <f t="shared" si="15"/>
        <v>V</v>
      </c>
      <c r="AY114" s="237">
        <f>'M6-FINAL'!D113</f>
        <v>12.5</v>
      </c>
      <c r="AZ114" s="237" t="str">
        <f>'M6-FINAL'!E113</f>
        <v/>
      </c>
      <c r="BA114" s="237">
        <f>'M6-FINAL'!F113</f>
        <v>12.5</v>
      </c>
      <c r="BB114" s="237">
        <f>'M6-FINAL'!G113</f>
        <v>12.5</v>
      </c>
      <c r="BC114" s="237" t="str">
        <f>'M6-FINAL'!H113</f>
        <v/>
      </c>
      <c r="BD114" s="237">
        <f>'M6-FINAL'!I113</f>
        <v>12.5</v>
      </c>
      <c r="BE114" s="237">
        <f>'M6-FINAL'!J113</f>
        <v>13.5</v>
      </c>
      <c r="BF114" s="237" t="str">
        <f>'M6-FINAL'!K113</f>
        <v/>
      </c>
      <c r="BG114" s="237">
        <f>'M6-FINAL'!L113</f>
        <v>13.5</v>
      </c>
      <c r="BH114" s="237">
        <f>'M6-FINAL'!M113</f>
        <v>12.8</v>
      </c>
      <c r="BI114" s="237" t="str">
        <f t="shared" si="19"/>
        <v>V</v>
      </c>
      <c r="BJ114" s="237">
        <f>M7_FINAL!E115</f>
        <v>18</v>
      </c>
      <c r="BK114" s="237" t="str">
        <f>M7_FINAL!F115</f>
        <v/>
      </c>
      <c r="BL114" s="237">
        <f>M7_FINAL!G115</f>
        <v>18</v>
      </c>
      <c r="BM114" s="237">
        <f>M7_FINAL!H115</f>
        <v>14</v>
      </c>
      <c r="BN114" s="237" t="str">
        <f>M7_FINAL!I115</f>
        <v/>
      </c>
      <c r="BO114" s="237">
        <f>M7_FINAL!J115</f>
        <v>14</v>
      </c>
      <c r="BP114" s="237">
        <f>M7_FINAL!K115</f>
        <v>15.760000000000002</v>
      </c>
      <c r="BQ114" s="237" t="str">
        <f t="shared" si="16"/>
        <v>V</v>
      </c>
      <c r="BR114" s="237">
        <f>M8FINAL!E115</f>
        <v>20</v>
      </c>
      <c r="BS114" s="237" t="str">
        <f>M8FINAL!F115</f>
        <v/>
      </c>
      <c r="BT114" s="237">
        <f>M8FINAL!G115</f>
        <v>20</v>
      </c>
      <c r="BU114" s="237">
        <f>M8FINAL!H115</f>
        <v>11.75</v>
      </c>
      <c r="BV114" s="237" t="str">
        <f>M8FINAL!I115</f>
        <v/>
      </c>
      <c r="BW114" s="237">
        <f>M8FINAL!J115</f>
        <v>11.75</v>
      </c>
      <c r="BX114" s="237">
        <f>M8FINAL!K115</f>
        <v>15.875</v>
      </c>
      <c r="BY114" s="237" t="str">
        <f t="shared" si="17"/>
        <v>V</v>
      </c>
      <c r="BZ114" s="237">
        <f t="shared" si="10"/>
        <v>11.940687500000001</v>
      </c>
      <c r="CA114" s="124" t="str">
        <f t="shared" si="18"/>
        <v/>
      </c>
      <c r="CB114" s="129" t="s">
        <v>413</v>
      </c>
    </row>
    <row r="115" spans="2:80">
      <c r="B115" s="101">
        <v>107</v>
      </c>
      <c r="C115" s="130" t="s">
        <v>411</v>
      </c>
      <c r="D115" s="128" t="s">
        <v>410</v>
      </c>
      <c r="E115" s="237">
        <f>'M1 FINAL'!D114</f>
        <v>8</v>
      </c>
      <c r="F115" s="237" t="str">
        <f>'M1 FINAL'!E114</f>
        <v/>
      </c>
      <c r="G115" s="237">
        <f>'M1 FINAL'!F114</f>
        <v>8</v>
      </c>
      <c r="H115" s="237">
        <f>'M1 FINAL'!G114</f>
        <v>15</v>
      </c>
      <c r="I115" s="237" t="str">
        <f>'M1 FINAL'!H114</f>
        <v/>
      </c>
      <c r="J115" s="237">
        <f>'M1 FINAL'!I114</f>
        <v>15</v>
      </c>
      <c r="K115" s="237">
        <f>'M1 FINAL'!J114</f>
        <v>17.5</v>
      </c>
      <c r="L115" s="237" t="str">
        <f>'M1 FINAL'!K114</f>
        <v/>
      </c>
      <c r="M115" s="237">
        <f>'M1 FINAL'!L114</f>
        <v>17.5</v>
      </c>
      <c r="N115" s="237">
        <f>'M1 FINAL'!M114</f>
        <v>13</v>
      </c>
      <c r="O115" s="237" t="str">
        <f t="shared" si="11"/>
        <v>V</v>
      </c>
      <c r="P115" s="237">
        <f>'M2 FINAL'!D114</f>
        <v>17.75</v>
      </c>
      <c r="Q115" s="237" t="str">
        <f>'M2 FINAL'!E114</f>
        <v/>
      </c>
      <c r="R115" s="237">
        <f>'M2 FINAL'!F114</f>
        <v>17.75</v>
      </c>
      <c r="S115" s="237">
        <f>'M2 FINAL'!G114</f>
        <v>16.5</v>
      </c>
      <c r="T115" s="237" t="str">
        <f>'M2 FINAL'!H114</f>
        <v/>
      </c>
      <c r="U115" s="237">
        <f>'M2 FINAL'!I114</f>
        <v>16.5</v>
      </c>
      <c r="V115" s="237">
        <f>'M2 FINAL'!J114</f>
        <v>17.200000000000003</v>
      </c>
      <c r="W115" s="237" t="str">
        <f t="shared" si="12"/>
        <v>V</v>
      </c>
      <c r="X115" s="237">
        <f>'M3-FINAL'!E116</f>
        <v>11</v>
      </c>
      <c r="Y115" s="237" t="str">
        <f>'M3-FINAL'!F116</f>
        <v/>
      </c>
      <c r="Z115" s="237">
        <f>'M3-FINAL'!G116</f>
        <v>11</v>
      </c>
      <c r="AA115" s="237">
        <f>'M3-FINAL'!H116</f>
        <v>16</v>
      </c>
      <c r="AB115" s="237" t="str">
        <f>'M3-FINAL'!I116</f>
        <v/>
      </c>
      <c r="AC115" s="237">
        <f>'M3-FINAL'!J116</f>
        <v>16</v>
      </c>
      <c r="AD115" s="237">
        <f>'M3-FINAL'!K116</f>
        <v>13.5</v>
      </c>
      <c r="AE115" s="237" t="str">
        <f t="shared" si="13"/>
        <v>V</v>
      </c>
      <c r="AF115" s="237">
        <f>'M4_FINAL '!E115</f>
        <v>15.5</v>
      </c>
      <c r="AG115" s="237" t="str">
        <f>IF('M4_FINAL '!F115="","",'M4_FINAL '!F115)</f>
        <v/>
      </c>
      <c r="AH115" s="237">
        <f>'M4_FINAL '!G115</f>
        <v>15.5</v>
      </c>
      <c r="AI115" s="237">
        <f>'M4_FINAL '!H115</f>
        <v>14</v>
      </c>
      <c r="AJ115" s="237" t="str">
        <f>IF('M4_FINAL '!I115="","",'M4_FINAL '!I115)</f>
        <v/>
      </c>
      <c r="AK115" s="237">
        <f>'M4_FINAL '!J115</f>
        <v>14</v>
      </c>
      <c r="AL115" s="237">
        <f>'M4_FINAL '!K115</f>
        <v>14.840000000000002</v>
      </c>
      <c r="AM115" s="270" t="str">
        <f t="shared" si="14"/>
        <v>V</v>
      </c>
      <c r="AN115" s="237">
        <f>'M5-FINAL'!D114</f>
        <v>13</v>
      </c>
      <c r="AO115" s="237" t="str">
        <f>'M5-FINAL'!E114</f>
        <v/>
      </c>
      <c r="AP115" s="237">
        <f>'M5-FINAL'!F114</f>
        <v>13</v>
      </c>
      <c r="AQ115" s="237">
        <f>'M5-FINAL'!G114</f>
        <v>15</v>
      </c>
      <c r="AR115" s="237" t="str">
        <f>'M5-FINAL'!H114</f>
        <v/>
      </c>
      <c r="AS115" s="237">
        <f>'M5-FINAL'!I114</f>
        <v>15</v>
      </c>
      <c r="AT115" s="237">
        <f>'M5-FINAL'!J114</f>
        <v>10.5</v>
      </c>
      <c r="AU115" s="237" t="str">
        <f>'M5-FINAL'!K114</f>
        <v/>
      </c>
      <c r="AV115" s="237">
        <f>'M5-FINAL'!L114</f>
        <v>10.5</v>
      </c>
      <c r="AW115" s="237">
        <f>'M5-FINAL'!M114</f>
        <v>12.81</v>
      </c>
      <c r="AX115" s="237" t="str">
        <f t="shared" si="15"/>
        <v>V</v>
      </c>
      <c r="AY115" s="237">
        <f>'M6-FINAL'!D114</f>
        <v>12.5</v>
      </c>
      <c r="AZ115" s="237" t="str">
        <f>'M6-FINAL'!E114</f>
        <v/>
      </c>
      <c r="BA115" s="237">
        <f>'M6-FINAL'!F114</f>
        <v>12.5</v>
      </c>
      <c r="BB115" s="237">
        <f>'M6-FINAL'!G114</f>
        <v>12.5</v>
      </c>
      <c r="BC115" s="237" t="str">
        <f>'M6-FINAL'!H114</f>
        <v/>
      </c>
      <c r="BD115" s="237">
        <f>'M6-FINAL'!I114</f>
        <v>12.5</v>
      </c>
      <c r="BE115" s="237">
        <f>'M6-FINAL'!J114</f>
        <v>13.5</v>
      </c>
      <c r="BF115" s="237" t="str">
        <f>'M6-FINAL'!K114</f>
        <v/>
      </c>
      <c r="BG115" s="237">
        <f>'M6-FINAL'!L114</f>
        <v>13.5</v>
      </c>
      <c r="BH115" s="237">
        <f>'M6-FINAL'!M114</f>
        <v>12.8</v>
      </c>
      <c r="BI115" s="237" t="str">
        <f t="shared" si="19"/>
        <v>V</v>
      </c>
      <c r="BJ115" s="237">
        <f>M7_FINAL!E116</f>
        <v>15</v>
      </c>
      <c r="BK115" s="237" t="str">
        <f>M7_FINAL!F116</f>
        <v/>
      </c>
      <c r="BL115" s="237">
        <f>M7_FINAL!G116</f>
        <v>15</v>
      </c>
      <c r="BM115" s="237">
        <f>M7_FINAL!H116</f>
        <v>14.5</v>
      </c>
      <c r="BN115" s="237" t="str">
        <f>M7_FINAL!I116</f>
        <v/>
      </c>
      <c r="BO115" s="237">
        <f>M7_FINAL!J116</f>
        <v>14.5</v>
      </c>
      <c r="BP115" s="237">
        <f>M7_FINAL!K116</f>
        <v>14.72</v>
      </c>
      <c r="BQ115" s="237" t="str">
        <f t="shared" si="16"/>
        <v>V</v>
      </c>
      <c r="BR115" s="237">
        <f>M8FINAL!E116</f>
        <v>20</v>
      </c>
      <c r="BS115" s="237" t="str">
        <f>M8FINAL!F116</f>
        <v/>
      </c>
      <c r="BT115" s="237">
        <f>M8FINAL!G116</f>
        <v>20</v>
      </c>
      <c r="BU115" s="237">
        <f>M8FINAL!H116</f>
        <v>14.75</v>
      </c>
      <c r="BV115" s="237" t="str">
        <f>M8FINAL!I116</f>
        <v/>
      </c>
      <c r="BW115" s="237">
        <f>M8FINAL!J116</f>
        <v>14.75</v>
      </c>
      <c r="BX115" s="237">
        <f>M8FINAL!K116</f>
        <v>17.375</v>
      </c>
      <c r="BY115" s="237" t="str">
        <f t="shared" si="17"/>
        <v>V</v>
      </c>
      <c r="BZ115" s="237">
        <f t="shared" si="10"/>
        <v>14.530625000000001</v>
      </c>
      <c r="CA115" s="124" t="str">
        <f t="shared" si="18"/>
        <v xml:space="preserve">Admis(e) </v>
      </c>
      <c r="CB115" s="130" t="s">
        <v>411</v>
      </c>
    </row>
    <row r="116" spans="2:80">
      <c r="B116" s="102">
        <v>108</v>
      </c>
      <c r="C116" s="130" t="s">
        <v>409</v>
      </c>
      <c r="D116" s="128" t="s">
        <v>408</v>
      </c>
      <c r="E116" s="237">
        <f>'M1 FINAL'!D115</f>
        <v>14.3</v>
      </c>
      <c r="F116" s="237" t="str">
        <f>'M1 FINAL'!E115</f>
        <v/>
      </c>
      <c r="G116" s="237">
        <f>'M1 FINAL'!F115</f>
        <v>14.3</v>
      </c>
      <c r="H116" s="237">
        <f>'M1 FINAL'!G115</f>
        <v>13.5</v>
      </c>
      <c r="I116" s="237" t="str">
        <f>'M1 FINAL'!H115</f>
        <v/>
      </c>
      <c r="J116" s="237">
        <f>'M1 FINAL'!I115</f>
        <v>13.5</v>
      </c>
      <c r="K116" s="237">
        <f>'M1 FINAL'!J115</f>
        <v>18.5</v>
      </c>
      <c r="L116" s="237" t="str">
        <f>'M1 FINAL'!K115</f>
        <v/>
      </c>
      <c r="M116" s="237">
        <f>'M1 FINAL'!L115</f>
        <v>18.5</v>
      </c>
      <c r="N116" s="237">
        <f>'M1 FINAL'!M115</f>
        <v>15.05</v>
      </c>
      <c r="O116" s="237" t="str">
        <f t="shared" si="11"/>
        <v>V</v>
      </c>
      <c r="P116" s="237">
        <f>'M2 FINAL'!D115</f>
        <v>13.75</v>
      </c>
      <c r="Q116" s="237" t="str">
        <f>'M2 FINAL'!E115</f>
        <v/>
      </c>
      <c r="R116" s="237">
        <f>'M2 FINAL'!F115</f>
        <v>13.75</v>
      </c>
      <c r="S116" s="237">
        <f>'M2 FINAL'!G115</f>
        <v>18.5</v>
      </c>
      <c r="T116" s="237" t="str">
        <f>'M2 FINAL'!H115</f>
        <v/>
      </c>
      <c r="U116" s="237">
        <f>'M2 FINAL'!I115</f>
        <v>18.5</v>
      </c>
      <c r="V116" s="237">
        <f>'M2 FINAL'!J115</f>
        <v>15.840000000000002</v>
      </c>
      <c r="W116" s="237" t="str">
        <f t="shared" si="12"/>
        <v>V</v>
      </c>
      <c r="X116" s="237">
        <f>'M3-FINAL'!E117</f>
        <v>17.75</v>
      </c>
      <c r="Y116" s="237" t="str">
        <f>'M3-FINAL'!F117</f>
        <v/>
      </c>
      <c r="Z116" s="237">
        <f>'M3-FINAL'!G117</f>
        <v>17.75</v>
      </c>
      <c r="AA116" s="237">
        <f>'M3-FINAL'!H117</f>
        <v>19.75</v>
      </c>
      <c r="AB116" s="237" t="str">
        <f>'M3-FINAL'!I117</f>
        <v/>
      </c>
      <c r="AC116" s="237">
        <f>'M3-FINAL'!J117</f>
        <v>19.75</v>
      </c>
      <c r="AD116" s="237">
        <f>'M3-FINAL'!K117</f>
        <v>18.75</v>
      </c>
      <c r="AE116" s="237" t="str">
        <f t="shared" si="13"/>
        <v>V</v>
      </c>
      <c r="AF116" s="237">
        <f>'M4_FINAL '!E116</f>
        <v>15.125</v>
      </c>
      <c r="AG116" s="237" t="str">
        <f>IF('M4_FINAL '!F116="","",'M4_FINAL '!F116)</f>
        <v/>
      </c>
      <c r="AH116" s="237">
        <f>'M4_FINAL '!G116</f>
        <v>15.125</v>
      </c>
      <c r="AI116" s="237">
        <f>'M4_FINAL '!H116</f>
        <v>15.5</v>
      </c>
      <c r="AJ116" s="237" t="str">
        <f>IF('M4_FINAL '!I116="","",'M4_FINAL '!I116)</f>
        <v/>
      </c>
      <c r="AK116" s="237">
        <f>'M4_FINAL '!J116</f>
        <v>15.5</v>
      </c>
      <c r="AL116" s="237">
        <f>'M4_FINAL '!K116</f>
        <v>15.290000000000001</v>
      </c>
      <c r="AM116" s="270" t="str">
        <f t="shared" si="14"/>
        <v>V</v>
      </c>
      <c r="AN116" s="237">
        <f>'M5-FINAL'!D115</f>
        <v>15</v>
      </c>
      <c r="AO116" s="237" t="str">
        <f>'M5-FINAL'!E115</f>
        <v/>
      </c>
      <c r="AP116" s="237">
        <f>'M5-FINAL'!F115</f>
        <v>15</v>
      </c>
      <c r="AQ116" s="237">
        <f>'M5-FINAL'!G115</f>
        <v>18</v>
      </c>
      <c r="AR116" s="237" t="str">
        <f>'M5-FINAL'!H115</f>
        <v/>
      </c>
      <c r="AS116" s="237">
        <f>'M5-FINAL'!I115</f>
        <v>18</v>
      </c>
      <c r="AT116" s="237">
        <f>'M5-FINAL'!J115</f>
        <v>10.5</v>
      </c>
      <c r="AU116" s="237" t="str">
        <f>'M5-FINAL'!K115</f>
        <v/>
      </c>
      <c r="AV116" s="237">
        <f>'M5-FINAL'!L115</f>
        <v>10.5</v>
      </c>
      <c r="AW116" s="237">
        <f>'M5-FINAL'!M115</f>
        <v>14.46</v>
      </c>
      <c r="AX116" s="237" t="str">
        <f t="shared" si="15"/>
        <v>V</v>
      </c>
      <c r="AY116" s="237">
        <f>'M6-FINAL'!D115</f>
        <v>12</v>
      </c>
      <c r="AZ116" s="237" t="str">
        <f>'M6-FINAL'!E115</f>
        <v/>
      </c>
      <c r="BA116" s="237">
        <f>'M6-FINAL'!F115</f>
        <v>12</v>
      </c>
      <c r="BB116" s="237">
        <f>'M6-FINAL'!G115</f>
        <v>12</v>
      </c>
      <c r="BC116" s="237" t="str">
        <f>'M6-FINAL'!H115</f>
        <v/>
      </c>
      <c r="BD116" s="237">
        <f>'M6-FINAL'!I115</f>
        <v>12</v>
      </c>
      <c r="BE116" s="237">
        <f>'M6-FINAL'!J115</f>
        <v>12.5</v>
      </c>
      <c r="BF116" s="237" t="str">
        <f>'M6-FINAL'!K115</f>
        <v/>
      </c>
      <c r="BG116" s="237">
        <f>'M6-FINAL'!L115</f>
        <v>12.5</v>
      </c>
      <c r="BH116" s="237">
        <f>'M6-FINAL'!M115</f>
        <v>12.15</v>
      </c>
      <c r="BI116" s="237" t="str">
        <f t="shared" si="19"/>
        <v>V</v>
      </c>
      <c r="BJ116" s="237">
        <f>M7_FINAL!E117</f>
        <v>17.25</v>
      </c>
      <c r="BK116" s="237" t="str">
        <f>M7_FINAL!F117</f>
        <v/>
      </c>
      <c r="BL116" s="237">
        <f>M7_FINAL!G117</f>
        <v>17.25</v>
      </c>
      <c r="BM116" s="237">
        <f>M7_FINAL!H117</f>
        <v>14.5</v>
      </c>
      <c r="BN116" s="237" t="str">
        <f>M7_FINAL!I117</f>
        <v/>
      </c>
      <c r="BO116" s="237">
        <f>M7_FINAL!J117</f>
        <v>14.5</v>
      </c>
      <c r="BP116" s="237">
        <f>M7_FINAL!K117</f>
        <v>15.71</v>
      </c>
      <c r="BQ116" s="237" t="str">
        <f t="shared" si="16"/>
        <v>V</v>
      </c>
      <c r="BR116" s="237">
        <f>M8FINAL!E117</f>
        <v>20</v>
      </c>
      <c r="BS116" s="237" t="str">
        <f>M8FINAL!F117</f>
        <v/>
      </c>
      <c r="BT116" s="237">
        <f>M8FINAL!G117</f>
        <v>20</v>
      </c>
      <c r="BU116" s="237">
        <f>M8FINAL!H117</f>
        <v>13</v>
      </c>
      <c r="BV116" s="237" t="str">
        <f>M8FINAL!I117</f>
        <v/>
      </c>
      <c r="BW116" s="237">
        <f>M8FINAL!J117</f>
        <v>13</v>
      </c>
      <c r="BX116" s="237">
        <f>M8FINAL!K117</f>
        <v>16.5</v>
      </c>
      <c r="BY116" s="237" t="str">
        <f t="shared" si="17"/>
        <v>V</v>
      </c>
      <c r="BZ116" s="237">
        <f t="shared" si="10"/>
        <v>15.468750000000004</v>
      </c>
      <c r="CA116" s="124" t="str">
        <f t="shared" si="18"/>
        <v xml:space="preserve">Admis(e) </v>
      </c>
      <c r="CB116" s="130" t="s">
        <v>409</v>
      </c>
    </row>
    <row r="117" spans="2:80">
      <c r="B117" s="101">
        <v>109</v>
      </c>
      <c r="C117" s="131" t="s">
        <v>407</v>
      </c>
      <c r="D117" s="131" t="s">
        <v>406</v>
      </c>
      <c r="E117" s="237">
        <f>'M1 FINAL'!D116</f>
        <v>12.2</v>
      </c>
      <c r="F117" s="237" t="str">
        <f>'M1 FINAL'!E116</f>
        <v/>
      </c>
      <c r="G117" s="237">
        <f>'M1 FINAL'!F116</f>
        <v>12.2</v>
      </c>
      <c r="H117" s="237">
        <f>'M1 FINAL'!G116</f>
        <v>12</v>
      </c>
      <c r="I117" s="237" t="str">
        <f>'M1 FINAL'!H116</f>
        <v/>
      </c>
      <c r="J117" s="237">
        <f>'M1 FINAL'!I116</f>
        <v>12</v>
      </c>
      <c r="K117" s="237">
        <f>'M1 FINAL'!J116</f>
        <v>12</v>
      </c>
      <c r="L117" s="237" t="str">
        <f>'M1 FINAL'!K116</f>
        <v/>
      </c>
      <c r="M117" s="237">
        <f>'M1 FINAL'!L116</f>
        <v>12</v>
      </c>
      <c r="N117" s="237">
        <f>'M1 FINAL'!M116</f>
        <v>12.074999999999999</v>
      </c>
      <c r="O117" s="237" t="str">
        <f t="shared" si="11"/>
        <v>V</v>
      </c>
      <c r="P117" s="237">
        <f>'M2 FINAL'!D116</f>
        <v>15</v>
      </c>
      <c r="Q117" s="237" t="str">
        <f>'M2 FINAL'!E116</f>
        <v/>
      </c>
      <c r="R117" s="237">
        <f>'M2 FINAL'!F116</f>
        <v>15</v>
      </c>
      <c r="S117" s="237">
        <f>'M2 FINAL'!G116</f>
        <v>6.5</v>
      </c>
      <c r="T117" s="237">
        <f>'M2 FINAL'!H116</f>
        <v>10</v>
      </c>
      <c r="U117" s="237">
        <f>'M2 FINAL'!I116</f>
        <v>10</v>
      </c>
      <c r="V117" s="237">
        <f>'M2 FINAL'!J116</f>
        <v>12.8</v>
      </c>
      <c r="W117" s="237" t="str">
        <f t="shared" si="12"/>
        <v>VAR</v>
      </c>
      <c r="X117" s="237">
        <f>'M3-FINAL'!E118</f>
        <v>12</v>
      </c>
      <c r="Y117" s="237" t="str">
        <f>'M3-FINAL'!F118</f>
        <v/>
      </c>
      <c r="Z117" s="237">
        <f>'M3-FINAL'!G118</f>
        <v>12</v>
      </c>
      <c r="AA117" s="237">
        <f>'M3-FINAL'!H118</f>
        <v>12</v>
      </c>
      <c r="AB117" s="237" t="str">
        <f>'M3-FINAL'!I118</f>
        <v/>
      </c>
      <c r="AC117" s="237">
        <f>'M3-FINAL'!J118</f>
        <v>12</v>
      </c>
      <c r="AD117" s="237">
        <f>'M3-FINAL'!K118</f>
        <v>12</v>
      </c>
      <c r="AE117" s="237" t="str">
        <f t="shared" si="13"/>
        <v>V</v>
      </c>
      <c r="AF117" s="237">
        <f>'M4_FINAL '!E117</f>
        <v>12.25</v>
      </c>
      <c r="AG117" s="237" t="str">
        <f>IF('M4_FINAL '!F117="","",'M4_FINAL '!F117)</f>
        <v/>
      </c>
      <c r="AH117" s="237">
        <f>'M4_FINAL '!G117</f>
        <v>12.25</v>
      </c>
      <c r="AI117" s="237">
        <f>'M4_FINAL '!H117</f>
        <v>16.75</v>
      </c>
      <c r="AJ117" s="237" t="str">
        <f>IF('M4_FINAL '!I117="","",'M4_FINAL '!I117)</f>
        <v/>
      </c>
      <c r="AK117" s="237">
        <f>'M4_FINAL '!J117</f>
        <v>16.75</v>
      </c>
      <c r="AL117" s="237">
        <f>'M4_FINAL '!K117</f>
        <v>14.23</v>
      </c>
      <c r="AM117" s="270" t="str">
        <f t="shared" si="14"/>
        <v>V</v>
      </c>
      <c r="AN117" s="237">
        <f>'M5-FINAL'!D116</f>
        <v>12</v>
      </c>
      <c r="AO117" s="237" t="str">
        <f>'M5-FINAL'!E116</f>
        <v/>
      </c>
      <c r="AP117" s="237">
        <f>'M5-FINAL'!F116</f>
        <v>12</v>
      </c>
      <c r="AQ117" s="237">
        <f>'M5-FINAL'!G116</f>
        <v>13.5</v>
      </c>
      <c r="AR117" s="237" t="str">
        <f>'M5-FINAL'!H116</f>
        <v/>
      </c>
      <c r="AS117" s="237">
        <f>'M5-FINAL'!I116</f>
        <v>13.5</v>
      </c>
      <c r="AT117" s="237">
        <f>'M5-FINAL'!J116</f>
        <v>12</v>
      </c>
      <c r="AU117" s="237" t="str">
        <f>'M5-FINAL'!K116</f>
        <v/>
      </c>
      <c r="AV117" s="237">
        <f>'M5-FINAL'!L116</f>
        <v>12</v>
      </c>
      <c r="AW117" s="237">
        <f>'M5-FINAL'!M116</f>
        <v>12.494999999999999</v>
      </c>
      <c r="AX117" s="237" t="str">
        <f t="shared" si="15"/>
        <v>V</v>
      </c>
      <c r="AY117" s="237">
        <f>'M6-FINAL'!D116</f>
        <v>15</v>
      </c>
      <c r="AZ117" s="237" t="str">
        <f>'M6-FINAL'!E116</f>
        <v/>
      </c>
      <c r="BA117" s="237">
        <f>'M6-FINAL'!F116</f>
        <v>15</v>
      </c>
      <c r="BB117" s="237">
        <f>'M6-FINAL'!G116</f>
        <v>15</v>
      </c>
      <c r="BC117" s="237" t="str">
        <f>'M6-FINAL'!H116</f>
        <v/>
      </c>
      <c r="BD117" s="237">
        <f>'M6-FINAL'!I116</f>
        <v>15</v>
      </c>
      <c r="BE117" s="237">
        <f>'M6-FINAL'!J116</f>
        <v>12.5</v>
      </c>
      <c r="BF117" s="237" t="str">
        <f>'M6-FINAL'!K116</f>
        <v/>
      </c>
      <c r="BG117" s="237">
        <f>'M6-FINAL'!L116</f>
        <v>12.5</v>
      </c>
      <c r="BH117" s="237">
        <f>'M6-FINAL'!M116</f>
        <v>14.25</v>
      </c>
      <c r="BI117" s="237" t="str">
        <f t="shared" si="19"/>
        <v>V</v>
      </c>
      <c r="BJ117" s="237">
        <f>M7_FINAL!E118</f>
        <v>14.625</v>
      </c>
      <c r="BK117" s="237" t="str">
        <f>M7_FINAL!F118</f>
        <v/>
      </c>
      <c r="BL117" s="237">
        <f>M7_FINAL!G118</f>
        <v>14.625</v>
      </c>
      <c r="BM117" s="237">
        <f>M7_FINAL!H118</f>
        <v>12</v>
      </c>
      <c r="BN117" s="237" t="str">
        <f>M7_FINAL!I118</f>
        <v/>
      </c>
      <c r="BO117" s="237">
        <f>M7_FINAL!J118</f>
        <v>12</v>
      </c>
      <c r="BP117" s="237">
        <f>M7_FINAL!K118</f>
        <v>13.155000000000001</v>
      </c>
      <c r="BQ117" s="237" t="str">
        <f t="shared" si="16"/>
        <v>V</v>
      </c>
      <c r="BR117" s="237">
        <f>M8FINAL!E118</f>
        <v>12.5</v>
      </c>
      <c r="BS117" s="237" t="str">
        <f>M8FINAL!F118</f>
        <v/>
      </c>
      <c r="BT117" s="237">
        <f>M8FINAL!G118</f>
        <v>12.5</v>
      </c>
      <c r="BU117" s="237">
        <f>M8FINAL!H118</f>
        <v>12</v>
      </c>
      <c r="BV117" s="237" t="str">
        <f>M8FINAL!I118</f>
        <v/>
      </c>
      <c r="BW117" s="237">
        <f>M8FINAL!J118</f>
        <v>12</v>
      </c>
      <c r="BX117" s="237">
        <f>M8FINAL!K118</f>
        <v>12.25</v>
      </c>
      <c r="BY117" s="237" t="str">
        <f t="shared" si="17"/>
        <v>V</v>
      </c>
      <c r="BZ117" s="237">
        <f t="shared" si="10"/>
        <v>12.906874999999999</v>
      </c>
      <c r="CA117" s="124" t="str">
        <f t="shared" si="18"/>
        <v xml:space="preserve">Admis(e) </v>
      </c>
      <c r="CB117" s="133" t="s">
        <v>407</v>
      </c>
    </row>
    <row r="118" spans="2:80">
      <c r="B118" s="102">
        <v>110</v>
      </c>
      <c r="C118" s="129" t="s">
        <v>405</v>
      </c>
      <c r="D118" s="128" t="s">
        <v>404</v>
      </c>
      <c r="E118" s="237">
        <f>'M1 FINAL'!D117</f>
        <v>12.600000000000001</v>
      </c>
      <c r="F118" s="237" t="str">
        <f>'M1 FINAL'!E117</f>
        <v/>
      </c>
      <c r="G118" s="237">
        <f>'M1 FINAL'!F117</f>
        <v>12.600000000000001</v>
      </c>
      <c r="H118" s="237">
        <f>'M1 FINAL'!G117</f>
        <v>7.5</v>
      </c>
      <c r="I118" s="237">
        <f>'M1 FINAL'!H117</f>
        <v>14</v>
      </c>
      <c r="J118" s="237">
        <f>'M1 FINAL'!I117</f>
        <v>12</v>
      </c>
      <c r="K118" s="237">
        <f>'M1 FINAL'!J117</f>
        <v>12.5</v>
      </c>
      <c r="L118" s="237" t="str">
        <f>'M1 FINAL'!K117</f>
        <v/>
      </c>
      <c r="M118" s="237">
        <f>'M1 FINAL'!L117</f>
        <v>12.5</v>
      </c>
      <c r="N118" s="237">
        <f>'M1 FINAL'!M117</f>
        <v>12.350000000000001</v>
      </c>
      <c r="O118" s="237" t="str">
        <f t="shared" si="11"/>
        <v>VAR</v>
      </c>
      <c r="P118" s="237">
        <f>'M2 FINAL'!D117</f>
        <v>8.75</v>
      </c>
      <c r="Q118" s="237">
        <f>'M2 FINAL'!E117</f>
        <v>16</v>
      </c>
      <c r="R118" s="237">
        <f>'M2 FINAL'!F117</f>
        <v>12</v>
      </c>
      <c r="S118" s="237">
        <f>'M2 FINAL'!G117</f>
        <v>11.25</v>
      </c>
      <c r="T118" s="237">
        <f>'M2 FINAL'!H117</f>
        <v>8</v>
      </c>
      <c r="U118" s="237">
        <f>'M2 FINAL'!I117</f>
        <v>11.25</v>
      </c>
      <c r="V118" s="237">
        <f>'M2 FINAL'!J117</f>
        <v>11.670000000000002</v>
      </c>
      <c r="W118" s="237" t="str">
        <f t="shared" si="12"/>
        <v>VPC</v>
      </c>
      <c r="X118" s="237">
        <f>'M3-FINAL'!E119</f>
        <v>8.875</v>
      </c>
      <c r="Y118" s="237">
        <f>'M3-FINAL'!F119</f>
        <v>5.5</v>
      </c>
      <c r="Z118" s="237">
        <f>'M3-FINAL'!G119</f>
        <v>8.875</v>
      </c>
      <c r="AA118" s="237">
        <f>'M3-FINAL'!H119</f>
        <v>10.75</v>
      </c>
      <c r="AB118" s="237">
        <f>'M3-FINAL'!I119</f>
        <v>12</v>
      </c>
      <c r="AC118" s="237">
        <f>'M3-FINAL'!J119</f>
        <v>12</v>
      </c>
      <c r="AD118" s="237">
        <f>'M3-FINAL'!K119</f>
        <v>10.4375</v>
      </c>
      <c r="AE118" s="237" t="str">
        <f t="shared" si="13"/>
        <v>VPC</v>
      </c>
      <c r="AF118" s="237">
        <f>'M4_FINAL '!E118</f>
        <v>12.5</v>
      </c>
      <c r="AG118" s="237" t="str">
        <f>IF('M4_FINAL '!F118="","",'M4_FINAL '!F118)</f>
        <v/>
      </c>
      <c r="AH118" s="237">
        <f>'M4_FINAL '!G118</f>
        <v>12.5</v>
      </c>
      <c r="AI118" s="237">
        <f>'M4_FINAL '!H118</f>
        <v>10.5</v>
      </c>
      <c r="AJ118" s="237">
        <f>IF('M4_FINAL '!I118="","",'M4_FINAL '!I118)</f>
        <v>10</v>
      </c>
      <c r="AK118" s="237">
        <f>'M4_FINAL '!J118</f>
        <v>10.5</v>
      </c>
      <c r="AL118" s="237">
        <f>'M4_FINAL '!K118</f>
        <v>11.620000000000001</v>
      </c>
      <c r="AM118" s="270" t="str">
        <f t="shared" si="14"/>
        <v>VPC</v>
      </c>
      <c r="AN118" s="237">
        <f>'M5-FINAL'!D117</f>
        <v>14</v>
      </c>
      <c r="AO118" s="237" t="str">
        <f>'M5-FINAL'!E117</f>
        <v/>
      </c>
      <c r="AP118" s="237">
        <f>'M5-FINAL'!F117</f>
        <v>14</v>
      </c>
      <c r="AQ118" s="237">
        <f>'M5-FINAL'!G117</f>
        <v>16</v>
      </c>
      <c r="AR118" s="237" t="str">
        <f>'M5-FINAL'!H117</f>
        <v/>
      </c>
      <c r="AS118" s="237">
        <f>'M5-FINAL'!I117</f>
        <v>16</v>
      </c>
      <c r="AT118" s="237">
        <f>'M5-FINAL'!J117</f>
        <v>11</v>
      </c>
      <c r="AU118" s="237" t="str">
        <f>'M5-FINAL'!K117</f>
        <v/>
      </c>
      <c r="AV118" s="237">
        <f>'M5-FINAL'!L117</f>
        <v>11</v>
      </c>
      <c r="AW118" s="237">
        <f>'M5-FINAL'!M117</f>
        <v>13.64</v>
      </c>
      <c r="AX118" s="237" t="str">
        <f t="shared" si="15"/>
        <v>V</v>
      </c>
      <c r="AY118" s="237">
        <f>'M6-FINAL'!D117</f>
        <v>13.5</v>
      </c>
      <c r="AZ118" s="237" t="str">
        <f>'M6-FINAL'!E117</f>
        <v/>
      </c>
      <c r="BA118" s="237">
        <f>'M6-FINAL'!F117</f>
        <v>13.5</v>
      </c>
      <c r="BB118" s="237">
        <f>'M6-FINAL'!G117</f>
        <v>13.5</v>
      </c>
      <c r="BC118" s="237" t="str">
        <f>'M6-FINAL'!H117</f>
        <v/>
      </c>
      <c r="BD118" s="237">
        <f>'M6-FINAL'!I117</f>
        <v>13.5</v>
      </c>
      <c r="BE118" s="237">
        <f>'M6-FINAL'!J117</f>
        <v>12.5</v>
      </c>
      <c r="BF118" s="237" t="str">
        <f>'M6-FINAL'!K117</f>
        <v/>
      </c>
      <c r="BG118" s="237">
        <f>'M6-FINAL'!L117</f>
        <v>12.5</v>
      </c>
      <c r="BH118" s="237">
        <f>'M6-FINAL'!M117</f>
        <v>13.2</v>
      </c>
      <c r="BI118" s="237" t="str">
        <f t="shared" si="19"/>
        <v>V</v>
      </c>
      <c r="BJ118" s="237">
        <f>M7_FINAL!E119</f>
        <v>17.5</v>
      </c>
      <c r="BK118" s="237" t="str">
        <f>M7_FINAL!F119</f>
        <v/>
      </c>
      <c r="BL118" s="237">
        <f>M7_FINAL!G119</f>
        <v>17.5</v>
      </c>
      <c r="BM118" s="237">
        <f>M7_FINAL!H119</f>
        <v>14.5</v>
      </c>
      <c r="BN118" s="237" t="str">
        <f>M7_FINAL!I119</f>
        <v/>
      </c>
      <c r="BO118" s="237">
        <f>M7_FINAL!J119</f>
        <v>14.5</v>
      </c>
      <c r="BP118" s="237">
        <f>M7_FINAL!K119</f>
        <v>15.82</v>
      </c>
      <c r="BQ118" s="237" t="str">
        <f t="shared" si="16"/>
        <v>V</v>
      </c>
      <c r="BR118" s="237">
        <f>M8FINAL!E119</f>
        <v>20</v>
      </c>
      <c r="BS118" s="237" t="str">
        <f>M8FINAL!F119</f>
        <v/>
      </c>
      <c r="BT118" s="237">
        <f>M8FINAL!G119</f>
        <v>20</v>
      </c>
      <c r="BU118" s="237">
        <f>M8FINAL!H119</f>
        <v>14.5</v>
      </c>
      <c r="BV118" s="237" t="str">
        <f>M8FINAL!I119</f>
        <v/>
      </c>
      <c r="BW118" s="237">
        <f>M8FINAL!J119</f>
        <v>14.5</v>
      </c>
      <c r="BX118" s="237">
        <f>M8FINAL!K119</f>
        <v>17.25</v>
      </c>
      <c r="BY118" s="237" t="str">
        <f t="shared" si="17"/>
        <v>V</v>
      </c>
      <c r="BZ118" s="237">
        <f t="shared" si="10"/>
        <v>13.248437500000001</v>
      </c>
      <c r="CA118" s="124" t="str">
        <f t="shared" si="18"/>
        <v xml:space="preserve">Admis(e) </v>
      </c>
      <c r="CB118" s="129" t="s">
        <v>405</v>
      </c>
    </row>
    <row r="119" spans="2:80">
      <c r="B119" s="101">
        <v>111</v>
      </c>
      <c r="C119" s="129" t="s">
        <v>403</v>
      </c>
      <c r="D119" s="128" t="s">
        <v>402</v>
      </c>
      <c r="E119" s="237">
        <f>'M1 FINAL'!D118</f>
        <v>11.6</v>
      </c>
      <c r="F119" s="237">
        <f>'M1 FINAL'!E118</f>
        <v>12</v>
      </c>
      <c r="G119" s="237">
        <f>'M1 FINAL'!F118</f>
        <v>12</v>
      </c>
      <c r="H119" s="237">
        <f>'M1 FINAL'!G118</f>
        <v>7.5</v>
      </c>
      <c r="I119" s="237">
        <f>'M1 FINAL'!H118</f>
        <v>13</v>
      </c>
      <c r="J119" s="237">
        <f>'M1 FINAL'!I118</f>
        <v>12</v>
      </c>
      <c r="K119" s="237">
        <f>'M1 FINAL'!J118</f>
        <v>16.5</v>
      </c>
      <c r="L119" s="237" t="str">
        <f>'M1 FINAL'!K118</f>
        <v/>
      </c>
      <c r="M119" s="237">
        <f>'M1 FINAL'!L118</f>
        <v>16.5</v>
      </c>
      <c r="N119" s="237">
        <f>'M1 FINAL'!M118</f>
        <v>13.125</v>
      </c>
      <c r="O119" s="237" t="str">
        <f t="shared" si="11"/>
        <v>VAR</v>
      </c>
      <c r="P119" s="237">
        <f>'M2 FINAL'!D118</f>
        <v>10.5</v>
      </c>
      <c r="Q119" s="237">
        <f>'M2 FINAL'!E118</f>
        <v>19</v>
      </c>
      <c r="R119" s="237">
        <f>'M2 FINAL'!F118</f>
        <v>12</v>
      </c>
      <c r="S119" s="237">
        <f>'M2 FINAL'!G118</f>
        <v>8</v>
      </c>
      <c r="T119" s="237">
        <f>'M2 FINAL'!H118</f>
        <v>11</v>
      </c>
      <c r="U119" s="237">
        <f>'M2 FINAL'!I118</f>
        <v>11</v>
      </c>
      <c r="V119" s="237">
        <f>'M2 FINAL'!J118</f>
        <v>11.56</v>
      </c>
      <c r="W119" s="237" t="str">
        <f t="shared" si="12"/>
        <v>VPC</v>
      </c>
      <c r="X119" s="237">
        <f>'M3-FINAL'!E120</f>
        <v>3.25</v>
      </c>
      <c r="Y119" s="237">
        <f>'M3-FINAL'!F120</f>
        <v>6.25</v>
      </c>
      <c r="Z119" s="237">
        <f>'M3-FINAL'!G120</f>
        <v>6.25</v>
      </c>
      <c r="AA119" s="237">
        <f>'M3-FINAL'!H120</f>
        <v>13.25</v>
      </c>
      <c r="AB119" s="237" t="str">
        <f>'M3-FINAL'!I120</f>
        <v/>
      </c>
      <c r="AC119" s="237">
        <f>'M3-FINAL'!J120</f>
        <v>13.25</v>
      </c>
      <c r="AD119" s="237">
        <f>'M3-FINAL'!K120</f>
        <v>9.75</v>
      </c>
      <c r="AE119" s="237" t="str">
        <f t="shared" si="13"/>
        <v>VPC</v>
      </c>
      <c r="AF119" s="237">
        <f>'M4_FINAL '!E119</f>
        <v>12.25</v>
      </c>
      <c r="AG119" s="237" t="str">
        <f>IF('M4_FINAL '!F119="","",'M4_FINAL '!F119)</f>
        <v/>
      </c>
      <c r="AH119" s="237">
        <f>'M4_FINAL '!G119</f>
        <v>12.25</v>
      </c>
      <c r="AI119" s="237">
        <f>'M4_FINAL '!H119</f>
        <v>13.5</v>
      </c>
      <c r="AJ119" s="237" t="str">
        <f>IF('M4_FINAL '!I119="","",'M4_FINAL '!I119)</f>
        <v/>
      </c>
      <c r="AK119" s="237">
        <f>'M4_FINAL '!J119</f>
        <v>13.5</v>
      </c>
      <c r="AL119" s="237">
        <f>'M4_FINAL '!K119</f>
        <v>12.8</v>
      </c>
      <c r="AM119" s="270" t="str">
        <f t="shared" si="14"/>
        <v>V</v>
      </c>
      <c r="AN119" s="237">
        <f>'M5-FINAL'!D118</f>
        <v>13.5</v>
      </c>
      <c r="AO119" s="237" t="str">
        <f>'M5-FINAL'!E118</f>
        <v/>
      </c>
      <c r="AP119" s="237">
        <f>'M5-FINAL'!F118</f>
        <v>13.5</v>
      </c>
      <c r="AQ119" s="237">
        <f>'M5-FINAL'!G118</f>
        <v>15</v>
      </c>
      <c r="AR119" s="237" t="str">
        <f>'M5-FINAL'!H118</f>
        <v/>
      </c>
      <c r="AS119" s="237">
        <f>'M5-FINAL'!I118</f>
        <v>15</v>
      </c>
      <c r="AT119" s="237">
        <f>'M5-FINAL'!J118</f>
        <v>12</v>
      </c>
      <c r="AU119" s="237" t="str">
        <f>'M5-FINAL'!K118</f>
        <v/>
      </c>
      <c r="AV119" s="237">
        <f>'M5-FINAL'!L118</f>
        <v>12</v>
      </c>
      <c r="AW119" s="237">
        <f>'M5-FINAL'!M118</f>
        <v>13.485000000000001</v>
      </c>
      <c r="AX119" s="237" t="str">
        <f t="shared" si="15"/>
        <v>V</v>
      </c>
      <c r="AY119" s="237">
        <f>'M6-FINAL'!D118</f>
        <v>7</v>
      </c>
      <c r="AZ119" s="237">
        <f>'M6-FINAL'!E118</f>
        <v>12</v>
      </c>
      <c r="BA119" s="237">
        <f>'M6-FINAL'!F118</f>
        <v>12</v>
      </c>
      <c r="BB119" s="237">
        <f>'M6-FINAL'!G118</f>
        <v>7</v>
      </c>
      <c r="BC119" s="237">
        <f>'M6-FINAL'!H118</f>
        <v>12</v>
      </c>
      <c r="BD119" s="237">
        <f>'M6-FINAL'!I118</f>
        <v>12</v>
      </c>
      <c r="BE119" s="237">
        <f>'M6-FINAL'!J118</f>
        <v>12</v>
      </c>
      <c r="BF119" s="237" t="str">
        <f>'M6-FINAL'!K118</f>
        <v/>
      </c>
      <c r="BG119" s="237">
        <f>'M6-FINAL'!L118</f>
        <v>12</v>
      </c>
      <c r="BH119" s="237">
        <f>'M6-FINAL'!M118</f>
        <v>12</v>
      </c>
      <c r="BI119" s="237" t="str">
        <f t="shared" si="19"/>
        <v>VAR</v>
      </c>
      <c r="BJ119" s="237">
        <f>M7_FINAL!E120</f>
        <v>17.75</v>
      </c>
      <c r="BK119" s="237" t="str">
        <f>M7_FINAL!F120</f>
        <v/>
      </c>
      <c r="BL119" s="237">
        <f>M7_FINAL!G120</f>
        <v>17.75</v>
      </c>
      <c r="BM119" s="237">
        <f>M7_FINAL!H120</f>
        <v>15</v>
      </c>
      <c r="BN119" s="237" t="str">
        <f>M7_FINAL!I120</f>
        <v/>
      </c>
      <c r="BO119" s="237">
        <f>M7_FINAL!J120</f>
        <v>15</v>
      </c>
      <c r="BP119" s="237">
        <f>M7_FINAL!K120</f>
        <v>16.21</v>
      </c>
      <c r="BQ119" s="237" t="str">
        <f t="shared" si="16"/>
        <v>V</v>
      </c>
      <c r="BR119" s="237">
        <f>M8FINAL!E120</f>
        <v>20</v>
      </c>
      <c r="BS119" s="237" t="str">
        <f>M8FINAL!F120</f>
        <v/>
      </c>
      <c r="BT119" s="237">
        <f>M8FINAL!G120</f>
        <v>20</v>
      </c>
      <c r="BU119" s="237">
        <f>M8FINAL!H120</f>
        <v>13.25</v>
      </c>
      <c r="BV119" s="237" t="str">
        <f>M8FINAL!I120</f>
        <v/>
      </c>
      <c r="BW119" s="237">
        <f>M8FINAL!J120</f>
        <v>13.25</v>
      </c>
      <c r="BX119" s="237">
        <f>M8FINAL!K120</f>
        <v>16.625</v>
      </c>
      <c r="BY119" s="237" t="str">
        <f t="shared" si="17"/>
        <v>V</v>
      </c>
      <c r="BZ119" s="237">
        <f t="shared" si="10"/>
        <v>13.194375000000001</v>
      </c>
      <c r="CA119" s="124" t="str">
        <f t="shared" si="18"/>
        <v xml:space="preserve">Admis(e) </v>
      </c>
      <c r="CB119" s="129" t="s">
        <v>403</v>
      </c>
    </row>
    <row r="120" spans="2:80">
      <c r="B120" s="102">
        <v>112</v>
      </c>
      <c r="C120" s="130" t="s">
        <v>401</v>
      </c>
      <c r="D120" s="128" t="s">
        <v>400</v>
      </c>
      <c r="E120" s="237">
        <f>'M1 FINAL'!D119</f>
        <v>7.7</v>
      </c>
      <c r="F120" s="237">
        <f>'M1 FINAL'!E119</f>
        <v>11.5</v>
      </c>
      <c r="G120" s="237">
        <f>'M1 FINAL'!F119</f>
        <v>11.5</v>
      </c>
      <c r="H120" s="237">
        <f>'M1 FINAL'!G119</f>
        <v>7</v>
      </c>
      <c r="I120" s="237">
        <f>'M1 FINAL'!H119</f>
        <v>12</v>
      </c>
      <c r="J120" s="237">
        <f>'M1 FINAL'!I119</f>
        <v>12</v>
      </c>
      <c r="K120" s="237">
        <f>'M1 FINAL'!J119</f>
        <v>10</v>
      </c>
      <c r="L120" s="237">
        <f>'M1 FINAL'!K119</f>
        <v>13</v>
      </c>
      <c r="M120" s="237">
        <f>'M1 FINAL'!L119</f>
        <v>12</v>
      </c>
      <c r="N120" s="237">
        <f>'M1 FINAL'!M119</f>
        <v>11.8125</v>
      </c>
      <c r="O120" s="237" t="str">
        <f t="shared" si="11"/>
        <v>NV</v>
      </c>
      <c r="P120" s="237">
        <f>'M2 FINAL'!D119</f>
        <v>7</v>
      </c>
      <c r="Q120" s="237" t="str">
        <f>'M2 FINAL'!E119</f>
        <v/>
      </c>
      <c r="R120" s="237">
        <f>'M2 FINAL'!F119</f>
        <v>7</v>
      </c>
      <c r="S120" s="237">
        <f>'M2 FINAL'!G119</f>
        <v>1.75</v>
      </c>
      <c r="T120" s="237" t="str">
        <f>'M2 FINAL'!H119</f>
        <v/>
      </c>
      <c r="U120" s="237">
        <f>'M2 FINAL'!I119</f>
        <v>1.75</v>
      </c>
      <c r="V120" s="237">
        <f>'M2 FINAL'!J119</f>
        <v>4.6900000000000004</v>
      </c>
      <c r="W120" s="237" t="str">
        <f t="shared" si="12"/>
        <v>NV</v>
      </c>
      <c r="X120" s="237">
        <f>'M3-FINAL'!E121</f>
        <v>4.25</v>
      </c>
      <c r="Y120" s="237">
        <f>'M3-FINAL'!F121</f>
        <v>6.5</v>
      </c>
      <c r="Z120" s="237">
        <f>'M3-FINAL'!G121</f>
        <v>6.5</v>
      </c>
      <c r="AA120" s="237">
        <f>'M3-FINAL'!H121</f>
        <v>10.25</v>
      </c>
      <c r="AB120" s="237">
        <f>'M3-FINAL'!I121</f>
        <v>12</v>
      </c>
      <c r="AC120" s="237">
        <f>'M3-FINAL'!J121</f>
        <v>12</v>
      </c>
      <c r="AD120" s="237">
        <f>'M3-FINAL'!K121</f>
        <v>9.25</v>
      </c>
      <c r="AE120" s="237" t="str">
        <f t="shared" si="13"/>
        <v>NV</v>
      </c>
      <c r="AF120" s="237">
        <f>'M4_FINAL '!E120</f>
        <v>6.375</v>
      </c>
      <c r="AG120" s="237" t="str">
        <f>IF('M4_FINAL '!F120="","",'M4_FINAL '!F120)</f>
        <v/>
      </c>
      <c r="AH120" s="237">
        <f>'M4_FINAL '!G120</f>
        <v>6.375</v>
      </c>
      <c r="AI120" s="237">
        <f>'M4_FINAL '!H120</f>
        <v>3.5</v>
      </c>
      <c r="AJ120" s="237" t="str">
        <f>IF('M4_FINAL '!I120="","",'M4_FINAL '!I120)</f>
        <v/>
      </c>
      <c r="AK120" s="237">
        <f>'M4_FINAL '!J120</f>
        <v>3.5</v>
      </c>
      <c r="AL120" s="237">
        <f>'M4_FINAL '!K120</f>
        <v>5.1100000000000003</v>
      </c>
      <c r="AM120" s="270" t="str">
        <f t="shared" si="14"/>
        <v>NV</v>
      </c>
      <c r="AN120" s="237">
        <f>'M5-FINAL'!D119</f>
        <v>10</v>
      </c>
      <c r="AO120" s="237" t="str">
        <f>'M5-FINAL'!E119</f>
        <v/>
      </c>
      <c r="AP120" s="237">
        <f>'M5-FINAL'!F119</f>
        <v>10</v>
      </c>
      <c r="AQ120" s="237">
        <f>'M5-FINAL'!G119</f>
        <v>14.5</v>
      </c>
      <c r="AR120" s="237" t="str">
        <f>'M5-FINAL'!H119</f>
        <v/>
      </c>
      <c r="AS120" s="237">
        <f>'M5-FINAL'!I119</f>
        <v>14.5</v>
      </c>
      <c r="AT120" s="237">
        <f>'M5-FINAL'!J119</f>
        <v>12</v>
      </c>
      <c r="AU120" s="237" t="str">
        <f>'M5-FINAL'!K119</f>
        <v/>
      </c>
      <c r="AV120" s="237">
        <f>'M5-FINAL'!L119</f>
        <v>12</v>
      </c>
      <c r="AW120" s="237">
        <f>'M5-FINAL'!M119</f>
        <v>12.165000000000001</v>
      </c>
      <c r="AX120" s="237" t="str">
        <f t="shared" si="15"/>
        <v>V</v>
      </c>
      <c r="AY120" s="237">
        <f>'M6-FINAL'!D119</f>
        <v>7.5</v>
      </c>
      <c r="AZ120" s="237">
        <f>'M6-FINAL'!E119</f>
        <v>12</v>
      </c>
      <c r="BA120" s="237">
        <f>'M6-FINAL'!F119</f>
        <v>12</v>
      </c>
      <c r="BB120" s="237">
        <f>'M6-FINAL'!G119</f>
        <v>7.5</v>
      </c>
      <c r="BC120" s="237">
        <f>'M6-FINAL'!H119</f>
        <v>12</v>
      </c>
      <c r="BD120" s="237">
        <f>'M6-FINAL'!I119</f>
        <v>12</v>
      </c>
      <c r="BE120" s="237">
        <f>'M6-FINAL'!J119</f>
        <v>12</v>
      </c>
      <c r="BF120" s="237" t="str">
        <f>'M6-FINAL'!K119</f>
        <v/>
      </c>
      <c r="BG120" s="237">
        <f>'M6-FINAL'!L119</f>
        <v>12</v>
      </c>
      <c r="BH120" s="237">
        <f>'M6-FINAL'!M119</f>
        <v>12</v>
      </c>
      <c r="BI120" s="237" t="str">
        <f t="shared" si="19"/>
        <v>VAR</v>
      </c>
      <c r="BJ120" s="237">
        <f>M7_FINAL!E121</f>
        <v>18.25</v>
      </c>
      <c r="BK120" s="237" t="str">
        <f>M7_FINAL!F121</f>
        <v/>
      </c>
      <c r="BL120" s="237">
        <f>M7_FINAL!G121</f>
        <v>18.25</v>
      </c>
      <c r="BM120" s="237">
        <f>M7_FINAL!H121</f>
        <v>17</v>
      </c>
      <c r="BN120" s="237" t="str">
        <f>M7_FINAL!I121</f>
        <v/>
      </c>
      <c r="BO120" s="237">
        <f>M7_FINAL!J121</f>
        <v>17</v>
      </c>
      <c r="BP120" s="237">
        <f>M7_FINAL!K121</f>
        <v>17.55</v>
      </c>
      <c r="BQ120" s="237" t="str">
        <f t="shared" si="16"/>
        <v>V</v>
      </c>
      <c r="BR120" s="237">
        <f>M8FINAL!E121</f>
        <v>19</v>
      </c>
      <c r="BS120" s="237" t="str">
        <f>M8FINAL!F121</f>
        <v/>
      </c>
      <c r="BT120" s="237">
        <f>M8FINAL!G121</f>
        <v>19</v>
      </c>
      <c r="BU120" s="237">
        <f>M8FINAL!H121</f>
        <v>14.75</v>
      </c>
      <c r="BV120" s="237" t="str">
        <f>M8FINAL!I121</f>
        <v/>
      </c>
      <c r="BW120" s="237">
        <f>M8FINAL!J121</f>
        <v>14.75</v>
      </c>
      <c r="BX120" s="237">
        <f>M8FINAL!K121</f>
        <v>16.875</v>
      </c>
      <c r="BY120" s="237" t="str">
        <f t="shared" si="17"/>
        <v>V</v>
      </c>
      <c r="BZ120" s="237">
        <f t="shared" si="10"/>
        <v>11.1815625</v>
      </c>
      <c r="CA120" s="124" t="str">
        <f t="shared" si="18"/>
        <v/>
      </c>
      <c r="CB120" s="130" t="s">
        <v>401</v>
      </c>
    </row>
    <row r="121" spans="2:80" s="95" customFormat="1">
      <c r="B121" s="101">
        <v>113</v>
      </c>
      <c r="C121" s="129" t="s">
        <v>399</v>
      </c>
      <c r="D121" s="128" t="s">
        <v>398</v>
      </c>
      <c r="E121" s="237">
        <f>'M1 FINAL'!D120</f>
        <v>13.8</v>
      </c>
      <c r="F121" s="237" t="str">
        <f>'M1 FINAL'!E120</f>
        <v/>
      </c>
      <c r="G121" s="237">
        <f>'M1 FINAL'!F120</f>
        <v>13.8</v>
      </c>
      <c r="H121" s="237">
        <f>'M1 FINAL'!G120</f>
        <v>17</v>
      </c>
      <c r="I121" s="237" t="str">
        <f>'M1 FINAL'!H120</f>
        <v/>
      </c>
      <c r="J121" s="237">
        <f>'M1 FINAL'!I120</f>
        <v>17</v>
      </c>
      <c r="K121" s="237">
        <f>'M1 FINAL'!J120</f>
        <v>18.5</v>
      </c>
      <c r="L121" s="237" t="str">
        <f>'M1 FINAL'!K120</f>
        <v/>
      </c>
      <c r="M121" s="237">
        <f>'M1 FINAL'!L120</f>
        <v>18.5</v>
      </c>
      <c r="N121" s="237">
        <f>'M1 FINAL'!M120</f>
        <v>16.175000000000001</v>
      </c>
      <c r="O121" s="237" t="str">
        <f t="shared" si="11"/>
        <v>V</v>
      </c>
      <c r="P121" s="237">
        <f>'M2 FINAL'!D120</f>
        <v>15.5</v>
      </c>
      <c r="Q121" s="237" t="str">
        <f>'M2 FINAL'!E120</f>
        <v/>
      </c>
      <c r="R121" s="237">
        <f>'M2 FINAL'!F120</f>
        <v>15.5</v>
      </c>
      <c r="S121" s="237">
        <f>'M2 FINAL'!G120</f>
        <v>12.5</v>
      </c>
      <c r="T121" s="237" t="str">
        <f>'M2 FINAL'!H120</f>
        <v/>
      </c>
      <c r="U121" s="237">
        <f>'M2 FINAL'!I120</f>
        <v>12.5</v>
      </c>
      <c r="V121" s="237">
        <f>'M2 FINAL'!J120</f>
        <v>14.180000000000001</v>
      </c>
      <c r="W121" s="237" t="str">
        <f t="shared" si="12"/>
        <v>V</v>
      </c>
      <c r="X121" s="237">
        <f>'M3-FINAL'!E122</f>
        <v>10.75</v>
      </c>
      <c r="Y121" s="237" t="str">
        <f>'M3-FINAL'!F122</f>
        <v/>
      </c>
      <c r="Z121" s="237">
        <f>'M3-FINAL'!G122</f>
        <v>10.75</v>
      </c>
      <c r="AA121" s="237">
        <f>'M3-FINAL'!H122</f>
        <v>17</v>
      </c>
      <c r="AB121" s="237" t="str">
        <f>'M3-FINAL'!I122</f>
        <v/>
      </c>
      <c r="AC121" s="237">
        <f>'M3-FINAL'!J122</f>
        <v>17</v>
      </c>
      <c r="AD121" s="237">
        <f>'M3-FINAL'!K122</f>
        <v>13.875</v>
      </c>
      <c r="AE121" s="237" t="str">
        <f t="shared" si="13"/>
        <v>V</v>
      </c>
      <c r="AF121" s="237">
        <f>'M4_FINAL '!E121</f>
        <v>17.25</v>
      </c>
      <c r="AG121" s="237" t="str">
        <f>IF('M4_FINAL '!F121="","",'M4_FINAL '!F121)</f>
        <v/>
      </c>
      <c r="AH121" s="237">
        <f>'M4_FINAL '!G121</f>
        <v>17.25</v>
      </c>
      <c r="AI121" s="237">
        <f>'M4_FINAL '!H121</f>
        <v>17.75</v>
      </c>
      <c r="AJ121" s="237" t="str">
        <f>IF('M4_FINAL '!I121="","",'M4_FINAL '!I121)</f>
        <v/>
      </c>
      <c r="AK121" s="237">
        <f>'M4_FINAL '!J121</f>
        <v>17.75</v>
      </c>
      <c r="AL121" s="237">
        <f>'M4_FINAL '!K121</f>
        <v>17.47</v>
      </c>
      <c r="AM121" s="270" t="str">
        <f t="shared" si="14"/>
        <v>V</v>
      </c>
      <c r="AN121" s="237">
        <f>'M5-FINAL'!D120</f>
        <v>14</v>
      </c>
      <c r="AO121" s="237" t="str">
        <f>'M5-FINAL'!E120</f>
        <v/>
      </c>
      <c r="AP121" s="237">
        <f>'M5-FINAL'!F120</f>
        <v>14</v>
      </c>
      <c r="AQ121" s="237">
        <f>'M5-FINAL'!G120</f>
        <v>17</v>
      </c>
      <c r="AR121" s="237" t="str">
        <f>'M5-FINAL'!H120</f>
        <v/>
      </c>
      <c r="AS121" s="237">
        <f>'M5-FINAL'!I120</f>
        <v>17</v>
      </c>
      <c r="AT121" s="237">
        <f>'M5-FINAL'!J120</f>
        <v>10.5</v>
      </c>
      <c r="AU121" s="237" t="str">
        <f>'M5-FINAL'!K120</f>
        <v/>
      </c>
      <c r="AV121" s="237">
        <f>'M5-FINAL'!L120</f>
        <v>10.5</v>
      </c>
      <c r="AW121" s="237">
        <f>'M5-FINAL'!M120</f>
        <v>13.8</v>
      </c>
      <c r="AX121" s="237" t="str">
        <f t="shared" si="15"/>
        <v>V</v>
      </c>
      <c r="AY121" s="237">
        <f>'M6-FINAL'!D120</f>
        <v>12.5</v>
      </c>
      <c r="AZ121" s="237" t="str">
        <f>'M6-FINAL'!E120</f>
        <v/>
      </c>
      <c r="BA121" s="237">
        <f>'M6-FINAL'!F120</f>
        <v>12.5</v>
      </c>
      <c r="BB121" s="237">
        <f>'M6-FINAL'!G120</f>
        <v>12.5</v>
      </c>
      <c r="BC121" s="237" t="str">
        <f>'M6-FINAL'!H120</f>
        <v/>
      </c>
      <c r="BD121" s="237">
        <f>'M6-FINAL'!I120</f>
        <v>12.5</v>
      </c>
      <c r="BE121" s="237">
        <f>'M6-FINAL'!J120</f>
        <v>12</v>
      </c>
      <c r="BF121" s="237" t="str">
        <f>'M6-FINAL'!K120</f>
        <v/>
      </c>
      <c r="BG121" s="237">
        <f>'M6-FINAL'!L120</f>
        <v>12</v>
      </c>
      <c r="BH121" s="237">
        <f>'M6-FINAL'!M120</f>
        <v>12.35</v>
      </c>
      <c r="BI121" s="237" t="str">
        <f t="shared" si="19"/>
        <v>V</v>
      </c>
      <c r="BJ121" s="237">
        <f>M7_FINAL!E122</f>
        <v>19</v>
      </c>
      <c r="BK121" s="237" t="str">
        <f>M7_FINAL!F122</f>
        <v/>
      </c>
      <c r="BL121" s="237">
        <f>M7_FINAL!G122</f>
        <v>19</v>
      </c>
      <c r="BM121" s="237">
        <f>M7_FINAL!H122</f>
        <v>18.5</v>
      </c>
      <c r="BN121" s="237" t="str">
        <f>M7_FINAL!I122</f>
        <v/>
      </c>
      <c r="BO121" s="237">
        <f>M7_FINAL!J122</f>
        <v>18.5</v>
      </c>
      <c r="BP121" s="237">
        <f>M7_FINAL!K122</f>
        <v>18.72</v>
      </c>
      <c r="BQ121" s="237" t="str">
        <f t="shared" si="16"/>
        <v>V</v>
      </c>
      <c r="BR121" s="237">
        <f>M8FINAL!E122</f>
        <v>20</v>
      </c>
      <c r="BS121" s="237" t="str">
        <f>M8FINAL!F122</f>
        <v/>
      </c>
      <c r="BT121" s="237">
        <f>M8FINAL!G122</f>
        <v>20</v>
      </c>
      <c r="BU121" s="237">
        <f>M8FINAL!H122</f>
        <v>14</v>
      </c>
      <c r="BV121" s="237" t="str">
        <f>M8FINAL!I122</f>
        <v/>
      </c>
      <c r="BW121" s="237">
        <f>M8FINAL!J122</f>
        <v>14</v>
      </c>
      <c r="BX121" s="237">
        <f>M8FINAL!K122</f>
        <v>17</v>
      </c>
      <c r="BY121" s="237" t="str">
        <f t="shared" si="17"/>
        <v>V</v>
      </c>
      <c r="BZ121" s="237">
        <f t="shared" si="10"/>
        <v>15.446249999999999</v>
      </c>
      <c r="CA121" s="124" t="str">
        <f t="shared" si="18"/>
        <v xml:space="preserve">Admis(e) </v>
      </c>
      <c r="CB121" s="129" t="s">
        <v>399</v>
      </c>
    </row>
    <row r="122" spans="2:80">
      <c r="B122" s="102">
        <v>114</v>
      </c>
      <c r="C122" s="130" t="s">
        <v>397</v>
      </c>
      <c r="D122" s="128" t="s">
        <v>396</v>
      </c>
      <c r="E122" s="237">
        <f>'M1 FINAL'!D121</f>
        <v>10.6</v>
      </c>
      <c r="F122" s="237" t="str">
        <f>'M1 FINAL'!E121</f>
        <v/>
      </c>
      <c r="G122" s="237">
        <f>'M1 FINAL'!F121</f>
        <v>10.6</v>
      </c>
      <c r="H122" s="237">
        <f>'M1 FINAL'!G121</f>
        <v>12</v>
      </c>
      <c r="I122" s="237" t="str">
        <f>'M1 FINAL'!H121</f>
        <v/>
      </c>
      <c r="J122" s="237">
        <f>'M1 FINAL'!I121</f>
        <v>12</v>
      </c>
      <c r="K122" s="237">
        <f>'M1 FINAL'!J121</f>
        <v>16</v>
      </c>
      <c r="L122" s="237" t="str">
        <f>'M1 FINAL'!K121</f>
        <v/>
      </c>
      <c r="M122" s="237">
        <f>'M1 FINAL'!L121</f>
        <v>16</v>
      </c>
      <c r="N122" s="237">
        <f>'M1 FINAL'!M121</f>
        <v>12.475</v>
      </c>
      <c r="O122" s="237" t="str">
        <f t="shared" si="11"/>
        <v>V</v>
      </c>
      <c r="P122" s="237">
        <f>'M2 FINAL'!D121</f>
        <v>15.75</v>
      </c>
      <c r="Q122" s="237" t="str">
        <f>'M2 FINAL'!E121</f>
        <v/>
      </c>
      <c r="R122" s="237">
        <f>'M2 FINAL'!F121</f>
        <v>15.75</v>
      </c>
      <c r="S122" s="237">
        <f>'M2 FINAL'!G121</f>
        <v>17</v>
      </c>
      <c r="T122" s="237" t="str">
        <f>'M2 FINAL'!H121</f>
        <v/>
      </c>
      <c r="U122" s="237">
        <f>'M2 FINAL'!I121</f>
        <v>17</v>
      </c>
      <c r="V122" s="237">
        <f>'M2 FINAL'!J121</f>
        <v>16.3</v>
      </c>
      <c r="W122" s="237" t="str">
        <f t="shared" si="12"/>
        <v>V</v>
      </c>
      <c r="X122" s="237">
        <f>'M3-FINAL'!E123</f>
        <v>17</v>
      </c>
      <c r="Y122" s="237" t="str">
        <f>'M3-FINAL'!F123</f>
        <v/>
      </c>
      <c r="Z122" s="237">
        <f>'M3-FINAL'!G123</f>
        <v>17</v>
      </c>
      <c r="AA122" s="237">
        <f>'M3-FINAL'!H123</f>
        <v>17.75</v>
      </c>
      <c r="AB122" s="237" t="str">
        <f>'M3-FINAL'!I123</f>
        <v/>
      </c>
      <c r="AC122" s="237">
        <f>'M3-FINAL'!J123</f>
        <v>17.75</v>
      </c>
      <c r="AD122" s="237">
        <f>'M3-FINAL'!K123</f>
        <v>17.375</v>
      </c>
      <c r="AE122" s="237" t="str">
        <f t="shared" si="13"/>
        <v>V</v>
      </c>
      <c r="AF122" s="237">
        <f>'M4_FINAL '!E122</f>
        <v>13.75</v>
      </c>
      <c r="AG122" s="237" t="str">
        <f>IF('M4_FINAL '!F122="","",'M4_FINAL '!F122)</f>
        <v/>
      </c>
      <c r="AH122" s="237">
        <f>'M4_FINAL '!G122</f>
        <v>13.75</v>
      </c>
      <c r="AI122" s="237">
        <f>'M4_FINAL '!H122</f>
        <v>13.75</v>
      </c>
      <c r="AJ122" s="237" t="str">
        <f>IF('M4_FINAL '!I122="","",'M4_FINAL '!I122)</f>
        <v/>
      </c>
      <c r="AK122" s="237">
        <f>'M4_FINAL '!J122</f>
        <v>13.75</v>
      </c>
      <c r="AL122" s="237">
        <f>'M4_FINAL '!K122</f>
        <v>13.75</v>
      </c>
      <c r="AM122" s="270" t="str">
        <f t="shared" si="14"/>
        <v>V</v>
      </c>
      <c r="AN122" s="237">
        <f>'M5-FINAL'!D121</f>
        <v>12</v>
      </c>
      <c r="AO122" s="237" t="str">
        <f>'M5-FINAL'!E121</f>
        <v/>
      </c>
      <c r="AP122" s="237">
        <f>'M5-FINAL'!F121</f>
        <v>12</v>
      </c>
      <c r="AQ122" s="237">
        <f>'M5-FINAL'!G121</f>
        <v>16</v>
      </c>
      <c r="AR122" s="237" t="str">
        <f>'M5-FINAL'!H121</f>
        <v/>
      </c>
      <c r="AS122" s="237">
        <f>'M5-FINAL'!I121</f>
        <v>16</v>
      </c>
      <c r="AT122" s="237">
        <f>'M5-FINAL'!J121</f>
        <v>10.5</v>
      </c>
      <c r="AU122" s="237" t="str">
        <f>'M5-FINAL'!K121</f>
        <v/>
      </c>
      <c r="AV122" s="237">
        <f>'M5-FINAL'!L121</f>
        <v>10.5</v>
      </c>
      <c r="AW122" s="237">
        <f>'M5-FINAL'!M121</f>
        <v>12.81</v>
      </c>
      <c r="AX122" s="237" t="str">
        <f t="shared" si="15"/>
        <v>V</v>
      </c>
      <c r="AY122" s="237">
        <f>'M6-FINAL'!D121</f>
        <v>14</v>
      </c>
      <c r="AZ122" s="237" t="str">
        <f>'M6-FINAL'!E121</f>
        <v/>
      </c>
      <c r="BA122" s="237">
        <f>'M6-FINAL'!F121</f>
        <v>14</v>
      </c>
      <c r="BB122" s="237">
        <f>'M6-FINAL'!G121</f>
        <v>14</v>
      </c>
      <c r="BC122" s="237" t="str">
        <f>'M6-FINAL'!H121</f>
        <v/>
      </c>
      <c r="BD122" s="237">
        <f>'M6-FINAL'!I121</f>
        <v>14</v>
      </c>
      <c r="BE122" s="237">
        <f>'M6-FINAL'!J121</f>
        <v>12.5</v>
      </c>
      <c r="BF122" s="237" t="str">
        <f>'M6-FINAL'!K121</f>
        <v/>
      </c>
      <c r="BG122" s="237">
        <f>'M6-FINAL'!L121</f>
        <v>12.5</v>
      </c>
      <c r="BH122" s="237">
        <f>'M6-FINAL'!M121</f>
        <v>13.55</v>
      </c>
      <c r="BI122" s="237" t="str">
        <f t="shared" si="19"/>
        <v>V</v>
      </c>
      <c r="BJ122" s="237">
        <f>M7_FINAL!E123</f>
        <v>18.5</v>
      </c>
      <c r="BK122" s="237" t="str">
        <f>M7_FINAL!F123</f>
        <v/>
      </c>
      <c r="BL122" s="237">
        <f>M7_FINAL!G123</f>
        <v>18.5</v>
      </c>
      <c r="BM122" s="237">
        <f>M7_FINAL!H123</f>
        <v>15</v>
      </c>
      <c r="BN122" s="237" t="str">
        <f>M7_FINAL!I123</f>
        <v/>
      </c>
      <c r="BO122" s="237">
        <f>M7_FINAL!J123</f>
        <v>15</v>
      </c>
      <c r="BP122" s="237">
        <f>M7_FINAL!K123</f>
        <v>16.54</v>
      </c>
      <c r="BQ122" s="237" t="str">
        <f t="shared" si="16"/>
        <v>V</v>
      </c>
      <c r="BR122" s="237">
        <f>M8FINAL!E123</f>
        <v>20</v>
      </c>
      <c r="BS122" s="237" t="str">
        <f>M8FINAL!F123</f>
        <v/>
      </c>
      <c r="BT122" s="237">
        <f>M8FINAL!G123</f>
        <v>20</v>
      </c>
      <c r="BU122" s="237">
        <f>M8FINAL!H123</f>
        <v>14.5</v>
      </c>
      <c r="BV122" s="237" t="str">
        <f>M8FINAL!I123</f>
        <v/>
      </c>
      <c r="BW122" s="237">
        <f>M8FINAL!J123</f>
        <v>14.5</v>
      </c>
      <c r="BX122" s="237">
        <f>M8FINAL!K123</f>
        <v>17.25</v>
      </c>
      <c r="BY122" s="237" t="str">
        <f t="shared" si="17"/>
        <v>V</v>
      </c>
      <c r="BZ122" s="237">
        <f t="shared" si="10"/>
        <v>15.006249999999998</v>
      </c>
      <c r="CA122" s="124" t="str">
        <f t="shared" si="18"/>
        <v xml:space="preserve">Admis(e) </v>
      </c>
      <c r="CB122" s="130" t="s">
        <v>397</v>
      </c>
    </row>
    <row r="123" spans="2:80">
      <c r="B123" s="101">
        <v>115</v>
      </c>
      <c r="C123" s="129" t="s">
        <v>395</v>
      </c>
      <c r="D123" s="128" t="s">
        <v>394</v>
      </c>
      <c r="E123" s="237">
        <f>'M1 FINAL'!D122</f>
        <v>11.6</v>
      </c>
      <c r="F123" s="237" t="str">
        <f>'M1 FINAL'!E122</f>
        <v/>
      </c>
      <c r="G123" s="237">
        <f>'M1 FINAL'!F122</f>
        <v>11.6</v>
      </c>
      <c r="H123" s="237">
        <f>'M1 FINAL'!G122</f>
        <v>15</v>
      </c>
      <c r="I123" s="237" t="str">
        <f>'M1 FINAL'!H122</f>
        <v/>
      </c>
      <c r="J123" s="237">
        <f>'M1 FINAL'!I122</f>
        <v>15</v>
      </c>
      <c r="K123" s="237">
        <f>'M1 FINAL'!J122</f>
        <v>17</v>
      </c>
      <c r="L123" s="237" t="str">
        <f>'M1 FINAL'!K122</f>
        <v/>
      </c>
      <c r="M123" s="237">
        <f>'M1 FINAL'!L122</f>
        <v>17</v>
      </c>
      <c r="N123" s="237">
        <f>'M1 FINAL'!M122</f>
        <v>14.225</v>
      </c>
      <c r="O123" s="237" t="str">
        <f t="shared" si="11"/>
        <v>V</v>
      </c>
      <c r="P123" s="237">
        <f>'M2 FINAL'!D122</f>
        <v>16.5</v>
      </c>
      <c r="Q123" s="237" t="str">
        <f>'M2 FINAL'!E122</f>
        <v/>
      </c>
      <c r="R123" s="237">
        <f>'M2 FINAL'!F122</f>
        <v>16.5</v>
      </c>
      <c r="S123" s="237">
        <f>'M2 FINAL'!G122</f>
        <v>16.25</v>
      </c>
      <c r="T123" s="237" t="str">
        <f>'M2 FINAL'!H122</f>
        <v/>
      </c>
      <c r="U123" s="237">
        <f>'M2 FINAL'!I122</f>
        <v>16.25</v>
      </c>
      <c r="V123" s="237">
        <f>'M2 FINAL'!J122</f>
        <v>16.39</v>
      </c>
      <c r="W123" s="237" t="str">
        <f t="shared" si="12"/>
        <v>V</v>
      </c>
      <c r="X123" s="237">
        <f>'M3-FINAL'!E124</f>
        <v>11.25</v>
      </c>
      <c r="Y123" s="237" t="str">
        <f>'M3-FINAL'!F124</f>
        <v/>
      </c>
      <c r="Z123" s="237">
        <f>'M3-FINAL'!G124</f>
        <v>11.25</v>
      </c>
      <c r="AA123" s="237">
        <f>'M3-FINAL'!H124</f>
        <v>19</v>
      </c>
      <c r="AB123" s="237" t="str">
        <f>'M3-FINAL'!I124</f>
        <v/>
      </c>
      <c r="AC123" s="237">
        <f>'M3-FINAL'!J124</f>
        <v>19</v>
      </c>
      <c r="AD123" s="237">
        <f>'M3-FINAL'!K124</f>
        <v>15.125</v>
      </c>
      <c r="AE123" s="237" t="str">
        <f t="shared" si="13"/>
        <v>V</v>
      </c>
      <c r="AF123" s="237">
        <f>'M4_FINAL '!E123</f>
        <v>20</v>
      </c>
      <c r="AG123" s="237" t="str">
        <f>IF('M4_FINAL '!F123="","",'M4_FINAL '!F123)</f>
        <v/>
      </c>
      <c r="AH123" s="237">
        <f>'M4_FINAL '!G123</f>
        <v>20</v>
      </c>
      <c r="AI123" s="237">
        <f>'M4_FINAL '!H123</f>
        <v>15.5</v>
      </c>
      <c r="AJ123" s="237" t="str">
        <f>IF('M4_FINAL '!I123="","",'M4_FINAL '!I123)</f>
        <v/>
      </c>
      <c r="AK123" s="237">
        <f>'M4_FINAL '!J123</f>
        <v>15.5</v>
      </c>
      <c r="AL123" s="237">
        <f>'M4_FINAL '!K123</f>
        <v>18.020000000000003</v>
      </c>
      <c r="AM123" s="270" t="str">
        <f t="shared" si="14"/>
        <v>V</v>
      </c>
      <c r="AN123" s="237">
        <f>'M5-FINAL'!D122</f>
        <v>12</v>
      </c>
      <c r="AO123" s="237" t="str">
        <f>'M5-FINAL'!E122</f>
        <v/>
      </c>
      <c r="AP123" s="237">
        <f>'M5-FINAL'!F122</f>
        <v>12</v>
      </c>
      <c r="AQ123" s="237">
        <f>'M5-FINAL'!G122</f>
        <v>16</v>
      </c>
      <c r="AR123" s="237" t="str">
        <f>'M5-FINAL'!H122</f>
        <v/>
      </c>
      <c r="AS123" s="237">
        <f>'M5-FINAL'!I122</f>
        <v>16</v>
      </c>
      <c r="AT123" s="237">
        <f>'M5-FINAL'!J122</f>
        <v>12</v>
      </c>
      <c r="AU123" s="237" t="str">
        <f>'M5-FINAL'!K122</f>
        <v/>
      </c>
      <c r="AV123" s="237">
        <f>'M5-FINAL'!L122</f>
        <v>12</v>
      </c>
      <c r="AW123" s="237">
        <f>'M5-FINAL'!M122</f>
        <v>13.32</v>
      </c>
      <c r="AX123" s="237" t="str">
        <f t="shared" si="15"/>
        <v>V</v>
      </c>
      <c r="AY123" s="237">
        <f>'M6-FINAL'!D122</f>
        <v>12</v>
      </c>
      <c r="AZ123" s="237" t="str">
        <f>'M6-FINAL'!E122</f>
        <v/>
      </c>
      <c r="BA123" s="237">
        <f>'M6-FINAL'!F122</f>
        <v>12</v>
      </c>
      <c r="BB123" s="237">
        <f>'M6-FINAL'!G122</f>
        <v>12</v>
      </c>
      <c r="BC123" s="237" t="str">
        <f>'M6-FINAL'!H122</f>
        <v/>
      </c>
      <c r="BD123" s="237">
        <f>'M6-FINAL'!I122</f>
        <v>12</v>
      </c>
      <c r="BE123" s="237">
        <f>'M6-FINAL'!J122</f>
        <v>13.5</v>
      </c>
      <c r="BF123" s="237" t="str">
        <f>'M6-FINAL'!K122</f>
        <v/>
      </c>
      <c r="BG123" s="237">
        <f>'M6-FINAL'!L122</f>
        <v>13.5</v>
      </c>
      <c r="BH123" s="237">
        <f>'M6-FINAL'!M122</f>
        <v>12.45</v>
      </c>
      <c r="BI123" s="237" t="str">
        <f t="shared" si="19"/>
        <v>V</v>
      </c>
      <c r="BJ123" s="237">
        <f>M7_FINAL!E124</f>
        <v>18.5</v>
      </c>
      <c r="BK123" s="237" t="str">
        <f>M7_FINAL!F124</f>
        <v/>
      </c>
      <c r="BL123" s="237">
        <f>M7_FINAL!G124</f>
        <v>18.5</v>
      </c>
      <c r="BM123" s="237">
        <f>M7_FINAL!H124</f>
        <v>16.5</v>
      </c>
      <c r="BN123" s="237" t="str">
        <f>M7_FINAL!I124</f>
        <v/>
      </c>
      <c r="BO123" s="237">
        <f>M7_FINAL!J124</f>
        <v>16.5</v>
      </c>
      <c r="BP123" s="237">
        <f>M7_FINAL!K124</f>
        <v>17.380000000000003</v>
      </c>
      <c r="BQ123" s="237" t="str">
        <f t="shared" si="16"/>
        <v>V</v>
      </c>
      <c r="BR123" s="237">
        <f>M8FINAL!E124</f>
        <v>19</v>
      </c>
      <c r="BS123" s="237" t="str">
        <f>M8FINAL!F124</f>
        <v/>
      </c>
      <c r="BT123" s="237">
        <f>M8FINAL!G124</f>
        <v>19</v>
      </c>
      <c r="BU123" s="237">
        <f>M8FINAL!H124</f>
        <v>15.25</v>
      </c>
      <c r="BV123" s="237" t="str">
        <f>M8FINAL!I124</f>
        <v/>
      </c>
      <c r="BW123" s="237">
        <f>M8FINAL!J124</f>
        <v>15.25</v>
      </c>
      <c r="BX123" s="237">
        <f>M8FINAL!K124</f>
        <v>17.125</v>
      </c>
      <c r="BY123" s="237" t="str">
        <f t="shared" si="17"/>
        <v>V</v>
      </c>
      <c r="BZ123" s="237">
        <f t="shared" si="10"/>
        <v>15.504375000000003</v>
      </c>
      <c r="CA123" s="124" t="str">
        <f t="shared" si="18"/>
        <v xml:space="preserve">Admis(e) </v>
      </c>
      <c r="CB123" s="129" t="s">
        <v>395</v>
      </c>
    </row>
    <row r="124" spans="2:80">
      <c r="B124" s="102">
        <v>116</v>
      </c>
      <c r="C124" s="130" t="s">
        <v>393</v>
      </c>
      <c r="D124" s="134" t="s">
        <v>392</v>
      </c>
      <c r="E124" s="237">
        <f>'M1 FINAL'!D123</f>
        <v>12.600000000000001</v>
      </c>
      <c r="F124" s="237" t="str">
        <f>'M1 FINAL'!E123</f>
        <v/>
      </c>
      <c r="G124" s="237">
        <f>'M1 FINAL'!F123</f>
        <v>12.600000000000001</v>
      </c>
      <c r="H124" s="237">
        <f>'M1 FINAL'!G123</f>
        <v>13</v>
      </c>
      <c r="I124" s="237" t="str">
        <f>'M1 FINAL'!H123</f>
        <v/>
      </c>
      <c r="J124" s="237">
        <f>'M1 FINAL'!I123</f>
        <v>13</v>
      </c>
      <c r="K124" s="237">
        <f>'M1 FINAL'!J123</f>
        <v>10.5</v>
      </c>
      <c r="L124" s="237" t="str">
        <f>'M1 FINAL'!K123</f>
        <v/>
      </c>
      <c r="M124" s="237">
        <f>'M1 FINAL'!L123</f>
        <v>10.5</v>
      </c>
      <c r="N124" s="237">
        <f>'M1 FINAL'!M123</f>
        <v>12.225000000000001</v>
      </c>
      <c r="O124" s="237" t="str">
        <f t="shared" si="11"/>
        <v>V</v>
      </c>
      <c r="P124" s="237">
        <f>'M2 FINAL'!D123</f>
        <v>12</v>
      </c>
      <c r="Q124" s="237" t="str">
        <f>'M2 FINAL'!E123</f>
        <v/>
      </c>
      <c r="R124" s="237">
        <f>'M2 FINAL'!F123</f>
        <v>12</v>
      </c>
      <c r="S124" s="237">
        <f>'M2 FINAL'!G123</f>
        <v>6.25</v>
      </c>
      <c r="T124" s="237">
        <f>'M2 FINAL'!H123</f>
        <v>11</v>
      </c>
      <c r="U124" s="237">
        <f>'M2 FINAL'!I123</f>
        <v>11</v>
      </c>
      <c r="V124" s="237">
        <f>'M2 FINAL'!J123</f>
        <v>11.56</v>
      </c>
      <c r="W124" s="237" t="str">
        <f t="shared" si="12"/>
        <v>VPC</v>
      </c>
      <c r="X124" s="237">
        <f>'M3-FINAL'!E125</f>
        <v>9.625</v>
      </c>
      <c r="Y124" s="237">
        <f>'M3-FINAL'!F125</f>
        <v>2</v>
      </c>
      <c r="Z124" s="237">
        <f>'M3-FINAL'!G125</f>
        <v>9.625</v>
      </c>
      <c r="AA124" s="237">
        <f>'M3-FINAL'!H125</f>
        <v>13</v>
      </c>
      <c r="AB124" s="237" t="str">
        <f>'M3-FINAL'!I125</f>
        <v/>
      </c>
      <c r="AC124" s="237">
        <f>'M3-FINAL'!J125</f>
        <v>13</v>
      </c>
      <c r="AD124" s="237">
        <f>'M3-FINAL'!K125</f>
        <v>11.3125</v>
      </c>
      <c r="AE124" s="237" t="str">
        <f t="shared" si="13"/>
        <v>VPC</v>
      </c>
      <c r="AF124" s="237">
        <f>'M4_FINAL '!E124</f>
        <v>10.625</v>
      </c>
      <c r="AG124" s="237" t="str">
        <f>IF('M4_FINAL '!F124="","",'M4_FINAL '!F124)</f>
        <v/>
      </c>
      <c r="AH124" s="237">
        <f>'M4_FINAL '!G124</f>
        <v>10.625</v>
      </c>
      <c r="AI124" s="237">
        <f>'M4_FINAL '!H124</f>
        <v>14.5</v>
      </c>
      <c r="AJ124" s="237" t="str">
        <f>IF('M4_FINAL '!I124="","",'M4_FINAL '!I124)</f>
        <v/>
      </c>
      <c r="AK124" s="237">
        <f>'M4_FINAL '!J124</f>
        <v>14.5</v>
      </c>
      <c r="AL124" s="237">
        <f>'M4_FINAL '!K124</f>
        <v>12.33</v>
      </c>
      <c r="AM124" s="270" t="str">
        <f t="shared" si="14"/>
        <v>V</v>
      </c>
      <c r="AN124" s="237">
        <f>'M5-FINAL'!D123</f>
        <v>13.5</v>
      </c>
      <c r="AO124" s="237" t="str">
        <f>'M5-FINAL'!E123</f>
        <v/>
      </c>
      <c r="AP124" s="237">
        <f>'M5-FINAL'!F123</f>
        <v>13.5</v>
      </c>
      <c r="AQ124" s="237">
        <f>'M5-FINAL'!G123</f>
        <v>15</v>
      </c>
      <c r="AR124" s="237" t="str">
        <f>'M5-FINAL'!H123</f>
        <v/>
      </c>
      <c r="AS124" s="237">
        <f>'M5-FINAL'!I123</f>
        <v>15</v>
      </c>
      <c r="AT124" s="237">
        <f>'M5-FINAL'!J123</f>
        <v>11</v>
      </c>
      <c r="AU124" s="237" t="str">
        <f>'M5-FINAL'!K123</f>
        <v/>
      </c>
      <c r="AV124" s="237">
        <f>'M5-FINAL'!L123</f>
        <v>11</v>
      </c>
      <c r="AW124" s="237">
        <f>'M5-FINAL'!M123</f>
        <v>13.145000000000001</v>
      </c>
      <c r="AX124" s="237" t="str">
        <f t="shared" si="15"/>
        <v>V</v>
      </c>
      <c r="AY124" s="237">
        <f>'M6-FINAL'!D123</f>
        <v>12</v>
      </c>
      <c r="AZ124" s="237" t="str">
        <f>'M6-FINAL'!E123</f>
        <v/>
      </c>
      <c r="BA124" s="237">
        <f>'M6-FINAL'!F123</f>
        <v>12</v>
      </c>
      <c r="BB124" s="237">
        <f>'M6-FINAL'!G123</f>
        <v>12</v>
      </c>
      <c r="BC124" s="237" t="str">
        <f>'M6-FINAL'!H123</f>
        <v/>
      </c>
      <c r="BD124" s="237">
        <f>'M6-FINAL'!I123</f>
        <v>12</v>
      </c>
      <c r="BE124" s="237">
        <f>'M6-FINAL'!J123</f>
        <v>13.5</v>
      </c>
      <c r="BF124" s="237" t="str">
        <f>'M6-FINAL'!K123</f>
        <v/>
      </c>
      <c r="BG124" s="237">
        <f>'M6-FINAL'!L123</f>
        <v>13.5</v>
      </c>
      <c r="BH124" s="237">
        <f>'M6-FINAL'!M123</f>
        <v>12.45</v>
      </c>
      <c r="BI124" s="237" t="str">
        <f t="shared" si="19"/>
        <v>V</v>
      </c>
      <c r="BJ124" s="237">
        <f>M7_FINAL!E125</f>
        <v>18.5</v>
      </c>
      <c r="BK124" s="237" t="str">
        <f>M7_FINAL!F125</f>
        <v/>
      </c>
      <c r="BL124" s="237">
        <f>M7_FINAL!G125</f>
        <v>18.5</v>
      </c>
      <c r="BM124" s="237">
        <f>M7_FINAL!H125</f>
        <v>15</v>
      </c>
      <c r="BN124" s="237" t="str">
        <f>M7_FINAL!I125</f>
        <v/>
      </c>
      <c r="BO124" s="237">
        <f>M7_FINAL!J125</f>
        <v>15</v>
      </c>
      <c r="BP124" s="237">
        <f>M7_FINAL!K125</f>
        <v>16.54</v>
      </c>
      <c r="BQ124" s="237" t="str">
        <f t="shared" si="16"/>
        <v>V</v>
      </c>
      <c r="BR124" s="237">
        <f>M8FINAL!E125</f>
        <v>18</v>
      </c>
      <c r="BS124" s="237" t="str">
        <f>M8FINAL!F125</f>
        <v/>
      </c>
      <c r="BT124" s="237">
        <f>M8FINAL!G125</f>
        <v>18</v>
      </c>
      <c r="BU124" s="237">
        <f>M8FINAL!H125</f>
        <v>14.25</v>
      </c>
      <c r="BV124" s="237" t="str">
        <f>M8FINAL!I125</f>
        <v/>
      </c>
      <c r="BW124" s="237">
        <f>M8FINAL!J125</f>
        <v>14.25</v>
      </c>
      <c r="BX124" s="237">
        <f>M8FINAL!K125</f>
        <v>16.125</v>
      </c>
      <c r="BY124" s="237" t="str">
        <f t="shared" si="17"/>
        <v>V</v>
      </c>
      <c r="BZ124" s="237">
        <f t="shared" si="10"/>
        <v>13.2109375</v>
      </c>
      <c r="CA124" s="124" t="str">
        <f t="shared" si="18"/>
        <v xml:space="preserve">Admis(e) </v>
      </c>
      <c r="CB124" s="130" t="s">
        <v>393</v>
      </c>
    </row>
    <row r="125" spans="2:80">
      <c r="B125" s="101">
        <v>117</v>
      </c>
      <c r="C125" s="133" t="s">
        <v>391</v>
      </c>
      <c r="D125" s="132" t="s">
        <v>390</v>
      </c>
      <c r="E125" s="237">
        <f>'M1 FINAL'!D124</f>
        <v>12.3</v>
      </c>
      <c r="F125" s="237" t="str">
        <f>'M1 FINAL'!E124</f>
        <v/>
      </c>
      <c r="G125" s="237">
        <f>'M1 FINAL'!F124</f>
        <v>12.3</v>
      </c>
      <c r="H125" s="237">
        <f>'M1 FINAL'!G124</f>
        <v>12</v>
      </c>
      <c r="I125" s="237" t="str">
        <f>'M1 FINAL'!H124</f>
        <v/>
      </c>
      <c r="J125" s="237">
        <f>'M1 FINAL'!I124</f>
        <v>12</v>
      </c>
      <c r="K125" s="237">
        <f>'M1 FINAL'!J124</f>
        <v>17</v>
      </c>
      <c r="L125" s="237" t="str">
        <f>'M1 FINAL'!K124</f>
        <v/>
      </c>
      <c r="M125" s="237">
        <f>'M1 FINAL'!L124</f>
        <v>17</v>
      </c>
      <c r="N125" s="237">
        <f>'M1 FINAL'!M124</f>
        <v>13.362500000000001</v>
      </c>
      <c r="O125" s="237" t="str">
        <f t="shared" si="11"/>
        <v>V</v>
      </c>
      <c r="P125" s="237">
        <f>'M2 FINAL'!D124</f>
        <v>12</v>
      </c>
      <c r="Q125" s="237" t="str">
        <f>'M2 FINAL'!E124</f>
        <v/>
      </c>
      <c r="R125" s="237">
        <f>'M2 FINAL'!F124</f>
        <v>12</v>
      </c>
      <c r="S125" s="237">
        <f>'M2 FINAL'!G124</f>
        <v>11.5</v>
      </c>
      <c r="T125" s="237">
        <f>'M2 FINAL'!H124</f>
        <v>0</v>
      </c>
      <c r="U125" s="237">
        <f>'M2 FINAL'!I124</f>
        <v>11.5</v>
      </c>
      <c r="V125" s="237">
        <f>'M2 FINAL'!J124</f>
        <v>11.780000000000001</v>
      </c>
      <c r="W125" s="237" t="str">
        <f t="shared" si="12"/>
        <v>VPC</v>
      </c>
      <c r="X125" s="237">
        <f>'M3-FINAL'!E126</f>
        <v>12</v>
      </c>
      <c r="Y125" s="237" t="str">
        <f>'M3-FINAL'!F126</f>
        <v/>
      </c>
      <c r="Z125" s="237">
        <f>'M3-FINAL'!G126</f>
        <v>12</v>
      </c>
      <c r="AA125" s="237">
        <f>'M3-FINAL'!H126</f>
        <v>16</v>
      </c>
      <c r="AB125" s="237" t="str">
        <f>'M3-FINAL'!I126</f>
        <v/>
      </c>
      <c r="AC125" s="237">
        <f>'M3-FINAL'!J126</f>
        <v>16</v>
      </c>
      <c r="AD125" s="237">
        <f>'M3-FINAL'!K126</f>
        <v>14</v>
      </c>
      <c r="AE125" s="237" t="str">
        <f t="shared" si="13"/>
        <v>V</v>
      </c>
      <c r="AF125" s="237">
        <f>'M4_FINAL '!E125</f>
        <v>12</v>
      </c>
      <c r="AG125" s="237" t="str">
        <f>IF('M4_FINAL '!F125="","",'M4_FINAL '!F125)</f>
        <v/>
      </c>
      <c r="AH125" s="237">
        <f>'M4_FINAL '!G125</f>
        <v>12</v>
      </c>
      <c r="AI125" s="237">
        <f>'M4_FINAL '!H125</f>
        <v>8.5</v>
      </c>
      <c r="AJ125" s="237">
        <f>IF('M4_FINAL '!I125="","",'M4_FINAL '!I125)</f>
        <v>12</v>
      </c>
      <c r="AK125" s="237">
        <f>'M4_FINAL '!J125</f>
        <v>12</v>
      </c>
      <c r="AL125" s="237">
        <f>'M4_FINAL '!K125</f>
        <v>12</v>
      </c>
      <c r="AM125" s="270" t="str">
        <f t="shared" si="14"/>
        <v>VAR</v>
      </c>
      <c r="AN125" s="237">
        <f>'M5-FINAL'!D124</f>
        <v>14</v>
      </c>
      <c r="AO125" s="237" t="str">
        <f>'M5-FINAL'!E124</f>
        <v/>
      </c>
      <c r="AP125" s="237">
        <f>'M5-FINAL'!F124</f>
        <v>14</v>
      </c>
      <c r="AQ125" s="237">
        <f>'M5-FINAL'!G124</f>
        <v>15</v>
      </c>
      <c r="AR125" s="237" t="str">
        <f>'M5-FINAL'!H124</f>
        <v/>
      </c>
      <c r="AS125" s="237">
        <f>'M5-FINAL'!I124</f>
        <v>15</v>
      </c>
      <c r="AT125" s="237">
        <f>'M5-FINAL'!J124</f>
        <v>11</v>
      </c>
      <c r="AU125" s="237" t="str">
        <f>'M5-FINAL'!K124</f>
        <v/>
      </c>
      <c r="AV125" s="237">
        <f>'M5-FINAL'!L124</f>
        <v>11</v>
      </c>
      <c r="AW125" s="237">
        <f>'M5-FINAL'!M124</f>
        <v>13.31</v>
      </c>
      <c r="AX125" s="237" t="str">
        <f t="shared" si="15"/>
        <v>V</v>
      </c>
      <c r="AY125" s="237">
        <f>'M6-FINAL'!D124</f>
        <v>8.5</v>
      </c>
      <c r="AZ125" s="237">
        <f>'M6-FINAL'!E124</f>
        <v>12</v>
      </c>
      <c r="BA125" s="237">
        <f>'M6-FINAL'!F124</f>
        <v>12</v>
      </c>
      <c r="BB125" s="237">
        <f>'M6-FINAL'!G124</f>
        <v>8.5</v>
      </c>
      <c r="BC125" s="237">
        <f>'M6-FINAL'!H124</f>
        <v>12</v>
      </c>
      <c r="BD125" s="237">
        <f>'M6-FINAL'!I124</f>
        <v>12</v>
      </c>
      <c r="BE125" s="237">
        <f>'M6-FINAL'!J124</f>
        <v>12</v>
      </c>
      <c r="BF125" s="237" t="str">
        <f>'M6-FINAL'!K124</f>
        <v/>
      </c>
      <c r="BG125" s="237">
        <f>'M6-FINAL'!L124</f>
        <v>12</v>
      </c>
      <c r="BH125" s="237">
        <f>'M6-FINAL'!M124</f>
        <v>12</v>
      </c>
      <c r="BI125" s="237" t="str">
        <f t="shared" si="19"/>
        <v>VAR</v>
      </c>
      <c r="BJ125" s="237">
        <f>M7_FINAL!E126</f>
        <v>17.5</v>
      </c>
      <c r="BK125" s="237" t="str">
        <f>M7_FINAL!F126</f>
        <v/>
      </c>
      <c r="BL125" s="237">
        <f>M7_FINAL!G126</f>
        <v>17.5</v>
      </c>
      <c r="BM125" s="237">
        <f>M7_FINAL!H126</f>
        <v>15</v>
      </c>
      <c r="BN125" s="237" t="str">
        <f>M7_FINAL!I126</f>
        <v/>
      </c>
      <c r="BO125" s="237">
        <f>M7_FINAL!J126</f>
        <v>15</v>
      </c>
      <c r="BP125" s="237">
        <f>M7_FINAL!K126</f>
        <v>16.100000000000001</v>
      </c>
      <c r="BQ125" s="237" t="str">
        <f t="shared" si="16"/>
        <v>V</v>
      </c>
      <c r="BR125" s="237">
        <f>M8FINAL!E126</f>
        <v>19</v>
      </c>
      <c r="BS125" s="237" t="str">
        <f>M8FINAL!F126</f>
        <v/>
      </c>
      <c r="BT125" s="237">
        <f>M8FINAL!G126</f>
        <v>19</v>
      </c>
      <c r="BU125" s="237">
        <f>M8FINAL!H126</f>
        <v>15.25</v>
      </c>
      <c r="BV125" s="237" t="str">
        <f>M8FINAL!I126</f>
        <v/>
      </c>
      <c r="BW125" s="237">
        <f>M8FINAL!J126</f>
        <v>15.25</v>
      </c>
      <c r="BX125" s="237">
        <f>M8FINAL!K126</f>
        <v>17.125</v>
      </c>
      <c r="BY125" s="237" t="str">
        <f t="shared" si="17"/>
        <v>V</v>
      </c>
      <c r="BZ125" s="237">
        <f t="shared" si="10"/>
        <v>13.709687500000001</v>
      </c>
      <c r="CA125" s="124" t="str">
        <f t="shared" si="18"/>
        <v xml:space="preserve">Admis(e) </v>
      </c>
      <c r="CB125" s="133" t="s">
        <v>391</v>
      </c>
    </row>
    <row r="126" spans="2:80">
      <c r="B126" s="102">
        <v>118</v>
      </c>
      <c r="C126" s="130" t="s">
        <v>389</v>
      </c>
      <c r="D126" s="134" t="s">
        <v>388</v>
      </c>
      <c r="E126" s="237">
        <f>'M1 FINAL'!D125</f>
        <v>10.6</v>
      </c>
      <c r="F126" s="237" t="str">
        <f>'M1 FINAL'!E125</f>
        <v/>
      </c>
      <c r="G126" s="237">
        <f>'M1 FINAL'!F125</f>
        <v>10.6</v>
      </c>
      <c r="H126" s="237">
        <f>'M1 FINAL'!G125</f>
        <v>13</v>
      </c>
      <c r="I126" s="237" t="str">
        <f>'M1 FINAL'!H125</f>
        <v/>
      </c>
      <c r="J126" s="237">
        <f>'M1 FINAL'!I125</f>
        <v>13</v>
      </c>
      <c r="K126" s="237">
        <f>'M1 FINAL'!J125</f>
        <v>17.5</v>
      </c>
      <c r="L126" s="237" t="str">
        <f>'M1 FINAL'!K125</f>
        <v/>
      </c>
      <c r="M126" s="237">
        <f>'M1 FINAL'!L125</f>
        <v>17.5</v>
      </c>
      <c r="N126" s="237">
        <f>'M1 FINAL'!M125</f>
        <v>13.225</v>
      </c>
      <c r="O126" s="237" t="str">
        <f t="shared" si="11"/>
        <v>V</v>
      </c>
      <c r="P126" s="237">
        <f>'M2 FINAL'!D125</f>
        <v>12.75</v>
      </c>
      <c r="Q126" s="237" t="str">
        <f>'M2 FINAL'!E125</f>
        <v/>
      </c>
      <c r="R126" s="237">
        <f>'M2 FINAL'!F125</f>
        <v>12.75</v>
      </c>
      <c r="S126" s="237">
        <f>'M2 FINAL'!G125</f>
        <v>11</v>
      </c>
      <c r="T126" s="237">
        <f>'M2 FINAL'!H125</f>
        <v>0</v>
      </c>
      <c r="U126" s="237">
        <f>'M2 FINAL'!I125</f>
        <v>11</v>
      </c>
      <c r="V126" s="237">
        <f>'M2 FINAL'!J125</f>
        <v>11.98</v>
      </c>
      <c r="W126" s="237" t="str">
        <f t="shared" si="12"/>
        <v>VPC</v>
      </c>
      <c r="X126" s="237">
        <f>'M3-FINAL'!E127</f>
        <v>3.5</v>
      </c>
      <c r="Y126" s="237">
        <f>'M3-FINAL'!F127</f>
        <v>8.75</v>
      </c>
      <c r="Z126" s="237">
        <f>'M3-FINAL'!G127</f>
        <v>8.75</v>
      </c>
      <c r="AA126" s="237">
        <f>'M3-FINAL'!H127</f>
        <v>12.5</v>
      </c>
      <c r="AB126" s="237" t="str">
        <f>'M3-FINAL'!I127</f>
        <v/>
      </c>
      <c r="AC126" s="237">
        <f>'M3-FINAL'!J127</f>
        <v>12.5</v>
      </c>
      <c r="AD126" s="237">
        <f>'M3-FINAL'!K127</f>
        <v>10.625</v>
      </c>
      <c r="AE126" s="237" t="str">
        <f t="shared" si="13"/>
        <v>VPC</v>
      </c>
      <c r="AF126" s="237">
        <f>'M4_FINAL '!E126</f>
        <v>11.375</v>
      </c>
      <c r="AG126" s="237">
        <f>IF('M4_FINAL '!F126="","",'M4_FINAL '!F126)</f>
        <v>0</v>
      </c>
      <c r="AH126" s="237">
        <f>'M4_FINAL '!G126</f>
        <v>11.375</v>
      </c>
      <c r="AI126" s="237">
        <f>'M4_FINAL '!H126</f>
        <v>5.25</v>
      </c>
      <c r="AJ126" s="237">
        <f>IF('M4_FINAL '!I126="","",'M4_FINAL '!I126)</f>
        <v>12</v>
      </c>
      <c r="AK126" s="237">
        <f>'M4_FINAL '!J126</f>
        <v>12</v>
      </c>
      <c r="AL126" s="237">
        <f>'M4_FINAL '!K126</f>
        <v>11.650000000000002</v>
      </c>
      <c r="AM126" s="270" t="str">
        <f t="shared" si="14"/>
        <v>VPC</v>
      </c>
      <c r="AN126" s="237">
        <f>'M5-FINAL'!D125</f>
        <v>14</v>
      </c>
      <c r="AO126" s="237" t="str">
        <f>'M5-FINAL'!E125</f>
        <v/>
      </c>
      <c r="AP126" s="237">
        <f>'M5-FINAL'!F125</f>
        <v>14</v>
      </c>
      <c r="AQ126" s="237">
        <f>'M5-FINAL'!G125</f>
        <v>15</v>
      </c>
      <c r="AR126" s="237" t="str">
        <f>'M5-FINAL'!H125</f>
        <v/>
      </c>
      <c r="AS126" s="237">
        <f>'M5-FINAL'!I125</f>
        <v>15</v>
      </c>
      <c r="AT126" s="237">
        <f>'M5-FINAL'!J125</f>
        <v>15</v>
      </c>
      <c r="AU126" s="237" t="str">
        <f>'M5-FINAL'!K125</f>
        <v/>
      </c>
      <c r="AV126" s="237">
        <f>'M5-FINAL'!L125</f>
        <v>15</v>
      </c>
      <c r="AW126" s="237">
        <f>'M5-FINAL'!M125</f>
        <v>14.670000000000002</v>
      </c>
      <c r="AX126" s="237" t="str">
        <f t="shared" si="15"/>
        <v>V</v>
      </c>
      <c r="AY126" s="237">
        <f>'M6-FINAL'!D125</f>
        <v>14.5</v>
      </c>
      <c r="AZ126" s="237" t="str">
        <f>'M6-FINAL'!E125</f>
        <v/>
      </c>
      <c r="BA126" s="237">
        <f>'M6-FINAL'!F125</f>
        <v>14.5</v>
      </c>
      <c r="BB126" s="237">
        <f>'M6-FINAL'!G125</f>
        <v>14.5</v>
      </c>
      <c r="BC126" s="237" t="str">
        <f>'M6-FINAL'!H125</f>
        <v/>
      </c>
      <c r="BD126" s="237">
        <f>'M6-FINAL'!I125</f>
        <v>14.5</v>
      </c>
      <c r="BE126" s="237">
        <f>'M6-FINAL'!J125</f>
        <v>13</v>
      </c>
      <c r="BF126" s="237" t="str">
        <f>'M6-FINAL'!K125</f>
        <v/>
      </c>
      <c r="BG126" s="237">
        <f>'M6-FINAL'!L125</f>
        <v>13</v>
      </c>
      <c r="BH126" s="237">
        <f>'M6-FINAL'!M125</f>
        <v>14.05</v>
      </c>
      <c r="BI126" s="237" t="str">
        <f t="shared" si="19"/>
        <v>V</v>
      </c>
      <c r="BJ126" s="237">
        <f>M7_FINAL!E127</f>
        <v>17.5</v>
      </c>
      <c r="BK126" s="237" t="str">
        <f>M7_FINAL!F127</f>
        <v/>
      </c>
      <c r="BL126" s="237">
        <f>M7_FINAL!G127</f>
        <v>17.5</v>
      </c>
      <c r="BM126" s="237">
        <f>M7_FINAL!H127</f>
        <v>13</v>
      </c>
      <c r="BN126" s="237" t="str">
        <f>M7_FINAL!I127</f>
        <v/>
      </c>
      <c r="BO126" s="237">
        <f>M7_FINAL!J127</f>
        <v>13</v>
      </c>
      <c r="BP126" s="237">
        <f>M7_FINAL!K127</f>
        <v>14.98</v>
      </c>
      <c r="BQ126" s="237" t="str">
        <f t="shared" si="16"/>
        <v>V</v>
      </c>
      <c r="BR126" s="237">
        <f>M8FINAL!E127</f>
        <v>18</v>
      </c>
      <c r="BS126" s="237" t="str">
        <f>M8FINAL!F127</f>
        <v/>
      </c>
      <c r="BT126" s="237">
        <f>M8FINAL!G127</f>
        <v>18</v>
      </c>
      <c r="BU126" s="237">
        <f>M8FINAL!H127</f>
        <v>15.25</v>
      </c>
      <c r="BV126" s="237" t="str">
        <f>M8FINAL!I127</f>
        <v/>
      </c>
      <c r="BW126" s="237">
        <f>M8FINAL!J127</f>
        <v>15.25</v>
      </c>
      <c r="BX126" s="237">
        <f>M8FINAL!K127</f>
        <v>16.625</v>
      </c>
      <c r="BY126" s="237" t="str">
        <f t="shared" si="17"/>
        <v>V</v>
      </c>
      <c r="BZ126" s="237">
        <f t="shared" si="10"/>
        <v>13.475625000000001</v>
      </c>
      <c r="CA126" s="124" t="str">
        <f t="shared" si="18"/>
        <v xml:space="preserve">Admis(e) </v>
      </c>
      <c r="CB126" s="130" t="s">
        <v>389</v>
      </c>
    </row>
    <row r="127" spans="2:80">
      <c r="B127" s="101">
        <v>119</v>
      </c>
      <c r="C127" s="130" t="s">
        <v>387</v>
      </c>
      <c r="D127" s="128" t="s">
        <v>386</v>
      </c>
      <c r="E127" s="237">
        <f>'M1 FINAL'!D126</f>
        <v>10.199999999999999</v>
      </c>
      <c r="F127" s="237" t="str">
        <f>'M1 FINAL'!E126</f>
        <v/>
      </c>
      <c r="G127" s="237">
        <f>'M1 FINAL'!F126</f>
        <v>10.199999999999999</v>
      </c>
      <c r="H127" s="237">
        <f>'M1 FINAL'!G126</f>
        <v>14.5</v>
      </c>
      <c r="I127" s="237" t="str">
        <f>'M1 FINAL'!H126</f>
        <v/>
      </c>
      <c r="J127" s="237">
        <f>'M1 FINAL'!I126</f>
        <v>14.5</v>
      </c>
      <c r="K127" s="237">
        <f>'M1 FINAL'!J126</f>
        <v>13.5</v>
      </c>
      <c r="L127" s="237" t="str">
        <f>'M1 FINAL'!K126</f>
        <v/>
      </c>
      <c r="M127" s="237">
        <f>'M1 FINAL'!L126</f>
        <v>13.5</v>
      </c>
      <c r="N127" s="237">
        <f>'M1 FINAL'!M126</f>
        <v>12.637499999999999</v>
      </c>
      <c r="O127" s="237" t="str">
        <f t="shared" si="11"/>
        <v>V</v>
      </c>
      <c r="P127" s="237">
        <f>'M2 FINAL'!D126</f>
        <v>6.5</v>
      </c>
      <c r="Q127" s="237">
        <f>'M2 FINAL'!E126</f>
        <v>14.5</v>
      </c>
      <c r="R127" s="237">
        <f>'M2 FINAL'!F126</f>
        <v>12</v>
      </c>
      <c r="S127" s="237">
        <f>'M2 FINAL'!G126</f>
        <v>9.25</v>
      </c>
      <c r="T127" s="237">
        <f>'M2 FINAL'!H126</f>
        <v>11</v>
      </c>
      <c r="U127" s="237">
        <f>'M2 FINAL'!I126</f>
        <v>11</v>
      </c>
      <c r="V127" s="237">
        <f>'M2 FINAL'!J126</f>
        <v>11.56</v>
      </c>
      <c r="W127" s="237" t="str">
        <f t="shared" si="12"/>
        <v>VPC</v>
      </c>
      <c r="X127" s="237">
        <f>'M3-FINAL'!E128</f>
        <v>10.75</v>
      </c>
      <c r="Y127" s="237">
        <f>'M3-FINAL'!F128</f>
        <v>8.75</v>
      </c>
      <c r="Z127" s="237">
        <f>'M3-FINAL'!G128</f>
        <v>10.75</v>
      </c>
      <c r="AA127" s="237">
        <f>'M3-FINAL'!H128</f>
        <v>12.25</v>
      </c>
      <c r="AB127" s="237" t="str">
        <f>'M3-FINAL'!I128</f>
        <v/>
      </c>
      <c r="AC127" s="237">
        <f>'M3-FINAL'!J128</f>
        <v>12.25</v>
      </c>
      <c r="AD127" s="237">
        <f>'M3-FINAL'!K128</f>
        <v>11.5</v>
      </c>
      <c r="AE127" s="237" t="str">
        <f t="shared" si="13"/>
        <v>VPC</v>
      </c>
      <c r="AF127" s="237">
        <f>'M4_FINAL '!E127</f>
        <v>12.875</v>
      </c>
      <c r="AG127" s="237" t="str">
        <f>IF('M4_FINAL '!F127="","",'M4_FINAL '!F127)</f>
        <v/>
      </c>
      <c r="AH127" s="237">
        <f>'M4_FINAL '!G127</f>
        <v>12.875</v>
      </c>
      <c r="AI127" s="237">
        <f>'M4_FINAL '!H127</f>
        <v>9</v>
      </c>
      <c r="AJ127" s="237">
        <f>IF('M4_FINAL '!I127="","",'M4_FINAL '!I127)</f>
        <v>12</v>
      </c>
      <c r="AK127" s="237">
        <f>'M4_FINAL '!J127</f>
        <v>12</v>
      </c>
      <c r="AL127" s="237">
        <f>'M4_FINAL '!K127</f>
        <v>12.490000000000002</v>
      </c>
      <c r="AM127" s="270" t="str">
        <f t="shared" si="14"/>
        <v>VAR</v>
      </c>
      <c r="AN127" s="237">
        <f>'M5-FINAL'!D126</f>
        <v>14</v>
      </c>
      <c r="AO127" s="237" t="str">
        <f>'M5-FINAL'!E126</f>
        <v/>
      </c>
      <c r="AP127" s="237">
        <f>'M5-FINAL'!F126</f>
        <v>14</v>
      </c>
      <c r="AQ127" s="237">
        <f>'M5-FINAL'!G126</f>
        <v>15</v>
      </c>
      <c r="AR127" s="237" t="str">
        <f>'M5-FINAL'!H126</f>
        <v/>
      </c>
      <c r="AS127" s="237">
        <f>'M5-FINAL'!I126</f>
        <v>15</v>
      </c>
      <c r="AT127" s="237">
        <f>'M5-FINAL'!J126</f>
        <v>10.5</v>
      </c>
      <c r="AU127" s="237" t="str">
        <f>'M5-FINAL'!K126</f>
        <v/>
      </c>
      <c r="AV127" s="237">
        <f>'M5-FINAL'!L126</f>
        <v>10.5</v>
      </c>
      <c r="AW127" s="237">
        <f>'M5-FINAL'!M126</f>
        <v>13.14</v>
      </c>
      <c r="AX127" s="237" t="str">
        <f t="shared" si="15"/>
        <v>V</v>
      </c>
      <c r="AY127" s="237">
        <f>'M6-FINAL'!D126</f>
        <v>10.5</v>
      </c>
      <c r="AZ127" s="237">
        <f>'M6-FINAL'!E126</f>
        <v>12</v>
      </c>
      <c r="BA127" s="237">
        <f>'M6-FINAL'!F126</f>
        <v>12</v>
      </c>
      <c r="BB127" s="237">
        <f>'M6-FINAL'!G126</f>
        <v>10.5</v>
      </c>
      <c r="BC127" s="237">
        <f>'M6-FINAL'!H126</f>
        <v>12</v>
      </c>
      <c r="BD127" s="237">
        <f>'M6-FINAL'!I126</f>
        <v>12</v>
      </c>
      <c r="BE127" s="237">
        <f>'M6-FINAL'!J126</f>
        <v>12</v>
      </c>
      <c r="BF127" s="237" t="str">
        <f>'M6-FINAL'!K126</f>
        <v/>
      </c>
      <c r="BG127" s="237">
        <f>'M6-FINAL'!L126</f>
        <v>12</v>
      </c>
      <c r="BH127" s="237">
        <f>'M6-FINAL'!M126</f>
        <v>12</v>
      </c>
      <c r="BI127" s="237" t="str">
        <f t="shared" si="19"/>
        <v>VAR</v>
      </c>
      <c r="BJ127" s="237">
        <f>M7_FINAL!E128</f>
        <v>15</v>
      </c>
      <c r="BK127" s="237" t="str">
        <f>M7_FINAL!F128</f>
        <v/>
      </c>
      <c r="BL127" s="237">
        <f>M7_FINAL!G128</f>
        <v>15</v>
      </c>
      <c r="BM127" s="237">
        <f>M7_FINAL!H128</f>
        <v>15</v>
      </c>
      <c r="BN127" s="237" t="str">
        <f>M7_FINAL!I128</f>
        <v/>
      </c>
      <c r="BO127" s="237">
        <f>M7_FINAL!J128</f>
        <v>15</v>
      </c>
      <c r="BP127" s="237">
        <f>M7_FINAL!K128</f>
        <v>15</v>
      </c>
      <c r="BQ127" s="237" t="str">
        <f t="shared" si="16"/>
        <v>V</v>
      </c>
      <c r="BR127" s="237">
        <f>M8FINAL!E128</f>
        <v>19</v>
      </c>
      <c r="BS127" s="237" t="str">
        <f>M8FINAL!F128</f>
        <v/>
      </c>
      <c r="BT127" s="237">
        <f>M8FINAL!G128</f>
        <v>19</v>
      </c>
      <c r="BU127" s="237">
        <f>M8FINAL!H128</f>
        <v>13.75</v>
      </c>
      <c r="BV127" s="237" t="str">
        <f>M8FINAL!I128</f>
        <v/>
      </c>
      <c r="BW127" s="237">
        <f>M8FINAL!J128</f>
        <v>13.75</v>
      </c>
      <c r="BX127" s="237">
        <f>M8FINAL!K128</f>
        <v>16.375</v>
      </c>
      <c r="BY127" s="237" t="str">
        <f t="shared" si="17"/>
        <v>V</v>
      </c>
      <c r="BZ127" s="237">
        <f t="shared" si="10"/>
        <v>13.0878125</v>
      </c>
      <c r="CA127" s="124" t="str">
        <f t="shared" si="18"/>
        <v xml:space="preserve">Admis(e) </v>
      </c>
      <c r="CB127" s="130" t="s">
        <v>387</v>
      </c>
    </row>
    <row r="128" spans="2:80" ht="15.75" customHeight="1">
      <c r="B128" s="102">
        <v>120</v>
      </c>
      <c r="C128" s="130" t="s">
        <v>385</v>
      </c>
      <c r="D128" s="128" t="s">
        <v>384</v>
      </c>
      <c r="E128" s="237">
        <f>'M1 FINAL'!D127</f>
        <v>9.8000000000000007</v>
      </c>
      <c r="F128" s="237">
        <f>'M1 FINAL'!E127</f>
        <v>12</v>
      </c>
      <c r="G128" s="237">
        <f>'M1 FINAL'!F127</f>
        <v>12</v>
      </c>
      <c r="H128" s="237">
        <f>'M1 FINAL'!G127</f>
        <v>10</v>
      </c>
      <c r="I128" s="237">
        <f>'M1 FINAL'!H127</f>
        <v>12</v>
      </c>
      <c r="J128" s="237">
        <f>'M1 FINAL'!I127</f>
        <v>12</v>
      </c>
      <c r="K128" s="237">
        <f>'M1 FINAL'!J127</f>
        <v>10</v>
      </c>
      <c r="L128" s="237">
        <f>'M1 FINAL'!K127</f>
        <v>14</v>
      </c>
      <c r="M128" s="237">
        <f>'M1 FINAL'!L127</f>
        <v>12</v>
      </c>
      <c r="N128" s="237">
        <f>'M1 FINAL'!M127</f>
        <v>12</v>
      </c>
      <c r="O128" s="237" t="str">
        <f t="shared" si="11"/>
        <v>VAR</v>
      </c>
      <c r="P128" s="237">
        <f>'M2 FINAL'!D127</f>
        <v>7.25</v>
      </c>
      <c r="Q128" s="237" t="str">
        <f>'M2 FINAL'!E127</f>
        <v/>
      </c>
      <c r="R128" s="237">
        <f>'M2 FINAL'!F127</f>
        <v>7.25</v>
      </c>
      <c r="S128" s="237">
        <f>'M2 FINAL'!G127</f>
        <v>3</v>
      </c>
      <c r="T128" s="237" t="str">
        <f>'M2 FINAL'!H127</f>
        <v/>
      </c>
      <c r="U128" s="237">
        <f>'M2 FINAL'!I127</f>
        <v>3</v>
      </c>
      <c r="V128" s="237">
        <f>'M2 FINAL'!J127</f>
        <v>5.3800000000000008</v>
      </c>
      <c r="W128" s="237" t="str">
        <f t="shared" si="12"/>
        <v>NV</v>
      </c>
      <c r="X128" s="237">
        <f>'M3-FINAL'!E129</f>
        <v>3.5</v>
      </c>
      <c r="Y128" s="237">
        <f>'M3-FINAL'!F129</f>
        <v>2.75</v>
      </c>
      <c r="Z128" s="237">
        <f>'M3-FINAL'!G129</f>
        <v>3.5</v>
      </c>
      <c r="AA128" s="237">
        <f>'M3-FINAL'!H129</f>
        <v>11.75</v>
      </c>
      <c r="AB128" s="237">
        <f>'M3-FINAL'!I129</f>
        <v>12</v>
      </c>
      <c r="AC128" s="237">
        <f>'M3-FINAL'!J129</f>
        <v>12</v>
      </c>
      <c r="AD128" s="237">
        <f>'M3-FINAL'!K129</f>
        <v>7.75</v>
      </c>
      <c r="AE128" s="237" t="str">
        <f t="shared" si="13"/>
        <v>NV</v>
      </c>
      <c r="AF128" s="237">
        <f>'M4_FINAL '!E128</f>
        <v>5.25</v>
      </c>
      <c r="AG128" s="237">
        <f>IF('M4_FINAL '!F128="","",'M4_FINAL '!F128)</f>
        <v>12</v>
      </c>
      <c r="AH128" s="237">
        <f>'M4_FINAL '!G128</f>
        <v>12</v>
      </c>
      <c r="AI128" s="237">
        <f>'M4_FINAL '!H128</f>
        <v>6.5</v>
      </c>
      <c r="AJ128" s="237" t="str">
        <f>IF('M4_FINAL '!I128="","",'M4_FINAL '!I128)</f>
        <v/>
      </c>
      <c r="AK128" s="237">
        <f>'M4_FINAL '!J128</f>
        <v>6.5</v>
      </c>
      <c r="AL128" s="237">
        <f>'M4_FINAL '!K128</f>
        <v>9.58</v>
      </c>
      <c r="AM128" s="270" t="str">
        <f t="shared" si="14"/>
        <v>NV</v>
      </c>
      <c r="AN128" s="237">
        <f>'M5-FINAL'!D127</f>
        <v>14.4</v>
      </c>
      <c r="AO128" s="237" t="str">
        <f>'M5-FINAL'!E127</f>
        <v/>
      </c>
      <c r="AP128" s="237">
        <f>'M5-FINAL'!F127</f>
        <v>14.4</v>
      </c>
      <c r="AQ128" s="237">
        <f>'M5-FINAL'!G127</f>
        <v>15</v>
      </c>
      <c r="AR128" s="237" t="str">
        <f>'M5-FINAL'!H127</f>
        <v/>
      </c>
      <c r="AS128" s="237">
        <f>'M5-FINAL'!I127</f>
        <v>15</v>
      </c>
      <c r="AT128" s="237">
        <f>'M5-FINAL'!J127</f>
        <v>14</v>
      </c>
      <c r="AU128" s="237" t="str">
        <f>'M5-FINAL'!K127</f>
        <v/>
      </c>
      <c r="AV128" s="237">
        <f>'M5-FINAL'!L127</f>
        <v>14</v>
      </c>
      <c r="AW128" s="237">
        <f>'M5-FINAL'!M127</f>
        <v>14.462000000000003</v>
      </c>
      <c r="AX128" s="237" t="str">
        <f t="shared" si="15"/>
        <v>V</v>
      </c>
      <c r="AY128" s="237">
        <f>'M6-FINAL'!D127</f>
        <v>13</v>
      </c>
      <c r="AZ128" s="237" t="str">
        <f>'M6-FINAL'!E127</f>
        <v/>
      </c>
      <c r="BA128" s="237">
        <f>'M6-FINAL'!F127</f>
        <v>13</v>
      </c>
      <c r="BB128" s="237">
        <f>'M6-FINAL'!G127</f>
        <v>13</v>
      </c>
      <c r="BC128" s="237" t="str">
        <f>'M6-FINAL'!H127</f>
        <v/>
      </c>
      <c r="BD128" s="237">
        <f>'M6-FINAL'!I127</f>
        <v>13</v>
      </c>
      <c r="BE128" s="237">
        <f>'M6-FINAL'!J127</f>
        <v>12</v>
      </c>
      <c r="BF128" s="237" t="str">
        <f>'M6-FINAL'!K127</f>
        <v/>
      </c>
      <c r="BG128" s="237">
        <f>'M6-FINAL'!L127</f>
        <v>12</v>
      </c>
      <c r="BH128" s="237">
        <f>'M6-FINAL'!M127</f>
        <v>12.7</v>
      </c>
      <c r="BI128" s="237" t="str">
        <f t="shared" si="19"/>
        <v>V</v>
      </c>
      <c r="BJ128" s="237">
        <f>M7_FINAL!E129</f>
        <v>17.5</v>
      </c>
      <c r="BK128" s="237" t="str">
        <f>M7_FINAL!F129</f>
        <v/>
      </c>
      <c r="BL128" s="237">
        <f>M7_FINAL!G129</f>
        <v>17.5</v>
      </c>
      <c r="BM128" s="237">
        <f>M7_FINAL!H129</f>
        <v>15.5</v>
      </c>
      <c r="BN128" s="237" t="str">
        <f>M7_FINAL!I129</f>
        <v/>
      </c>
      <c r="BO128" s="237">
        <f>M7_FINAL!J129</f>
        <v>15.5</v>
      </c>
      <c r="BP128" s="237">
        <f>M7_FINAL!K129</f>
        <v>16.380000000000003</v>
      </c>
      <c r="BQ128" s="237" t="str">
        <f t="shared" si="16"/>
        <v>V</v>
      </c>
      <c r="BR128" s="237">
        <f>M8FINAL!E129</f>
        <v>20</v>
      </c>
      <c r="BS128" s="237" t="str">
        <f>M8FINAL!F129</f>
        <v/>
      </c>
      <c r="BT128" s="237">
        <f>M8FINAL!G129</f>
        <v>20</v>
      </c>
      <c r="BU128" s="237">
        <f>M8FINAL!H129</f>
        <v>14</v>
      </c>
      <c r="BV128" s="237" t="str">
        <f>M8FINAL!I129</f>
        <v/>
      </c>
      <c r="BW128" s="237">
        <f>M8FINAL!J129</f>
        <v>14</v>
      </c>
      <c r="BX128" s="237">
        <f>M8FINAL!K129</f>
        <v>17</v>
      </c>
      <c r="BY128" s="237" t="str">
        <f t="shared" si="17"/>
        <v>V</v>
      </c>
      <c r="BZ128" s="237">
        <f t="shared" si="10"/>
        <v>11.906500000000001</v>
      </c>
      <c r="CA128" s="124" t="str">
        <f t="shared" si="18"/>
        <v/>
      </c>
      <c r="CB128" s="130" t="s">
        <v>385</v>
      </c>
    </row>
    <row r="129" spans="2:80">
      <c r="B129" s="101">
        <v>121</v>
      </c>
      <c r="C129" s="129" t="s">
        <v>383</v>
      </c>
      <c r="D129" s="128" t="s">
        <v>382</v>
      </c>
      <c r="E129" s="237">
        <f>'M1 FINAL'!D128</f>
        <v>10.8</v>
      </c>
      <c r="F129" s="237">
        <f>'M1 FINAL'!E128</f>
        <v>12</v>
      </c>
      <c r="G129" s="237">
        <f>'M1 FINAL'!F128</f>
        <v>12</v>
      </c>
      <c r="H129" s="237">
        <f>'M1 FINAL'!G128</f>
        <v>10.5</v>
      </c>
      <c r="I129" s="237">
        <f>'M1 FINAL'!H128</f>
        <v>13</v>
      </c>
      <c r="J129" s="237">
        <f>'M1 FINAL'!I128</f>
        <v>12</v>
      </c>
      <c r="K129" s="237">
        <f>'M1 FINAL'!J128</f>
        <v>13.5</v>
      </c>
      <c r="L129" s="237" t="str">
        <f>'M1 FINAL'!K128</f>
        <v/>
      </c>
      <c r="M129" s="237">
        <f>'M1 FINAL'!L128</f>
        <v>13.5</v>
      </c>
      <c r="N129" s="237">
        <f>'M1 FINAL'!M128</f>
        <v>12.375</v>
      </c>
      <c r="O129" s="237" t="str">
        <f t="shared" si="11"/>
        <v>VAR</v>
      </c>
      <c r="P129" s="237">
        <f>'M2 FINAL'!D128</f>
        <v>10</v>
      </c>
      <c r="Q129" s="237">
        <f>'M2 FINAL'!E128</f>
        <v>17.5</v>
      </c>
      <c r="R129" s="237">
        <f>'M2 FINAL'!F128</f>
        <v>12</v>
      </c>
      <c r="S129" s="237">
        <f>'M2 FINAL'!G128</f>
        <v>11.25</v>
      </c>
      <c r="T129" s="237">
        <f>'M2 FINAL'!H128</f>
        <v>11.5</v>
      </c>
      <c r="U129" s="237">
        <f>'M2 FINAL'!I128</f>
        <v>11.5</v>
      </c>
      <c r="V129" s="237">
        <f>'M2 FINAL'!J128</f>
        <v>11.780000000000001</v>
      </c>
      <c r="W129" s="237" t="str">
        <f t="shared" si="12"/>
        <v>VPC</v>
      </c>
      <c r="X129" s="237">
        <f>'M3-FINAL'!E130</f>
        <v>10</v>
      </c>
      <c r="Y129" s="237">
        <f>'M3-FINAL'!F130</f>
        <v>16.25</v>
      </c>
      <c r="Z129" s="237">
        <f>'M3-FINAL'!G130</f>
        <v>12</v>
      </c>
      <c r="AA129" s="237">
        <f>'M3-FINAL'!H130</f>
        <v>10.75</v>
      </c>
      <c r="AB129" s="237">
        <f>'M3-FINAL'!I130</f>
        <v>12</v>
      </c>
      <c r="AC129" s="237">
        <f>'M3-FINAL'!J130</f>
        <v>12</v>
      </c>
      <c r="AD129" s="237">
        <f>'M3-FINAL'!K130</f>
        <v>12</v>
      </c>
      <c r="AE129" s="237" t="str">
        <f t="shared" si="13"/>
        <v>VAR</v>
      </c>
      <c r="AF129" s="237">
        <f>'M4_FINAL '!E129</f>
        <v>11</v>
      </c>
      <c r="AG129" s="237">
        <f>IF('M4_FINAL '!F129="","",'M4_FINAL '!F129)</f>
        <v>12</v>
      </c>
      <c r="AH129" s="237">
        <f>'M4_FINAL '!G129</f>
        <v>12</v>
      </c>
      <c r="AI129" s="237">
        <f>'M4_FINAL '!H129</f>
        <v>8.25</v>
      </c>
      <c r="AJ129" s="237">
        <f>IF('M4_FINAL '!I129="","",'M4_FINAL '!I129)</f>
        <v>12</v>
      </c>
      <c r="AK129" s="237">
        <f>'M4_FINAL '!J129</f>
        <v>12</v>
      </c>
      <c r="AL129" s="237">
        <f>'M4_FINAL '!K129</f>
        <v>12</v>
      </c>
      <c r="AM129" s="270" t="str">
        <f t="shared" si="14"/>
        <v>VAR</v>
      </c>
      <c r="AN129" s="237">
        <f>'M5-FINAL'!D128</f>
        <v>13</v>
      </c>
      <c r="AO129" s="237" t="str">
        <f>'M5-FINAL'!E128</f>
        <v/>
      </c>
      <c r="AP129" s="237">
        <f>'M5-FINAL'!F128</f>
        <v>13</v>
      </c>
      <c r="AQ129" s="237">
        <f>'M5-FINAL'!G128</f>
        <v>15</v>
      </c>
      <c r="AR129" s="237" t="str">
        <f>'M5-FINAL'!H128</f>
        <v/>
      </c>
      <c r="AS129" s="237">
        <f>'M5-FINAL'!I128</f>
        <v>15</v>
      </c>
      <c r="AT129" s="237">
        <f>'M5-FINAL'!J128</f>
        <v>12</v>
      </c>
      <c r="AU129" s="237" t="str">
        <f>'M5-FINAL'!K128</f>
        <v/>
      </c>
      <c r="AV129" s="237">
        <f>'M5-FINAL'!L128</f>
        <v>12</v>
      </c>
      <c r="AW129" s="237">
        <f>'M5-FINAL'!M128</f>
        <v>13.32</v>
      </c>
      <c r="AX129" s="237" t="str">
        <f t="shared" si="15"/>
        <v>V</v>
      </c>
      <c r="AY129" s="237">
        <f>'M6-FINAL'!D128</f>
        <v>11.5</v>
      </c>
      <c r="AZ129" s="237">
        <f>'M6-FINAL'!E128</f>
        <v>12</v>
      </c>
      <c r="BA129" s="237">
        <f>'M6-FINAL'!F128</f>
        <v>12</v>
      </c>
      <c r="BB129" s="237">
        <f>'M6-FINAL'!G128</f>
        <v>11.5</v>
      </c>
      <c r="BC129" s="237">
        <f>'M6-FINAL'!H128</f>
        <v>12</v>
      </c>
      <c r="BD129" s="237">
        <f>'M6-FINAL'!I128</f>
        <v>12</v>
      </c>
      <c r="BE129" s="237">
        <f>'M6-FINAL'!J128</f>
        <v>12.5</v>
      </c>
      <c r="BF129" s="237" t="str">
        <f>'M6-FINAL'!K128</f>
        <v/>
      </c>
      <c r="BG129" s="237">
        <f>'M6-FINAL'!L128</f>
        <v>12.5</v>
      </c>
      <c r="BH129" s="237">
        <f>'M6-FINAL'!M128</f>
        <v>12.15</v>
      </c>
      <c r="BI129" s="237" t="str">
        <f t="shared" si="19"/>
        <v>VAR</v>
      </c>
      <c r="BJ129" s="237">
        <f>M7_FINAL!E130</f>
        <v>17.5</v>
      </c>
      <c r="BK129" s="237" t="str">
        <f>M7_FINAL!F130</f>
        <v/>
      </c>
      <c r="BL129" s="237">
        <f>M7_FINAL!G130</f>
        <v>17.5</v>
      </c>
      <c r="BM129" s="237">
        <f>M7_FINAL!H130</f>
        <v>13</v>
      </c>
      <c r="BN129" s="237" t="str">
        <f>M7_FINAL!I130</f>
        <v/>
      </c>
      <c r="BO129" s="237">
        <f>M7_FINAL!J130</f>
        <v>13</v>
      </c>
      <c r="BP129" s="237">
        <f>M7_FINAL!K130</f>
        <v>14.98</v>
      </c>
      <c r="BQ129" s="237" t="str">
        <f t="shared" si="16"/>
        <v>V</v>
      </c>
      <c r="BR129" s="237">
        <f>M8FINAL!E130</f>
        <v>20</v>
      </c>
      <c r="BS129" s="237" t="str">
        <f>M8FINAL!F130</f>
        <v/>
      </c>
      <c r="BT129" s="237">
        <f>M8FINAL!G130</f>
        <v>20</v>
      </c>
      <c r="BU129" s="237">
        <f>M8FINAL!H130</f>
        <v>14</v>
      </c>
      <c r="BV129" s="237" t="str">
        <f>M8FINAL!I130</f>
        <v/>
      </c>
      <c r="BW129" s="237">
        <f>M8FINAL!J130</f>
        <v>14</v>
      </c>
      <c r="BX129" s="237">
        <f>M8FINAL!K130</f>
        <v>17</v>
      </c>
      <c r="BY129" s="237" t="str">
        <f t="shared" si="17"/>
        <v>V</v>
      </c>
      <c r="BZ129" s="237">
        <f t="shared" si="10"/>
        <v>13.200625</v>
      </c>
      <c r="CA129" s="124" t="str">
        <f t="shared" si="18"/>
        <v xml:space="preserve">Admis(e) </v>
      </c>
      <c r="CB129" s="129" t="s">
        <v>383</v>
      </c>
    </row>
    <row r="130" spans="2:80">
      <c r="B130" s="102">
        <v>122</v>
      </c>
      <c r="C130" s="129" t="s">
        <v>381</v>
      </c>
      <c r="D130" s="128" t="s">
        <v>380</v>
      </c>
      <c r="E130" s="237">
        <f>'M1 FINAL'!D129</f>
        <v>8.4</v>
      </c>
      <c r="F130" s="237">
        <f>'M1 FINAL'!E129</f>
        <v>12</v>
      </c>
      <c r="G130" s="237">
        <f>'M1 FINAL'!F129</f>
        <v>12</v>
      </c>
      <c r="H130" s="237">
        <f>'M1 FINAL'!G129</f>
        <v>13</v>
      </c>
      <c r="I130" s="237" t="str">
        <f>'M1 FINAL'!H129</f>
        <v/>
      </c>
      <c r="J130" s="237">
        <f>'M1 FINAL'!I129</f>
        <v>13</v>
      </c>
      <c r="K130" s="237">
        <f>'M1 FINAL'!J129</f>
        <v>14</v>
      </c>
      <c r="L130" s="237" t="str">
        <f>'M1 FINAL'!K129</f>
        <v/>
      </c>
      <c r="M130" s="237">
        <f>'M1 FINAL'!L129</f>
        <v>14</v>
      </c>
      <c r="N130" s="237">
        <f>'M1 FINAL'!M129</f>
        <v>12.875</v>
      </c>
      <c r="O130" s="237" t="str">
        <f t="shared" si="11"/>
        <v>VAR</v>
      </c>
      <c r="P130" s="237">
        <f>'M2 FINAL'!D129</f>
        <v>11.25</v>
      </c>
      <c r="Q130" s="237">
        <f>'M2 FINAL'!E129</f>
        <v>0</v>
      </c>
      <c r="R130" s="237">
        <f>'M2 FINAL'!F129</f>
        <v>11.25</v>
      </c>
      <c r="S130" s="237">
        <f>'M2 FINAL'!G129</f>
        <v>11.75</v>
      </c>
      <c r="T130" s="237">
        <f>'M2 FINAL'!H129</f>
        <v>0</v>
      </c>
      <c r="U130" s="237">
        <f>'M2 FINAL'!I129</f>
        <v>11.75</v>
      </c>
      <c r="V130" s="237">
        <f>'M2 FINAL'!J129</f>
        <v>11.47</v>
      </c>
      <c r="W130" s="237" t="str">
        <f t="shared" si="12"/>
        <v>VPC</v>
      </c>
      <c r="X130" s="237">
        <f>'M3-FINAL'!E131</f>
        <v>4.125</v>
      </c>
      <c r="Y130" s="237">
        <f>'M3-FINAL'!F131</f>
        <v>10.25</v>
      </c>
      <c r="Z130" s="237">
        <f>'M3-FINAL'!G131</f>
        <v>10.25</v>
      </c>
      <c r="AA130" s="237">
        <f>'M3-FINAL'!H131</f>
        <v>13.375</v>
      </c>
      <c r="AB130" s="237" t="str">
        <f>'M3-FINAL'!I131</f>
        <v/>
      </c>
      <c r="AC130" s="237">
        <f>'M3-FINAL'!J131</f>
        <v>13.375</v>
      </c>
      <c r="AD130" s="237">
        <f>'M3-FINAL'!K131</f>
        <v>11.8125</v>
      </c>
      <c r="AE130" s="237" t="str">
        <f t="shared" si="13"/>
        <v>VPC</v>
      </c>
      <c r="AF130" s="237">
        <f>'M4_FINAL '!E130</f>
        <v>7.875</v>
      </c>
      <c r="AG130" s="237">
        <f>IF('M4_FINAL '!F130="","",'M4_FINAL '!F130)</f>
        <v>12</v>
      </c>
      <c r="AH130" s="237">
        <f>'M4_FINAL '!G130</f>
        <v>12</v>
      </c>
      <c r="AI130" s="237">
        <f>'M4_FINAL '!H130</f>
        <v>11</v>
      </c>
      <c r="AJ130" s="237">
        <f>IF('M4_FINAL '!I130="","",'M4_FINAL '!I130)</f>
        <v>12</v>
      </c>
      <c r="AK130" s="237">
        <f>'M4_FINAL '!J130</f>
        <v>12</v>
      </c>
      <c r="AL130" s="237">
        <f>'M4_FINAL '!K130</f>
        <v>12</v>
      </c>
      <c r="AM130" s="270" t="str">
        <f t="shared" si="14"/>
        <v>VAR</v>
      </c>
      <c r="AN130" s="237">
        <f>'M5-FINAL'!D129</f>
        <v>13.2</v>
      </c>
      <c r="AO130" s="237" t="str">
        <f>'M5-FINAL'!E129</f>
        <v/>
      </c>
      <c r="AP130" s="237">
        <f>'M5-FINAL'!F129</f>
        <v>13.2</v>
      </c>
      <c r="AQ130" s="237">
        <f>'M5-FINAL'!G129</f>
        <v>15</v>
      </c>
      <c r="AR130" s="237" t="str">
        <f>'M5-FINAL'!H129</f>
        <v/>
      </c>
      <c r="AS130" s="237">
        <f>'M5-FINAL'!I129</f>
        <v>15</v>
      </c>
      <c r="AT130" s="237">
        <f>'M5-FINAL'!J129</f>
        <v>14</v>
      </c>
      <c r="AU130" s="237" t="str">
        <f>'M5-FINAL'!K129</f>
        <v/>
      </c>
      <c r="AV130" s="237">
        <f>'M5-FINAL'!L129</f>
        <v>14</v>
      </c>
      <c r="AW130" s="237">
        <f>'M5-FINAL'!M129</f>
        <v>14.066000000000003</v>
      </c>
      <c r="AX130" s="237" t="str">
        <f t="shared" si="15"/>
        <v>V</v>
      </c>
      <c r="AY130" s="237">
        <f>'M6-FINAL'!D129</f>
        <v>13</v>
      </c>
      <c r="AZ130" s="237" t="str">
        <f>'M6-FINAL'!E129</f>
        <v/>
      </c>
      <c r="BA130" s="237">
        <f>'M6-FINAL'!F129</f>
        <v>13</v>
      </c>
      <c r="BB130" s="237">
        <f>'M6-FINAL'!G129</f>
        <v>13</v>
      </c>
      <c r="BC130" s="237" t="str">
        <f>'M6-FINAL'!H129</f>
        <v/>
      </c>
      <c r="BD130" s="237">
        <f>'M6-FINAL'!I129</f>
        <v>13</v>
      </c>
      <c r="BE130" s="237">
        <f>'M6-FINAL'!J129</f>
        <v>12</v>
      </c>
      <c r="BF130" s="237" t="str">
        <f>'M6-FINAL'!K129</f>
        <v/>
      </c>
      <c r="BG130" s="237">
        <f>'M6-FINAL'!L129</f>
        <v>12</v>
      </c>
      <c r="BH130" s="237">
        <f>'M6-FINAL'!M129</f>
        <v>12.7</v>
      </c>
      <c r="BI130" s="237" t="str">
        <f t="shared" si="19"/>
        <v>V</v>
      </c>
      <c r="BJ130" s="237">
        <f>M7_FINAL!E131</f>
        <v>17.75</v>
      </c>
      <c r="BK130" s="237" t="str">
        <f>M7_FINAL!F131</f>
        <v/>
      </c>
      <c r="BL130" s="237">
        <f>M7_FINAL!G131</f>
        <v>17.75</v>
      </c>
      <c r="BM130" s="237">
        <f>M7_FINAL!H131</f>
        <v>15</v>
      </c>
      <c r="BN130" s="237" t="str">
        <f>M7_FINAL!I131</f>
        <v/>
      </c>
      <c r="BO130" s="237">
        <f>M7_FINAL!J131</f>
        <v>15</v>
      </c>
      <c r="BP130" s="237">
        <f>M7_FINAL!K131</f>
        <v>16.21</v>
      </c>
      <c r="BQ130" s="237" t="str">
        <f t="shared" si="16"/>
        <v>V</v>
      </c>
      <c r="BR130" s="237">
        <f>M8FINAL!E131</f>
        <v>20</v>
      </c>
      <c r="BS130" s="237" t="str">
        <f>M8FINAL!F131</f>
        <v/>
      </c>
      <c r="BT130" s="237">
        <f>M8FINAL!G131</f>
        <v>20</v>
      </c>
      <c r="BU130" s="237">
        <f>M8FINAL!H131</f>
        <v>14.5</v>
      </c>
      <c r="BV130" s="237" t="str">
        <f>M8FINAL!I131</f>
        <v/>
      </c>
      <c r="BW130" s="237">
        <f>M8FINAL!J131</f>
        <v>14.5</v>
      </c>
      <c r="BX130" s="237">
        <f>M8FINAL!K131</f>
        <v>17.25</v>
      </c>
      <c r="BY130" s="237" t="str">
        <f t="shared" si="17"/>
        <v>V</v>
      </c>
      <c r="BZ130" s="237">
        <f t="shared" si="10"/>
        <v>13.5479375</v>
      </c>
      <c r="CA130" s="124" t="str">
        <f t="shared" si="18"/>
        <v xml:space="preserve">Admis(e) </v>
      </c>
      <c r="CB130" s="129" t="s">
        <v>381</v>
      </c>
    </row>
    <row r="131" spans="2:80">
      <c r="B131" s="101">
        <v>123</v>
      </c>
      <c r="C131" s="129" t="s">
        <v>379</v>
      </c>
      <c r="D131" s="128" t="s">
        <v>373</v>
      </c>
      <c r="E131" s="237">
        <f>'M1 FINAL'!D130</f>
        <v>14.600000000000001</v>
      </c>
      <c r="F131" s="237" t="str">
        <f>'M1 FINAL'!E130</f>
        <v/>
      </c>
      <c r="G131" s="237">
        <f>'M1 FINAL'!F130</f>
        <v>14.600000000000001</v>
      </c>
      <c r="H131" s="237">
        <f>'M1 FINAL'!G130</f>
        <v>12</v>
      </c>
      <c r="I131" s="237" t="str">
        <f>'M1 FINAL'!H130</f>
        <v/>
      </c>
      <c r="J131" s="237">
        <f>'M1 FINAL'!I130</f>
        <v>12</v>
      </c>
      <c r="K131" s="237">
        <f>'M1 FINAL'!J130</f>
        <v>17.5</v>
      </c>
      <c r="L131" s="237" t="str">
        <f>'M1 FINAL'!K130</f>
        <v/>
      </c>
      <c r="M131" s="237">
        <f>'M1 FINAL'!L130</f>
        <v>17.5</v>
      </c>
      <c r="N131" s="237">
        <f>'M1 FINAL'!M130</f>
        <v>14.350000000000001</v>
      </c>
      <c r="O131" s="237" t="str">
        <f t="shared" si="11"/>
        <v>V</v>
      </c>
      <c r="P131" s="237">
        <f>'M2 FINAL'!D130</f>
        <v>16</v>
      </c>
      <c r="Q131" s="237" t="str">
        <f>'M2 FINAL'!E130</f>
        <v/>
      </c>
      <c r="R131" s="237">
        <f>'M2 FINAL'!F130</f>
        <v>16</v>
      </c>
      <c r="S131" s="237">
        <f>'M2 FINAL'!G130</f>
        <v>11</v>
      </c>
      <c r="T131" s="237" t="str">
        <f>'M2 FINAL'!H130</f>
        <v/>
      </c>
      <c r="U131" s="237">
        <f>'M2 FINAL'!I130</f>
        <v>11</v>
      </c>
      <c r="V131" s="237">
        <f>'M2 FINAL'!J130</f>
        <v>13.8</v>
      </c>
      <c r="W131" s="237" t="str">
        <f t="shared" si="12"/>
        <v>V</v>
      </c>
      <c r="X131" s="237">
        <f>'M3-FINAL'!E132</f>
        <v>4.25</v>
      </c>
      <c r="Y131" s="237">
        <f>'M3-FINAL'!F132</f>
        <v>10</v>
      </c>
      <c r="Z131" s="237">
        <f>'M3-FINAL'!G132</f>
        <v>10</v>
      </c>
      <c r="AA131" s="237">
        <f>'M3-FINAL'!H132</f>
        <v>13.5</v>
      </c>
      <c r="AB131" s="237" t="str">
        <f>'M3-FINAL'!I132</f>
        <v/>
      </c>
      <c r="AC131" s="237">
        <f>'M3-FINAL'!J132</f>
        <v>13.5</v>
      </c>
      <c r="AD131" s="237">
        <f>'M3-FINAL'!K132</f>
        <v>11.75</v>
      </c>
      <c r="AE131" s="237" t="str">
        <f t="shared" si="13"/>
        <v>VPC</v>
      </c>
      <c r="AF131" s="237">
        <f>'M4_FINAL '!E131</f>
        <v>15.375</v>
      </c>
      <c r="AG131" s="237" t="str">
        <f>IF('M4_FINAL '!F131="","",'M4_FINAL '!F131)</f>
        <v/>
      </c>
      <c r="AH131" s="237">
        <f>'M4_FINAL '!G131</f>
        <v>15.375</v>
      </c>
      <c r="AI131" s="237">
        <f>'M4_FINAL '!H131</f>
        <v>10.75</v>
      </c>
      <c r="AJ131" s="237" t="str">
        <f>IF('M4_FINAL '!I131="","",'M4_FINAL '!I131)</f>
        <v/>
      </c>
      <c r="AK131" s="237">
        <f>'M4_FINAL '!J131</f>
        <v>10.75</v>
      </c>
      <c r="AL131" s="237">
        <f>'M4_FINAL '!K131</f>
        <v>13.340000000000002</v>
      </c>
      <c r="AM131" s="270" t="str">
        <f t="shared" si="14"/>
        <v>V</v>
      </c>
      <c r="AN131" s="237">
        <f>'M5-FINAL'!D130</f>
        <v>14.8</v>
      </c>
      <c r="AO131" s="237" t="str">
        <f>'M5-FINAL'!E130</f>
        <v/>
      </c>
      <c r="AP131" s="237">
        <f>'M5-FINAL'!F130</f>
        <v>14.8</v>
      </c>
      <c r="AQ131" s="237">
        <f>'M5-FINAL'!G130</f>
        <v>15</v>
      </c>
      <c r="AR131" s="237" t="str">
        <f>'M5-FINAL'!H130</f>
        <v/>
      </c>
      <c r="AS131" s="237">
        <f>'M5-FINAL'!I130</f>
        <v>15</v>
      </c>
      <c r="AT131" s="237">
        <f>'M5-FINAL'!J130</f>
        <v>13</v>
      </c>
      <c r="AU131" s="237" t="str">
        <f>'M5-FINAL'!K130</f>
        <v/>
      </c>
      <c r="AV131" s="237">
        <f>'M5-FINAL'!L130</f>
        <v>13</v>
      </c>
      <c r="AW131" s="237">
        <f>'M5-FINAL'!M130</f>
        <v>14.254</v>
      </c>
      <c r="AX131" s="237" t="str">
        <f t="shared" si="15"/>
        <v>V</v>
      </c>
      <c r="AY131" s="237">
        <f>'M6-FINAL'!D130</f>
        <v>15.5</v>
      </c>
      <c r="AZ131" s="237" t="str">
        <f>'M6-FINAL'!E130</f>
        <v/>
      </c>
      <c r="BA131" s="237">
        <f>'M6-FINAL'!F130</f>
        <v>15.5</v>
      </c>
      <c r="BB131" s="237">
        <f>'M6-FINAL'!G130</f>
        <v>15.5</v>
      </c>
      <c r="BC131" s="237" t="str">
        <f>'M6-FINAL'!H130</f>
        <v/>
      </c>
      <c r="BD131" s="237">
        <f>'M6-FINAL'!I130</f>
        <v>15.5</v>
      </c>
      <c r="BE131" s="237">
        <f>'M6-FINAL'!J130</f>
        <v>12.5</v>
      </c>
      <c r="BF131" s="237" t="str">
        <f>'M6-FINAL'!K130</f>
        <v/>
      </c>
      <c r="BG131" s="237">
        <f>'M6-FINAL'!L130</f>
        <v>12.5</v>
      </c>
      <c r="BH131" s="237">
        <f>'M6-FINAL'!M130</f>
        <v>14.6</v>
      </c>
      <c r="BI131" s="237" t="str">
        <f t="shared" si="19"/>
        <v>V</v>
      </c>
      <c r="BJ131" s="237">
        <f>M7_FINAL!E132</f>
        <v>17.5</v>
      </c>
      <c r="BK131" s="237" t="str">
        <f>M7_FINAL!F132</f>
        <v/>
      </c>
      <c r="BL131" s="237">
        <f>M7_FINAL!G132</f>
        <v>17.5</v>
      </c>
      <c r="BM131" s="237">
        <f>M7_FINAL!H132</f>
        <v>14.5</v>
      </c>
      <c r="BN131" s="237" t="str">
        <f>M7_FINAL!I132</f>
        <v/>
      </c>
      <c r="BO131" s="237">
        <f>M7_FINAL!J132</f>
        <v>14.5</v>
      </c>
      <c r="BP131" s="237">
        <f>M7_FINAL!K132</f>
        <v>15.82</v>
      </c>
      <c r="BQ131" s="237" t="str">
        <f t="shared" si="16"/>
        <v>V</v>
      </c>
      <c r="BR131" s="237">
        <f>M8FINAL!E132</f>
        <v>14</v>
      </c>
      <c r="BS131" s="237" t="str">
        <f>M8FINAL!F132</f>
        <v/>
      </c>
      <c r="BT131" s="237">
        <f>M8FINAL!G132</f>
        <v>14</v>
      </c>
      <c r="BU131" s="237">
        <f>M8FINAL!H132</f>
        <v>14</v>
      </c>
      <c r="BV131" s="237" t="str">
        <f>M8FINAL!I132</f>
        <v/>
      </c>
      <c r="BW131" s="237">
        <f>M8FINAL!J132</f>
        <v>14</v>
      </c>
      <c r="BX131" s="237">
        <f>M8FINAL!K132</f>
        <v>14</v>
      </c>
      <c r="BY131" s="237" t="str">
        <f t="shared" si="17"/>
        <v>V</v>
      </c>
      <c r="BZ131" s="237">
        <f t="shared" si="10"/>
        <v>13.989250000000002</v>
      </c>
      <c r="CA131" s="124" t="str">
        <f t="shared" si="18"/>
        <v xml:space="preserve">Admis(e) </v>
      </c>
      <c r="CB131" s="129" t="s">
        <v>379</v>
      </c>
    </row>
    <row r="132" spans="2:80">
      <c r="B132" s="102">
        <v>124</v>
      </c>
      <c r="C132" s="129" t="s">
        <v>378</v>
      </c>
      <c r="D132" s="128" t="s">
        <v>377</v>
      </c>
      <c r="E132" s="237">
        <f>'M1 FINAL'!D131</f>
        <v>8.8000000000000007</v>
      </c>
      <c r="F132" s="237">
        <f>'M1 FINAL'!E131</f>
        <v>12</v>
      </c>
      <c r="G132" s="237">
        <f>'M1 FINAL'!F131</f>
        <v>12</v>
      </c>
      <c r="H132" s="237">
        <f>'M1 FINAL'!G131</f>
        <v>12</v>
      </c>
      <c r="I132" s="237" t="str">
        <f>'M1 FINAL'!H131</f>
        <v/>
      </c>
      <c r="J132" s="237">
        <f>'M1 FINAL'!I131</f>
        <v>12</v>
      </c>
      <c r="K132" s="237">
        <f>'M1 FINAL'!J131</f>
        <v>12</v>
      </c>
      <c r="L132" s="237" t="str">
        <f>'M1 FINAL'!K131</f>
        <v/>
      </c>
      <c r="M132" s="237">
        <f>'M1 FINAL'!L131</f>
        <v>12</v>
      </c>
      <c r="N132" s="237">
        <f>'M1 FINAL'!M131</f>
        <v>12</v>
      </c>
      <c r="O132" s="237" t="str">
        <f t="shared" si="11"/>
        <v>VAR</v>
      </c>
      <c r="P132" s="237">
        <f>'M2 FINAL'!D131</f>
        <v>12.5</v>
      </c>
      <c r="Q132" s="237" t="str">
        <f>'M2 FINAL'!E131</f>
        <v/>
      </c>
      <c r="R132" s="237">
        <f>'M2 FINAL'!F131</f>
        <v>12.5</v>
      </c>
      <c r="S132" s="237">
        <f>'M2 FINAL'!G131</f>
        <v>7.25</v>
      </c>
      <c r="T132" s="237">
        <f>'M2 FINAL'!H131</f>
        <v>10</v>
      </c>
      <c r="U132" s="237">
        <f>'M2 FINAL'!I131</f>
        <v>10</v>
      </c>
      <c r="V132" s="237">
        <f>'M2 FINAL'!J131</f>
        <v>11.400000000000002</v>
      </c>
      <c r="W132" s="237" t="str">
        <f t="shared" si="12"/>
        <v>VPC</v>
      </c>
      <c r="X132" s="237">
        <f>'M3-FINAL'!E133</f>
        <v>10.75</v>
      </c>
      <c r="Y132" s="237">
        <f>'M3-FINAL'!F133</f>
        <v>13.75</v>
      </c>
      <c r="Z132" s="237">
        <f>'M3-FINAL'!G133</f>
        <v>12</v>
      </c>
      <c r="AA132" s="237">
        <f>'M3-FINAL'!H133</f>
        <v>10</v>
      </c>
      <c r="AB132" s="237">
        <f>'M3-FINAL'!I133</f>
        <v>12</v>
      </c>
      <c r="AC132" s="237">
        <f>'M3-FINAL'!J133</f>
        <v>12</v>
      </c>
      <c r="AD132" s="237">
        <f>'M3-FINAL'!K133</f>
        <v>12</v>
      </c>
      <c r="AE132" s="237" t="str">
        <f t="shared" si="13"/>
        <v>VAR</v>
      </c>
      <c r="AF132" s="237">
        <f>'M4_FINAL '!E132</f>
        <v>10.75</v>
      </c>
      <c r="AG132" s="237">
        <f>IF('M4_FINAL '!F132="","",'M4_FINAL '!F132)</f>
        <v>12</v>
      </c>
      <c r="AH132" s="237">
        <f>'M4_FINAL '!G132</f>
        <v>12</v>
      </c>
      <c r="AI132" s="237">
        <f>'M4_FINAL '!H132</f>
        <v>10.25</v>
      </c>
      <c r="AJ132" s="237">
        <f>IF('M4_FINAL '!I132="","",'M4_FINAL '!I132)</f>
        <v>4.5</v>
      </c>
      <c r="AK132" s="237">
        <f>'M4_FINAL '!J132</f>
        <v>10.25</v>
      </c>
      <c r="AL132" s="237">
        <f>'M4_FINAL '!K132</f>
        <v>11.23</v>
      </c>
      <c r="AM132" s="270" t="str">
        <f t="shared" si="14"/>
        <v>VPC</v>
      </c>
      <c r="AN132" s="237">
        <f>'M5-FINAL'!D131</f>
        <v>13.5</v>
      </c>
      <c r="AO132" s="237" t="str">
        <f>'M5-FINAL'!E131</f>
        <v/>
      </c>
      <c r="AP132" s="237">
        <f>'M5-FINAL'!F131</f>
        <v>13.5</v>
      </c>
      <c r="AQ132" s="237">
        <f>'M5-FINAL'!G131</f>
        <v>15</v>
      </c>
      <c r="AR132" s="237" t="str">
        <f>'M5-FINAL'!H131</f>
        <v/>
      </c>
      <c r="AS132" s="237">
        <f>'M5-FINAL'!I131</f>
        <v>15</v>
      </c>
      <c r="AT132" s="237">
        <f>'M5-FINAL'!J131</f>
        <v>14</v>
      </c>
      <c r="AU132" s="237" t="str">
        <f>'M5-FINAL'!K131</f>
        <v/>
      </c>
      <c r="AV132" s="237">
        <f>'M5-FINAL'!L131</f>
        <v>14</v>
      </c>
      <c r="AW132" s="237">
        <f>'M5-FINAL'!M131</f>
        <v>14.165000000000003</v>
      </c>
      <c r="AX132" s="237" t="str">
        <f t="shared" si="15"/>
        <v>V</v>
      </c>
      <c r="AY132" s="237">
        <f>'M6-FINAL'!D131</f>
        <v>12</v>
      </c>
      <c r="AZ132" s="237" t="str">
        <f>'M6-FINAL'!E131</f>
        <v/>
      </c>
      <c r="BA132" s="237">
        <f>'M6-FINAL'!F131</f>
        <v>12</v>
      </c>
      <c r="BB132" s="237">
        <f>'M6-FINAL'!G131</f>
        <v>12</v>
      </c>
      <c r="BC132" s="237" t="str">
        <f>'M6-FINAL'!H131</f>
        <v/>
      </c>
      <c r="BD132" s="237">
        <f>'M6-FINAL'!I131</f>
        <v>12</v>
      </c>
      <c r="BE132" s="237">
        <f>'M6-FINAL'!J131</f>
        <v>14</v>
      </c>
      <c r="BF132" s="237" t="str">
        <f>'M6-FINAL'!K131</f>
        <v/>
      </c>
      <c r="BG132" s="237">
        <f>'M6-FINAL'!L131</f>
        <v>14</v>
      </c>
      <c r="BH132" s="237">
        <f>'M6-FINAL'!M131</f>
        <v>12.600000000000001</v>
      </c>
      <c r="BI132" s="237" t="str">
        <f t="shared" si="19"/>
        <v>V</v>
      </c>
      <c r="BJ132" s="237">
        <f>M7_FINAL!E133</f>
        <v>18.5</v>
      </c>
      <c r="BK132" s="237" t="str">
        <f>M7_FINAL!F133</f>
        <v/>
      </c>
      <c r="BL132" s="237">
        <f>M7_FINAL!G133</f>
        <v>18.5</v>
      </c>
      <c r="BM132" s="237">
        <f>M7_FINAL!H133</f>
        <v>15</v>
      </c>
      <c r="BN132" s="237" t="str">
        <f>M7_FINAL!I133</f>
        <v/>
      </c>
      <c r="BO132" s="237">
        <f>M7_FINAL!J133</f>
        <v>15</v>
      </c>
      <c r="BP132" s="237">
        <f>M7_FINAL!K133</f>
        <v>16.54</v>
      </c>
      <c r="BQ132" s="237" t="str">
        <f t="shared" si="16"/>
        <v>V</v>
      </c>
      <c r="BR132" s="237">
        <f>M8FINAL!E133</f>
        <v>18</v>
      </c>
      <c r="BS132" s="237" t="str">
        <f>M8FINAL!F133</f>
        <v/>
      </c>
      <c r="BT132" s="237">
        <f>M8FINAL!G133</f>
        <v>18</v>
      </c>
      <c r="BU132" s="237">
        <f>M8FINAL!H133</f>
        <v>13.75</v>
      </c>
      <c r="BV132" s="237" t="str">
        <f>M8FINAL!I133</f>
        <v/>
      </c>
      <c r="BW132" s="237">
        <f>M8FINAL!J133</f>
        <v>13.75</v>
      </c>
      <c r="BX132" s="237">
        <f>M8FINAL!K133</f>
        <v>15.875</v>
      </c>
      <c r="BY132" s="237" t="str">
        <f t="shared" si="17"/>
        <v>V</v>
      </c>
      <c r="BZ132" s="237">
        <f t="shared" si="10"/>
        <v>13.22625</v>
      </c>
      <c r="CA132" s="124" t="str">
        <f t="shared" si="18"/>
        <v xml:space="preserve">Admis(e) </v>
      </c>
      <c r="CB132" s="129" t="s">
        <v>378</v>
      </c>
    </row>
    <row r="133" spans="2:80">
      <c r="B133" s="101">
        <v>125</v>
      </c>
      <c r="C133" s="129" t="s">
        <v>376</v>
      </c>
      <c r="D133" s="128" t="s">
        <v>375</v>
      </c>
      <c r="E133" s="237">
        <f>'M1 FINAL'!D132</f>
        <v>12.600000000000001</v>
      </c>
      <c r="F133" s="237" t="str">
        <f>'M1 FINAL'!E132</f>
        <v/>
      </c>
      <c r="G133" s="237">
        <f>'M1 FINAL'!F132</f>
        <v>12.600000000000001</v>
      </c>
      <c r="H133" s="237">
        <f>'M1 FINAL'!G132</f>
        <v>12</v>
      </c>
      <c r="I133" s="237" t="str">
        <f>'M1 FINAL'!H132</f>
        <v/>
      </c>
      <c r="J133" s="237">
        <f>'M1 FINAL'!I132</f>
        <v>12</v>
      </c>
      <c r="K133" s="237">
        <f>'M1 FINAL'!J132</f>
        <v>5</v>
      </c>
      <c r="L133" s="237">
        <f>'M1 FINAL'!K132</f>
        <v>12</v>
      </c>
      <c r="M133" s="237">
        <f>'M1 FINAL'!L132</f>
        <v>12</v>
      </c>
      <c r="N133" s="237">
        <f>'M1 FINAL'!M132</f>
        <v>12.225000000000001</v>
      </c>
      <c r="O133" s="237" t="str">
        <f t="shared" si="11"/>
        <v>VAR</v>
      </c>
      <c r="P133" s="237">
        <f>'M2 FINAL'!D132</f>
        <v>5.5</v>
      </c>
      <c r="Q133" s="237" t="str">
        <f>'M2 FINAL'!E132</f>
        <v/>
      </c>
      <c r="R133" s="237">
        <f>'M2 FINAL'!F132</f>
        <v>5.5</v>
      </c>
      <c r="S133" s="237">
        <f>'M2 FINAL'!G132</f>
        <v>5.25</v>
      </c>
      <c r="T133" s="237" t="str">
        <f>'M2 FINAL'!H132</f>
        <v/>
      </c>
      <c r="U133" s="237">
        <f>'M2 FINAL'!I132</f>
        <v>5.25</v>
      </c>
      <c r="V133" s="237">
        <f>'M2 FINAL'!J132</f>
        <v>5.3900000000000006</v>
      </c>
      <c r="W133" s="237" t="str">
        <f t="shared" si="12"/>
        <v>NV</v>
      </c>
      <c r="X133" s="237">
        <f>'M3-FINAL'!E134</f>
        <v>5.25</v>
      </c>
      <c r="Y133" s="237">
        <f>'M3-FINAL'!F134</f>
        <v>0</v>
      </c>
      <c r="Z133" s="237">
        <f>'M3-FINAL'!G134</f>
        <v>5.25</v>
      </c>
      <c r="AA133" s="237">
        <f>'M3-FINAL'!H134</f>
        <v>13.5</v>
      </c>
      <c r="AB133" s="237" t="str">
        <f>'M3-FINAL'!I134</f>
        <v/>
      </c>
      <c r="AC133" s="237">
        <f>'M3-FINAL'!J134</f>
        <v>13.5</v>
      </c>
      <c r="AD133" s="237">
        <f>'M3-FINAL'!K134</f>
        <v>9.375</v>
      </c>
      <c r="AE133" s="237" t="str">
        <f t="shared" si="13"/>
        <v>NV</v>
      </c>
      <c r="AF133" s="237">
        <f>'M4_FINAL '!E133</f>
        <v>7.875</v>
      </c>
      <c r="AG133" s="237">
        <f>IF('M4_FINAL '!F133="","",'M4_FINAL '!F133)</f>
        <v>12</v>
      </c>
      <c r="AH133" s="237">
        <f>'M4_FINAL '!G133</f>
        <v>12</v>
      </c>
      <c r="AI133" s="237">
        <f>'M4_FINAL '!H133</f>
        <v>6.5</v>
      </c>
      <c r="AJ133" s="237">
        <f>IF('M4_FINAL '!I133="","",'M4_FINAL '!I133)</f>
        <v>1</v>
      </c>
      <c r="AK133" s="237">
        <f>'M4_FINAL '!J133</f>
        <v>6.5</v>
      </c>
      <c r="AL133" s="237">
        <f>'M4_FINAL '!K133</f>
        <v>9.58</v>
      </c>
      <c r="AM133" s="270" t="str">
        <f t="shared" si="14"/>
        <v>NV</v>
      </c>
      <c r="AN133" s="237">
        <f>'M5-FINAL'!D132</f>
        <v>13</v>
      </c>
      <c r="AO133" s="237" t="str">
        <f>'M5-FINAL'!E132</f>
        <v/>
      </c>
      <c r="AP133" s="237">
        <f>'M5-FINAL'!F132</f>
        <v>13</v>
      </c>
      <c r="AQ133" s="237">
        <f>'M5-FINAL'!G132</f>
        <v>0</v>
      </c>
      <c r="AR133" s="237" t="str">
        <f>'M5-FINAL'!H132</f>
        <v/>
      </c>
      <c r="AS133" s="237">
        <f>'M5-FINAL'!I132</f>
        <v>0</v>
      </c>
      <c r="AT133" s="237">
        <f>'M5-FINAL'!J132</f>
        <v>0</v>
      </c>
      <c r="AU133" s="237" t="str">
        <f>'M5-FINAL'!K132</f>
        <v/>
      </c>
      <c r="AV133" s="237">
        <f>'M5-FINAL'!L132</f>
        <v>0</v>
      </c>
      <c r="AW133" s="237">
        <f>'M5-FINAL'!M132</f>
        <v>4.29</v>
      </c>
      <c r="AX133" s="237" t="str">
        <f t="shared" si="15"/>
        <v>NV</v>
      </c>
      <c r="AY133" s="237">
        <f>'M6-FINAL'!D132</f>
        <v>0</v>
      </c>
      <c r="AZ133" s="237" t="str">
        <f>'M6-FINAL'!E132</f>
        <v/>
      </c>
      <c r="BA133" s="237">
        <f>'M6-FINAL'!F132</f>
        <v>0</v>
      </c>
      <c r="BB133" s="237">
        <f>'M6-FINAL'!G132</f>
        <v>0</v>
      </c>
      <c r="BC133" s="237" t="str">
        <f>'M6-FINAL'!H132</f>
        <v/>
      </c>
      <c r="BD133" s="237">
        <f>'M6-FINAL'!I132</f>
        <v>0</v>
      </c>
      <c r="BE133" s="237">
        <f>'M6-FINAL'!J132</f>
        <v>0</v>
      </c>
      <c r="BF133" s="237" t="str">
        <f>'M6-FINAL'!K132</f>
        <v/>
      </c>
      <c r="BG133" s="237">
        <f>'M6-FINAL'!L132</f>
        <v>0</v>
      </c>
      <c r="BH133" s="237">
        <f>'M6-FINAL'!M132</f>
        <v>0</v>
      </c>
      <c r="BI133" s="237" t="str">
        <f t="shared" si="19"/>
        <v>NV</v>
      </c>
      <c r="BJ133" s="237">
        <f>M7_FINAL!E134</f>
        <v>0</v>
      </c>
      <c r="BK133" s="237" t="str">
        <f>M7_FINAL!F134</f>
        <v/>
      </c>
      <c r="BL133" s="237">
        <f>M7_FINAL!G134</f>
        <v>0</v>
      </c>
      <c r="BM133" s="237">
        <f>M7_FINAL!H134</f>
        <v>0</v>
      </c>
      <c r="BN133" s="237" t="str">
        <f>M7_FINAL!I134</f>
        <v/>
      </c>
      <c r="BO133" s="237">
        <f>M7_FINAL!J134</f>
        <v>0</v>
      </c>
      <c r="BP133" s="237">
        <f>M7_FINAL!K134</f>
        <v>0</v>
      </c>
      <c r="BQ133" s="237" t="str">
        <f t="shared" si="16"/>
        <v>NV</v>
      </c>
      <c r="BR133" s="237">
        <f>M8FINAL!E134</f>
        <v>0</v>
      </c>
      <c r="BS133" s="237" t="str">
        <f>M8FINAL!F134</f>
        <v/>
      </c>
      <c r="BT133" s="237">
        <f>M8FINAL!G134</f>
        <v>0</v>
      </c>
      <c r="BU133" s="237">
        <f>M8FINAL!H134</f>
        <v>7.5</v>
      </c>
      <c r="BV133" s="237" t="str">
        <f>M8FINAL!I134</f>
        <v/>
      </c>
      <c r="BW133" s="237">
        <f>M8FINAL!J134</f>
        <v>7.5</v>
      </c>
      <c r="BX133" s="237">
        <f>M8FINAL!K134</f>
        <v>3.75</v>
      </c>
      <c r="BY133" s="237" t="str">
        <f t="shared" si="17"/>
        <v>NV</v>
      </c>
      <c r="BZ133" s="237">
        <f t="shared" si="10"/>
        <v>5.5762499999999999</v>
      </c>
      <c r="CA133" s="124" t="str">
        <f t="shared" si="18"/>
        <v/>
      </c>
      <c r="CB133" s="129" t="s">
        <v>376</v>
      </c>
    </row>
    <row r="134" spans="2:80">
      <c r="B134" s="102">
        <v>126</v>
      </c>
      <c r="C134" s="130" t="s">
        <v>374</v>
      </c>
      <c r="D134" s="128" t="s">
        <v>373</v>
      </c>
      <c r="E134" s="237">
        <f>'M1 FINAL'!D133</f>
        <v>10.6</v>
      </c>
      <c r="F134" s="237" t="str">
        <f>'M1 FINAL'!E133</f>
        <v/>
      </c>
      <c r="G134" s="237">
        <f>'M1 FINAL'!F133</f>
        <v>10.6</v>
      </c>
      <c r="H134" s="237">
        <f>'M1 FINAL'!G133</f>
        <v>13</v>
      </c>
      <c r="I134" s="237" t="str">
        <f>'M1 FINAL'!H133</f>
        <v/>
      </c>
      <c r="J134" s="237">
        <f>'M1 FINAL'!I133</f>
        <v>13</v>
      </c>
      <c r="K134" s="237">
        <f>'M1 FINAL'!J133</f>
        <v>13</v>
      </c>
      <c r="L134" s="237" t="str">
        <f>'M1 FINAL'!K133</f>
        <v/>
      </c>
      <c r="M134" s="237">
        <f>'M1 FINAL'!L133</f>
        <v>13</v>
      </c>
      <c r="N134" s="237">
        <f>'M1 FINAL'!M133</f>
        <v>12.1</v>
      </c>
      <c r="O134" s="237" t="str">
        <f t="shared" si="11"/>
        <v>V</v>
      </c>
      <c r="P134" s="237">
        <f>'M2 FINAL'!D133</f>
        <v>11</v>
      </c>
      <c r="Q134" s="237">
        <f>'M2 FINAL'!E133</f>
        <v>14.5</v>
      </c>
      <c r="R134" s="237">
        <f>'M2 FINAL'!F133</f>
        <v>12</v>
      </c>
      <c r="S134" s="237">
        <f>'M2 FINAL'!G133</f>
        <v>6.25</v>
      </c>
      <c r="T134" s="237">
        <f>'M2 FINAL'!H133</f>
        <v>8</v>
      </c>
      <c r="U134" s="237">
        <f>'M2 FINAL'!I133</f>
        <v>8</v>
      </c>
      <c r="V134" s="237">
        <f>'M2 FINAL'!J133</f>
        <v>10.24</v>
      </c>
      <c r="W134" s="237" t="str">
        <f t="shared" si="12"/>
        <v>VPC</v>
      </c>
      <c r="X134" s="237">
        <f>'M3-FINAL'!E135</f>
        <v>8.25</v>
      </c>
      <c r="Y134" s="237">
        <f>'M3-FINAL'!F135</f>
        <v>11</v>
      </c>
      <c r="Z134" s="237">
        <f>'M3-FINAL'!G135</f>
        <v>11</v>
      </c>
      <c r="AA134" s="237">
        <f>'M3-FINAL'!H135</f>
        <v>9.25</v>
      </c>
      <c r="AB134" s="237">
        <f>'M3-FINAL'!I135</f>
        <v>12</v>
      </c>
      <c r="AC134" s="237">
        <f>'M3-FINAL'!J135</f>
        <v>12</v>
      </c>
      <c r="AD134" s="237">
        <f>'M3-FINAL'!K135</f>
        <v>11.5</v>
      </c>
      <c r="AE134" s="237" t="str">
        <f t="shared" si="13"/>
        <v>VPC</v>
      </c>
      <c r="AF134" s="237">
        <f>'M4_FINAL '!E134</f>
        <v>6.625</v>
      </c>
      <c r="AG134" s="237">
        <f>IF('M4_FINAL '!F134="","",'M4_FINAL '!F134)</f>
        <v>12</v>
      </c>
      <c r="AH134" s="237">
        <f>'M4_FINAL '!G134</f>
        <v>12</v>
      </c>
      <c r="AI134" s="237">
        <f>'M4_FINAL '!H134</f>
        <v>3.75</v>
      </c>
      <c r="AJ134" s="237">
        <f>IF('M4_FINAL '!I134="","",'M4_FINAL '!I134)</f>
        <v>7</v>
      </c>
      <c r="AK134" s="237">
        <f>'M4_FINAL '!J134</f>
        <v>7</v>
      </c>
      <c r="AL134" s="237">
        <f>'M4_FINAL '!K134</f>
        <v>9.8000000000000007</v>
      </c>
      <c r="AM134" s="270" t="str">
        <f t="shared" si="14"/>
        <v>VPC</v>
      </c>
      <c r="AN134" s="237">
        <f>'M5-FINAL'!D133</f>
        <v>12</v>
      </c>
      <c r="AO134" s="237" t="str">
        <f>'M5-FINAL'!E133</f>
        <v/>
      </c>
      <c r="AP134" s="237">
        <f>'M5-FINAL'!F133</f>
        <v>12</v>
      </c>
      <c r="AQ134" s="237">
        <f>'M5-FINAL'!G133</f>
        <v>16</v>
      </c>
      <c r="AR134" s="237" t="str">
        <f>'M5-FINAL'!H133</f>
        <v/>
      </c>
      <c r="AS134" s="237">
        <f>'M5-FINAL'!I133</f>
        <v>16</v>
      </c>
      <c r="AT134" s="237">
        <f>'M5-FINAL'!J133</f>
        <v>11</v>
      </c>
      <c r="AU134" s="237" t="str">
        <f>'M5-FINAL'!K133</f>
        <v/>
      </c>
      <c r="AV134" s="237">
        <f>'M5-FINAL'!L133</f>
        <v>11</v>
      </c>
      <c r="AW134" s="237">
        <f>'M5-FINAL'!M133</f>
        <v>12.98</v>
      </c>
      <c r="AX134" s="237" t="str">
        <f t="shared" si="15"/>
        <v>V</v>
      </c>
      <c r="AY134" s="237">
        <f>'M6-FINAL'!D133</f>
        <v>13</v>
      </c>
      <c r="AZ134" s="237" t="str">
        <f>'M6-FINAL'!E133</f>
        <v/>
      </c>
      <c r="BA134" s="237">
        <f>'M6-FINAL'!F133</f>
        <v>13</v>
      </c>
      <c r="BB134" s="237">
        <f>'M6-FINAL'!G133</f>
        <v>13</v>
      </c>
      <c r="BC134" s="237" t="str">
        <f>'M6-FINAL'!H133</f>
        <v/>
      </c>
      <c r="BD134" s="237">
        <f>'M6-FINAL'!I133</f>
        <v>13</v>
      </c>
      <c r="BE134" s="237">
        <f>'M6-FINAL'!J133</f>
        <v>13</v>
      </c>
      <c r="BF134" s="237" t="str">
        <f>'M6-FINAL'!K133</f>
        <v/>
      </c>
      <c r="BG134" s="237">
        <f>'M6-FINAL'!L133</f>
        <v>13</v>
      </c>
      <c r="BH134" s="237">
        <f>'M6-FINAL'!M133</f>
        <v>13</v>
      </c>
      <c r="BI134" s="237" t="str">
        <f t="shared" si="19"/>
        <v>V</v>
      </c>
      <c r="BJ134" s="237">
        <f>M7_FINAL!E135</f>
        <v>17</v>
      </c>
      <c r="BK134" s="237" t="str">
        <f>M7_FINAL!F135</f>
        <v/>
      </c>
      <c r="BL134" s="237">
        <f>M7_FINAL!G135</f>
        <v>17</v>
      </c>
      <c r="BM134" s="237">
        <f>M7_FINAL!H135</f>
        <v>13.5</v>
      </c>
      <c r="BN134" s="237" t="str">
        <f>M7_FINAL!I135</f>
        <v/>
      </c>
      <c r="BO134" s="237">
        <f>M7_FINAL!J135</f>
        <v>13.5</v>
      </c>
      <c r="BP134" s="237">
        <f>M7_FINAL!K135</f>
        <v>15.040000000000001</v>
      </c>
      <c r="BQ134" s="237" t="str">
        <f t="shared" si="16"/>
        <v>V</v>
      </c>
      <c r="BR134" s="237">
        <f>M8FINAL!E135</f>
        <v>19</v>
      </c>
      <c r="BS134" s="237" t="str">
        <f>M8FINAL!F135</f>
        <v/>
      </c>
      <c r="BT134" s="237">
        <f>M8FINAL!G135</f>
        <v>19</v>
      </c>
      <c r="BU134" s="237">
        <f>M8FINAL!H135</f>
        <v>15</v>
      </c>
      <c r="BV134" s="237" t="str">
        <f>M8FINAL!I135</f>
        <v/>
      </c>
      <c r="BW134" s="237">
        <f>M8FINAL!J135</f>
        <v>15</v>
      </c>
      <c r="BX134" s="237">
        <f>M8FINAL!K135</f>
        <v>17</v>
      </c>
      <c r="BY134" s="237" t="str">
        <f t="shared" si="17"/>
        <v>V</v>
      </c>
      <c r="BZ134" s="237">
        <f t="shared" si="10"/>
        <v>12.707500000000001</v>
      </c>
      <c r="CA134" s="124" t="str">
        <f t="shared" si="18"/>
        <v xml:space="preserve">Admis(e) </v>
      </c>
      <c r="CB134" s="130" t="s">
        <v>374</v>
      </c>
    </row>
    <row r="135" spans="2:80">
      <c r="B135" s="101">
        <v>127</v>
      </c>
      <c r="C135" s="129" t="s">
        <v>372</v>
      </c>
      <c r="D135" s="128" t="s">
        <v>371</v>
      </c>
      <c r="E135" s="237">
        <f>'M1 FINAL'!D134</f>
        <v>9</v>
      </c>
      <c r="F135" s="237" t="str">
        <f>'M1 FINAL'!E134</f>
        <v/>
      </c>
      <c r="G135" s="237">
        <f>'M1 FINAL'!F134</f>
        <v>9</v>
      </c>
      <c r="H135" s="237">
        <f>'M1 FINAL'!G134</f>
        <v>12.5</v>
      </c>
      <c r="I135" s="237" t="str">
        <f>'M1 FINAL'!H134</f>
        <v/>
      </c>
      <c r="J135" s="237">
        <f>'M1 FINAL'!I134</f>
        <v>12.5</v>
      </c>
      <c r="K135" s="237">
        <f>'M1 FINAL'!J134</f>
        <v>19</v>
      </c>
      <c r="L135" s="237" t="str">
        <f>'M1 FINAL'!K134</f>
        <v/>
      </c>
      <c r="M135" s="237">
        <f>'M1 FINAL'!L134</f>
        <v>19</v>
      </c>
      <c r="N135" s="237">
        <f>'M1 FINAL'!M134</f>
        <v>12.8125</v>
      </c>
      <c r="O135" s="237" t="str">
        <f t="shared" si="11"/>
        <v>V</v>
      </c>
      <c r="P135" s="237">
        <f>'M2 FINAL'!D134</f>
        <v>13</v>
      </c>
      <c r="Q135" s="237" t="str">
        <f>'M2 FINAL'!E134</f>
        <v/>
      </c>
      <c r="R135" s="237">
        <f>'M2 FINAL'!F134</f>
        <v>13</v>
      </c>
      <c r="S135" s="237">
        <f>'M2 FINAL'!G134</f>
        <v>5.75</v>
      </c>
      <c r="T135" s="237">
        <f>'M2 FINAL'!H134</f>
        <v>10</v>
      </c>
      <c r="U135" s="237">
        <f>'M2 FINAL'!I134</f>
        <v>10</v>
      </c>
      <c r="V135" s="237">
        <f>'M2 FINAL'!J134</f>
        <v>11.680000000000001</v>
      </c>
      <c r="W135" s="237" t="str">
        <f t="shared" si="12"/>
        <v>VPC</v>
      </c>
      <c r="X135" s="237">
        <f>'M3-FINAL'!E136</f>
        <v>4.625</v>
      </c>
      <c r="Y135" s="237">
        <f>'M3-FINAL'!F136</f>
        <v>7.5</v>
      </c>
      <c r="Z135" s="237">
        <f>'M3-FINAL'!G136</f>
        <v>7.5</v>
      </c>
      <c r="AA135" s="237">
        <f>'M3-FINAL'!H136</f>
        <v>12.75</v>
      </c>
      <c r="AB135" s="237" t="str">
        <f>'M3-FINAL'!I136</f>
        <v/>
      </c>
      <c r="AC135" s="237">
        <f>'M3-FINAL'!J136</f>
        <v>12.75</v>
      </c>
      <c r="AD135" s="237">
        <f>'M3-FINAL'!K136</f>
        <v>10.125</v>
      </c>
      <c r="AE135" s="237" t="str">
        <f t="shared" si="13"/>
        <v>VPC</v>
      </c>
      <c r="AF135" s="237">
        <f>'M4_FINAL '!E135</f>
        <v>8</v>
      </c>
      <c r="AG135" s="237">
        <f>IF('M4_FINAL '!F135="","",'M4_FINAL '!F135)</f>
        <v>12</v>
      </c>
      <c r="AH135" s="237">
        <f>'M4_FINAL '!G135</f>
        <v>12</v>
      </c>
      <c r="AI135" s="237">
        <f>'M4_FINAL '!H135</f>
        <v>5.25</v>
      </c>
      <c r="AJ135" s="237">
        <f>IF('M4_FINAL '!I135="","",'M4_FINAL '!I135)</f>
        <v>2</v>
      </c>
      <c r="AK135" s="237">
        <f>'M4_FINAL '!J135</f>
        <v>5.25</v>
      </c>
      <c r="AL135" s="237">
        <f>'M4_FINAL '!K135</f>
        <v>9.0300000000000011</v>
      </c>
      <c r="AM135" s="270" t="s">
        <v>607</v>
      </c>
      <c r="AN135" s="237">
        <f>'M5-FINAL'!D134</f>
        <v>12</v>
      </c>
      <c r="AO135" s="237" t="str">
        <f>'M5-FINAL'!E134</f>
        <v/>
      </c>
      <c r="AP135" s="237">
        <f>'M5-FINAL'!F134</f>
        <v>12</v>
      </c>
      <c r="AQ135" s="237">
        <f>'M5-FINAL'!G134</f>
        <v>15.5</v>
      </c>
      <c r="AR135" s="237" t="str">
        <f>'M5-FINAL'!H134</f>
        <v/>
      </c>
      <c r="AS135" s="237">
        <f>'M5-FINAL'!I134</f>
        <v>15.5</v>
      </c>
      <c r="AT135" s="237">
        <f>'M5-FINAL'!J134</f>
        <v>15</v>
      </c>
      <c r="AU135" s="237" t="str">
        <f>'M5-FINAL'!K134</f>
        <v/>
      </c>
      <c r="AV135" s="237">
        <f>'M5-FINAL'!L134</f>
        <v>15</v>
      </c>
      <c r="AW135" s="237">
        <f>'M5-FINAL'!M134</f>
        <v>14.175000000000001</v>
      </c>
      <c r="AX135" s="237" t="str">
        <f t="shared" si="15"/>
        <v>V</v>
      </c>
      <c r="AY135" s="237">
        <f>'M6-FINAL'!D134</f>
        <v>11.5</v>
      </c>
      <c r="AZ135" s="237">
        <f>'M6-FINAL'!E134</f>
        <v>12</v>
      </c>
      <c r="BA135" s="237">
        <f>'M6-FINAL'!F134</f>
        <v>12</v>
      </c>
      <c r="BB135" s="237">
        <f>'M6-FINAL'!G134</f>
        <v>11.5</v>
      </c>
      <c r="BC135" s="237">
        <f>'M6-FINAL'!H134</f>
        <v>12</v>
      </c>
      <c r="BD135" s="237">
        <f>'M6-FINAL'!I134</f>
        <v>12</v>
      </c>
      <c r="BE135" s="237">
        <f>'M6-FINAL'!J134</f>
        <v>12</v>
      </c>
      <c r="BF135" s="237" t="str">
        <f>'M6-FINAL'!K134</f>
        <v/>
      </c>
      <c r="BG135" s="237">
        <f>'M6-FINAL'!L134</f>
        <v>12</v>
      </c>
      <c r="BH135" s="237">
        <f>'M6-FINAL'!M134</f>
        <v>12</v>
      </c>
      <c r="BI135" s="237" t="str">
        <f t="shared" si="19"/>
        <v>VAR</v>
      </c>
      <c r="BJ135" s="237">
        <f>M7_FINAL!E136</f>
        <v>16.75</v>
      </c>
      <c r="BK135" s="237" t="str">
        <f>M7_FINAL!F136</f>
        <v/>
      </c>
      <c r="BL135" s="237">
        <f>M7_FINAL!G136</f>
        <v>16.75</v>
      </c>
      <c r="BM135" s="237">
        <f>M7_FINAL!H136</f>
        <v>13.5</v>
      </c>
      <c r="BN135" s="237" t="str">
        <f>M7_FINAL!I136</f>
        <v/>
      </c>
      <c r="BO135" s="237">
        <f>M7_FINAL!J136</f>
        <v>13.5</v>
      </c>
      <c r="BP135" s="237">
        <f>M7_FINAL!K136</f>
        <v>14.93</v>
      </c>
      <c r="BQ135" s="237" t="str">
        <f t="shared" si="16"/>
        <v>V</v>
      </c>
      <c r="BR135" s="237">
        <f>M8FINAL!E136</f>
        <v>15</v>
      </c>
      <c r="BS135" s="237" t="str">
        <f>M8FINAL!F136</f>
        <v/>
      </c>
      <c r="BT135" s="237">
        <f>M8FINAL!G136</f>
        <v>15</v>
      </c>
      <c r="BU135" s="237">
        <f>M8FINAL!H136</f>
        <v>14.5</v>
      </c>
      <c r="BV135" s="237" t="str">
        <f>M8FINAL!I136</f>
        <v/>
      </c>
      <c r="BW135" s="237">
        <f>M8FINAL!J136</f>
        <v>14.5</v>
      </c>
      <c r="BX135" s="237">
        <f>M8FINAL!K136</f>
        <v>14.75</v>
      </c>
      <c r="BY135" s="237" t="str">
        <f t="shared" si="17"/>
        <v>V</v>
      </c>
      <c r="BZ135" s="237">
        <f t="shared" si="10"/>
        <v>12.4378125</v>
      </c>
      <c r="CA135" s="124" t="str">
        <f t="shared" si="18"/>
        <v/>
      </c>
      <c r="CB135" s="129" t="s">
        <v>372</v>
      </c>
    </row>
    <row r="136" spans="2:80">
      <c r="B136" s="102">
        <v>128</v>
      </c>
      <c r="C136" s="129" t="s">
        <v>370</v>
      </c>
      <c r="D136" s="128" t="s">
        <v>359</v>
      </c>
      <c r="E136" s="237">
        <f>'M1 FINAL'!D135</f>
        <v>9.8000000000000007</v>
      </c>
      <c r="F136" s="237" t="str">
        <f>'M1 FINAL'!E135</f>
        <v/>
      </c>
      <c r="G136" s="237">
        <f>'M1 FINAL'!F135</f>
        <v>9.8000000000000007</v>
      </c>
      <c r="H136" s="237">
        <f>'M1 FINAL'!G135</f>
        <v>13.5</v>
      </c>
      <c r="I136" s="237" t="str">
        <f>'M1 FINAL'!H135</f>
        <v/>
      </c>
      <c r="J136" s="237">
        <f>'M1 FINAL'!I135</f>
        <v>13.5</v>
      </c>
      <c r="K136" s="237">
        <f>'M1 FINAL'!J135</f>
        <v>19.5</v>
      </c>
      <c r="L136" s="237" t="str">
        <f>'M1 FINAL'!K135</f>
        <v/>
      </c>
      <c r="M136" s="237">
        <f>'M1 FINAL'!L135</f>
        <v>19.5</v>
      </c>
      <c r="N136" s="237">
        <f>'M1 FINAL'!M135</f>
        <v>13.612500000000001</v>
      </c>
      <c r="O136" s="237" t="str">
        <f t="shared" si="11"/>
        <v>V</v>
      </c>
      <c r="P136" s="237">
        <f>'M2 FINAL'!D135</f>
        <v>14.25</v>
      </c>
      <c r="Q136" s="237" t="str">
        <f>'M2 FINAL'!E135</f>
        <v/>
      </c>
      <c r="R136" s="237">
        <f>'M2 FINAL'!F135</f>
        <v>14.25</v>
      </c>
      <c r="S136" s="237">
        <f>'M2 FINAL'!G135</f>
        <v>8.5</v>
      </c>
      <c r="T136" s="237">
        <f>'M2 FINAL'!H135</f>
        <v>10.5</v>
      </c>
      <c r="U136" s="237">
        <f>'M2 FINAL'!I135</f>
        <v>10.5</v>
      </c>
      <c r="V136" s="237">
        <f>'M2 FINAL'!J135</f>
        <v>12.600000000000001</v>
      </c>
      <c r="W136" s="237" t="str">
        <f t="shared" si="12"/>
        <v>VAR</v>
      </c>
      <c r="X136" s="237">
        <f>'M3-FINAL'!E137</f>
        <v>15.875</v>
      </c>
      <c r="Y136" s="237" t="str">
        <f>'M3-FINAL'!F137</f>
        <v/>
      </c>
      <c r="Z136" s="237">
        <f>'M3-FINAL'!G137</f>
        <v>15.875</v>
      </c>
      <c r="AA136" s="237">
        <f>'M3-FINAL'!H137</f>
        <v>16.5</v>
      </c>
      <c r="AB136" s="237" t="str">
        <f>'M3-FINAL'!I137</f>
        <v/>
      </c>
      <c r="AC136" s="237">
        <f>'M3-FINAL'!J137</f>
        <v>16.5</v>
      </c>
      <c r="AD136" s="237">
        <f>'M3-FINAL'!K137</f>
        <v>16.1875</v>
      </c>
      <c r="AE136" s="237" t="str">
        <f t="shared" si="13"/>
        <v>V</v>
      </c>
      <c r="AF136" s="237">
        <f>'M4_FINAL '!E136</f>
        <v>11.875</v>
      </c>
      <c r="AG136" s="237" t="str">
        <f>IF('M4_FINAL '!F136="","",'M4_FINAL '!F136)</f>
        <v/>
      </c>
      <c r="AH136" s="237">
        <f>'M4_FINAL '!G136</f>
        <v>11.875</v>
      </c>
      <c r="AI136" s="237">
        <f>'M4_FINAL '!H136</f>
        <v>12.25</v>
      </c>
      <c r="AJ136" s="237" t="str">
        <f>IF('M4_FINAL '!I136="","",'M4_FINAL '!I136)</f>
        <v/>
      </c>
      <c r="AK136" s="237">
        <f>'M4_FINAL '!J136</f>
        <v>12.25</v>
      </c>
      <c r="AL136" s="237">
        <f>'M4_FINAL '!K136</f>
        <v>12.04</v>
      </c>
      <c r="AM136" s="270" t="str">
        <f t="shared" si="14"/>
        <v>V</v>
      </c>
      <c r="AN136" s="237">
        <f>'M5-FINAL'!D135</f>
        <v>13</v>
      </c>
      <c r="AO136" s="237" t="str">
        <f>'M5-FINAL'!E135</f>
        <v/>
      </c>
      <c r="AP136" s="237">
        <f>'M5-FINAL'!F135</f>
        <v>13</v>
      </c>
      <c r="AQ136" s="237">
        <f>'M5-FINAL'!G135</f>
        <v>15</v>
      </c>
      <c r="AR136" s="237" t="str">
        <f>'M5-FINAL'!H135</f>
        <v/>
      </c>
      <c r="AS136" s="237">
        <f>'M5-FINAL'!I135</f>
        <v>15</v>
      </c>
      <c r="AT136" s="237">
        <f>'M5-FINAL'!J135</f>
        <v>15</v>
      </c>
      <c r="AU136" s="237" t="str">
        <f>'M5-FINAL'!K135</f>
        <v/>
      </c>
      <c r="AV136" s="237">
        <f>'M5-FINAL'!L135</f>
        <v>15</v>
      </c>
      <c r="AW136" s="237">
        <f>'M5-FINAL'!M135</f>
        <v>14.34</v>
      </c>
      <c r="AX136" s="237" t="str">
        <f t="shared" si="15"/>
        <v>V</v>
      </c>
      <c r="AY136" s="237">
        <f>'M6-FINAL'!D135</f>
        <v>12</v>
      </c>
      <c r="AZ136" s="237" t="str">
        <f>'M6-FINAL'!E135</f>
        <v/>
      </c>
      <c r="BA136" s="237">
        <f>'M6-FINAL'!F135</f>
        <v>12</v>
      </c>
      <c r="BB136" s="237">
        <f>'M6-FINAL'!G135</f>
        <v>12</v>
      </c>
      <c r="BC136" s="237" t="str">
        <f>'M6-FINAL'!H135</f>
        <v/>
      </c>
      <c r="BD136" s="237">
        <f>'M6-FINAL'!I135</f>
        <v>12</v>
      </c>
      <c r="BE136" s="237">
        <f>'M6-FINAL'!J135</f>
        <v>12.5</v>
      </c>
      <c r="BF136" s="237" t="str">
        <f>'M6-FINAL'!K135</f>
        <v/>
      </c>
      <c r="BG136" s="237">
        <f>'M6-FINAL'!L135</f>
        <v>12.5</v>
      </c>
      <c r="BH136" s="237">
        <f>'M6-FINAL'!M135</f>
        <v>12.15</v>
      </c>
      <c r="BI136" s="237" t="str">
        <f t="shared" si="19"/>
        <v>V</v>
      </c>
      <c r="BJ136" s="237">
        <f>M7_FINAL!E137</f>
        <v>19</v>
      </c>
      <c r="BK136" s="237" t="str">
        <f>M7_FINAL!F137</f>
        <v/>
      </c>
      <c r="BL136" s="237">
        <f>M7_FINAL!G137</f>
        <v>19</v>
      </c>
      <c r="BM136" s="237">
        <f>M7_FINAL!H137</f>
        <v>14</v>
      </c>
      <c r="BN136" s="237" t="str">
        <f>M7_FINAL!I137</f>
        <v/>
      </c>
      <c r="BO136" s="237">
        <f>M7_FINAL!J137</f>
        <v>14</v>
      </c>
      <c r="BP136" s="237">
        <f>M7_FINAL!K137</f>
        <v>16.2</v>
      </c>
      <c r="BQ136" s="237" t="str">
        <f t="shared" si="16"/>
        <v>V</v>
      </c>
      <c r="BR136" s="237">
        <f>M8FINAL!E137</f>
        <v>17</v>
      </c>
      <c r="BS136" s="237" t="str">
        <f>M8FINAL!F137</f>
        <v/>
      </c>
      <c r="BT136" s="237">
        <f>M8FINAL!G137</f>
        <v>17</v>
      </c>
      <c r="BU136" s="237">
        <f>M8FINAL!H137</f>
        <v>14.5</v>
      </c>
      <c r="BV136" s="237" t="str">
        <f>M8FINAL!I137</f>
        <v/>
      </c>
      <c r="BW136" s="237">
        <f>M8FINAL!J137</f>
        <v>14.5</v>
      </c>
      <c r="BX136" s="237">
        <f>M8FINAL!K137</f>
        <v>15.75</v>
      </c>
      <c r="BY136" s="237" t="str">
        <f t="shared" si="17"/>
        <v>V</v>
      </c>
      <c r="BZ136" s="237">
        <f t="shared" si="10"/>
        <v>14.110000000000001</v>
      </c>
      <c r="CA136" s="124" t="str">
        <f t="shared" si="18"/>
        <v xml:space="preserve">Admis(e) </v>
      </c>
      <c r="CB136" s="129" t="s">
        <v>370</v>
      </c>
    </row>
    <row r="137" spans="2:80">
      <c r="B137" s="101">
        <v>129</v>
      </c>
      <c r="C137" s="130" t="s">
        <v>587</v>
      </c>
      <c r="D137" s="128" t="s">
        <v>369</v>
      </c>
      <c r="E137" s="237">
        <f>'M1 FINAL'!D136</f>
        <v>15.299999999999999</v>
      </c>
      <c r="F137" s="237" t="str">
        <f>'M1 FINAL'!E136</f>
        <v/>
      </c>
      <c r="G137" s="237">
        <f>'M1 FINAL'!F136</f>
        <v>15.299999999999999</v>
      </c>
      <c r="H137" s="237">
        <f>'M1 FINAL'!G136</f>
        <v>12</v>
      </c>
      <c r="I137" s="237" t="str">
        <f>'M1 FINAL'!H136</f>
        <v/>
      </c>
      <c r="J137" s="237">
        <f>'M1 FINAL'!I136</f>
        <v>12</v>
      </c>
      <c r="K137" s="237">
        <f>'M1 FINAL'!J136</f>
        <v>17.5</v>
      </c>
      <c r="L137" s="237" t="str">
        <f>'M1 FINAL'!K136</f>
        <v/>
      </c>
      <c r="M137" s="237">
        <f>'M1 FINAL'!L136</f>
        <v>17.5</v>
      </c>
      <c r="N137" s="237">
        <f>'M1 FINAL'!M136</f>
        <v>14.612500000000001</v>
      </c>
      <c r="O137" s="237" t="str">
        <f t="shared" si="11"/>
        <v>V</v>
      </c>
      <c r="P137" s="237">
        <f>'M2 FINAL'!D136</f>
        <v>13.25</v>
      </c>
      <c r="Q137" s="237" t="str">
        <f>'M2 FINAL'!E136</f>
        <v/>
      </c>
      <c r="R137" s="237">
        <f>'M2 FINAL'!F136</f>
        <v>13.25</v>
      </c>
      <c r="S137" s="237">
        <f>'M2 FINAL'!G136</f>
        <v>12.25</v>
      </c>
      <c r="T137" s="237" t="str">
        <f>'M2 FINAL'!H136</f>
        <v/>
      </c>
      <c r="U137" s="237">
        <f>'M2 FINAL'!I136</f>
        <v>12.25</v>
      </c>
      <c r="V137" s="237">
        <f>'M2 FINAL'!J136</f>
        <v>12.81</v>
      </c>
      <c r="W137" s="237" t="str">
        <f t="shared" si="12"/>
        <v>V</v>
      </c>
      <c r="X137" s="237">
        <f>'M3-FINAL'!E138</f>
        <v>12.25</v>
      </c>
      <c r="Y137" s="237" t="str">
        <f>'M3-FINAL'!F138</f>
        <v/>
      </c>
      <c r="Z137" s="237">
        <f>'M3-FINAL'!G138</f>
        <v>12.25</v>
      </c>
      <c r="AA137" s="237">
        <f>'M3-FINAL'!H138</f>
        <v>8.75</v>
      </c>
      <c r="AB137" s="237">
        <f>'M3-FINAL'!I138</f>
        <v>12</v>
      </c>
      <c r="AC137" s="237">
        <f>'M3-FINAL'!J138</f>
        <v>12</v>
      </c>
      <c r="AD137" s="237">
        <f>'M3-FINAL'!K138</f>
        <v>12.125</v>
      </c>
      <c r="AE137" s="237" t="str">
        <f t="shared" si="13"/>
        <v>VAR</v>
      </c>
      <c r="AF137" s="237">
        <f>'M4_FINAL '!E137</f>
        <v>13.625</v>
      </c>
      <c r="AG137" s="237" t="str">
        <f>IF('M4_FINAL '!F137="","",'M4_FINAL '!F137)</f>
        <v/>
      </c>
      <c r="AH137" s="237">
        <f>'M4_FINAL '!G137</f>
        <v>13.625</v>
      </c>
      <c r="AI137" s="237">
        <f>'M4_FINAL '!H137</f>
        <v>7</v>
      </c>
      <c r="AJ137" s="237">
        <f>IF('M4_FINAL '!I137="","",'M4_FINAL '!I137)</f>
        <v>12</v>
      </c>
      <c r="AK137" s="237">
        <f>'M4_FINAL '!J137</f>
        <v>12</v>
      </c>
      <c r="AL137" s="237">
        <f>'M4_FINAL '!K137</f>
        <v>12.91</v>
      </c>
      <c r="AM137" s="270" t="str">
        <f t="shared" si="14"/>
        <v>VAR</v>
      </c>
      <c r="AN137" s="237">
        <f>'M5-FINAL'!D136</f>
        <v>15</v>
      </c>
      <c r="AO137" s="237" t="str">
        <f>'M5-FINAL'!E136</f>
        <v/>
      </c>
      <c r="AP137" s="237">
        <f>'M5-FINAL'!F136</f>
        <v>15</v>
      </c>
      <c r="AQ137" s="237">
        <f>'M5-FINAL'!G136</f>
        <v>17</v>
      </c>
      <c r="AR137" s="237" t="str">
        <f>'M5-FINAL'!H136</f>
        <v/>
      </c>
      <c r="AS137" s="237">
        <f>'M5-FINAL'!I136</f>
        <v>17</v>
      </c>
      <c r="AT137" s="237">
        <f>'M5-FINAL'!J136</f>
        <v>15</v>
      </c>
      <c r="AU137" s="237" t="str">
        <f>'M5-FINAL'!K136</f>
        <v/>
      </c>
      <c r="AV137" s="237">
        <f>'M5-FINAL'!L136</f>
        <v>15</v>
      </c>
      <c r="AW137" s="237">
        <f>'M5-FINAL'!M136</f>
        <v>15.66</v>
      </c>
      <c r="AX137" s="237" t="str">
        <f t="shared" si="15"/>
        <v>V</v>
      </c>
      <c r="AY137" s="237">
        <f>'M6-FINAL'!D136</f>
        <v>15.5</v>
      </c>
      <c r="AZ137" s="237" t="str">
        <f>'M6-FINAL'!E136</f>
        <v/>
      </c>
      <c r="BA137" s="237">
        <f>'M6-FINAL'!F136</f>
        <v>15.5</v>
      </c>
      <c r="BB137" s="237">
        <f>'M6-FINAL'!G136</f>
        <v>15.5</v>
      </c>
      <c r="BC137" s="237" t="str">
        <f>'M6-FINAL'!H136</f>
        <v/>
      </c>
      <c r="BD137" s="237">
        <f>'M6-FINAL'!I136</f>
        <v>15.5</v>
      </c>
      <c r="BE137" s="237">
        <f>'M6-FINAL'!J136</f>
        <v>12.5</v>
      </c>
      <c r="BF137" s="237" t="str">
        <f>'M6-FINAL'!K136</f>
        <v/>
      </c>
      <c r="BG137" s="237">
        <f>'M6-FINAL'!L136</f>
        <v>12.5</v>
      </c>
      <c r="BH137" s="237">
        <f>'M6-FINAL'!M136</f>
        <v>14.6</v>
      </c>
      <c r="BI137" s="237" t="str">
        <f t="shared" si="19"/>
        <v>V</v>
      </c>
      <c r="BJ137" s="237">
        <f>M7_FINAL!E138</f>
        <v>18</v>
      </c>
      <c r="BK137" s="237" t="str">
        <f>M7_FINAL!F138</f>
        <v/>
      </c>
      <c r="BL137" s="237">
        <f>M7_FINAL!G138</f>
        <v>18</v>
      </c>
      <c r="BM137" s="237">
        <f>M7_FINAL!H138</f>
        <v>14.5</v>
      </c>
      <c r="BN137" s="237" t="str">
        <f>M7_FINAL!I138</f>
        <v/>
      </c>
      <c r="BO137" s="237">
        <f>M7_FINAL!J138</f>
        <v>14.5</v>
      </c>
      <c r="BP137" s="237">
        <f>M7_FINAL!K138</f>
        <v>16.04</v>
      </c>
      <c r="BQ137" s="237" t="str">
        <f t="shared" si="16"/>
        <v>V</v>
      </c>
      <c r="BR137" s="237">
        <f>M8FINAL!E138</f>
        <v>20</v>
      </c>
      <c r="BS137" s="237" t="str">
        <f>M8FINAL!F138</f>
        <v/>
      </c>
      <c r="BT137" s="237">
        <f>M8FINAL!G138</f>
        <v>20</v>
      </c>
      <c r="BU137" s="237">
        <f>M8FINAL!H138</f>
        <v>14.5</v>
      </c>
      <c r="BV137" s="237" t="str">
        <f>M8FINAL!I138</f>
        <v/>
      </c>
      <c r="BW137" s="237">
        <f>M8FINAL!J138</f>
        <v>14.5</v>
      </c>
      <c r="BX137" s="237">
        <f>M8FINAL!K138</f>
        <v>17.25</v>
      </c>
      <c r="BY137" s="237" t="str">
        <f t="shared" si="17"/>
        <v>V</v>
      </c>
      <c r="BZ137" s="237">
        <f t="shared" ref="BZ137:BZ174" si="20">(N137+V137+AD137+AL137+AW137+BH137+BP137+BX137)/8</f>
        <v>14.500937499999999</v>
      </c>
      <c r="CA137" s="124" t="str">
        <f t="shared" si="18"/>
        <v xml:space="preserve">Admis(e) </v>
      </c>
      <c r="CB137" s="130" t="s">
        <v>587</v>
      </c>
    </row>
    <row r="138" spans="2:80">
      <c r="B138" s="102">
        <v>130</v>
      </c>
      <c r="C138" s="130" t="s">
        <v>368</v>
      </c>
      <c r="D138" s="128" t="s">
        <v>367</v>
      </c>
      <c r="E138" s="237">
        <f>'M1 FINAL'!D137</f>
        <v>14</v>
      </c>
      <c r="F138" s="237" t="str">
        <f>'M1 FINAL'!E137</f>
        <v/>
      </c>
      <c r="G138" s="237">
        <f>'M1 FINAL'!F137</f>
        <v>14</v>
      </c>
      <c r="H138" s="237">
        <f>'M1 FINAL'!G137</f>
        <v>12</v>
      </c>
      <c r="I138" s="237" t="str">
        <f>'M1 FINAL'!H137</f>
        <v/>
      </c>
      <c r="J138" s="237">
        <f>'M1 FINAL'!I137</f>
        <v>12</v>
      </c>
      <c r="K138" s="237">
        <f>'M1 FINAL'!J137</f>
        <v>14</v>
      </c>
      <c r="L138" s="237" t="str">
        <f>'M1 FINAL'!K137</f>
        <v/>
      </c>
      <c r="M138" s="237">
        <f>'M1 FINAL'!L137</f>
        <v>14</v>
      </c>
      <c r="N138" s="237">
        <f>'M1 FINAL'!M137</f>
        <v>13.25</v>
      </c>
      <c r="O138" s="237" t="str">
        <f t="shared" ref="O138:O174" si="21">IF(AND(G138&gt;=6,J138&gt;=6,M138&gt;=6,N138&gt;=12),IF(AND(F138="",I138="",L138=""),"V","VAR"),IF(OR(G138&lt;6,J138&lt;6,N138&lt;8),"NV",IF($BZ138&gt;=12,"VPC","NV")))</f>
        <v>V</v>
      </c>
      <c r="P138" s="237">
        <f>'M2 FINAL'!D137</f>
        <v>12</v>
      </c>
      <c r="Q138" s="237" t="str">
        <f>'M2 FINAL'!E137</f>
        <v/>
      </c>
      <c r="R138" s="237">
        <f>'M2 FINAL'!F137</f>
        <v>12</v>
      </c>
      <c r="S138" s="237">
        <f>'M2 FINAL'!G137</f>
        <v>8.5</v>
      </c>
      <c r="T138" s="237">
        <f>'M2 FINAL'!H137</f>
        <v>9.5</v>
      </c>
      <c r="U138" s="237">
        <f>'M2 FINAL'!I137</f>
        <v>9.5</v>
      </c>
      <c r="V138" s="237">
        <f>'M2 FINAL'!J137</f>
        <v>10.9</v>
      </c>
      <c r="W138" s="237" t="str">
        <f t="shared" ref="W138:W174" si="22">IF(AND(R138&gt;=6,U138&gt;=6,V138&gt;=12),IF(AND(Q138="",T138=""),"V","VAR"),IF(OR(R138&lt;6,V138&lt;8),"NV",IF($BZ138&gt;=12,"VPC","NV")))</f>
        <v>VPC</v>
      </c>
      <c r="X138" s="237">
        <f>'M3-FINAL'!E139</f>
        <v>4.625</v>
      </c>
      <c r="Y138" s="237">
        <f>'M3-FINAL'!F139</f>
        <v>6.5</v>
      </c>
      <c r="Z138" s="237">
        <f>'M3-FINAL'!G139</f>
        <v>6.5</v>
      </c>
      <c r="AA138" s="237">
        <f>'M3-FINAL'!H139</f>
        <v>11.75</v>
      </c>
      <c r="AB138" s="237">
        <f>'M3-FINAL'!I139</f>
        <v>12</v>
      </c>
      <c r="AC138" s="237">
        <f>'M3-FINAL'!J139</f>
        <v>12</v>
      </c>
      <c r="AD138" s="237">
        <f>'M3-FINAL'!K139</f>
        <v>9.25</v>
      </c>
      <c r="AE138" s="237" t="str">
        <f t="shared" ref="AE138:AE174" si="23">IF(AND(Z138&gt;=6,AC138&gt;=6,AD138&gt;=12),IF(AND(Y138="",AB138=""),"V","VAR"),IF(OR(Z138&lt;6,AD138&lt;8),"NV",IF($BZ138&gt;=12,"VPC","NV")))</f>
        <v>VPC</v>
      </c>
      <c r="AF138" s="237">
        <f>'M4_FINAL '!E138</f>
        <v>8.25</v>
      </c>
      <c r="AG138" s="237">
        <f>IF('M4_FINAL '!F138="","",'M4_FINAL '!F138)</f>
        <v>12</v>
      </c>
      <c r="AH138" s="237">
        <f>'M4_FINAL '!G138</f>
        <v>12</v>
      </c>
      <c r="AI138" s="237">
        <f>'M4_FINAL '!H138</f>
        <v>8</v>
      </c>
      <c r="AJ138" s="237">
        <f>IF('M4_FINAL '!I138="","",'M4_FINAL '!I138)</f>
        <v>12</v>
      </c>
      <c r="AK138" s="237">
        <f>'M4_FINAL '!J138</f>
        <v>12</v>
      </c>
      <c r="AL138" s="237">
        <f>'M4_FINAL '!K138</f>
        <v>12</v>
      </c>
      <c r="AM138" s="270" t="str">
        <f t="shared" ref="AM138:AM174" si="24">IF(AND(AH138&gt;=6,AK138&gt;=6,AL138&gt;=12),IF(AND(AG138="",AJ138=""),"V","VAR"),IF(OR(AH138&lt;6,AL138&lt;8),"NV",IF($BZ138&gt;=12,"VPC","NV")))</f>
        <v>VAR</v>
      </c>
      <c r="AN138" s="237">
        <f>'M5-FINAL'!D137</f>
        <v>14.200000000000001</v>
      </c>
      <c r="AO138" s="237" t="str">
        <f>'M5-FINAL'!E137</f>
        <v/>
      </c>
      <c r="AP138" s="237">
        <f>'M5-FINAL'!F137</f>
        <v>14.200000000000001</v>
      </c>
      <c r="AQ138" s="237">
        <f>'M5-FINAL'!G137</f>
        <v>16</v>
      </c>
      <c r="AR138" s="237" t="str">
        <f>'M5-FINAL'!H137</f>
        <v/>
      </c>
      <c r="AS138" s="237">
        <f>'M5-FINAL'!I137</f>
        <v>16</v>
      </c>
      <c r="AT138" s="237">
        <f>'M5-FINAL'!J137</f>
        <v>13</v>
      </c>
      <c r="AU138" s="237" t="str">
        <f>'M5-FINAL'!K137</f>
        <v/>
      </c>
      <c r="AV138" s="237">
        <f>'M5-FINAL'!L137</f>
        <v>13</v>
      </c>
      <c r="AW138" s="237">
        <f>'M5-FINAL'!M137</f>
        <v>14.386000000000001</v>
      </c>
      <c r="AX138" s="237" t="str">
        <f t="shared" ref="AX138:AX174" si="25">IF(AND(AP138&gt;=6,AS138&gt;=6,AV138&gt;=6,AW138&gt;=12),IF(AND(AO138="",AR138="",AU138=""),"V","VAR"),IF(OR(AP138&lt;6,AS138&lt;6,AW138&lt;8),"NV",IF($BZ138&gt;=12,"VPC","NV")))</f>
        <v>V</v>
      </c>
      <c r="AY138" s="237">
        <f>'M6-FINAL'!D137</f>
        <v>13</v>
      </c>
      <c r="AZ138" s="237" t="str">
        <f>'M6-FINAL'!E137</f>
        <v/>
      </c>
      <c r="BA138" s="237">
        <f>'M6-FINAL'!F137</f>
        <v>13</v>
      </c>
      <c r="BB138" s="237">
        <f>'M6-FINAL'!G137</f>
        <v>13</v>
      </c>
      <c r="BC138" s="237" t="str">
        <f>'M6-FINAL'!H137</f>
        <v/>
      </c>
      <c r="BD138" s="237">
        <f>'M6-FINAL'!I137</f>
        <v>13</v>
      </c>
      <c r="BE138" s="237">
        <f>'M6-FINAL'!J137</f>
        <v>12.5</v>
      </c>
      <c r="BF138" s="237" t="str">
        <f>'M6-FINAL'!K137</f>
        <v/>
      </c>
      <c r="BG138" s="237">
        <f>'M6-FINAL'!L137</f>
        <v>12.5</v>
      </c>
      <c r="BH138" s="237">
        <f>'M6-FINAL'!M137</f>
        <v>12.85</v>
      </c>
      <c r="BI138" s="237" t="str">
        <f t="shared" si="19"/>
        <v>V</v>
      </c>
      <c r="BJ138" s="237">
        <f>M7_FINAL!E139</f>
        <v>18</v>
      </c>
      <c r="BK138" s="237" t="str">
        <f>M7_FINAL!F139</f>
        <v/>
      </c>
      <c r="BL138" s="237">
        <f>M7_FINAL!G139</f>
        <v>18</v>
      </c>
      <c r="BM138" s="237">
        <f>M7_FINAL!H139</f>
        <v>14.5</v>
      </c>
      <c r="BN138" s="237" t="str">
        <f>M7_FINAL!I139</f>
        <v/>
      </c>
      <c r="BO138" s="237">
        <f>M7_FINAL!J139</f>
        <v>14.5</v>
      </c>
      <c r="BP138" s="237">
        <f>M7_FINAL!K139</f>
        <v>16.04</v>
      </c>
      <c r="BQ138" s="237" t="str">
        <f t="shared" ref="BQ138:BQ174" si="26">IF(AND(BL138&gt;=6,BO138&gt;=6,BP138&gt;=12),IF(AND(BK138="",BN138=""),"V","VAR"),IF(OR(BL138&lt;6,BP138&lt;8),"NV",IF($BZ138&gt;=12,"VPC","NV")))</f>
        <v>V</v>
      </c>
      <c r="BR138" s="237">
        <f>M8FINAL!E139</f>
        <v>20</v>
      </c>
      <c r="BS138" s="237" t="str">
        <f>M8FINAL!F139</f>
        <v/>
      </c>
      <c r="BT138" s="237">
        <f>M8FINAL!G139</f>
        <v>20</v>
      </c>
      <c r="BU138" s="237">
        <f>M8FINAL!H139</f>
        <v>14</v>
      </c>
      <c r="BV138" s="237" t="str">
        <f>M8FINAL!I139</f>
        <v/>
      </c>
      <c r="BW138" s="237">
        <f>M8FINAL!J139</f>
        <v>14</v>
      </c>
      <c r="BX138" s="237">
        <f>M8FINAL!K139</f>
        <v>17</v>
      </c>
      <c r="BY138" s="237" t="str">
        <f t="shared" ref="BY138:BY174" si="27">IF(AND(BT138&gt;=6,BW138&gt;=6,BX138&gt;=12),IF(AND(BS138="",BV138=""),"V","VAR"),IF(OR(BT138&lt;6,BX138&lt;8),"NV",IF($BZ138&gt;=12,"VPC","NV")))</f>
        <v>V</v>
      </c>
      <c r="BZ138" s="237">
        <f t="shared" si="20"/>
        <v>13.209499999999998</v>
      </c>
      <c r="CA138" s="124" t="str">
        <f t="shared" ref="CA138:CA174" si="28">IF(AND(BZ138&gt;=12, G138&gt;=6,J138&gt;=6,M138&gt;=6, N138&gt;=8,  R138&gt;=6, U138&gt;=6, V138&gt;=8,  Z138&gt;=6,AC138&gt;=6,AD138&gt;=8,AH138&gt;=6,AK138&gt;=6,AL138&gt;=8, AP138&gt;=6,AS138&gt;=6,AV138&gt;=6,AW138&gt;=8, BA138&gt;=6,BD138&gt;=6,BG138&gt;=6,BH138&gt;=8, BL138&gt;=6,BO138&gt;=6,BP138&gt;=8, BT138&gt;=6,BW138&gt;=6,BX138&gt;=8),"Admis(e) ","")</f>
        <v xml:space="preserve">Admis(e) </v>
      </c>
      <c r="CB138" s="130" t="s">
        <v>368</v>
      </c>
    </row>
    <row r="139" spans="2:80">
      <c r="B139" s="101">
        <v>131</v>
      </c>
      <c r="C139" s="133" t="s">
        <v>366</v>
      </c>
      <c r="D139" s="132" t="s">
        <v>322</v>
      </c>
      <c r="E139" s="237">
        <f>'M1 FINAL'!D138</f>
        <v>12.2</v>
      </c>
      <c r="F139" s="237" t="str">
        <f>'M1 FINAL'!E138</f>
        <v/>
      </c>
      <c r="G139" s="237">
        <f>'M1 FINAL'!F138</f>
        <v>12.2</v>
      </c>
      <c r="H139" s="237">
        <f>'M1 FINAL'!G138</f>
        <v>11</v>
      </c>
      <c r="I139" s="237">
        <f>'M1 FINAL'!H138</f>
        <v>13</v>
      </c>
      <c r="J139" s="237">
        <f>'M1 FINAL'!I138</f>
        <v>12</v>
      </c>
      <c r="K139" s="237">
        <f>'M1 FINAL'!J138</f>
        <v>7.5</v>
      </c>
      <c r="L139" s="237">
        <f>'M1 FINAL'!K138</f>
        <v>10</v>
      </c>
      <c r="M139" s="237">
        <f>'M1 FINAL'!L138</f>
        <v>10</v>
      </c>
      <c r="N139" s="237">
        <f>'M1 FINAL'!M138</f>
        <v>11.574999999999999</v>
      </c>
      <c r="O139" s="237" t="str">
        <f t="shared" si="21"/>
        <v>NV</v>
      </c>
      <c r="P139" s="237">
        <f>'M2 FINAL'!D138</f>
        <v>5.5</v>
      </c>
      <c r="Q139" s="237" t="str">
        <f>'M2 FINAL'!E138</f>
        <v/>
      </c>
      <c r="R139" s="237">
        <f>'M2 FINAL'!F138</f>
        <v>5.5</v>
      </c>
      <c r="S139" s="237">
        <f>'M2 FINAL'!G138</f>
        <v>5.75</v>
      </c>
      <c r="T139" s="237" t="str">
        <f>'M2 FINAL'!H138</f>
        <v/>
      </c>
      <c r="U139" s="237">
        <f>'M2 FINAL'!I138</f>
        <v>5.75</v>
      </c>
      <c r="V139" s="237">
        <f>'M2 FINAL'!J138</f>
        <v>5.6099999999999994</v>
      </c>
      <c r="W139" s="237" t="str">
        <f t="shared" si="22"/>
        <v>NV</v>
      </c>
      <c r="X139" s="237">
        <f>'M3-FINAL'!E140</f>
        <v>2.125</v>
      </c>
      <c r="Y139" s="237">
        <f>'M3-FINAL'!F140</f>
        <v>0</v>
      </c>
      <c r="Z139" s="237">
        <f>'M3-FINAL'!G140</f>
        <v>2.125</v>
      </c>
      <c r="AA139" s="237">
        <f>'M3-FINAL'!H140</f>
        <v>10</v>
      </c>
      <c r="AB139" s="237">
        <f>'M3-FINAL'!I140</f>
        <v>12</v>
      </c>
      <c r="AC139" s="237">
        <f>'M3-FINAL'!J140</f>
        <v>12</v>
      </c>
      <c r="AD139" s="237">
        <f>'M3-FINAL'!K140</f>
        <v>7.0625</v>
      </c>
      <c r="AE139" s="237" t="str">
        <f t="shared" si="23"/>
        <v>NV</v>
      </c>
      <c r="AF139" s="237">
        <f>'M4_FINAL '!E139</f>
        <v>6.5</v>
      </c>
      <c r="AG139" s="237">
        <f>IF('M4_FINAL '!F139="","",'M4_FINAL '!F139)</f>
        <v>12</v>
      </c>
      <c r="AH139" s="237">
        <f>'M4_FINAL '!G139</f>
        <v>12</v>
      </c>
      <c r="AI139" s="237">
        <f>'M4_FINAL '!H139</f>
        <v>6</v>
      </c>
      <c r="AJ139" s="237">
        <f>IF('M4_FINAL '!I139="","",'M4_FINAL '!I139)</f>
        <v>1</v>
      </c>
      <c r="AK139" s="237">
        <f>'M4_FINAL '!J139</f>
        <v>6</v>
      </c>
      <c r="AL139" s="237">
        <f>'M4_FINAL '!K139</f>
        <v>9.3600000000000012</v>
      </c>
      <c r="AM139" s="270" t="str">
        <f t="shared" si="24"/>
        <v>NV</v>
      </c>
      <c r="AN139" s="237">
        <f>'M5-FINAL'!D138</f>
        <v>13</v>
      </c>
      <c r="AO139" s="237" t="str">
        <f>'M5-FINAL'!E138</f>
        <v/>
      </c>
      <c r="AP139" s="237">
        <f>'M5-FINAL'!F138</f>
        <v>13</v>
      </c>
      <c r="AQ139" s="237">
        <f>'M5-FINAL'!G138</f>
        <v>15</v>
      </c>
      <c r="AR139" s="237" t="str">
        <f>'M5-FINAL'!H138</f>
        <v/>
      </c>
      <c r="AS139" s="237">
        <f>'M5-FINAL'!I138</f>
        <v>15</v>
      </c>
      <c r="AT139" s="237">
        <f>'M5-FINAL'!J138</f>
        <v>10.5</v>
      </c>
      <c r="AU139" s="237" t="str">
        <f>'M5-FINAL'!K138</f>
        <v/>
      </c>
      <c r="AV139" s="237">
        <f>'M5-FINAL'!L138</f>
        <v>10.5</v>
      </c>
      <c r="AW139" s="237">
        <f>'M5-FINAL'!M138</f>
        <v>12.81</v>
      </c>
      <c r="AX139" s="237" t="str">
        <f t="shared" si="25"/>
        <v>V</v>
      </c>
      <c r="AY139" s="237">
        <f>'M6-FINAL'!D138</f>
        <v>4.5</v>
      </c>
      <c r="AZ139" s="237">
        <f>'M6-FINAL'!E138</f>
        <v>12</v>
      </c>
      <c r="BA139" s="237">
        <f>'M6-FINAL'!F138</f>
        <v>12</v>
      </c>
      <c r="BB139" s="237">
        <f>'M6-FINAL'!G138</f>
        <v>4.5</v>
      </c>
      <c r="BC139" s="237">
        <f>'M6-FINAL'!H138</f>
        <v>12</v>
      </c>
      <c r="BD139" s="237">
        <f>'M6-FINAL'!I138</f>
        <v>12</v>
      </c>
      <c r="BE139" s="237">
        <f>'M6-FINAL'!J138</f>
        <v>13.5</v>
      </c>
      <c r="BF139" s="237" t="str">
        <f>'M6-FINAL'!K138</f>
        <v/>
      </c>
      <c r="BG139" s="237">
        <f>'M6-FINAL'!L138</f>
        <v>13.5</v>
      </c>
      <c r="BH139" s="237">
        <f>'M6-FINAL'!M138</f>
        <v>12.45</v>
      </c>
      <c r="BI139" s="237" t="str">
        <f t="shared" si="19"/>
        <v>VAR</v>
      </c>
      <c r="BJ139" s="237">
        <f>M7_FINAL!E140</f>
        <v>17.5</v>
      </c>
      <c r="BK139" s="237" t="str">
        <f>M7_FINAL!F140</f>
        <v/>
      </c>
      <c r="BL139" s="237">
        <f>M7_FINAL!G140</f>
        <v>17.5</v>
      </c>
      <c r="BM139" s="237">
        <f>M7_FINAL!H140</f>
        <v>14.5</v>
      </c>
      <c r="BN139" s="237" t="str">
        <f>M7_FINAL!I140</f>
        <v/>
      </c>
      <c r="BO139" s="237">
        <f>M7_FINAL!J140</f>
        <v>14.5</v>
      </c>
      <c r="BP139" s="237">
        <f>M7_FINAL!K140</f>
        <v>15.82</v>
      </c>
      <c r="BQ139" s="237" t="str">
        <f t="shared" si="26"/>
        <v>V</v>
      </c>
      <c r="BR139" s="237">
        <f>M8FINAL!E140</f>
        <v>20</v>
      </c>
      <c r="BS139" s="237" t="str">
        <f>M8FINAL!F140</f>
        <v/>
      </c>
      <c r="BT139" s="237">
        <f>M8FINAL!G140</f>
        <v>20</v>
      </c>
      <c r="BU139" s="237">
        <f>M8FINAL!H140</f>
        <v>13.75</v>
      </c>
      <c r="BV139" s="237" t="str">
        <f>M8FINAL!I140</f>
        <v/>
      </c>
      <c r="BW139" s="237">
        <f>M8FINAL!J140</f>
        <v>13.75</v>
      </c>
      <c r="BX139" s="237">
        <f>M8FINAL!K140</f>
        <v>16.875</v>
      </c>
      <c r="BY139" s="237" t="str">
        <f t="shared" si="27"/>
        <v>V</v>
      </c>
      <c r="BZ139" s="237">
        <f t="shared" si="20"/>
        <v>11.4453125</v>
      </c>
      <c r="CA139" s="124" t="str">
        <f t="shared" si="28"/>
        <v/>
      </c>
      <c r="CB139" s="133" t="s">
        <v>366</v>
      </c>
    </row>
    <row r="140" spans="2:80">
      <c r="B140" s="102">
        <v>132</v>
      </c>
      <c r="C140" s="129" t="s">
        <v>365</v>
      </c>
      <c r="D140" s="128" t="s">
        <v>364</v>
      </c>
      <c r="E140" s="237">
        <f>'M1 FINAL'!D139</f>
        <v>11</v>
      </c>
      <c r="F140" s="237">
        <f>'M1 FINAL'!E139</f>
        <v>12</v>
      </c>
      <c r="G140" s="237">
        <f>'M1 FINAL'!F139</f>
        <v>12</v>
      </c>
      <c r="H140" s="237">
        <f>'M1 FINAL'!G139</f>
        <v>8.5</v>
      </c>
      <c r="I140" s="237">
        <f>'M1 FINAL'!H139</f>
        <v>12</v>
      </c>
      <c r="J140" s="237">
        <f>'M1 FINAL'!I139</f>
        <v>12</v>
      </c>
      <c r="K140" s="237">
        <f>'M1 FINAL'!J139</f>
        <v>8</v>
      </c>
      <c r="L140" s="237">
        <f>'M1 FINAL'!K139</f>
        <v>10</v>
      </c>
      <c r="M140" s="237">
        <f>'M1 FINAL'!L139</f>
        <v>10</v>
      </c>
      <c r="N140" s="237">
        <f>'M1 FINAL'!M139</f>
        <v>11.5</v>
      </c>
      <c r="O140" s="237" t="str">
        <f t="shared" si="21"/>
        <v>NV</v>
      </c>
      <c r="P140" s="237">
        <f>'M2 FINAL'!D139</f>
        <v>7.25</v>
      </c>
      <c r="Q140" s="237">
        <f>'M2 FINAL'!E139</f>
        <v>12</v>
      </c>
      <c r="R140" s="237">
        <f>'M2 FINAL'!F139</f>
        <v>12</v>
      </c>
      <c r="S140" s="237">
        <f>'M2 FINAL'!G139</f>
        <v>8.25</v>
      </c>
      <c r="T140" s="237">
        <f>'M2 FINAL'!H139</f>
        <v>8</v>
      </c>
      <c r="U140" s="237">
        <f>'M2 FINAL'!I139</f>
        <v>8.25</v>
      </c>
      <c r="V140" s="237">
        <f>'M2 FINAL'!J139</f>
        <v>10.350000000000001</v>
      </c>
      <c r="W140" s="237" t="str">
        <f t="shared" si="22"/>
        <v>NV</v>
      </c>
      <c r="X140" s="237">
        <f>'M3-FINAL'!E141</f>
        <v>4</v>
      </c>
      <c r="Y140" s="237">
        <f>'M3-FINAL'!F141</f>
        <v>8.75</v>
      </c>
      <c r="Z140" s="237">
        <f>'M3-FINAL'!G141</f>
        <v>8.75</v>
      </c>
      <c r="AA140" s="237">
        <f>'M3-FINAL'!H141</f>
        <v>14</v>
      </c>
      <c r="AB140" s="237" t="str">
        <f>'M3-FINAL'!I141</f>
        <v/>
      </c>
      <c r="AC140" s="237">
        <f>'M3-FINAL'!J141</f>
        <v>14</v>
      </c>
      <c r="AD140" s="237">
        <f>'M3-FINAL'!K141</f>
        <v>11.375</v>
      </c>
      <c r="AE140" s="237" t="str">
        <f t="shared" si="23"/>
        <v>NV</v>
      </c>
      <c r="AF140" s="237">
        <f>'M4_FINAL '!E140</f>
        <v>7.625</v>
      </c>
      <c r="AG140" s="237" t="str">
        <f>IF('M4_FINAL '!F140="","",'M4_FINAL '!F140)</f>
        <v/>
      </c>
      <c r="AH140" s="237">
        <f>'M4_FINAL '!G140</f>
        <v>7.625</v>
      </c>
      <c r="AI140" s="237">
        <f>'M4_FINAL '!H140</f>
        <v>3</v>
      </c>
      <c r="AJ140" s="237" t="str">
        <f>IF('M4_FINAL '!I140="","",'M4_FINAL '!I140)</f>
        <v/>
      </c>
      <c r="AK140" s="237">
        <f>'M4_FINAL '!J140</f>
        <v>3</v>
      </c>
      <c r="AL140" s="237">
        <f>'M4_FINAL '!K140</f>
        <v>5.5900000000000007</v>
      </c>
      <c r="AM140" s="270" t="str">
        <f t="shared" si="24"/>
        <v>NV</v>
      </c>
      <c r="AN140" s="237">
        <f>'M5-FINAL'!D139</f>
        <v>13</v>
      </c>
      <c r="AO140" s="237" t="str">
        <f>'M5-FINAL'!E139</f>
        <v/>
      </c>
      <c r="AP140" s="237">
        <f>'M5-FINAL'!F139</f>
        <v>13</v>
      </c>
      <c r="AQ140" s="237">
        <f>'M5-FINAL'!G139</f>
        <v>14.5</v>
      </c>
      <c r="AR140" s="237" t="str">
        <f>'M5-FINAL'!H139</f>
        <v/>
      </c>
      <c r="AS140" s="237">
        <f>'M5-FINAL'!I139</f>
        <v>14.5</v>
      </c>
      <c r="AT140" s="237">
        <f>'M5-FINAL'!J139</f>
        <v>10.5</v>
      </c>
      <c r="AU140" s="237" t="str">
        <f>'M5-FINAL'!K139</f>
        <v/>
      </c>
      <c r="AV140" s="237">
        <f>'M5-FINAL'!L139</f>
        <v>10.5</v>
      </c>
      <c r="AW140" s="237">
        <f>'M5-FINAL'!M139</f>
        <v>12.645</v>
      </c>
      <c r="AX140" s="237" t="str">
        <f t="shared" si="25"/>
        <v>V</v>
      </c>
      <c r="AY140" s="237">
        <f>'M6-FINAL'!D139</f>
        <v>6.5</v>
      </c>
      <c r="AZ140" s="237">
        <f>'M6-FINAL'!E139</f>
        <v>12</v>
      </c>
      <c r="BA140" s="237">
        <f>'M6-FINAL'!F139</f>
        <v>12</v>
      </c>
      <c r="BB140" s="237">
        <f>'M6-FINAL'!G139</f>
        <v>6.5</v>
      </c>
      <c r="BC140" s="237">
        <f>'M6-FINAL'!H139</f>
        <v>12</v>
      </c>
      <c r="BD140" s="237">
        <f>'M6-FINAL'!I139</f>
        <v>12</v>
      </c>
      <c r="BE140" s="237">
        <f>'M6-FINAL'!J139</f>
        <v>13.5</v>
      </c>
      <c r="BF140" s="237" t="str">
        <f>'M6-FINAL'!K139</f>
        <v/>
      </c>
      <c r="BG140" s="237">
        <f>'M6-FINAL'!L139</f>
        <v>13.5</v>
      </c>
      <c r="BH140" s="237">
        <f>'M6-FINAL'!M139</f>
        <v>12.45</v>
      </c>
      <c r="BI140" s="237" t="str">
        <f t="shared" si="19"/>
        <v>VAR</v>
      </c>
      <c r="BJ140" s="237">
        <f>M7_FINAL!E141</f>
        <v>18</v>
      </c>
      <c r="BK140" s="237" t="str">
        <f>M7_FINAL!F141</f>
        <v/>
      </c>
      <c r="BL140" s="237">
        <f>M7_FINAL!G141</f>
        <v>18</v>
      </c>
      <c r="BM140" s="237">
        <f>M7_FINAL!H141</f>
        <v>13.5</v>
      </c>
      <c r="BN140" s="237" t="str">
        <f>M7_FINAL!I141</f>
        <v/>
      </c>
      <c r="BO140" s="237">
        <f>M7_FINAL!J141</f>
        <v>13.5</v>
      </c>
      <c r="BP140" s="237">
        <f>M7_FINAL!K141</f>
        <v>15.48</v>
      </c>
      <c r="BQ140" s="237" t="str">
        <f t="shared" si="26"/>
        <v>V</v>
      </c>
      <c r="BR140" s="237">
        <f>M8FINAL!E141</f>
        <v>18</v>
      </c>
      <c r="BS140" s="237" t="str">
        <f>M8FINAL!F141</f>
        <v/>
      </c>
      <c r="BT140" s="237">
        <f>M8FINAL!G141</f>
        <v>18</v>
      </c>
      <c r="BU140" s="237">
        <f>M8FINAL!H141</f>
        <v>13</v>
      </c>
      <c r="BV140" s="237" t="str">
        <f>M8FINAL!I141</f>
        <v/>
      </c>
      <c r="BW140" s="237">
        <f>M8FINAL!J141</f>
        <v>13</v>
      </c>
      <c r="BX140" s="237">
        <f>M8FINAL!K141</f>
        <v>15.5</v>
      </c>
      <c r="BY140" s="237" t="str">
        <f t="shared" si="27"/>
        <v>V</v>
      </c>
      <c r="BZ140" s="237">
        <f t="shared" si="20"/>
        <v>11.861250000000002</v>
      </c>
      <c r="CA140" s="124" t="str">
        <f t="shared" si="28"/>
        <v/>
      </c>
      <c r="CB140" s="129" t="s">
        <v>365</v>
      </c>
    </row>
    <row r="141" spans="2:80">
      <c r="B141" s="101">
        <v>133</v>
      </c>
      <c r="C141" s="129" t="s">
        <v>363</v>
      </c>
      <c r="D141" s="128" t="s">
        <v>362</v>
      </c>
      <c r="E141" s="237">
        <f>'M1 FINAL'!D140</f>
        <v>11.2</v>
      </c>
      <c r="F141" s="237">
        <f>'M1 FINAL'!E140</f>
        <v>12</v>
      </c>
      <c r="G141" s="237">
        <f>'M1 FINAL'!F140</f>
        <v>12</v>
      </c>
      <c r="H141" s="237">
        <f>'M1 FINAL'!G140</f>
        <v>11</v>
      </c>
      <c r="I141" s="237">
        <f>'M1 FINAL'!H140</f>
        <v>13</v>
      </c>
      <c r="J141" s="237">
        <f>'M1 FINAL'!I140</f>
        <v>12</v>
      </c>
      <c r="K141" s="237">
        <f>'M1 FINAL'!J140</f>
        <v>8</v>
      </c>
      <c r="L141" s="237">
        <f>'M1 FINAL'!K140</f>
        <v>14</v>
      </c>
      <c r="M141" s="237">
        <f>'M1 FINAL'!L140</f>
        <v>12</v>
      </c>
      <c r="N141" s="237">
        <f>'M1 FINAL'!M140</f>
        <v>12</v>
      </c>
      <c r="O141" s="237" t="str">
        <f t="shared" si="21"/>
        <v>VAR</v>
      </c>
      <c r="P141" s="237">
        <f>'M2 FINAL'!D140</f>
        <v>8</v>
      </c>
      <c r="Q141" s="237">
        <f>'M2 FINAL'!E140</f>
        <v>12.5</v>
      </c>
      <c r="R141" s="237">
        <f>'M2 FINAL'!F140</f>
        <v>12</v>
      </c>
      <c r="S141" s="237">
        <f>'M2 FINAL'!G140</f>
        <v>6.25</v>
      </c>
      <c r="T141" s="237">
        <f>'M2 FINAL'!H140</f>
        <v>9.5</v>
      </c>
      <c r="U141" s="237">
        <f>'M2 FINAL'!I140</f>
        <v>9.5</v>
      </c>
      <c r="V141" s="237">
        <f>'M2 FINAL'!J140</f>
        <v>10.9</v>
      </c>
      <c r="W141" s="237" t="str">
        <f t="shared" si="22"/>
        <v>VPC</v>
      </c>
      <c r="X141" s="237">
        <f>'M3-FINAL'!E142</f>
        <v>3.75</v>
      </c>
      <c r="Y141" s="237">
        <f>'M3-FINAL'!F142</f>
        <v>1.5</v>
      </c>
      <c r="Z141" s="237">
        <f>'M3-FINAL'!G142</f>
        <v>3.75</v>
      </c>
      <c r="AA141" s="237">
        <f>'M3-FINAL'!H142</f>
        <v>10.25</v>
      </c>
      <c r="AB141" s="237">
        <f>'M3-FINAL'!I142</f>
        <v>12</v>
      </c>
      <c r="AC141" s="237">
        <f>'M3-FINAL'!J142</f>
        <v>12</v>
      </c>
      <c r="AD141" s="237">
        <f>'M3-FINAL'!K142</f>
        <v>7.875</v>
      </c>
      <c r="AE141" s="237" t="str">
        <f t="shared" si="23"/>
        <v>NV</v>
      </c>
      <c r="AF141" s="237">
        <f>'M4_FINAL '!E141</f>
        <v>6.75</v>
      </c>
      <c r="AG141" s="237" t="str">
        <f>IF('M4_FINAL '!F141="","",'M4_FINAL '!F141)</f>
        <v/>
      </c>
      <c r="AH141" s="237">
        <f>'M4_FINAL '!G141</f>
        <v>6.75</v>
      </c>
      <c r="AI141" s="237">
        <f>'M4_FINAL '!H141</f>
        <v>2.5</v>
      </c>
      <c r="AJ141" s="237" t="str">
        <f>IF('M4_FINAL '!I141="","",'M4_FINAL '!I141)</f>
        <v/>
      </c>
      <c r="AK141" s="237">
        <f>'M4_FINAL '!J141</f>
        <v>2.5</v>
      </c>
      <c r="AL141" s="237">
        <f>'M4_FINAL '!K141</f>
        <v>4.8800000000000008</v>
      </c>
      <c r="AM141" s="270" t="str">
        <f t="shared" si="24"/>
        <v>NV</v>
      </c>
      <c r="AN141" s="237">
        <f>'M5-FINAL'!D140</f>
        <v>13.5</v>
      </c>
      <c r="AO141" s="237" t="str">
        <f>'M5-FINAL'!E140</f>
        <v/>
      </c>
      <c r="AP141" s="237">
        <f>'M5-FINAL'!F140</f>
        <v>13.5</v>
      </c>
      <c r="AQ141" s="237">
        <f>'M5-FINAL'!G140</f>
        <v>15.5</v>
      </c>
      <c r="AR141" s="237" t="str">
        <f>'M5-FINAL'!H140</f>
        <v/>
      </c>
      <c r="AS141" s="237">
        <f>'M5-FINAL'!I140</f>
        <v>15.5</v>
      </c>
      <c r="AT141" s="237">
        <f>'M5-FINAL'!J140</f>
        <v>10.5</v>
      </c>
      <c r="AU141" s="237" t="str">
        <f>'M5-FINAL'!K140</f>
        <v/>
      </c>
      <c r="AV141" s="237">
        <f>'M5-FINAL'!L140</f>
        <v>10.5</v>
      </c>
      <c r="AW141" s="237">
        <f>'M5-FINAL'!M140</f>
        <v>13.14</v>
      </c>
      <c r="AX141" s="237" t="str">
        <f t="shared" si="25"/>
        <v>V</v>
      </c>
      <c r="AY141" s="237">
        <f>'M6-FINAL'!D140</f>
        <v>12</v>
      </c>
      <c r="AZ141" s="237" t="str">
        <f>'M6-FINAL'!E140</f>
        <v/>
      </c>
      <c r="BA141" s="237">
        <f>'M6-FINAL'!F140</f>
        <v>12</v>
      </c>
      <c r="BB141" s="237">
        <f>'M6-FINAL'!G140</f>
        <v>12</v>
      </c>
      <c r="BC141" s="237" t="str">
        <f>'M6-FINAL'!H140</f>
        <v/>
      </c>
      <c r="BD141" s="237">
        <f>'M6-FINAL'!I140</f>
        <v>12</v>
      </c>
      <c r="BE141" s="237">
        <f>'M6-FINAL'!J140</f>
        <v>14</v>
      </c>
      <c r="BF141" s="237" t="str">
        <f>'M6-FINAL'!K140</f>
        <v/>
      </c>
      <c r="BG141" s="237">
        <f>'M6-FINAL'!L140</f>
        <v>14</v>
      </c>
      <c r="BH141" s="237">
        <f>'M6-FINAL'!M140</f>
        <v>12.600000000000001</v>
      </c>
      <c r="BI141" s="237" t="str">
        <f t="shared" si="19"/>
        <v>V</v>
      </c>
      <c r="BJ141" s="237">
        <f>M7_FINAL!E142</f>
        <v>18.5</v>
      </c>
      <c r="BK141" s="237" t="str">
        <f>M7_FINAL!F142</f>
        <v/>
      </c>
      <c r="BL141" s="237">
        <f>M7_FINAL!G142</f>
        <v>18.5</v>
      </c>
      <c r="BM141" s="237">
        <f>M7_FINAL!H142</f>
        <v>18</v>
      </c>
      <c r="BN141" s="237" t="str">
        <f>M7_FINAL!I142</f>
        <v/>
      </c>
      <c r="BO141" s="237">
        <f>M7_FINAL!J142</f>
        <v>18</v>
      </c>
      <c r="BP141" s="237">
        <f>M7_FINAL!K142</f>
        <v>18.220000000000002</v>
      </c>
      <c r="BQ141" s="237" t="str">
        <f t="shared" si="26"/>
        <v>V</v>
      </c>
      <c r="BR141" s="237">
        <f>M8FINAL!E142</f>
        <v>19</v>
      </c>
      <c r="BS141" s="237" t="str">
        <f>M8FINAL!F142</f>
        <v/>
      </c>
      <c r="BT141" s="237">
        <f>M8FINAL!G142</f>
        <v>19</v>
      </c>
      <c r="BU141" s="237">
        <f>M8FINAL!H142</f>
        <v>14.5</v>
      </c>
      <c r="BV141" s="237" t="str">
        <f>M8FINAL!I142</f>
        <v/>
      </c>
      <c r="BW141" s="237">
        <f>M8FINAL!J142</f>
        <v>14.5</v>
      </c>
      <c r="BX141" s="237">
        <f>M8FINAL!K142</f>
        <v>16.75</v>
      </c>
      <c r="BY141" s="237" t="str">
        <f t="shared" si="27"/>
        <v>V</v>
      </c>
      <c r="BZ141" s="237">
        <f t="shared" si="20"/>
        <v>12.045625000000001</v>
      </c>
      <c r="CA141" s="124" t="str">
        <f t="shared" si="28"/>
        <v/>
      </c>
      <c r="CB141" s="129" t="s">
        <v>363</v>
      </c>
    </row>
    <row r="142" spans="2:80">
      <c r="B142" s="102">
        <v>134</v>
      </c>
      <c r="C142" s="131" t="s">
        <v>361</v>
      </c>
      <c r="D142" s="131" t="s">
        <v>318</v>
      </c>
      <c r="E142" s="237">
        <f>'M1 FINAL'!D141</f>
        <v>12</v>
      </c>
      <c r="F142" s="237" t="str">
        <f>'M1 FINAL'!E141</f>
        <v/>
      </c>
      <c r="G142" s="237">
        <f>'M1 FINAL'!F141</f>
        <v>12</v>
      </c>
      <c r="H142" s="237">
        <f>'M1 FINAL'!G141</f>
        <v>12</v>
      </c>
      <c r="I142" s="237" t="str">
        <f>'M1 FINAL'!H141</f>
        <v/>
      </c>
      <c r="J142" s="237">
        <f>'M1 FINAL'!I141</f>
        <v>12</v>
      </c>
      <c r="K142" s="237">
        <f>'M1 FINAL'!J141</f>
        <v>12</v>
      </c>
      <c r="L142" s="237" t="str">
        <f>'M1 FINAL'!K141</f>
        <v/>
      </c>
      <c r="M142" s="237">
        <f>'M1 FINAL'!L141</f>
        <v>12</v>
      </c>
      <c r="N142" s="237">
        <f>'M1 FINAL'!M141</f>
        <v>12</v>
      </c>
      <c r="O142" s="237" t="str">
        <f t="shared" si="21"/>
        <v>V</v>
      </c>
      <c r="P142" s="237">
        <f>'M2 FINAL'!D141</f>
        <v>9.25</v>
      </c>
      <c r="Q142" s="237">
        <f>'M2 FINAL'!E141</f>
        <v>16</v>
      </c>
      <c r="R142" s="237">
        <f>'M2 FINAL'!F141</f>
        <v>12</v>
      </c>
      <c r="S142" s="237">
        <f>'M2 FINAL'!G141</f>
        <v>11</v>
      </c>
      <c r="T142" s="237">
        <f>'M2 FINAL'!H141</f>
        <v>11</v>
      </c>
      <c r="U142" s="237">
        <f>'M2 FINAL'!I141</f>
        <v>11</v>
      </c>
      <c r="V142" s="237">
        <f>'M2 FINAL'!J141</f>
        <v>11.56</v>
      </c>
      <c r="W142" s="237" t="str">
        <f t="shared" si="22"/>
        <v>VPC</v>
      </c>
      <c r="X142" s="237">
        <f>'M3-FINAL'!E143</f>
        <v>12</v>
      </c>
      <c r="Y142" s="237" t="str">
        <f>'M3-FINAL'!F143</f>
        <v/>
      </c>
      <c r="Z142" s="237">
        <f>'M3-FINAL'!G143</f>
        <v>12</v>
      </c>
      <c r="AA142" s="237">
        <f>'M3-FINAL'!H143</f>
        <v>12.75</v>
      </c>
      <c r="AB142" s="237" t="str">
        <f>'M3-FINAL'!I143</f>
        <v/>
      </c>
      <c r="AC142" s="237">
        <f>'M3-FINAL'!J143</f>
        <v>12.75</v>
      </c>
      <c r="AD142" s="237">
        <f>'M3-FINAL'!K143</f>
        <v>12.375</v>
      </c>
      <c r="AE142" s="237" t="str">
        <f t="shared" si="23"/>
        <v>V</v>
      </c>
      <c r="AF142" s="237">
        <f>'M4_FINAL '!E142</f>
        <v>12</v>
      </c>
      <c r="AG142" s="237" t="str">
        <f>IF('M4_FINAL '!F142="","",'M4_FINAL '!F142)</f>
        <v/>
      </c>
      <c r="AH142" s="237">
        <f>'M4_FINAL '!G142</f>
        <v>12</v>
      </c>
      <c r="AI142" s="237">
        <f>'M4_FINAL '!H142</f>
        <v>16</v>
      </c>
      <c r="AJ142" s="237" t="str">
        <f>IF('M4_FINAL '!I142="","",'M4_FINAL '!I142)</f>
        <v/>
      </c>
      <c r="AK142" s="237">
        <f>'M4_FINAL '!J142</f>
        <v>16</v>
      </c>
      <c r="AL142" s="237">
        <f>'M4_FINAL '!K142</f>
        <v>13.760000000000002</v>
      </c>
      <c r="AM142" s="270" t="str">
        <f t="shared" si="24"/>
        <v>V</v>
      </c>
      <c r="AN142" s="237">
        <f>'M5-FINAL'!D141</f>
        <v>13.4</v>
      </c>
      <c r="AO142" s="237" t="str">
        <f>'M5-FINAL'!E141</f>
        <v/>
      </c>
      <c r="AP142" s="237">
        <f>'M5-FINAL'!F141</f>
        <v>13.4</v>
      </c>
      <c r="AQ142" s="237">
        <f>'M5-FINAL'!G141</f>
        <v>13.5</v>
      </c>
      <c r="AR142" s="237" t="str">
        <f>'M5-FINAL'!H141</f>
        <v/>
      </c>
      <c r="AS142" s="237">
        <f>'M5-FINAL'!I141</f>
        <v>13.5</v>
      </c>
      <c r="AT142" s="237">
        <f>'M5-FINAL'!J141</f>
        <v>9.5</v>
      </c>
      <c r="AU142" s="237" t="str">
        <f>'M5-FINAL'!K141</f>
        <v/>
      </c>
      <c r="AV142" s="237">
        <f>'M5-FINAL'!L141</f>
        <v>9.5</v>
      </c>
      <c r="AW142" s="237">
        <f>'M5-FINAL'!M141</f>
        <v>12.107000000000001</v>
      </c>
      <c r="AX142" s="237" t="str">
        <f t="shared" si="25"/>
        <v>V</v>
      </c>
      <c r="AY142" s="237">
        <f>'M6-FINAL'!D141</f>
        <v>12</v>
      </c>
      <c r="AZ142" s="237" t="str">
        <f>'M6-FINAL'!E141</f>
        <v/>
      </c>
      <c r="BA142" s="237">
        <f>'M6-FINAL'!F141</f>
        <v>12</v>
      </c>
      <c r="BB142" s="237">
        <f>'M6-FINAL'!G141</f>
        <v>15</v>
      </c>
      <c r="BC142" s="237" t="str">
        <f>'M6-FINAL'!H141</f>
        <v/>
      </c>
      <c r="BD142" s="237">
        <f>'M6-FINAL'!I141</f>
        <v>15</v>
      </c>
      <c r="BE142" s="237">
        <f>'M6-FINAL'!J141</f>
        <v>13</v>
      </c>
      <c r="BF142" s="237" t="str">
        <f>'M6-FINAL'!K141</f>
        <v/>
      </c>
      <c r="BG142" s="237">
        <f>'M6-FINAL'!L141</f>
        <v>13</v>
      </c>
      <c r="BH142" s="237">
        <f>'M6-FINAL'!M141</f>
        <v>13.5</v>
      </c>
      <c r="BI142" s="237" t="str">
        <f t="shared" ref="BI142:BI174" si="29">IF(AND(BA142&gt;=6,BD142&gt;=6,BG142&gt;=6,BH142&gt;=12),IF(AND(AZ142="",BC142="",BF142=""),"V","VAR"),IF(OR(BA142&lt;6,BD142&lt;6,BH142&lt;8),"NV",IF($BZ142&gt;=12,"VPC","NV")))</f>
        <v>V</v>
      </c>
      <c r="BJ142" s="237">
        <f>M7_FINAL!E143</f>
        <v>14.5</v>
      </c>
      <c r="BK142" s="237" t="str">
        <f>M7_FINAL!F143</f>
        <v/>
      </c>
      <c r="BL142" s="237">
        <f>M7_FINAL!G143</f>
        <v>14.5</v>
      </c>
      <c r="BM142" s="237">
        <f>M7_FINAL!H143</f>
        <v>12</v>
      </c>
      <c r="BN142" s="237" t="str">
        <f>M7_FINAL!I143</f>
        <v/>
      </c>
      <c r="BO142" s="237">
        <f>M7_FINAL!J143</f>
        <v>12</v>
      </c>
      <c r="BP142" s="237">
        <f>M7_FINAL!K143</f>
        <v>13.100000000000001</v>
      </c>
      <c r="BQ142" s="237" t="str">
        <f t="shared" si="26"/>
        <v>V</v>
      </c>
      <c r="BR142" s="237">
        <f>M8FINAL!E143</f>
        <v>12</v>
      </c>
      <c r="BS142" s="237" t="str">
        <f>M8FINAL!F143</f>
        <v/>
      </c>
      <c r="BT142" s="237">
        <f>M8FINAL!G143</f>
        <v>12</v>
      </c>
      <c r="BU142" s="237">
        <f>M8FINAL!H143</f>
        <v>15</v>
      </c>
      <c r="BV142" s="237" t="str">
        <f>M8FINAL!I143</f>
        <v/>
      </c>
      <c r="BW142" s="237">
        <f>M8FINAL!J143</f>
        <v>15</v>
      </c>
      <c r="BX142" s="237">
        <f>M8FINAL!K143</f>
        <v>13.5</v>
      </c>
      <c r="BY142" s="237" t="str">
        <f t="shared" si="27"/>
        <v>V</v>
      </c>
      <c r="BZ142" s="237">
        <f t="shared" si="20"/>
        <v>12.737750000000002</v>
      </c>
      <c r="CA142" s="124" t="str">
        <f t="shared" si="28"/>
        <v xml:space="preserve">Admis(e) </v>
      </c>
      <c r="CB142" s="133" t="s">
        <v>361</v>
      </c>
    </row>
    <row r="143" spans="2:80">
      <c r="B143" s="101">
        <v>135</v>
      </c>
      <c r="C143" s="129" t="s">
        <v>360</v>
      </c>
      <c r="D143" s="128" t="s">
        <v>359</v>
      </c>
      <c r="E143" s="237">
        <f>'M1 FINAL'!D142</f>
        <v>13.4</v>
      </c>
      <c r="F143" s="237" t="str">
        <f>'M1 FINAL'!E142</f>
        <v/>
      </c>
      <c r="G143" s="237">
        <f>'M1 FINAL'!F142</f>
        <v>13.4</v>
      </c>
      <c r="H143" s="237">
        <f>'M1 FINAL'!G142</f>
        <v>17</v>
      </c>
      <c r="I143" s="237" t="str">
        <f>'M1 FINAL'!H142</f>
        <v/>
      </c>
      <c r="J143" s="237">
        <f>'M1 FINAL'!I142</f>
        <v>17</v>
      </c>
      <c r="K143" s="237">
        <f>'M1 FINAL'!J142</f>
        <v>18</v>
      </c>
      <c r="L143" s="237" t="str">
        <f>'M1 FINAL'!K142</f>
        <v/>
      </c>
      <c r="M143" s="237">
        <f>'M1 FINAL'!L142</f>
        <v>18</v>
      </c>
      <c r="N143" s="237">
        <f>'M1 FINAL'!M142</f>
        <v>15.9</v>
      </c>
      <c r="O143" s="237" t="str">
        <f t="shared" si="21"/>
        <v>V</v>
      </c>
      <c r="P143" s="237">
        <f>'M2 FINAL'!D142</f>
        <v>17.25</v>
      </c>
      <c r="Q143" s="237" t="str">
        <f>'M2 FINAL'!E142</f>
        <v/>
      </c>
      <c r="R143" s="237">
        <f>'M2 FINAL'!F142</f>
        <v>17.25</v>
      </c>
      <c r="S143" s="237">
        <f>'M2 FINAL'!G142</f>
        <v>15.75</v>
      </c>
      <c r="T143" s="237" t="str">
        <f>'M2 FINAL'!H142</f>
        <v/>
      </c>
      <c r="U143" s="237">
        <f>'M2 FINAL'!I142</f>
        <v>15.75</v>
      </c>
      <c r="V143" s="237">
        <f>'M2 FINAL'!J142</f>
        <v>16.59</v>
      </c>
      <c r="W143" s="237" t="str">
        <f t="shared" si="22"/>
        <v>V</v>
      </c>
      <c r="X143" s="237">
        <f>'M3-FINAL'!E144</f>
        <v>13.25</v>
      </c>
      <c r="Y143" s="237" t="str">
        <f>'M3-FINAL'!F144</f>
        <v/>
      </c>
      <c r="Z143" s="237">
        <f>'M3-FINAL'!G144</f>
        <v>13.25</v>
      </c>
      <c r="AA143" s="237">
        <f>'M3-FINAL'!H144</f>
        <v>13.5</v>
      </c>
      <c r="AB143" s="237" t="str">
        <f>'M3-FINAL'!I144</f>
        <v/>
      </c>
      <c r="AC143" s="237">
        <f>'M3-FINAL'!J144</f>
        <v>13.5</v>
      </c>
      <c r="AD143" s="237">
        <f>'M3-FINAL'!K144</f>
        <v>13.375</v>
      </c>
      <c r="AE143" s="237" t="str">
        <f t="shared" si="23"/>
        <v>V</v>
      </c>
      <c r="AF143" s="237">
        <f>'M4_FINAL '!E143</f>
        <v>16.125</v>
      </c>
      <c r="AG143" s="237" t="str">
        <f>IF('M4_FINAL '!F143="","",'M4_FINAL '!F143)</f>
        <v/>
      </c>
      <c r="AH143" s="237">
        <f>'M4_FINAL '!G143</f>
        <v>16.125</v>
      </c>
      <c r="AI143" s="237">
        <f>'M4_FINAL '!H143</f>
        <v>10.5</v>
      </c>
      <c r="AJ143" s="237" t="str">
        <f>IF('M4_FINAL '!I143="","",'M4_FINAL '!I143)</f>
        <v/>
      </c>
      <c r="AK143" s="237">
        <f>'M4_FINAL '!J143</f>
        <v>10.5</v>
      </c>
      <c r="AL143" s="237">
        <f>'M4_FINAL '!K143</f>
        <v>13.650000000000002</v>
      </c>
      <c r="AM143" s="270" t="str">
        <f t="shared" si="24"/>
        <v>V</v>
      </c>
      <c r="AN143" s="237">
        <f>'M5-FINAL'!D142</f>
        <v>14.4</v>
      </c>
      <c r="AO143" s="237" t="str">
        <f>'M5-FINAL'!E142</f>
        <v/>
      </c>
      <c r="AP143" s="237">
        <f>'M5-FINAL'!F142</f>
        <v>14.4</v>
      </c>
      <c r="AQ143" s="237">
        <f>'M5-FINAL'!G142</f>
        <v>18</v>
      </c>
      <c r="AR143" s="237" t="str">
        <f>'M5-FINAL'!H142</f>
        <v/>
      </c>
      <c r="AS143" s="237">
        <f>'M5-FINAL'!I142</f>
        <v>18</v>
      </c>
      <c r="AT143" s="237">
        <f>'M5-FINAL'!J142</f>
        <v>15</v>
      </c>
      <c r="AU143" s="237" t="str">
        <f>'M5-FINAL'!K142</f>
        <v/>
      </c>
      <c r="AV143" s="237">
        <f>'M5-FINAL'!L142</f>
        <v>15</v>
      </c>
      <c r="AW143" s="237">
        <f>'M5-FINAL'!M142</f>
        <v>15.792000000000002</v>
      </c>
      <c r="AX143" s="237" t="str">
        <f t="shared" si="25"/>
        <v>V</v>
      </c>
      <c r="AY143" s="237">
        <f>'M6-FINAL'!D142</f>
        <v>15</v>
      </c>
      <c r="AZ143" s="237" t="str">
        <f>'M6-FINAL'!E142</f>
        <v/>
      </c>
      <c r="BA143" s="237">
        <f>'M6-FINAL'!F142</f>
        <v>15</v>
      </c>
      <c r="BB143" s="237">
        <f>'M6-FINAL'!G142</f>
        <v>15</v>
      </c>
      <c r="BC143" s="237" t="str">
        <f>'M6-FINAL'!H142</f>
        <v/>
      </c>
      <c r="BD143" s="237">
        <f>'M6-FINAL'!I142</f>
        <v>15</v>
      </c>
      <c r="BE143" s="237">
        <f>'M6-FINAL'!J142</f>
        <v>13.5</v>
      </c>
      <c r="BF143" s="237" t="str">
        <f>'M6-FINAL'!K142</f>
        <v/>
      </c>
      <c r="BG143" s="237">
        <f>'M6-FINAL'!L142</f>
        <v>13.5</v>
      </c>
      <c r="BH143" s="237">
        <f>'M6-FINAL'!M142</f>
        <v>14.55</v>
      </c>
      <c r="BI143" s="237" t="str">
        <f t="shared" si="29"/>
        <v>V</v>
      </c>
      <c r="BJ143" s="237">
        <f>M7_FINAL!E144</f>
        <v>17.75</v>
      </c>
      <c r="BK143" s="237" t="str">
        <f>M7_FINAL!F144</f>
        <v/>
      </c>
      <c r="BL143" s="237">
        <f>M7_FINAL!G144</f>
        <v>17.75</v>
      </c>
      <c r="BM143" s="237">
        <f>M7_FINAL!H144</f>
        <v>14</v>
      </c>
      <c r="BN143" s="237" t="str">
        <f>M7_FINAL!I144</f>
        <v/>
      </c>
      <c r="BO143" s="237">
        <f>M7_FINAL!J144</f>
        <v>14</v>
      </c>
      <c r="BP143" s="237">
        <f>M7_FINAL!K144</f>
        <v>15.65</v>
      </c>
      <c r="BQ143" s="237" t="str">
        <f t="shared" si="26"/>
        <v>V</v>
      </c>
      <c r="BR143" s="237">
        <f>M8FINAL!E144</f>
        <v>20</v>
      </c>
      <c r="BS143" s="237" t="str">
        <f>M8FINAL!F144</f>
        <v/>
      </c>
      <c r="BT143" s="237">
        <f>M8FINAL!G144</f>
        <v>20</v>
      </c>
      <c r="BU143" s="237">
        <f>M8FINAL!H144</f>
        <v>14.5</v>
      </c>
      <c r="BV143" s="237" t="str">
        <f>M8FINAL!I144</f>
        <v/>
      </c>
      <c r="BW143" s="237">
        <f>M8FINAL!J144</f>
        <v>14.5</v>
      </c>
      <c r="BX143" s="237">
        <f>M8FINAL!K144</f>
        <v>17.25</v>
      </c>
      <c r="BY143" s="237" t="str">
        <f t="shared" si="27"/>
        <v>V</v>
      </c>
      <c r="BZ143" s="237">
        <f t="shared" si="20"/>
        <v>15.344625000000001</v>
      </c>
      <c r="CA143" s="124" t="str">
        <f t="shared" si="28"/>
        <v xml:space="preserve">Admis(e) </v>
      </c>
      <c r="CB143" s="129" t="s">
        <v>360</v>
      </c>
    </row>
    <row r="144" spans="2:80">
      <c r="B144" s="102">
        <v>136</v>
      </c>
      <c r="C144" s="130" t="s">
        <v>358</v>
      </c>
      <c r="D144" s="128" t="s">
        <v>357</v>
      </c>
      <c r="E144" s="237">
        <f>'M1 FINAL'!D143</f>
        <v>6.8</v>
      </c>
      <c r="F144" s="237">
        <f>'M1 FINAL'!E143</f>
        <v>11.5</v>
      </c>
      <c r="G144" s="237">
        <f>'M1 FINAL'!F143</f>
        <v>11.5</v>
      </c>
      <c r="H144" s="237">
        <f>'M1 FINAL'!G143</f>
        <v>9.5</v>
      </c>
      <c r="I144" s="237">
        <f>'M1 FINAL'!H143</f>
        <v>13</v>
      </c>
      <c r="J144" s="237">
        <f>'M1 FINAL'!I143</f>
        <v>12</v>
      </c>
      <c r="K144" s="237">
        <f>'M1 FINAL'!J143</f>
        <v>12.5</v>
      </c>
      <c r="L144" s="237" t="str">
        <f>'M1 FINAL'!K143</f>
        <v/>
      </c>
      <c r="M144" s="237">
        <f>'M1 FINAL'!L143</f>
        <v>12.5</v>
      </c>
      <c r="N144" s="237">
        <f>'M1 FINAL'!M143</f>
        <v>11.9375</v>
      </c>
      <c r="O144" s="237" t="str">
        <f t="shared" si="21"/>
        <v>NV</v>
      </c>
      <c r="P144" s="237">
        <f>'M2 FINAL'!D143</f>
        <v>8.5</v>
      </c>
      <c r="Q144" s="237" t="str">
        <f>'M2 FINAL'!E143</f>
        <v/>
      </c>
      <c r="R144" s="237">
        <f>'M2 FINAL'!F143</f>
        <v>8.5</v>
      </c>
      <c r="S144" s="237">
        <f>'M2 FINAL'!G143</f>
        <v>2</v>
      </c>
      <c r="T144" s="237" t="str">
        <f>'M2 FINAL'!H143</f>
        <v/>
      </c>
      <c r="U144" s="237">
        <f>'M2 FINAL'!I143</f>
        <v>2</v>
      </c>
      <c r="V144" s="237">
        <f>'M2 FINAL'!J143</f>
        <v>5.6400000000000006</v>
      </c>
      <c r="W144" s="237" t="str">
        <f t="shared" si="22"/>
        <v>NV</v>
      </c>
      <c r="X144" s="237">
        <f>'M3-FINAL'!E145</f>
        <v>1.875</v>
      </c>
      <c r="Y144" s="237">
        <f>'M3-FINAL'!F145</f>
        <v>2.25</v>
      </c>
      <c r="Z144" s="237">
        <f>'M3-FINAL'!G145</f>
        <v>2.25</v>
      </c>
      <c r="AA144" s="237">
        <f>'M3-FINAL'!H145</f>
        <v>10.75</v>
      </c>
      <c r="AB144" s="237">
        <f>'M3-FINAL'!I145</f>
        <v>12</v>
      </c>
      <c r="AC144" s="237">
        <f>'M3-FINAL'!J145</f>
        <v>12</v>
      </c>
      <c r="AD144" s="237">
        <f>'M3-FINAL'!K145</f>
        <v>7.125</v>
      </c>
      <c r="AE144" s="237" t="str">
        <f t="shared" si="23"/>
        <v>NV</v>
      </c>
      <c r="AF144" s="237">
        <f>'M4_FINAL '!E144</f>
        <v>9.75</v>
      </c>
      <c r="AG144" s="237">
        <f>IF('M4_FINAL '!F144="","",'M4_FINAL '!F144)</f>
        <v>12</v>
      </c>
      <c r="AH144" s="237">
        <f>'M4_FINAL '!G144</f>
        <v>12</v>
      </c>
      <c r="AI144" s="237">
        <f>'M4_FINAL '!H144</f>
        <v>3.75</v>
      </c>
      <c r="AJ144" s="237">
        <f>IF('M4_FINAL '!I144="","",'M4_FINAL '!I144)</f>
        <v>9.5</v>
      </c>
      <c r="AK144" s="237">
        <f>'M4_FINAL '!J144</f>
        <v>9.5</v>
      </c>
      <c r="AL144" s="237">
        <f>'M4_FINAL '!K144</f>
        <v>10.9</v>
      </c>
      <c r="AM144" s="270" t="str">
        <f t="shared" si="24"/>
        <v>NV</v>
      </c>
      <c r="AN144" s="237">
        <f>'M5-FINAL'!D143</f>
        <v>11</v>
      </c>
      <c r="AO144" s="237" t="str">
        <f>'M5-FINAL'!E143</f>
        <v/>
      </c>
      <c r="AP144" s="237">
        <f>'M5-FINAL'!F143</f>
        <v>11</v>
      </c>
      <c r="AQ144" s="237">
        <f>'M5-FINAL'!G143</f>
        <v>14.5</v>
      </c>
      <c r="AR144" s="237" t="str">
        <f>'M5-FINAL'!H143</f>
        <v/>
      </c>
      <c r="AS144" s="237">
        <f>'M5-FINAL'!I143</f>
        <v>14.5</v>
      </c>
      <c r="AT144" s="237">
        <f>'M5-FINAL'!J143</f>
        <v>13.5</v>
      </c>
      <c r="AU144" s="237" t="str">
        <f>'M5-FINAL'!K143</f>
        <v/>
      </c>
      <c r="AV144" s="237">
        <f>'M5-FINAL'!L143</f>
        <v>13.5</v>
      </c>
      <c r="AW144" s="237">
        <f>'M5-FINAL'!M143</f>
        <v>13.005000000000003</v>
      </c>
      <c r="AX144" s="237" t="str">
        <f t="shared" si="25"/>
        <v>V</v>
      </c>
      <c r="AY144" s="237">
        <f>'M6-FINAL'!D143</f>
        <v>11</v>
      </c>
      <c r="AZ144" s="237">
        <f>'M6-FINAL'!E143</f>
        <v>12</v>
      </c>
      <c r="BA144" s="237">
        <f>'M6-FINAL'!F143</f>
        <v>12</v>
      </c>
      <c r="BB144" s="237">
        <f>'M6-FINAL'!G143</f>
        <v>11</v>
      </c>
      <c r="BC144" s="237">
        <f>'M6-FINAL'!H143</f>
        <v>12</v>
      </c>
      <c r="BD144" s="237">
        <f>'M6-FINAL'!I143</f>
        <v>12</v>
      </c>
      <c r="BE144" s="237">
        <f>'M6-FINAL'!J143</f>
        <v>12</v>
      </c>
      <c r="BF144" s="237" t="str">
        <f>'M6-FINAL'!K143</f>
        <v/>
      </c>
      <c r="BG144" s="237">
        <f>'M6-FINAL'!L143</f>
        <v>12</v>
      </c>
      <c r="BH144" s="237">
        <f>'M6-FINAL'!M143</f>
        <v>12</v>
      </c>
      <c r="BI144" s="237" t="str">
        <f t="shared" si="29"/>
        <v>VAR</v>
      </c>
      <c r="BJ144" s="237">
        <f>M7_FINAL!E145</f>
        <v>17.5</v>
      </c>
      <c r="BK144" s="237" t="str">
        <f>M7_FINAL!F145</f>
        <v/>
      </c>
      <c r="BL144" s="237">
        <f>M7_FINAL!G145</f>
        <v>17.5</v>
      </c>
      <c r="BM144" s="237">
        <f>M7_FINAL!H145</f>
        <v>15</v>
      </c>
      <c r="BN144" s="237" t="str">
        <f>M7_FINAL!I145</f>
        <v/>
      </c>
      <c r="BO144" s="237">
        <f>M7_FINAL!J145</f>
        <v>15</v>
      </c>
      <c r="BP144" s="237">
        <f>M7_FINAL!K145</f>
        <v>16.100000000000001</v>
      </c>
      <c r="BQ144" s="237" t="str">
        <f t="shared" si="26"/>
        <v>V</v>
      </c>
      <c r="BR144" s="237">
        <f>M8FINAL!E145</f>
        <v>20</v>
      </c>
      <c r="BS144" s="237" t="str">
        <f>M8FINAL!F145</f>
        <v/>
      </c>
      <c r="BT144" s="237">
        <f>M8FINAL!G145</f>
        <v>20</v>
      </c>
      <c r="BU144" s="237">
        <f>M8FINAL!H145</f>
        <v>14.25</v>
      </c>
      <c r="BV144" s="237" t="str">
        <f>M8FINAL!I145</f>
        <v/>
      </c>
      <c r="BW144" s="237">
        <f>M8FINAL!J145</f>
        <v>14.25</v>
      </c>
      <c r="BX144" s="237">
        <f>M8FINAL!K145</f>
        <v>17.125</v>
      </c>
      <c r="BY144" s="237" t="str">
        <f t="shared" si="27"/>
        <v>V</v>
      </c>
      <c r="BZ144" s="237">
        <f t="shared" si="20"/>
        <v>11.729062500000001</v>
      </c>
      <c r="CA144" s="124" t="str">
        <f t="shared" si="28"/>
        <v/>
      </c>
      <c r="CB144" s="130" t="s">
        <v>358</v>
      </c>
    </row>
    <row r="145" spans="2:80">
      <c r="B145" s="101">
        <v>137</v>
      </c>
      <c r="C145" s="129" t="s">
        <v>356</v>
      </c>
      <c r="D145" s="128" t="s">
        <v>355</v>
      </c>
      <c r="E145" s="237">
        <f>'M1 FINAL'!D144</f>
        <v>8.6</v>
      </c>
      <c r="F145" s="237" t="str">
        <f>'M1 FINAL'!E144</f>
        <v/>
      </c>
      <c r="G145" s="237">
        <f>'M1 FINAL'!F144</f>
        <v>8.6</v>
      </c>
      <c r="H145" s="237">
        <f>'M1 FINAL'!G144</f>
        <v>13</v>
      </c>
      <c r="I145" s="237" t="str">
        <f>'M1 FINAL'!H144</f>
        <v/>
      </c>
      <c r="J145" s="237">
        <f>'M1 FINAL'!I144</f>
        <v>13</v>
      </c>
      <c r="K145" s="237">
        <f>'M1 FINAL'!J144</f>
        <v>17.5</v>
      </c>
      <c r="L145" s="237" t="str">
        <f>'M1 FINAL'!K144</f>
        <v/>
      </c>
      <c r="M145" s="237">
        <f>'M1 FINAL'!L144</f>
        <v>17.5</v>
      </c>
      <c r="N145" s="237">
        <f>'M1 FINAL'!M144</f>
        <v>12.475</v>
      </c>
      <c r="O145" s="237" t="str">
        <f t="shared" si="21"/>
        <v>V</v>
      </c>
      <c r="P145" s="237">
        <f>'M2 FINAL'!D144</f>
        <v>14.25</v>
      </c>
      <c r="Q145" s="237" t="str">
        <f>'M2 FINAL'!E144</f>
        <v/>
      </c>
      <c r="R145" s="237">
        <f>'M2 FINAL'!F144</f>
        <v>14.25</v>
      </c>
      <c r="S145" s="237">
        <f>'M2 FINAL'!G144</f>
        <v>8.25</v>
      </c>
      <c r="T145" s="237">
        <f>'M2 FINAL'!H144</f>
        <v>11</v>
      </c>
      <c r="U145" s="237">
        <f>'M2 FINAL'!I144</f>
        <v>11</v>
      </c>
      <c r="V145" s="237">
        <f>'M2 FINAL'!J144</f>
        <v>12.82</v>
      </c>
      <c r="W145" s="237" t="str">
        <f t="shared" si="22"/>
        <v>VAR</v>
      </c>
      <c r="X145" s="237">
        <f>'M3-FINAL'!E146</f>
        <v>7.5</v>
      </c>
      <c r="Y145" s="237">
        <f>'M3-FINAL'!F146</f>
        <v>10</v>
      </c>
      <c r="Z145" s="237">
        <f>'M3-FINAL'!G146</f>
        <v>10</v>
      </c>
      <c r="AA145" s="237">
        <f>'M3-FINAL'!H146</f>
        <v>15</v>
      </c>
      <c r="AB145" s="237" t="str">
        <f>'M3-FINAL'!I146</f>
        <v/>
      </c>
      <c r="AC145" s="237">
        <f>'M3-FINAL'!J146</f>
        <v>15</v>
      </c>
      <c r="AD145" s="237">
        <f>'M3-FINAL'!K146</f>
        <v>12.5</v>
      </c>
      <c r="AE145" s="237" t="str">
        <f t="shared" si="23"/>
        <v>VAR</v>
      </c>
      <c r="AF145" s="237">
        <f>'M4_FINAL '!E145</f>
        <v>14.875</v>
      </c>
      <c r="AG145" s="237" t="str">
        <f>IF('M4_FINAL '!F145="","",'M4_FINAL '!F145)</f>
        <v/>
      </c>
      <c r="AH145" s="237">
        <f>'M4_FINAL '!G145</f>
        <v>14.875</v>
      </c>
      <c r="AI145" s="237">
        <f>'M4_FINAL '!H145</f>
        <v>12</v>
      </c>
      <c r="AJ145" s="237" t="str">
        <f>IF('M4_FINAL '!I145="","",'M4_FINAL '!I145)</f>
        <v/>
      </c>
      <c r="AK145" s="237">
        <f>'M4_FINAL '!J145</f>
        <v>12</v>
      </c>
      <c r="AL145" s="237">
        <f>'M4_FINAL '!K145</f>
        <v>13.61</v>
      </c>
      <c r="AM145" s="270" t="str">
        <f t="shared" si="24"/>
        <v>V</v>
      </c>
      <c r="AN145" s="237">
        <f>'M5-FINAL'!D144</f>
        <v>13</v>
      </c>
      <c r="AO145" s="237" t="str">
        <f>'M5-FINAL'!E144</f>
        <v/>
      </c>
      <c r="AP145" s="237">
        <f>'M5-FINAL'!F144</f>
        <v>13</v>
      </c>
      <c r="AQ145" s="237">
        <f>'M5-FINAL'!G144</f>
        <v>15</v>
      </c>
      <c r="AR145" s="237" t="str">
        <f>'M5-FINAL'!H144</f>
        <v/>
      </c>
      <c r="AS145" s="237">
        <f>'M5-FINAL'!I144</f>
        <v>15</v>
      </c>
      <c r="AT145" s="237">
        <f>'M5-FINAL'!J144</f>
        <v>15</v>
      </c>
      <c r="AU145" s="237" t="str">
        <f>'M5-FINAL'!K144</f>
        <v/>
      </c>
      <c r="AV145" s="237">
        <f>'M5-FINAL'!L144</f>
        <v>15</v>
      </c>
      <c r="AW145" s="237">
        <f>'M5-FINAL'!M144</f>
        <v>14.34</v>
      </c>
      <c r="AX145" s="237" t="str">
        <f t="shared" si="25"/>
        <v>V</v>
      </c>
      <c r="AY145" s="237">
        <f>'M6-FINAL'!D144</f>
        <v>13</v>
      </c>
      <c r="AZ145" s="237" t="str">
        <f>'M6-FINAL'!E144</f>
        <v/>
      </c>
      <c r="BA145" s="237">
        <f>'M6-FINAL'!F144</f>
        <v>13</v>
      </c>
      <c r="BB145" s="237">
        <f>'M6-FINAL'!G144</f>
        <v>13</v>
      </c>
      <c r="BC145" s="237" t="str">
        <f>'M6-FINAL'!H144</f>
        <v/>
      </c>
      <c r="BD145" s="237">
        <f>'M6-FINAL'!I144</f>
        <v>13</v>
      </c>
      <c r="BE145" s="237">
        <f>'M6-FINAL'!J144</f>
        <v>13</v>
      </c>
      <c r="BF145" s="237" t="str">
        <f>'M6-FINAL'!K144</f>
        <v/>
      </c>
      <c r="BG145" s="237">
        <f>'M6-FINAL'!L144</f>
        <v>13</v>
      </c>
      <c r="BH145" s="237">
        <f>'M6-FINAL'!M144</f>
        <v>13</v>
      </c>
      <c r="BI145" s="237" t="str">
        <f t="shared" si="29"/>
        <v>V</v>
      </c>
      <c r="BJ145" s="237">
        <f>M7_FINAL!E146</f>
        <v>18.75</v>
      </c>
      <c r="BK145" s="237" t="str">
        <f>M7_FINAL!F146</f>
        <v/>
      </c>
      <c r="BL145" s="237">
        <f>M7_FINAL!G146</f>
        <v>18.75</v>
      </c>
      <c r="BM145" s="237">
        <f>M7_FINAL!H146</f>
        <v>15</v>
      </c>
      <c r="BN145" s="237" t="str">
        <f>M7_FINAL!I146</f>
        <v/>
      </c>
      <c r="BO145" s="237">
        <f>M7_FINAL!J146</f>
        <v>15</v>
      </c>
      <c r="BP145" s="237">
        <f>M7_FINAL!K146</f>
        <v>16.649999999999999</v>
      </c>
      <c r="BQ145" s="237" t="str">
        <f t="shared" si="26"/>
        <v>V</v>
      </c>
      <c r="BR145" s="237">
        <f>M8FINAL!E146</f>
        <v>20</v>
      </c>
      <c r="BS145" s="237" t="str">
        <f>M8FINAL!F146</f>
        <v/>
      </c>
      <c r="BT145" s="237">
        <f>M8FINAL!G146</f>
        <v>20</v>
      </c>
      <c r="BU145" s="237">
        <f>M8FINAL!H146</f>
        <v>14.25</v>
      </c>
      <c r="BV145" s="237" t="str">
        <f>M8FINAL!I146</f>
        <v/>
      </c>
      <c r="BW145" s="237">
        <f>M8FINAL!J146</f>
        <v>14.25</v>
      </c>
      <c r="BX145" s="237">
        <f>M8FINAL!K146</f>
        <v>17.125</v>
      </c>
      <c r="BY145" s="237" t="str">
        <f t="shared" si="27"/>
        <v>V</v>
      </c>
      <c r="BZ145" s="237">
        <f t="shared" si="20"/>
        <v>14.065000000000001</v>
      </c>
      <c r="CA145" s="124" t="str">
        <f t="shared" si="28"/>
        <v xml:space="preserve">Admis(e) </v>
      </c>
      <c r="CB145" s="129" t="s">
        <v>356</v>
      </c>
    </row>
    <row r="146" spans="2:80">
      <c r="B146" s="102">
        <v>138</v>
      </c>
      <c r="C146" s="130" t="s">
        <v>354</v>
      </c>
      <c r="D146" s="128" t="s">
        <v>187</v>
      </c>
      <c r="E146" s="237">
        <f>'M1 FINAL'!D145</f>
        <v>7.4</v>
      </c>
      <c r="F146" s="237">
        <f>'M1 FINAL'!E145</f>
        <v>11</v>
      </c>
      <c r="G146" s="237">
        <f>'M1 FINAL'!F145</f>
        <v>11</v>
      </c>
      <c r="H146" s="237">
        <f>'M1 FINAL'!G145</f>
        <v>13.5</v>
      </c>
      <c r="I146" s="237" t="str">
        <f>'M1 FINAL'!H145</f>
        <v/>
      </c>
      <c r="J146" s="237">
        <f>'M1 FINAL'!I145</f>
        <v>13.5</v>
      </c>
      <c r="K146" s="237">
        <f>'M1 FINAL'!J145</f>
        <v>9.5</v>
      </c>
      <c r="L146" s="237">
        <f>'M1 FINAL'!K145</f>
        <v>12</v>
      </c>
      <c r="M146" s="237">
        <f>'M1 FINAL'!L145</f>
        <v>12</v>
      </c>
      <c r="N146" s="237">
        <f>'M1 FINAL'!M145</f>
        <v>12.1875</v>
      </c>
      <c r="O146" s="237" t="str">
        <f t="shared" si="21"/>
        <v>VAR</v>
      </c>
      <c r="P146" s="237">
        <f>'M2 FINAL'!D145</f>
        <v>8.5</v>
      </c>
      <c r="Q146" s="237">
        <f>'M2 FINAL'!E145</f>
        <v>14.5</v>
      </c>
      <c r="R146" s="237">
        <f>'M2 FINAL'!F145</f>
        <v>12</v>
      </c>
      <c r="S146" s="237">
        <f>'M2 FINAL'!G145</f>
        <v>5</v>
      </c>
      <c r="T146" s="237">
        <f>'M2 FINAL'!H145</f>
        <v>7</v>
      </c>
      <c r="U146" s="237">
        <f>'M2 FINAL'!I145</f>
        <v>7</v>
      </c>
      <c r="V146" s="237">
        <f>'M2 FINAL'!J145</f>
        <v>9.8000000000000007</v>
      </c>
      <c r="W146" s="237" t="str">
        <f t="shared" si="22"/>
        <v>VPC</v>
      </c>
      <c r="X146" s="237">
        <f>'M3-FINAL'!E147</f>
        <v>4.625</v>
      </c>
      <c r="Y146" s="237">
        <f>'M3-FINAL'!F147</f>
        <v>5</v>
      </c>
      <c r="Z146" s="237">
        <f>'M3-FINAL'!G147</f>
        <v>5</v>
      </c>
      <c r="AA146" s="237">
        <f>'M3-FINAL'!H147</f>
        <v>10.75</v>
      </c>
      <c r="AB146" s="237">
        <f>'M3-FINAL'!I147</f>
        <v>12</v>
      </c>
      <c r="AC146" s="237">
        <f>'M3-FINAL'!J147</f>
        <v>12</v>
      </c>
      <c r="AD146" s="237">
        <f>'M3-FINAL'!K147</f>
        <v>8.5</v>
      </c>
      <c r="AE146" s="237" t="str">
        <f t="shared" si="23"/>
        <v>NV</v>
      </c>
      <c r="AF146" s="237">
        <f>'M4_FINAL '!E146</f>
        <v>12.25</v>
      </c>
      <c r="AG146" s="237" t="str">
        <f>IF('M4_FINAL '!F146="","",'M4_FINAL '!F146)</f>
        <v/>
      </c>
      <c r="AH146" s="237">
        <f>'M4_FINAL '!G146</f>
        <v>12.25</v>
      </c>
      <c r="AI146" s="237">
        <f>'M4_FINAL '!H146</f>
        <v>6.5</v>
      </c>
      <c r="AJ146" s="237">
        <f>IF('M4_FINAL '!I146="","",'M4_FINAL '!I146)</f>
        <v>10</v>
      </c>
      <c r="AK146" s="237">
        <f>'M4_FINAL '!J146</f>
        <v>10</v>
      </c>
      <c r="AL146" s="237">
        <f>'M4_FINAL '!K146</f>
        <v>11.260000000000002</v>
      </c>
      <c r="AM146" s="270" t="str">
        <f t="shared" si="24"/>
        <v>VPC</v>
      </c>
      <c r="AN146" s="237">
        <f>'M5-FINAL'!D145</f>
        <v>11</v>
      </c>
      <c r="AO146" s="237" t="str">
        <f>'M5-FINAL'!E145</f>
        <v/>
      </c>
      <c r="AP146" s="237">
        <f>'M5-FINAL'!F145</f>
        <v>11</v>
      </c>
      <c r="AQ146" s="237">
        <f>'M5-FINAL'!G145</f>
        <v>14.5</v>
      </c>
      <c r="AR146" s="237" t="str">
        <f>'M5-FINAL'!H145</f>
        <v/>
      </c>
      <c r="AS146" s="237">
        <f>'M5-FINAL'!I145</f>
        <v>14.5</v>
      </c>
      <c r="AT146" s="237">
        <f>'M5-FINAL'!J145</f>
        <v>12</v>
      </c>
      <c r="AU146" s="237" t="str">
        <f>'M5-FINAL'!K145</f>
        <v/>
      </c>
      <c r="AV146" s="237">
        <f>'M5-FINAL'!L145</f>
        <v>12</v>
      </c>
      <c r="AW146" s="237">
        <f>'M5-FINAL'!M145</f>
        <v>12.495000000000001</v>
      </c>
      <c r="AX146" s="237" t="str">
        <f t="shared" si="25"/>
        <v>V</v>
      </c>
      <c r="AY146" s="237">
        <f>'M6-FINAL'!D145</f>
        <v>13.5</v>
      </c>
      <c r="AZ146" s="237" t="str">
        <f>'M6-FINAL'!E145</f>
        <v/>
      </c>
      <c r="BA146" s="237">
        <f>'M6-FINAL'!F145</f>
        <v>13.5</v>
      </c>
      <c r="BB146" s="237">
        <f>'M6-FINAL'!G145</f>
        <v>13.5</v>
      </c>
      <c r="BC146" s="237" t="str">
        <f>'M6-FINAL'!H145</f>
        <v/>
      </c>
      <c r="BD146" s="237">
        <f>'M6-FINAL'!I145</f>
        <v>13.5</v>
      </c>
      <c r="BE146" s="237">
        <f>'M6-FINAL'!J145</f>
        <v>13.5</v>
      </c>
      <c r="BF146" s="237" t="str">
        <f>'M6-FINAL'!K145</f>
        <v/>
      </c>
      <c r="BG146" s="237">
        <f>'M6-FINAL'!L145</f>
        <v>13.5</v>
      </c>
      <c r="BH146" s="237">
        <f>'M6-FINAL'!M145</f>
        <v>13.5</v>
      </c>
      <c r="BI146" s="237" t="str">
        <f t="shared" si="29"/>
        <v>V</v>
      </c>
      <c r="BJ146" s="237">
        <f>M7_FINAL!E147</f>
        <v>15</v>
      </c>
      <c r="BK146" s="237" t="str">
        <f>M7_FINAL!F147</f>
        <v/>
      </c>
      <c r="BL146" s="237">
        <f>M7_FINAL!G147</f>
        <v>15</v>
      </c>
      <c r="BM146" s="237">
        <f>M7_FINAL!H147</f>
        <v>15</v>
      </c>
      <c r="BN146" s="237" t="str">
        <f>M7_FINAL!I147</f>
        <v/>
      </c>
      <c r="BO146" s="237">
        <f>M7_FINAL!J147</f>
        <v>15</v>
      </c>
      <c r="BP146" s="237">
        <f>M7_FINAL!K147</f>
        <v>15</v>
      </c>
      <c r="BQ146" s="237" t="str">
        <f t="shared" si="26"/>
        <v>V</v>
      </c>
      <c r="BR146" s="237">
        <f>M8FINAL!E147</f>
        <v>20</v>
      </c>
      <c r="BS146" s="237" t="str">
        <f>M8FINAL!F147</f>
        <v/>
      </c>
      <c r="BT146" s="237">
        <f>M8FINAL!G147</f>
        <v>20</v>
      </c>
      <c r="BU146" s="237">
        <f>M8FINAL!H147</f>
        <v>14.5</v>
      </c>
      <c r="BV146" s="237" t="str">
        <f>M8FINAL!I147</f>
        <v/>
      </c>
      <c r="BW146" s="237">
        <f>M8FINAL!J147</f>
        <v>14.5</v>
      </c>
      <c r="BX146" s="237">
        <f>M8FINAL!K147</f>
        <v>17.25</v>
      </c>
      <c r="BY146" s="237" t="str">
        <f t="shared" si="27"/>
        <v>V</v>
      </c>
      <c r="BZ146" s="237">
        <f t="shared" si="20"/>
        <v>12.499062500000001</v>
      </c>
      <c r="CA146" s="124" t="str">
        <f t="shared" si="28"/>
        <v/>
      </c>
      <c r="CB146" s="130" t="s">
        <v>354</v>
      </c>
    </row>
    <row r="147" spans="2:80">
      <c r="B147" s="101">
        <v>139</v>
      </c>
      <c r="C147" s="129" t="s">
        <v>353</v>
      </c>
      <c r="D147" s="128" t="s">
        <v>352</v>
      </c>
      <c r="E147" s="237">
        <f>'M1 FINAL'!D146</f>
        <v>13</v>
      </c>
      <c r="F147" s="237" t="str">
        <f>'M1 FINAL'!E146</f>
        <v/>
      </c>
      <c r="G147" s="237">
        <f>'M1 FINAL'!F146</f>
        <v>13</v>
      </c>
      <c r="H147" s="237">
        <f>'M1 FINAL'!G146</f>
        <v>12</v>
      </c>
      <c r="I147" s="237" t="str">
        <f>'M1 FINAL'!H146</f>
        <v/>
      </c>
      <c r="J147" s="237">
        <f>'M1 FINAL'!I146</f>
        <v>12</v>
      </c>
      <c r="K147" s="237">
        <f>'M1 FINAL'!J146</f>
        <v>14</v>
      </c>
      <c r="L147" s="237" t="str">
        <f>'M1 FINAL'!K146</f>
        <v/>
      </c>
      <c r="M147" s="237">
        <f>'M1 FINAL'!L146</f>
        <v>14</v>
      </c>
      <c r="N147" s="237">
        <f>'M1 FINAL'!M146</f>
        <v>12.875</v>
      </c>
      <c r="O147" s="237" t="str">
        <f t="shared" si="21"/>
        <v>V</v>
      </c>
      <c r="P147" s="237">
        <f>'M2 FINAL'!D146</f>
        <v>8.5</v>
      </c>
      <c r="Q147" s="237">
        <f>'M2 FINAL'!E146</f>
        <v>13.5</v>
      </c>
      <c r="R147" s="237">
        <f>'M2 FINAL'!F146</f>
        <v>12</v>
      </c>
      <c r="S147" s="237">
        <f>'M2 FINAL'!G146</f>
        <v>7.75</v>
      </c>
      <c r="T147" s="237">
        <f>'M2 FINAL'!H146</f>
        <v>7</v>
      </c>
      <c r="U147" s="237">
        <f>'M2 FINAL'!I146</f>
        <v>7.75</v>
      </c>
      <c r="V147" s="237">
        <f>'M2 FINAL'!J146</f>
        <v>10.130000000000001</v>
      </c>
      <c r="W147" s="237" t="str">
        <f t="shared" si="22"/>
        <v>VPC</v>
      </c>
      <c r="X147" s="237">
        <f>'M3-FINAL'!E148</f>
        <v>4.375</v>
      </c>
      <c r="Y147" s="237">
        <f>'M3-FINAL'!F148</f>
        <v>8.5</v>
      </c>
      <c r="Z147" s="237">
        <f>'M3-FINAL'!G148</f>
        <v>8.5</v>
      </c>
      <c r="AA147" s="237">
        <f>'M3-FINAL'!H148</f>
        <v>13.5</v>
      </c>
      <c r="AB147" s="237" t="str">
        <f>'M3-FINAL'!I148</f>
        <v/>
      </c>
      <c r="AC147" s="237">
        <f>'M3-FINAL'!J148</f>
        <v>13.5</v>
      </c>
      <c r="AD147" s="237">
        <f>'M3-FINAL'!K148</f>
        <v>11</v>
      </c>
      <c r="AE147" s="237" t="str">
        <f t="shared" si="23"/>
        <v>VPC</v>
      </c>
      <c r="AF147" s="237">
        <f>'M4_FINAL '!E147</f>
        <v>8.625</v>
      </c>
      <c r="AG147" s="237">
        <f>IF('M4_FINAL '!F147="","",'M4_FINAL '!F147)</f>
        <v>12</v>
      </c>
      <c r="AH147" s="237">
        <f>'M4_FINAL '!G147</f>
        <v>12</v>
      </c>
      <c r="AI147" s="237">
        <f>'M4_FINAL '!H147</f>
        <v>8.5</v>
      </c>
      <c r="AJ147" s="237">
        <f>IF('M4_FINAL '!I147="","",'M4_FINAL '!I147)</f>
        <v>12</v>
      </c>
      <c r="AK147" s="237">
        <f>'M4_FINAL '!J147</f>
        <v>12</v>
      </c>
      <c r="AL147" s="237">
        <f>'M4_FINAL '!K147</f>
        <v>12</v>
      </c>
      <c r="AM147" s="270" t="str">
        <f t="shared" si="24"/>
        <v>VAR</v>
      </c>
      <c r="AN147" s="237">
        <f>'M5-FINAL'!D146</f>
        <v>14</v>
      </c>
      <c r="AO147" s="237" t="str">
        <f>'M5-FINAL'!E146</f>
        <v/>
      </c>
      <c r="AP147" s="237">
        <f>'M5-FINAL'!F146</f>
        <v>14</v>
      </c>
      <c r="AQ147" s="237">
        <f>'M5-FINAL'!G146</f>
        <v>15</v>
      </c>
      <c r="AR147" s="237" t="str">
        <f>'M5-FINAL'!H146</f>
        <v/>
      </c>
      <c r="AS147" s="237">
        <f>'M5-FINAL'!I146</f>
        <v>15</v>
      </c>
      <c r="AT147" s="237">
        <f>'M5-FINAL'!J146</f>
        <v>13</v>
      </c>
      <c r="AU147" s="237" t="str">
        <f>'M5-FINAL'!K146</f>
        <v/>
      </c>
      <c r="AV147" s="237">
        <f>'M5-FINAL'!L146</f>
        <v>13</v>
      </c>
      <c r="AW147" s="237">
        <f>'M5-FINAL'!M146</f>
        <v>13.99</v>
      </c>
      <c r="AX147" s="237" t="str">
        <f t="shared" si="25"/>
        <v>V</v>
      </c>
      <c r="AY147" s="237">
        <f>'M6-FINAL'!D146</f>
        <v>13.5</v>
      </c>
      <c r="AZ147" s="237" t="str">
        <f>'M6-FINAL'!E146</f>
        <v/>
      </c>
      <c r="BA147" s="237">
        <f>'M6-FINAL'!F146</f>
        <v>13.5</v>
      </c>
      <c r="BB147" s="237">
        <f>'M6-FINAL'!G146</f>
        <v>13.5</v>
      </c>
      <c r="BC147" s="237" t="str">
        <f>'M6-FINAL'!H146</f>
        <v/>
      </c>
      <c r="BD147" s="237">
        <f>'M6-FINAL'!I146</f>
        <v>13.5</v>
      </c>
      <c r="BE147" s="237">
        <f>'M6-FINAL'!J146</f>
        <v>13.5</v>
      </c>
      <c r="BF147" s="237" t="str">
        <f>'M6-FINAL'!K146</f>
        <v/>
      </c>
      <c r="BG147" s="237">
        <f>'M6-FINAL'!L146</f>
        <v>13.5</v>
      </c>
      <c r="BH147" s="237">
        <f>'M6-FINAL'!M146</f>
        <v>13.5</v>
      </c>
      <c r="BI147" s="237" t="str">
        <f t="shared" si="29"/>
        <v>V</v>
      </c>
      <c r="BJ147" s="237">
        <f>M7_FINAL!E148</f>
        <v>18.25</v>
      </c>
      <c r="BK147" s="237" t="str">
        <f>M7_FINAL!F148</f>
        <v/>
      </c>
      <c r="BL147" s="237">
        <f>M7_FINAL!G148</f>
        <v>18.25</v>
      </c>
      <c r="BM147" s="237">
        <f>M7_FINAL!H148</f>
        <v>15.5</v>
      </c>
      <c r="BN147" s="237" t="str">
        <f>M7_FINAL!I148</f>
        <v/>
      </c>
      <c r="BO147" s="237">
        <f>M7_FINAL!J148</f>
        <v>15.5</v>
      </c>
      <c r="BP147" s="237">
        <f>M7_FINAL!K148</f>
        <v>16.71</v>
      </c>
      <c r="BQ147" s="237" t="str">
        <f t="shared" si="26"/>
        <v>V</v>
      </c>
      <c r="BR147" s="237">
        <f>M8FINAL!E148</f>
        <v>20</v>
      </c>
      <c r="BS147" s="237" t="str">
        <f>M8FINAL!F148</f>
        <v/>
      </c>
      <c r="BT147" s="237">
        <f>M8FINAL!G148</f>
        <v>20</v>
      </c>
      <c r="BU147" s="237">
        <f>M8FINAL!H148</f>
        <v>14.75</v>
      </c>
      <c r="BV147" s="237" t="str">
        <f>M8FINAL!I148</f>
        <v/>
      </c>
      <c r="BW147" s="237">
        <f>M8FINAL!J148</f>
        <v>14.75</v>
      </c>
      <c r="BX147" s="237">
        <f>M8FINAL!K148</f>
        <v>17.375</v>
      </c>
      <c r="BY147" s="237" t="str">
        <f t="shared" si="27"/>
        <v>V</v>
      </c>
      <c r="BZ147" s="237">
        <f t="shared" si="20"/>
        <v>13.447500000000002</v>
      </c>
      <c r="CA147" s="124" t="str">
        <f t="shared" si="28"/>
        <v xml:space="preserve">Admis(e) </v>
      </c>
      <c r="CB147" s="129" t="s">
        <v>353</v>
      </c>
    </row>
    <row r="148" spans="2:80">
      <c r="B148" s="102">
        <v>140</v>
      </c>
      <c r="C148" s="129" t="s">
        <v>351</v>
      </c>
      <c r="D148" s="128" t="s">
        <v>350</v>
      </c>
      <c r="E148" s="237">
        <f>'M1 FINAL'!D147</f>
        <v>9.6</v>
      </c>
      <c r="F148" s="237" t="str">
        <f>'M1 FINAL'!E147</f>
        <v/>
      </c>
      <c r="G148" s="237">
        <f>'M1 FINAL'!F147</f>
        <v>9.6</v>
      </c>
      <c r="H148" s="237">
        <f>'M1 FINAL'!G147</f>
        <v>13</v>
      </c>
      <c r="I148" s="237" t="str">
        <f>'M1 FINAL'!H147</f>
        <v/>
      </c>
      <c r="J148" s="237">
        <f>'M1 FINAL'!I147</f>
        <v>13</v>
      </c>
      <c r="K148" s="237">
        <f>'M1 FINAL'!J147</f>
        <v>16.5</v>
      </c>
      <c r="L148" s="237" t="str">
        <f>'M1 FINAL'!K147</f>
        <v/>
      </c>
      <c r="M148" s="237">
        <f>'M1 FINAL'!L147</f>
        <v>16.5</v>
      </c>
      <c r="N148" s="237">
        <f>'M1 FINAL'!M147</f>
        <v>12.6</v>
      </c>
      <c r="O148" s="237" t="str">
        <f t="shared" si="21"/>
        <v>V</v>
      </c>
      <c r="P148" s="237">
        <f>'M2 FINAL'!D147</f>
        <v>13.5</v>
      </c>
      <c r="Q148" s="237" t="str">
        <f>'M2 FINAL'!E147</f>
        <v/>
      </c>
      <c r="R148" s="237">
        <f>'M2 FINAL'!F147</f>
        <v>13.5</v>
      </c>
      <c r="S148" s="237">
        <f>'M2 FINAL'!G147</f>
        <v>12</v>
      </c>
      <c r="T148" s="237" t="str">
        <f>'M2 FINAL'!H147</f>
        <v/>
      </c>
      <c r="U148" s="237">
        <f>'M2 FINAL'!I147</f>
        <v>12</v>
      </c>
      <c r="V148" s="237">
        <f>'M2 FINAL'!J147</f>
        <v>12.84</v>
      </c>
      <c r="W148" s="237" t="str">
        <f t="shared" si="22"/>
        <v>V</v>
      </c>
      <c r="X148" s="237">
        <f>'M3-FINAL'!E149</f>
        <v>10.25</v>
      </c>
      <c r="Y148" s="237" t="str">
        <f>'M3-FINAL'!F149</f>
        <v/>
      </c>
      <c r="Z148" s="237">
        <f>'M3-FINAL'!G149</f>
        <v>10.25</v>
      </c>
      <c r="AA148" s="237">
        <f>'M3-FINAL'!H149</f>
        <v>17.75</v>
      </c>
      <c r="AB148" s="237" t="str">
        <f>'M3-FINAL'!I149</f>
        <v/>
      </c>
      <c r="AC148" s="237">
        <f>'M3-FINAL'!J149</f>
        <v>17.75</v>
      </c>
      <c r="AD148" s="237">
        <f>'M3-FINAL'!K149</f>
        <v>14</v>
      </c>
      <c r="AE148" s="237" t="str">
        <f t="shared" si="23"/>
        <v>V</v>
      </c>
      <c r="AF148" s="237">
        <f>'M4_FINAL '!E148</f>
        <v>16.25</v>
      </c>
      <c r="AG148" s="237" t="str">
        <f>IF('M4_FINAL '!F148="","",'M4_FINAL '!F148)</f>
        <v/>
      </c>
      <c r="AH148" s="237">
        <f>'M4_FINAL '!G148</f>
        <v>16.25</v>
      </c>
      <c r="AI148" s="237">
        <f>'M4_FINAL '!H148</f>
        <v>6.5</v>
      </c>
      <c r="AJ148" s="237">
        <f>IF('M4_FINAL '!I148="","",'M4_FINAL '!I148)</f>
        <v>8</v>
      </c>
      <c r="AK148" s="237">
        <f>'M4_FINAL '!J148</f>
        <v>8</v>
      </c>
      <c r="AL148" s="237">
        <f>'M4_FINAL '!K148</f>
        <v>12.620000000000001</v>
      </c>
      <c r="AM148" s="270" t="str">
        <f t="shared" si="24"/>
        <v>VAR</v>
      </c>
      <c r="AN148" s="237">
        <f>'M5-FINAL'!D147</f>
        <v>13</v>
      </c>
      <c r="AO148" s="237" t="str">
        <f>'M5-FINAL'!E147</f>
        <v/>
      </c>
      <c r="AP148" s="237">
        <f>'M5-FINAL'!F147</f>
        <v>13</v>
      </c>
      <c r="AQ148" s="237">
        <f>'M5-FINAL'!G147</f>
        <v>15.5</v>
      </c>
      <c r="AR148" s="237" t="str">
        <f>'M5-FINAL'!H147</f>
        <v/>
      </c>
      <c r="AS148" s="237">
        <f>'M5-FINAL'!I147</f>
        <v>15.5</v>
      </c>
      <c r="AT148" s="237">
        <f>'M5-FINAL'!J147</f>
        <v>12</v>
      </c>
      <c r="AU148" s="237" t="str">
        <f>'M5-FINAL'!K147</f>
        <v/>
      </c>
      <c r="AV148" s="237">
        <f>'M5-FINAL'!L147</f>
        <v>12</v>
      </c>
      <c r="AW148" s="237">
        <f>'M5-FINAL'!M147</f>
        <v>13.485000000000001</v>
      </c>
      <c r="AX148" s="237" t="str">
        <f t="shared" si="25"/>
        <v>V</v>
      </c>
      <c r="AY148" s="237">
        <f>'M6-FINAL'!D147</f>
        <v>11.5</v>
      </c>
      <c r="AZ148" s="237">
        <f>'M6-FINAL'!E147</f>
        <v>12</v>
      </c>
      <c r="BA148" s="237">
        <f>'M6-FINAL'!F147</f>
        <v>12</v>
      </c>
      <c r="BB148" s="237">
        <f>'M6-FINAL'!G147</f>
        <v>11.5</v>
      </c>
      <c r="BC148" s="237">
        <f>'M6-FINAL'!H147</f>
        <v>12</v>
      </c>
      <c r="BD148" s="237">
        <f>'M6-FINAL'!I147</f>
        <v>12</v>
      </c>
      <c r="BE148" s="237">
        <f>'M6-FINAL'!J147</f>
        <v>12.5</v>
      </c>
      <c r="BF148" s="237" t="str">
        <f>'M6-FINAL'!K147</f>
        <v/>
      </c>
      <c r="BG148" s="237">
        <f>'M6-FINAL'!L147</f>
        <v>12.5</v>
      </c>
      <c r="BH148" s="237">
        <f>'M6-FINAL'!M147</f>
        <v>12.15</v>
      </c>
      <c r="BI148" s="237" t="str">
        <f t="shared" si="29"/>
        <v>VAR</v>
      </c>
      <c r="BJ148" s="237">
        <f>M7_FINAL!E149</f>
        <v>17.5</v>
      </c>
      <c r="BK148" s="237" t="str">
        <f>M7_FINAL!F149</f>
        <v/>
      </c>
      <c r="BL148" s="237">
        <f>M7_FINAL!G149</f>
        <v>17.5</v>
      </c>
      <c r="BM148" s="237">
        <f>M7_FINAL!H149</f>
        <v>16</v>
      </c>
      <c r="BN148" s="237" t="str">
        <f>M7_FINAL!I149</f>
        <v/>
      </c>
      <c r="BO148" s="237">
        <f>M7_FINAL!J149</f>
        <v>16</v>
      </c>
      <c r="BP148" s="237">
        <f>M7_FINAL!K149</f>
        <v>16.66</v>
      </c>
      <c r="BQ148" s="237" t="str">
        <f t="shared" si="26"/>
        <v>V</v>
      </c>
      <c r="BR148" s="237">
        <f>M8FINAL!E149</f>
        <v>12</v>
      </c>
      <c r="BS148" s="237" t="str">
        <f>M8FINAL!F149</f>
        <v/>
      </c>
      <c r="BT148" s="237">
        <f>M8FINAL!G149</f>
        <v>12</v>
      </c>
      <c r="BU148" s="237">
        <f>M8FINAL!H149</f>
        <v>13</v>
      </c>
      <c r="BV148" s="237" t="str">
        <f>M8FINAL!I149</f>
        <v/>
      </c>
      <c r="BW148" s="237">
        <f>M8FINAL!J149</f>
        <v>13</v>
      </c>
      <c r="BX148" s="237">
        <f>M8FINAL!K149</f>
        <v>12.5</v>
      </c>
      <c r="BY148" s="237" t="str">
        <f t="shared" si="27"/>
        <v>V</v>
      </c>
      <c r="BZ148" s="237">
        <f t="shared" si="20"/>
        <v>13.356875</v>
      </c>
      <c r="CA148" s="124" t="str">
        <f t="shared" si="28"/>
        <v xml:space="preserve">Admis(e) </v>
      </c>
      <c r="CB148" s="129" t="s">
        <v>351</v>
      </c>
    </row>
    <row r="149" spans="2:80">
      <c r="B149" s="101">
        <v>141</v>
      </c>
      <c r="C149" s="129" t="s">
        <v>349</v>
      </c>
      <c r="D149" s="128" t="s">
        <v>52</v>
      </c>
      <c r="E149" s="237">
        <f>'M1 FINAL'!D148</f>
        <v>8</v>
      </c>
      <c r="F149" s="237">
        <f>'M1 FINAL'!E148</f>
        <v>12</v>
      </c>
      <c r="G149" s="237">
        <f>'M1 FINAL'!F148</f>
        <v>12</v>
      </c>
      <c r="H149" s="237">
        <f>'M1 FINAL'!G148</f>
        <v>12</v>
      </c>
      <c r="I149" s="237" t="str">
        <f>'M1 FINAL'!H148</f>
        <v/>
      </c>
      <c r="J149" s="237">
        <f>'M1 FINAL'!I148</f>
        <v>12</v>
      </c>
      <c r="K149" s="237">
        <f>'M1 FINAL'!J148</f>
        <v>12</v>
      </c>
      <c r="L149" s="237" t="str">
        <f>'M1 FINAL'!K148</f>
        <v/>
      </c>
      <c r="M149" s="237">
        <f>'M1 FINAL'!L148</f>
        <v>12</v>
      </c>
      <c r="N149" s="237">
        <f>'M1 FINAL'!M148</f>
        <v>12</v>
      </c>
      <c r="O149" s="237" t="str">
        <f t="shared" si="21"/>
        <v>VAR</v>
      </c>
      <c r="P149" s="237">
        <f>'M2 FINAL'!D148</f>
        <v>12</v>
      </c>
      <c r="Q149" s="237" t="str">
        <f>'M2 FINAL'!E148</f>
        <v/>
      </c>
      <c r="R149" s="237">
        <f>'M2 FINAL'!F148</f>
        <v>12</v>
      </c>
      <c r="S149" s="237">
        <f>'M2 FINAL'!G148</f>
        <v>13.25</v>
      </c>
      <c r="T149" s="237" t="str">
        <f>'M2 FINAL'!H148</f>
        <v/>
      </c>
      <c r="U149" s="237">
        <f>'M2 FINAL'!I148</f>
        <v>13.25</v>
      </c>
      <c r="V149" s="237">
        <f>'M2 FINAL'!J148</f>
        <v>12.55</v>
      </c>
      <c r="W149" s="237" t="str">
        <f t="shared" si="22"/>
        <v>V</v>
      </c>
      <c r="X149" s="237">
        <f>'M3-FINAL'!E150</f>
        <v>9.5</v>
      </c>
      <c r="Y149" s="237" t="str">
        <f>'M3-FINAL'!F150</f>
        <v/>
      </c>
      <c r="Z149" s="237">
        <f>'M3-FINAL'!G150</f>
        <v>9.5</v>
      </c>
      <c r="AA149" s="237">
        <f>'M3-FINAL'!H150</f>
        <v>15</v>
      </c>
      <c r="AB149" s="237" t="str">
        <f>'M3-FINAL'!I150</f>
        <v/>
      </c>
      <c r="AC149" s="237">
        <f>'M3-FINAL'!J150</f>
        <v>15</v>
      </c>
      <c r="AD149" s="237">
        <f>'M3-FINAL'!K150</f>
        <v>12.25</v>
      </c>
      <c r="AE149" s="237" t="str">
        <f t="shared" si="23"/>
        <v>V</v>
      </c>
      <c r="AF149" s="237">
        <f>'M4_FINAL '!E149</f>
        <v>15.625</v>
      </c>
      <c r="AG149" s="237" t="str">
        <f>IF('M4_FINAL '!F149="","",'M4_FINAL '!F149)</f>
        <v/>
      </c>
      <c r="AH149" s="237">
        <f>'M4_FINAL '!G149</f>
        <v>15.625</v>
      </c>
      <c r="AI149" s="237">
        <f>'M4_FINAL '!H149</f>
        <v>11.5</v>
      </c>
      <c r="AJ149" s="237" t="str">
        <f>IF('M4_FINAL '!I149="","",'M4_FINAL '!I149)</f>
        <v/>
      </c>
      <c r="AK149" s="237">
        <f>'M4_FINAL '!J149</f>
        <v>11.5</v>
      </c>
      <c r="AL149" s="237">
        <f>'M4_FINAL '!K149</f>
        <v>13.809999999999999</v>
      </c>
      <c r="AM149" s="270" t="str">
        <f t="shared" si="24"/>
        <v>V</v>
      </c>
      <c r="AN149" s="237">
        <f>'M5-FINAL'!D148</f>
        <v>11.8</v>
      </c>
      <c r="AO149" s="237" t="str">
        <f>'M5-FINAL'!E148</f>
        <v/>
      </c>
      <c r="AP149" s="237">
        <f>'M5-FINAL'!F148</f>
        <v>11.8</v>
      </c>
      <c r="AQ149" s="237">
        <f>'M5-FINAL'!G148</f>
        <v>15.5</v>
      </c>
      <c r="AR149" s="237" t="str">
        <f>'M5-FINAL'!H148</f>
        <v/>
      </c>
      <c r="AS149" s="237">
        <f>'M5-FINAL'!I148</f>
        <v>15.5</v>
      </c>
      <c r="AT149" s="237">
        <f>'M5-FINAL'!J148</f>
        <v>10.5</v>
      </c>
      <c r="AU149" s="237" t="str">
        <f>'M5-FINAL'!K148</f>
        <v/>
      </c>
      <c r="AV149" s="237">
        <f>'M5-FINAL'!L148</f>
        <v>10.5</v>
      </c>
      <c r="AW149" s="237">
        <f>'M5-FINAL'!M148</f>
        <v>12.579000000000001</v>
      </c>
      <c r="AX149" s="237" t="str">
        <f t="shared" si="25"/>
        <v>V</v>
      </c>
      <c r="AY149" s="237">
        <f>'M6-FINAL'!D148</f>
        <v>12</v>
      </c>
      <c r="AZ149" s="237" t="str">
        <f>'M6-FINAL'!E148</f>
        <v/>
      </c>
      <c r="BA149" s="237">
        <f>'M6-FINAL'!F148</f>
        <v>12</v>
      </c>
      <c r="BB149" s="237">
        <f>'M6-FINAL'!G148</f>
        <v>12</v>
      </c>
      <c r="BC149" s="237" t="str">
        <f>'M6-FINAL'!H148</f>
        <v/>
      </c>
      <c r="BD149" s="237">
        <f>'M6-FINAL'!I148</f>
        <v>12</v>
      </c>
      <c r="BE149" s="237">
        <f>'M6-FINAL'!J148</f>
        <v>12.5</v>
      </c>
      <c r="BF149" s="237" t="str">
        <f>'M6-FINAL'!K148</f>
        <v/>
      </c>
      <c r="BG149" s="237">
        <f>'M6-FINAL'!L148</f>
        <v>12.5</v>
      </c>
      <c r="BH149" s="237">
        <f>'M6-FINAL'!M148</f>
        <v>12.15</v>
      </c>
      <c r="BI149" s="237" t="str">
        <f t="shared" si="29"/>
        <v>V</v>
      </c>
      <c r="BJ149" s="237">
        <f>M7_FINAL!E150</f>
        <v>18</v>
      </c>
      <c r="BK149" s="237" t="str">
        <f>M7_FINAL!F150</f>
        <v/>
      </c>
      <c r="BL149" s="237">
        <f>M7_FINAL!G150</f>
        <v>18</v>
      </c>
      <c r="BM149" s="237">
        <f>M7_FINAL!H150</f>
        <v>15</v>
      </c>
      <c r="BN149" s="237" t="str">
        <f>M7_FINAL!I150</f>
        <v/>
      </c>
      <c r="BO149" s="237">
        <f>M7_FINAL!J150</f>
        <v>15</v>
      </c>
      <c r="BP149" s="237">
        <f>M7_FINAL!K150</f>
        <v>16.32</v>
      </c>
      <c r="BQ149" s="237" t="str">
        <f t="shared" si="26"/>
        <v>V</v>
      </c>
      <c r="BR149" s="237">
        <f>M8FINAL!E150</f>
        <v>20</v>
      </c>
      <c r="BS149" s="237" t="str">
        <f>M8FINAL!F150</f>
        <v/>
      </c>
      <c r="BT149" s="237">
        <f>M8FINAL!G150</f>
        <v>20</v>
      </c>
      <c r="BU149" s="237">
        <f>M8FINAL!H150</f>
        <v>15</v>
      </c>
      <c r="BV149" s="237" t="str">
        <f>M8FINAL!I150</f>
        <v/>
      </c>
      <c r="BW149" s="237">
        <f>M8FINAL!J150</f>
        <v>15</v>
      </c>
      <c r="BX149" s="237">
        <f>M8FINAL!K150</f>
        <v>17.5</v>
      </c>
      <c r="BY149" s="237" t="str">
        <f t="shared" si="27"/>
        <v>V</v>
      </c>
      <c r="BZ149" s="237">
        <f t="shared" si="20"/>
        <v>13.644874999999999</v>
      </c>
      <c r="CA149" s="124" t="str">
        <f t="shared" si="28"/>
        <v xml:space="preserve">Admis(e) </v>
      </c>
      <c r="CB149" s="129" t="s">
        <v>349</v>
      </c>
    </row>
    <row r="150" spans="2:80">
      <c r="B150" s="102">
        <v>142</v>
      </c>
      <c r="C150" s="129" t="s">
        <v>348</v>
      </c>
      <c r="D150" s="128" t="s">
        <v>347</v>
      </c>
      <c r="E150" s="237">
        <f>'M1 FINAL'!D149</f>
        <v>10.199999999999999</v>
      </c>
      <c r="F150" s="237">
        <f>'M1 FINAL'!E149</f>
        <v>12</v>
      </c>
      <c r="G150" s="237">
        <f>'M1 FINAL'!F149</f>
        <v>12</v>
      </c>
      <c r="H150" s="237">
        <f>'M1 FINAL'!G149</f>
        <v>8</v>
      </c>
      <c r="I150" s="237">
        <f>'M1 FINAL'!H149</f>
        <v>13</v>
      </c>
      <c r="J150" s="237">
        <f>'M1 FINAL'!I149</f>
        <v>12</v>
      </c>
      <c r="K150" s="237">
        <f>'M1 FINAL'!J149</f>
        <v>17</v>
      </c>
      <c r="L150" s="237" t="str">
        <f>'M1 FINAL'!K149</f>
        <v/>
      </c>
      <c r="M150" s="237">
        <f>'M1 FINAL'!L149</f>
        <v>17</v>
      </c>
      <c r="N150" s="237">
        <f>'M1 FINAL'!M149</f>
        <v>13.25</v>
      </c>
      <c r="O150" s="237" t="str">
        <f t="shared" si="21"/>
        <v>VAR</v>
      </c>
      <c r="P150" s="237">
        <f>'M2 FINAL'!D149</f>
        <v>15</v>
      </c>
      <c r="Q150" s="237" t="str">
        <f>'M2 FINAL'!E149</f>
        <v/>
      </c>
      <c r="R150" s="237">
        <f>'M2 FINAL'!F149</f>
        <v>15</v>
      </c>
      <c r="S150" s="237">
        <f>'M2 FINAL'!G149</f>
        <v>13</v>
      </c>
      <c r="T150" s="237" t="str">
        <f>'M2 FINAL'!H149</f>
        <v/>
      </c>
      <c r="U150" s="237">
        <f>'M2 FINAL'!I149</f>
        <v>13</v>
      </c>
      <c r="V150" s="237">
        <f>'M2 FINAL'!J149</f>
        <v>14.120000000000001</v>
      </c>
      <c r="W150" s="237" t="str">
        <f t="shared" si="22"/>
        <v>V</v>
      </c>
      <c r="X150" s="237">
        <f>'M3-FINAL'!E151</f>
        <v>11.25</v>
      </c>
      <c r="Y150" s="237" t="str">
        <f>'M3-FINAL'!F151</f>
        <v/>
      </c>
      <c r="Z150" s="237">
        <f>'M3-FINAL'!G151</f>
        <v>11.25</v>
      </c>
      <c r="AA150" s="237">
        <f>'M3-FINAL'!H151</f>
        <v>16.25</v>
      </c>
      <c r="AB150" s="237" t="str">
        <f>'M3-FINAL'!I151</f>
        <v/>
      </c>
      <c r="AC150" s="237">
        <f>'M3-FINAL'!J151</f>
        <v>16.25</v>
      </c>
      <c r="AD150" s="237">
        <f>'M3-FINAL'!K151</f>
        <v>13.75</v>
      </c>
      <c r="AE150" s="237" t="str">
        <f t="shared" si="23"/>
        <v>V</v>
      </c>
      <c r="AF150" s="237">
        <f>'M4_FINAL '!E150</f>
        <v>14.5</v>
      </c>
      <c r="AG150" s="237" t="str">
        <f>IF('M4_FINAL '!F150="","",'M4_FINAL '!F150)</f>
        <v/>
      </c>
      <c r="AH150" s="237">
        <f>'M4_FINAL '!G150</f>
        <v>14.5</v>
      </c>
      <c r="AI150" s="237">
        <f>'M4_FINAL '!H150</f>
        <v>12</v>
      </c>
      <c r="AJ150" s="237" t="str">
        <f>IF('M4_FINAL '!I150="","",'M4_FINAL '!I150)</f>
        <v/>
      </c>
      <c r="AK150" s="237">
        <f>'M4_FINAL '!J150</f>
        <v>12</v>
      </c>
      <c r="AL150" s="237">
        <f>'M4_FINAL '!K150</f>
        <v>13.400000000000002</v>
      </c>
      <c r="AM150" s="270" t="str">
        <f t="shared" si="24"/>
        <v>V</v>
      </c>
      <c r="AN150" s="237">
        <f>'M5-FINAL'!D149</f>
        <v>14</v>
      </c>
      <c r="AO150" s="237" t="str">
        <f>'M5-FINAL'!E149</f>
        <v/>
      </c>
      <c r="AP150" s="237">
        <f>'M5-FINAL'!F149</f>
        <v>14</v>
      </c>
      <c r="AQ150" s="237">
        <f>'M5-FINAL'!G149</f>
        <v>16</v>
      </c>
      <c r="AR150" s="237" t="str">
        <f>'M5-FINAL'!H149</f>
        <v/>
      </c>
      <c r="AS150" s="237">
        <f>'M5-FINAL'!I149</f>
        <v>16</v>
      </c>
      <c r="AT150" s="237">
        <f>'M5-FINAL'!J149</f>
        <v>12</v>
      </c>
      <c r="AU150" s="237" t="str">
        <f>'M5-FINAL'!K149</f>
        <v/>
      </c>
      <c r="AV150" s="237">
        <f>'M5-FINAL'!L149</f>
        <v>12</v>
      </c>
      <c r="AW150" s="237">
        <f>'M5-FINAL'!M149</f>
        <v>13.98</v>
      </c>
      <c r="AX150" s="237" t="str">
        <f t="shared" si="25"/>
        <v>V</v>
      </c>
      <c r="AY150" s="237">
        <f>'M6-FINAL'!D149</f>
        <v>14</v>
      </c>
      <c r="AZ150" s="237" t="str">
        <f>'M6-FINAL'!E149</f>
        <v/>
      </c>
      <c r="BA150" s="237">
        <f>'M6-FINAL'!F149</f>
        <v>14</v>
      </c>
      <c r="BB150" s="237">
        <f>'M6-FINAL'!G149</f>
        <v>14</v>
      </c>
      <c r="BC150" s="237" t="str">
        <f>'M6-FINAL'!H149</f>
        <v/>
      </c>
      <c r="BD150" s="237">
        <f>'M6-FINAL'!I149</f>
        <v>14</v>
      </c>
      <c r="BE150" s="237">
        <f>'M6-FINAL'!J149</f>
        <v>13</v>
      </c>
      <c r="BF150" s="237" t="str">
        <f>'M6-FINAL'!K149</f>
        <v/>
      </c>
      <c r="BG150" s="237">
        <f>'M6-FINAL'!L149</f>
        <v>13</v>
      </c>
      <c r="BH150" s="237">
        <f>'M6-FINAL'!M149</f>
        <v>13.700000000000001</v>
      </c>
      <c r="BI150" s="237" t="str">
        <f t="shared" si="29"/>
        <v>V</v>
      </c>
      <c r="BJ150" s="237">
        <f>M7_FINAL!E151</f>
        <v>17.25</v>
      </c>
      <c r="BK150" s="237" t="str">
        <f>M7_FINAL!F151</f>
        <v/>
      </c>
      <c r="BL150" s="237">
        <f>M7_FINAL!G151</f>
        <v>17.25</v>
      </c>
      <c r="BM150" s="237">
        <f>M7_FINAL!H151</f>
        <v>14.25</v>
      </c>
      <c r="BN150" s="237" t="str">
        <f>M7_FINAL!I151</f>
        <v/>
      </c>
      <c r="BO150" s="237">
        <f>M7_FINAL!J151</f>
        <v>14.25</v>
      </c>
      <c r="BP150" s="237">
        <f>M7_FINAL!K151</f>
        <v>15.57</v>
      </c>
      <c r="BQ150" s="237" t="str">
        <f t="shared" si="26"/>
        <v>V</v>
      </c>
      <c r="BR150" s="237">
        <f>M8FINAL!E151</f>
        <v>20</v>
      </c>
      <c r="BS150" s="237" t="str">
        <f>M8FINAL!F151</f>
        <v/>
      </c>
      <c r="BT150" s="237">
        <f>M8FINAL!G151</f>
        <v>20</v>
      </c>
      <c r="BU150" s="237">
        <f>M8FINAL!H151</f>
        <v>15</v>
      </c>
      <c r="BV150" s="237" t="str">
        <f>M8FINAL!I151</f>
        <v/>
      </c>
      <c r="BW150" s="237">
        <f>M8FINAL!J151</f>
        <v>15</v>
      </c>
      <c r="BX150" s="237">
        <f>M8FINAL!K151</f>
        <v>17.5</v>
      </c>
      <c r="BY150" s="237" t="str">
        <f t="shared" si="27"/>
        <v>V</v>
      </c>
      <c r="BZ150" s="237">
        <f t="shared" si="20"/>
        <v>14.408750000000001</v>
      </c>
      <c r="CA150" s="124" t="str">
        <f t="shared" si="28"/>
        <v xml:space="preserve">Admis(e) </v>
      </c>
      <c r="CB150" s="129" t="s">
        <v>348</v>
      </c>
    </row>
    <row r="151" spans="2:80">
      <c r="B151" s="101">
        <v>143</v>
      </c>
      <c r="C151" s="129" t="s">
        <v>346</v>
      </c>
      <c r="D151" s="128" t="s">
        <v>345</v>
      </c>
      <c r="E151" s="237">
        <f>'M1 FINAL'!D150</f>
        <v>8.8000000000000007</v>
      </c>
      <c r="F151" s="237">
        <f>'M1 FINAL'!E150</f>
        <v>12</v>
      </c>
      <c r="G151" s="237">
        <f>'M1 FINAL'!F150</f>
        <v>12</v>
      </c>
      <c r="H151" s="237">
        <f>'M1 FINAL'!G150</f>
        <v>5</v>
      </c>
      <c r="I151" s="237">
        <f>'M1 FINAL'!H150</f>
        <v>14</v>
      </c>
      <c r="J151" s="237">
        <f>'M1 FINAL'!I150</f>
        <v>12</v>
      </c>
      <c r="K151" s="237">
        <f>'M1 FINAL'!J150</f>
        <v>15.5</v>
      </c>
      <c r="L151" s="237" t="str">
        <f>'M1 FINAL'!K150</f>
        <v/>
      </c>
      <c r="M151" s="237">
        <f>'M1 FINAL'!L150</f>
        <v>15.5</v>
      </c>
      <c r="N151" s="237">
        <f>'M1 FINAL'!M150</f>
        <v>12.875</v>
      </c>
      <c r="O151" s="237" t="str">
        <f t="shared" si="21"/>
        <v>VAR</v>
      </c>
      <c r="P151" s="237">
        <f>'M2 FINAL'!D150</f>
        <v>11.5</v>
      </c>
      <c r="Q151" s="237">
        <f>'M2 FINAL'!E150</f>
        <v>17</v>
      </c>
      <c r="R151" s="237">
        <f>'M2 FINAL'!F150</f>
        <v>12</v>
      </c>
      <c r="S151" s="237">
        <f>'M2 FINAL'!G150</f>
        <v>10</v>
      </c>
      <c r="T151" s="237">
        <f>'M2 FINAL'!H150</f>
        <v>11.5</v>
      </c>
      <c r="U151" s="237">
        <f>'M2 FINAL'!I150</f>
        <v>11.5</v>
      </c>
      <c r="V151" s="237">
        <f>'M2 FINAL'!J150</f>
        <v>11.780000000000001</v>
      </c>
      <c r="W151" s="237" t="str">
        <f t="shared" si="22"/>
        <v>VPC</v>
      </c>
      <c r="X151" s="237">
        <f>'M3-FINAL'!E152</f>
        <v>11.125</v>
      </c>
      <c r="Y151" s="237" t="str">
        <f>'M3-FINAL'!F152</f>
        <v/>
      </c>
      <c r="Z151" s="237">
        <f>'M3-FINAL'!G152</f>
        <v>11.125</v>
      </c>
      <c r="AA151" s="237">
        <f>'M3-FINAL'!H152</f>
        <v>15.25</v>
      </c>
      <c r="AB151" s="237" t="str">
        <f>'M3-FINAL'!I152</f>
        <v/>
      </c>
      <c r="AC151" s="237">
        <f>'M3-FINAL'!J152</f>
        <v>15.25</v>
      </c>
      <c r="AD151" s="237">
        <f>'M3-FINAL'!K152</f>
        <v>13.1875</v>
      </c>
      <c r="AE151" s="237" t="str">
        <f t="shared" si="23"/>
        <v>V</v>
      </c>
      <c r="AF151" s="237">
        <f>'M4_FINAL '!E151</f>
        <v>13.25</v>
      </c>
      <c r="AG151" s="237" t="str">
        <f>IF('M4_FINAL '!F151="","",'M4_FINAL '!F151)</f>
        <v/>
      </c>
      <c r="AH151" s="237">
        <f>'M4_FINAL '!G151</f>
        <v>13.25</v>
      </c>
      <c r="AI151" s="237">
        <f>'M4_FINAL '!H151</f>
        <v>8</v>
      </c>
      <c r="AJ151" s="237">
        <f>IF('M4_FINAL '!I151="","",'M4_FINAL '!I151)</f>
        <v>7</v>
      </c>
      <c r="AK151" s="237">
        <f>'M4_FINAL '!J151</f>
        <v>8</v>
      </c>
      <c r="AL151" s="237">
        <f>'M4_FINAL '!K151</f>
        <v>10.940000000000001</v>
      </c>
      <c r="AM151" s="270" t="str">
        <f t="shared" si="24"/>
        <v>VPC</v>
      </c>
      <c r="AN151" s="237">
        <f>'M5-FINAL'!D150</f>
        <v>13</v>
      </c>
      <c r="AO151" s="237" t="str">
        <f>'M5-FINAL'!E150</f>
        <v/>
      </c>
      <c r="AP151" s="237">
        <f>'M5-FINAL'!F150</f>
        <v>13</v>
      </c>
      <c r="AQ151" s="237">
        <f>'M5-FINAL'!G150</f>
        <v>15</v>
      </c>
      <c r="AR151" s="237" t="str">
        <f>'M5-FINAL'!H150</f>
        <v/>
      </c>
      <c r="AS151" s="237">
        <f>'M5-FINAL'!I150</f>
        <v>15</v>
      </c>
      <c r="AT151" s="237">
        <f>'M5-FINAL'!J150</f>
        <v>10.5</v>
      </c>
      <c r="AU151" s="237" t="str">
        <f>'M5-FINAL'!K150</f>
        <v/>
      </c>
      <c r="AV151" s="237">
        <f>'M5-FINAL'!L150</f>
        <v>10.5</v>
      </c>
      <c r="AW151" s="237">
        <f>'M5-FINAL'!M150</f>
        <v>12.81</v>
      </c>
      <c r="AX151" s="237" t="str">
        <f t="shared" si="25"/>
        <v>V</v>
      </c>
      <c r="AY151" s="237">
        <f>'M6-FINAL'!D150</f>
        <v>11</v>
      </c>
      <c r="AZ151" s="237">
        <f>'M6-FINAL'!E150</f>
        <v>12</v>
      </c>
      <c r="BA151" s="237">
        <f>'M6-FINAL'!F150</f>
        <v>12</v>
      </c>
      <c r="BB151" s="237">
        <f>'M6-FINAL'!G150</f>
        <v>11</v>
      </c>
      <c r="BC151" s="237">
        <f>'M6-FINAL'!H150</f>
        <v>12</v>
      </c>
      <c r="BD151" s="237">
        <f>'M6-FINAL'!I150</f>
        <v>12</v>
      </c>
      <c r="BE151" s="237">
        <f>'M6-FINAL'!J150</f>
        <v>13.5</v>
      </c>
      <c r="BF151" s="237" t="str">
        <f>'M6-FINAL'!K150</f>
        <v/>
      </c>
      <c r="BG151" s="237">
        <f>'M6-FINAL'!L150</f>
        <v>13.5</v>
      </c>
      <c r="BH151" s="237">
        <f>'M6-FINAL'!M150</f>
        <v>12.45</v>
      </c>
      <c r="BI151" s="237" t="str">
        <f t="shared" si="29"/>
        <v>VAR</v>
      </c>
      <c r="BJ151" s="237">
        <f>M7_FINAL!E152</f>
        <v>16.75</v>
      </c>
      <c r="BK151" s="237" t="str">
        <f>M7_FINAL!F152</f>
        <v/>
      </c>
      <c r="BL151" s="237">
        <f>M7_FINAL!G152</f>
        <v>16.75</v>
      </c>
      <c r="BM151" s="237">
        <f>M7_FINAL!H152</f>
        <v>13</v>
      </c>
      <c r="BN151" s="237" t="str">
        <f>M7_FINAL!I152</f>
        <v/>
      </c>
      <c r="BO151" s="237">
        <f>M7_FINAL!J152</f>
        <v>13</v>
      </c>
      <c r="BP151" s="237">
        <f>M7_FINAL!K152</f>
        <v>14.650000000000002</v>
      </c>
      <c r="BQ151" s="237" t="str">
        <f t="shared" si="26"/>
        <v>V</v>
      </c>
      <c r="BR151" s="237">
        <f>M8FINAL!E152</f>
        <v>14</v>
      </c>
      <c r="BS151" s="237" t="str">
        <f>M8FINAL!F152</f>
        <v/>
      </c>
      <c r="BT151" s="237">
        <f>M8FINAL!G152</f>
        <v>14</v>
      </c>
      <c r="BU151" s="237">
        <f>M8FINAL!H152</f>
        <v>14</v>
      </c>
      <c r="BV151" s="237" t="str">
        <f>M8FINAL!I152</f>
        <v/>
      </c>
      <c r="BW151" s="237">
        <f>M8FINAL!J152</f>
        <v>14</v>
      </c>
      <c r="BX151" s="237">
        <f>M8FINAL!K152</f>
        <v>14</v>
      </c>
      <c r="BY151" s="237" t="str">
        <f t="shared" si="27"/>
        <v>V</v>
      </c>
      <c r="BZ151" s="237">
        <f t="shared" si="20"/>
        <v>12.836562500000001</v>
      </c>
      <c r="CA151" s="124" t="str">
        <f t="shared" si="28"/>
        <v xml:space="preserve">Admis(e) </v>
      </c>
      <c r="CB151" s="129" t="s">
        <v>346</v>
      </c>
    </row>
    <row r="152" spans="2:80">
      <c r="B152" s="102">
        <v>144</v>
      </c>
      <c r="C152" s="129" t="s">
        <v>344</v>
      </c>
      <c r="D152" s="128" t="s">
        <v>251</v>
      </c>
      <c r="E152" s="237">
        <f>'M1 FINAL'!D151</f>
        <v>15</v>
      </c>
      <c r="F152" s="237" t="str">
        <f>'M1 FINAL'!E151</f>
        <v/>
      </c>
      <c r="G152" s="237">
        <f>'M1 FINAL'!F151</f>
        <v>15</v>
      </c>
      <c r="H152" s="237">
        <f>'M1 FINAL'!G151</f>
        <v>17</v>
      </c>
      <c r="I152" s="237" t="str">
        <f>'M1 FINAL'!H151</f>
        <v/>
      </c>
      <c r="J152" s="237">
        <f>'M1 FINAL'!I151</f>
        <v>17</v>
      </c>
      <c r="K152" s="237">
        <f>'M1 FINAL'!J151</f>
        <v>17</v>
      </c>
      <c r="L152" s="237" t="str">
        <f>'M1 FINAL'!K151</f>
        <v/>
      </c>
      <c r="M152" s="237">
        <f>'M1 FINAL'!L151</f>
        <v>17</v>
      </c>
      <c r="N152" s="237">
        <f>'M1 FINAL'!M151</f>
        <v>16.25</v>
      </c>
      <c r="O152" s="237" t="str">
        <f t="shared" si="21"/>
        <v>V</v>
      </c>
      <c r="P152" s="237">
        <f>'M2 FINAL'!D151</f>
        <v>18.625</v>
      </c>
      <c r="Q152" s="237" t="str">
        <f>'M2 FINAL'!E151</f>
        <v/>
      </c>
      <c r="R152" s="237">
        <f>'M2 FINAL'!F151</f>
        <v>18.625</v>
      </c>
      <c r="S152" s="237">
        <f>'M2 FINAL'!G151</f>
        <v>13.75</v>
      </c>
      <c r="T152" s="237" t="str">
        <f>'M2 FINAL'!H151</f>
        <v/>
      </c>
      <c r="U152" s="237">
        <f>'M2 FINAL'!I151</f>
        <v>13.75</v>
      </c>
      <c r="V152" s="237">
        <f>'M2 FINAL'!J151</f>
        <v>16.48</v>
      </c>
      <c r="W152" s="237" t="str">
        <f t="shared" si="22"/>
        <v>V</v>
      </c>
      <c r="X152" s="237">
        <f>'M3-FINAL'!E153</f>
        <v>10.625</v>
      </c>
      <c r="Y152" s="237" t="str">
        <f>'M3-FINAL'!F153</f>
        <v/>
      </c>
      <c r="Z152" s="237">
        <f>'M3-FINAL'!G153</f>
        <v>10.625</v>
      </c>
      <c r="AA152" s="237">
        <f>'M3-FINAL'!H153</f>
        <v>15</v>
      </c>
      <c r="AB152" s="237" t="str">
        <f>'M3-FINAL'!I153</f>
        <v/>
      </c>
      <c r="AC152" s="237">
        <f>'M3-FINAL'!J153</f>
        <v>15</v>
      </c>
      <c r="AD152" s="237">
        <f>'M3-FINAL'!K153</f>
        <v>12.8125</v>
      </c>
      <c r="AE152" s="237" t="str">
        <f t="shared" si="23"/>
        <v>V</v>
      </c>
      <c r="AF152" s="237">
        <f>'M4_FINAL '!E152</f>
        <v>13.375</v>
      </c>
      <c r="AG152" s="237" t="str">
        <f>IF('M4_FINAL '!F152="","",'M4_FINAL '!F152)</f>
        <v/>
      </c>
      <c r="AH152" s="237">
        <f>'M4_FINAL '!G152</f>
        <v>13.375</v>
      </c>
      <c r="AI152" s="237">
        <f>'M4_FINAL '!H152</f>
        <v>12.25</v>
      </c>
      <c r="AJ152" s="237" t="str">
        <f>IF('M4_FINAL '!I152="","",'M4_FINAL '!I152)</f>
        <v/>
      </c>
      <c r="AK152" s="237">
        <f>'M4_FINAL '!J152</f>
        <v>12.25</v>
      </c>
      <c r="AL152" s="237">
        <f>'M4_FINAL '!K152</f>
        <v>12.88</v>
      </c>
      <c r="AM152" s="270" t="str">
        <f t="shared" si="24"/>
        <v>V</v>
      </c>
      <c r="AN152" s="237">
        <f>'M5-FINAL'!D151</f>
        <v>15.2</v>
      </c>
      <c r="AO152" s="237" t="str">
        <f>'M5-FINAL'!E151</f>
        <v/>
      </c>
      <c r="AP152" s="237">
        <f>'M5-FINAL'!F151</f>
        <v>15.2</v>
      </c>
      <c r="AQ152" s="237">
        <f>'M5-FINAL'!G151</f>
        <v>19</v>
      </c>
      <c r="AR152" s="237" t="str">
        <f>'M5-FINAL'!H151</f>
        <v/>
      </c>
      <c r="AS152" s="237">
        <f>'M5-FINAL'!I151</f>
        <v>19</v>
      </c>
      <c r="AT152" s="237">
        <f>'M5-FINAL'!J151</f>
        <v>12</v>
      </c>
      <c r="AU152" s="237" t="str">
        <f>'M5-FINAL'!K151</f>
        <v/>
      </c>
      <c r="AV152" s="237">
        <f>'M5-FINAL'!L151</f>
        <v>12</v>
      </c>
      <c r="AW152" s="237">
        <f>'M5-FINAL'!M151</f>
        <v>15.366000000000001</v>
      </c>
      <c r="AX152" s="237" t="str">
        <f t="shared" si="25"/>
        <v>V</v>
      </c>
      <c r="AY152" s="237">
        <f>'M6-FINAL'!D151</f>
        <v>16</v>
      </c>
      <c r="AZ152" s="237" t="str">
        <f>'M6-FINAL'!E151</f>
        <v/>
      </c>
      <c r="BA152" s="237">
        <f>'M6-FINAL'!F151</f>
        <v>16</v>
      </c>
      <c r="BB152" s="237">
        <f>'M6-FINAL'!G151</f>
        <v>16</v>
      </c>
      <c r="BC152" s="237" t="str">
        <f>'M6-FINAL'!H151</f>
        <v/>
      </c>
      <c r="BD152" s="237">
        <f>'M6-FINAL'!I151</f>
        <v>16</v>
      </c>
      <c r="BE152" s="237">
        <f>'M6-FINAL'!J151</f>
        <v>13</v>
      </c>
      <c r="BF152" s="237" t="str">
        <f>'M6-FINAL'!K151</f>
        <v/>
      </c>
      <c r="BG152" s="237">
        <f>'M6-FINAL'!L151</f>
        <v>13</v>
      </c>
      <c r="BH152" s="237">
        <f>'M6-FINAL'!M151</f>
        <v>15.1</v>
      </c>
      <c r="BI152" s="237" t="str">
        <f t="shared" si="29"/>
        <v>V</v>
      </c>
      <c r="BJ152" s="237">
        <f>M7_FINAL!E153</f>
        <v>15</v>
      </c>
      <c r="BK152" s="237" t="str">
        <f>M7_FINAL!F153</f>
        <v/>
      </c>
      <c r="BL152" s="237">
        <f>M7_FINAL!G153</f>
        <v>15</v>
      </c>
      <c r="BM152" s="237">
        <f>M7_FINAL!H153</f>
        <v>15.5</v>
      </c>
      <c r="BN152" s="237" t="str">
        <f>M7_FINAL!I153</f>
        <v/>
      </c>
      <c r="BO152" s="237">
        <f>M7_FINAL!J153</f>
        <v>15.5</v>
      </c>
      <c r="BP152" s="237">
        <f>M7_FINAL!K153</f>
        <v>15.280000000000001</v>
      </c>
      <c r="BQ152" s="237" t="str">
        <f t="shared" si="26"/>
        <v>V</v>
      </c>
      <c r="BR152" s="237">
        <f>M8FINAL!E153</f>
        <v>20</v>
      </c>
      <c r="BS152" s="237" t="str">
        <f>M8FINAL!F153</f>
        <v/>
      </c>
      <c r="BT152" s="237">
        <f>M8FINAL!G153</f>
        <v>20</v>
      </c>
      <c r="BU152" s="237">
        <f>M8FINAL!H153</f>
        <v>14.25</v>
      </c>
      <c r="BV152" s="237" t="str">
        <f>M8FINAL!I153</f>
        <v/>
      </c>
      <c r="BW152" s="237">
        <f>M8FINAL!J153</f>
        <v>14.25</v>
      </c>
      <c r="BX152" s="237">
        <f>M8FINAL!K153</f>
        <v>17.125</v>
      </c>
      <c r="BY152" s="237" t="str">
        <f t="shared" si="27"/>
        <v>V</v>
      </c>
      <c r="BZ152" s="237">
        <f t="shared" si="20"/>
        <v>15.161687500000001</v>
      </c>
      <c r="CA152" s="124" t="str">
        <f t="shared" si="28"/>
        <v xml:space="preserve">Admis(e) </v>
      </c>
      <c r="CB152" s="129" t="s">
        <v>344</v>
      </c>
    </row>
    <row r="153" spans="2:80">
      <c r="B153" s="101">
        <v>145</v>
      </c>
      <c r="C153" s="130" t="s">
        <v>343</v>
      </c>
      <c r="D153" s="128" t="s">
        <v>342</v>
      </c>
      <c r="E153" s="237">
        <f>'M1 FINAL'!D152</f>
        <v>11.6</v>
      </c>
      <c r="F153" s="237">
        <f>'M1 FINAL'!E152</f>
        <v>12</v>
      </c>
      <c r="G153" s="237">
        <f>'M1 FINAL'!F152</f>
        <v>12</v>
      </c>
      <c r="H153" s="237">
        <f>'M1 FINAL'!G152</f>
        <v>7.5</v>
      </c>
      <c r="I153" s="237">
        <f>'M1 FINAL'!H152</f>
        <v>14</v>
      </c>
      <c r="J153" s="237">
        <f>'M1 FINAL'!I152</f>
        <v>12</v>
      </c>
      <c r="K153" s="237">
        <f>'M1 FINAL'!J152</f>
        <v>7.5</v>
      </c>
      <c r="L153" s="237">
        <f>'M1 FINAL'!K152</f>
        <v>12</v>
      </c>
      <c r="M153" s="237">
        <f>'M1 FINAL'!L152</f>
        <v>12</v>
      </c>
      <c r="N153" s="237">
        <f>'M1 FINAL'!M152</f>
        <v>12</v>
      </c>
      <c r="O153" s="237" t="str">
        <f t="shared" si="21"/>
        <v>VAR</v>
      </c>
      <c r="P153" s="237">
        <f>'M2 FINAL'!D152</f>
        <v>8.5</v>
      </c>
      <c r="Q153" s="237">
        <f>'M2 FINAL'!E152</f>
        <v>0</v>
      </c>
      <c r="R153" s="237">
        <f>'M2 FINAL'!F152</f>
        <v>8.5</v>
      </c>
      <c r="S153" s="237">
        <f>'M2 FINAL'!G152</f>
        <v>3</v>
      </c>
      <c r="T153" s="237">
        <f>'M2 FINAL'!H152</f>
        <v>0</v>
      </c>
      <c r="U153" s="237">
        <f>'M2 FINAL'!I152</f>
        <v>3</v>
      </c>
      <c r="V153" s="237">
        <f>'M2 FINAL'!J152</f>
        <v>6.080000000000001</v>
      </c>
      <c r="W153" s="237" t="str">
        <f t="shared" si="22"/>
        <v>NV</v>
      </c>
      <c r="X153" s="237">
        <f>'M3-FINAL'!E154</f>
        <v>3.125</v>
      </c>
      <c r="Y153" s="237">
        <f>'M3-FINAL'!F154</f>
        <v>4</v>
      </c>
      <c r="Z153" s="237">
        <f>'M3-FINAL'!G154</f>
        <v>4</v>
      </c>
      <c r="AA153" s="237">
        <f>'M3-FINAL'!H154</f>
        <v>11.75</v>
      </c>
      <c r="AB153" s="237">
        <f>'M3-FINAL'!I154</f>
        <v>12</v>
      </c>
      <c r="AC153" s="237">
        <f>'M3-FINAL'!J154</f>
        <v>12</v>
      </c>
      <c r="AD153" s="237">
        <f>'M3-FINAL'!K154</f>
        <v>8</v>
      </c>
      <c r="AE153" s="237" t="str">
        <f t="shared" si="23"/>
        <v>NV</v>
      </c>
      <c r="AF153" s="237">
        <f>'M4_FINAL '!E153</f>
        <v>5.5</v>
      </c>
      <c r="AG153" s="237">
        <f>IF('M4_FINAL '!F153="","",'M4_FINAL '!F153)</f>
        <v>11</v>
      </c>
      <c r="AH153" s="237">
        <f>'M4_FINAL '!G153</f>
        <v>11</v>
      </c>
      <c r="AI153" s="237">
        <f>'M4_FINAL '!H153</f>
        <v>9.5</v>
      </c>
      <c r="AJ153" s="237">
        <f>IF('M4_FINAL '!I153="","",'M4_FINAL '!I153)</f>
        <v>5</v>
      </c>
      <c r="AK153" s="237">
        <f>'M4_FINAL '!J153</f>
        <v>9.5</v>
      </c>
      <c r="AL153" s="237">
        <f>'M4_FINAL '!K153</f>
        <v>10.34</v>
      </c>
      <c r="AM153" s="270" t="str">
        <f t="shared" si="24"/>
        <v>NV</v>
      </c>
      <c r="AN153" s="237">
        <f>'M5-FINAL'!D152</f>
        <v>13.2</v>
      </c>
      <c r="AO153" s="237" t="str">
        <f>'M5-FINAL'!E152</f>
        <v/>
      </c>
      <c r="AP153" s="237">
        <f>'M5-FINAL'!F152</f>
        <v>13.2</v>
      </c>
      <c r="AQ153" s="237">
        <f>'M5-FINAL'!G152</f>
        <v>14.5</v>
      </c>
      <c r="AR153" s="237" t="str">
        <f>'M5-FINAL'!H152</f>
        <v/>
      </c>
      <c r="AS153" s="237">
        <f>'M5-FINAL'!I152</f>
        <v>14.5</v>
      </c>
      <c r="AT153" s="237">
        <f>'M5-FINAL'!J152</f>
        <v>12</v>
      </c>
      <c r="AU153" s="237" t="str">
        <f>'M5-FINAL'!K152</f>
        <v/>
      </c>
      <c r="AV153" s="237">
        <f>'M5-FINAL'!L152</f>
        <v>12</v>
      </c>
      <c r="AW153" s="237">
        <f>'M5-FINAL'!M152</f>
        <v>13.221</v>
      </c>
      <c r="AX153" s="237" t="str">
        <f t="shared" si="25"/>
        <v>V</v>
      </c>
      <c r="AY153" s="237">
        <f>'M6-FINAL'!D152</f>
        <v>8.5</v>
      </c>
      <c r="AZ153" s="237">
        <f>'M6-FINAL'!E152</f>
        <v>12</v>
      </c>
      <c r="BA153" s="237">
        <f>'M6-FINAL'!F152</f>
        <v>12</v>
      </c>
      <c r="BB153" s="237">
        <f>'M6-FINAL'!G152</f>
        <v>8.5</v>
      </c>
      <c r="BC153" s="237">
        <f>'M6-FINAL'!H152</f>
        <v>12</v>
      </c>
      <c r="BD153" s="237">
        <f>'M6-FINAL'!I152</f>
        <v>12</v>
      </c>
      <c r="BE153" s="237">
        <f>'M6-FINAL'!J152</f>
        <v>13</v>
      </c>
      <c r="BF153" s="237" t="str">
        <f>'M6-FINAL'!K152</f>
        <v/>
      </c>
      <c r="BG153" s="237">
        <f>'M6-FINAL'!L152</f>
        <v>13</v>
      </c>
      <c r="BH153" s="237">
        <f>'M6-FINAL'!M152</f>
        <v>12.3</v>
      </c>
      <c r="BI153" s="237" t="str">
        <f t="shared" si="29"/>
        <v>VAR</v>
      </c>
      <c r="BJ153" s="237">
        <f>M7_FINAL!E154</f>
        <v>17.5</v>
      </c>
      <c r="BK153" s="237" t="str">
        <f>M7_FINAL!F154</f>
        <v/>
      </c>
      <c r="BL153" s="237">
        <f>M7_FINAL!G154</f>
        <v>17.5</v>
      </c>
      <c r="BM153" s="237">
        <f>M7_FINAL!H154</f>
        <v>15</v>
      </c>
      <c r="BN153" s="237" t="str">
        <f>M7_FINAL!I154</f>
        <v/>
      </c>
      <c r="BO153" s="237">
        <f>M7_FINAL!J154</f>
        <v>15</v>
      </c>
      <c r="BP153" s="237">
        <f>M7_FINAL!K154</f>
        <v>16.100000000000001</v>
      </c>
      <c r="BQ153" s="237" t="str">
        <f t="shared" si="26"/>
        <v>V</v>
      </c>
      <c r="BR153" s="237">
        <f>M8FINAL!E154</f>
        <v>18</v>
      </c>
      <c r="BS153" s="237" t="str">
        <f>M8FINAL!F154</f>
        <v/>
      </c>
      <c r="BT153" s="237">
        <f>M8FINAL!G154</f>
        <v>18</v>
      </c>
      <c r="BU153" s="237">
        <f>M8FINAL!H154</f>
        <v>13</v>
      </c>
      <c r="BV153" s="237" t="str">
        <f>M8FINAL!I154</f>
        <v/>
      </c>
      <c r="BW153" s="237">
        <f>M8FINAL!J154</f>
        <v>13</v>
      </c>
      <c r="BX153" s="237">
        <f>M8FINAL!K154</f>
        <v>15.5</v>
      </c>
      <c r="BY153" s="237" t="str">
        <f t="shared" si="27"/>
        <v>V</v>
      </c>
      <c r="BZ153" s="237">
        <f t="shared" si="20"/>
        <v>11.692625</v>
      </c>
      <c r="CA153" s="124" t="str">
        <f t="shared" si="28"/>
        <v/>
      </c>
      <c r="CB153" s="130" t="s">
        <v>343</v>
      </c>
    </row>
    <row r="154" spans="2:80">
      <c r="B154" s="102">
        <v>146</v>
      </c>
      <c r="C154" s="130" t="s">
        <v>341</v>
      </c>
      <c r="D154" s="142" t="s">
        <v>340</v>
      </c>
      <c r="E154" s="237">
        <f>'M1 FINAL'!D153</f>
        <v>8.4</v>
      </c>
      <c r="F154" s="237">
        <f>'M1 FINAL'!E153</f>
        <v>12</v>
      </c>
      <c r="G154" s="237">
        <f>'M1 FINAL'!F153</f>
        <v>12</v>
      </c>
      <c r="H154" s="237">
        <f>'M1 FINAL'!G153</f>
        <v>11</v>
      </c>
      <c r="I154" s="237">
        <f>'M1 FINAL'!H153</f>
        <v>13</v>
      </c>
      <c r="J154" s="237">
        <f>'M1 FINAL'!I153</f>
        <v>12</v>
      </c>
      <c r="K154" s="237">
        <f>'M1 FINAL'!J153</f>
        <v>12</v>
      </c>
      <c r="L154" s="237" t="str">
        <f>'M1 FINAL'!K153</f>
        <v/>
      </c>
      <c r="M154" s="237">
        <f>'M1 FINAL'!L153</f>
        <v>12</v>
      </c>
      <c r="N154" s="237">
        <f>'M1 FINAL'!M153</f>
        <v>12</v>
      </c>
      <c r="O154" s="237" t="str">
        <f t="shared" si="21"/>
        <v>VAR</v>
      </c>
      <c r="P154" s="237">
        <f>'M2 FINAL'!D153</f>
        <v>8.25</v>
      </c>
      <c r="Q154" s="237">
        <f>'M2 FINAL'!E153</f>
        <v>12</v>
      </c>
      <c r="R154" s="237">
        <f>'M2 FINAL'!F153</f>
        <v>12</v>
      </c>
      <c r="S154" s="237">
        <f>'M2 FINAL'!G153</f>
        <v>8.75</v>
      </c>
      <c r="T154" s="237">
        <f>'M2 FINAL'!H153</f>
        <v>12</v>
      </c>
      <c r="U154" s="237">
        <f>'M2 FINAL'!I153</f>
        <v>12</v>
      </c>
      <c r="V154" s="237">
        <f>'M2 FINAL'!J153</f>
        <v>12</v>
      </c>
      <c r="W154" s="237" t="str">
        <f t="shared" si="22"/>
        <v>VAR</v>
      </c>
      <c r="X154" s="237">
        <f>'M3-FINAL'!E155</f>
        <v>12.5</v>
      </c>
      <c r="Y154" s="237" t="str">
        <f>'M3-FINAL'!F155</f>
        <v/>
      </c>
      <c r="Z154" s="237">
        <f>'M3-FINAL'!G155</f>
        <v>12.5</v>
      </c>
      <c r="AA154" s="237">
        <f>'M3-FINAL'!H155</f>
        <v>16.5</v>
      </c>
      <c r="AB154" s="237" t="str">
        <f>'M3-FINAL'!I155</f>
        <v/>
      </c>
      <c r="AC154" s="237">
        <f>'M3-FINAL'!J155</f>
        <v>16.5</v>
      </c>
      <c r="AD154" s="237">
        <f>'M3-FINAL'!K155</f>
        <v>14.5</v>
      </c>
      <c r="AE154" s="237" t="str">
        <f t="shared" si="23"/>
        <v>V</v>
      </c>
      <c r="AF154" s="237">
        <f>'M4_FINAL '!E154</f>
        <v>13.875</v>
      </c>
      <c r="AG154" s="237" t="str">
        <f>IF('M4_FINAL '!F154="","",'M4_FINAL '!F154)</f>
        <v/>
      </c>
      <c r="AH154" s="237">
        <f>'M4_FINAL '!G154</f>
        <v>13.875</v>
      </c>
      <c r="AI154" s="237">
        <f>'M4_FINAL '!H154</f>
        <v>10.5</v>
      </c>
      <c r="AJ154" s="237" t="str">
        <f>IF('M4_FINAL '!I154="","",'M4_FINAL '!I154)</f>
        <v/>
      </c>
      <c r="AK154" s="237">
        <f>'M4_FINAL '!J154</f>
        <v>10.5</v>
      </c>
      <c r="AL154" s="237">
        <f>'M4_FINAL '!K154</f>
        <v>12.39</v>
      </c>
      <c r="AM154" s="270" t="str">
        <f t="shared" si="24"/>
        <v>V</v>
      </c>
      <c r="AN154" s="237">
        <f>'M5-FINAL'!D153</f>
        <v>12</v>
      </c>
      <c r="AO154" s="237" t="str">
        <f>'M5-FINAL'!E153</f>
        <v/>
      </c>
      <c r="AP154" s="237">
        <f>'M5-FINAL'!F153</f>
        <v>12</v>
      </c>
      <c r="AQ154" s="237">
        <f>'M5-FINAL'!G153</f>
        <v>15</v>
      </c>
      <c r="AR154" s="237" t="str">
        <f>'M5-FINAL'!H153</f>
        <v/>
      </c>
      <c r="AS154" s="237">
        <f>'M5-FINAL'!I153</f>
        <v>15</v>
      </c>
      <c r="AT154" s="237">
        <f>'M5-FINAL'!J153</f>
        <v>14</v>
      </c>
      <c r="AU154" s="237" t="str">
        <f>'M5-FINAL'!K153</f>
        <v/>
      </c>
      <c r="AV154" s="237">
        <f>'M5-FINAL'!L153</f>
        <v>14</v>
      </c>
      <c r="AW154" s="237">
        <f>'M5-FINAL'!M153</f>
        <v>13.670000000000002</v>
      </c>
      <c r="AX154" s="237" t="str">
        <f t="shared" si="25"/>
        <v>V</v>
      </c>
      <c r="AY154" s="237">
        <f>'M6-FINAL'!D153</f>
        <v>10.5</v>
      </c>
      <c r="AZ154" s="237">
        <f>'M6-FINAL'!E153</f>
        <v>12</v>
      </c>
      <c r="BA154" s="237">
        <f>'M6-FINAL'!F153</f>
        <v>12</v>
      </c>
      <c r="BB154" s="237">
        <f>'M6-FINAL'!G153</f>
        <v>10.5</v>
      </c>
      <c r="BC154" s="237">
        <f>'M6-FINAL'!H153</f>
        <v>12</v>
      </c>
      <c r="BD154" s="237">
        <f>'M6-FINAL'!I153</f>
        <v>12</v>
      </c>
      <c r="BE154" s="237">
        <f>'M6-FINAL'!J153</f>
        <v>13.5</v>
      </c>
      <c r="BF154" s="237" t="str">
        <f>'M6-FINAL'!K153</f>
        <v/>
      </c>
      <c r="BG154" s="237">
        <f>'M6-FINAL'!L153</f>
        <v>13.5</v>
      </c>
      <c r="BH154" s="237">
        <f>'M6-FINAL'!M153</f>
        <v>12.45</v>
      </c>
      <c r="BI154" s="237" t="str">
        <f t="shared" si="29"/>
        <v>VAR</v>
      </c>
      <c r="BJ154" s="237">
        <f>M7_FINAL!E155</f>
        <v>18.25</v>
      </c>
      <c r="BK154" s="237" t="str">
        <f>M7_FINAL!F155</f>
        <v/>
      </c>
      <c r="BL154" s="237">
        <f>M7_FINAL!G155</f>
        <v>18.25</v>
      </c>
      <c r="BM154" s="237">
        <f>M7_FINAL!H155</f>
        <v>15.5</v>
      </c>
      <c r="BN154" s="237" t="str">
        <f>M7_FINAL!I155</f>
        <v/>
      </c>
      <c r="BO154" s="237">
        <f>M7_FINAL!J155</f>
        <v>15.5</v>
      </c>
      <c r="BP154" s="237">
        <f>M7_FINAL!K155</f>
        <v>16.71</v>
      </c>
      <c r="BQ154" s="237" t="str">
        <f t="shared" si="26"/>
        <v>V</v>
      </c>
      <c r="BR154" s="237">
        <f>M8FINAL!E155</f>
        <v>20</v>
      </c>
      <c r="BS154" s="237" t="str">
        <f>M8FINAL!F155</f>
        <v/>
      </c>
      <c r="BT154" s="237">
        <f>M8FINAL!G155</f>
        <v>20</v>
      </c>
      <c r="BU154" s="237">
        <f>M8FINAL!H155</f>
        <v>14.5</v>
      </c>
      <c r="BV154" s="237" t="str">
        <f>M8FINAL!I155</f>
        <v/>
      </c>
      <c r="BW154" s="237">
        <f>M8FINAL!J155</f>
        <v>14.5</v>
      </c>
      <c r="BX154" s="237">
        <f>M8FINAL!K155</f>
        <v>17.25</v>
      </c>
      <c r="BY154" s="237" t="str">
        <f t="shared" si="27"/>
        <v>V</v>
      </c>
      <c r="BZ154" s="237">
        <f t="shared" si="20"/>
        <v>13.87125</v>
      </c>
      <c r="CA154" s="124" t="str">
        <f t="shared" si="28"/>
        <v xml:space="preserve">Admis(e) </v>
      </c>
      <c r="CB154" s="130" t="s">
        <v>341</v>
      </c>
    </row>
    <row r="155" spans="2:80" ht="15.75" customHeight="1">
      <c r="B155" s="101">
        <v>147</v>
      </c>
      <c r="C155" s="130" t="s">
        <v>313</v>
      </c>
      <c r="D155" s="142" t="s">
        <v>338</v>
      </c>
      <c r="E155" s="237">
        <f>'M1 FINAL'!D154</f>
        <v>12</v>
      </c>
      <c r="F155" s="237" t="str">
        <f>'M1 FINAL'!E154</f>
        <v/>
      </c>
      <c r="G155" s="237">
        <f>'M1 FINAL'!F154</f>
        <v>12</v>
      </c>
      <c r="H155" s="237">
        <f>'M1 FINAL'!G154</f>
        <v>10</v>
      </c>
      <c r="I155" s="237">
        <f>'M1 FINAL'!H154</f>
        <v>14</v>
      </c>
      <c r="J155" s="237">
        <f>'M1 FINAL'!I154</f>
        <v>12</v>
      </c>
      <c r="K155" s="237">
        <f>'M1 FINAL'!J154</f>
        <v>10</v>
      </c>
      <c r="L155" s="237">
        <f>'M1 FINAL'!K154</f>
        <v>12</v>
      </c>
      <c r="M155" s="237">
        <f>'M1 FINAL'!L154</f>
        <v>12</v>
      </c>
      <c r="N155" s="237">
        <f>'M1 FINAL'!M154</f>
        <v>12</v>
      </c>
      <c r="O155" s="237" t="str">
        <f t="shared" si="21"/>
        <v>VAR</v>
      </c>
      <c r="P155" s="237">
        <f>'M2 FINAL'!D154</f>
        <v>5.5</v>
      </c>
      <c r="Q155" s="237" t="str">
        <f>'M2 FINAL'!E154</f>
        <v/>
      </c>
      <c r="R155" s="237">
        <f>'M2 FINAL'!F154</f>
        <v>5.5</v>
      </c>
      <c r="S155" s="237">
        <f>'M2 FINAL'!G154</f>
        <v>1</v>
      </c>
      <c r="T155" s="237" t="str">
        <f>'M2 FINAL'!H154</f>
        <v/>
      </c>
      <c r="U155" s="237">
        <f>'M2 FINAL'!I154</f>
        <v>1</v>
      </c>
      <c r="V155" s="237">
        <f>'M2 FINAL'!J154</f>
        <v>3.52</v>
      </c>
      <c r="W155" s="237" t="str">
        <f t="shared" si="22"/>
        <v>NV</v>
      </c>
      <c r="X155" s="237">
        <f>'M3-FINAL'!E156</f>
        <v>1.125</v>
      </c>
      <c r="Y155" s="237" t="str">
        <f>'M3-FINAL'!F156</f>
        <v/>
      </c>
      <c r="Z155" s="237">
        <f>'M3-FINAL'!G156</f>
        <v>1.125</v>
      </c>
      <c r="AA155" s="237">
        <f>'M3-FINAL'!H156</f>
        <v>8.25</v>
      </c>
      <c r="AB155" s="237" t="str">
        <f>'M3-FINAL'!I156</f>
        <v/>
      </c>
      <c r="AC155" s="237">
        <f>'M3-FINAL'!J156</f>
        <v>8.25</v>
      </c>
      <c r="AD155" s="237">
        <f>'M3-FINAL'!K156</f>
        <v>4.6875</v>
      </c>
      <c r="AE155" s="237" t="str">
        <f t="shared" si="23"/>
        <v>NV</v>
      </c>
      <c r="AF155" s="237">
        <f>'M4_FINAL '!E155</f>
        <v>3.5</v>
      </c>
      <c r="AG155" s="237" t="str">
        <f>IF('M4_FINAL '!F155="","",'M4_FINAL '!F155)</f>
        <v/>
      </c>
      <c r="AH155" s="237">
        <f>'M4_FINAL '!G155</f>
        <v>3.5</v>
      </c>
      <c r="AI155" s="237">
        <f>'M4_FINAL '!H155</f>
        <v>3</v>
      </c>
      <c r="AJ155" s="237" t="str">
        <f>IF('M4_FINAL '!I155="","",'M4_FINAL '!I155)</f>
        <v/>
      </c>
      <c r="AK155" s="237">
        <f>'M4_FINAL '!J155</f>
        <v>3</v>
      </c>
      <c r="AL155" s="237">
        <f>'M4_FINAL '!K155</f>
        <v>3.2800000000000002</v>
      </c>
      <c r="AM155" s="270" t="str">
        <f t="shared" si="24"/>
        <v>NV</v>
      </c>
      <c r="AN155" s="237">
        <f>'M5-FINAL'!D154</f>
        <v>12</v>
      </c>
      <c r="AO155" s="237" t="str">
        <f>'M5-FINAL'!E154</f>
        <v/>
      </c>
      <c r="AP155" s="237">
        <f>'M5-FINAL'!F154</f>
        <v>12</v>
      </c>
      <c r="AQ155" s="237">
        <f>'M5-FINAL'!G154</f>
        <v>15.5</v>
      </c>
      <c r="AR155" s="237" t="str">
        <f>'M5-FINAL'!H154</f>
        <v/>
      </c>
      <c r="AS155" s="237">
        <f>'M5-FINAL'!I154</f>
        <v>15.5</v>
      </c>
      <c r="AT155" s="237">
        <f>'M5-FINAL'!J154</f>
        <v>14</v>
      </c>
      <c r="AU155" s="237" t="str">
        <f>'M5-FINAL'!K154</f>
        <v/>
      </c>
      <c r="AV155" s="237">
        <f>'M5-FINAL'!L154</f>
        <v>14</v>
      </c>
      <c r="AW155" s="237">
        <f>'M5-FINAL'!M154</f>
        <v>13.835000000000001</v>
      </c>
      <c r="AX155" s="237" t="str">
        <f t="shared" si="25"/>
        <v>V</v>
      </c>
      <c r="AY155" s="237">
        <f>'M6-FINAL'!D154</f>
        <v>7.5</v>
      </c>
      <c r="AZ155" s="237">
        <f>'M6-FINAL'!E154</f>
        <v>12</v>
      </c>
      <c r="BA155" s="237">
        <f>'M6-FINAL'!F154</f>
        <v>12</v>
      </c>
      <c r="BB155" s="237">
        <f>'M6-FINAL'!G154</f>
        <v>7.5</v>
      </c>
      <c r="BC155" s="237">
        <f>'M6-FINAL'!H154</f>
        <v>12</v>
      </c>
      <c r="BD155" s="237">
        <f>'M6-FINAL'!I154</f>
        <v>12</v>
      </c>
      <c r="BE155" s="237">
        <f>'M6-FINAL'!J154</f>
        <v>11</v>
      </c>
      <c r="BF155" s="237">
        <f>'M6-FINAL'!K154</f>
        <v>12</v>
      </c>
      <c r="BG155" s="237">
        <f>'M6-FINAL'!L154</f>
        <v>12</v>
      </c>
      <c r="BH155" s="237">
        <f>'M6-FINAL'!M154</f>
        <v>12</v>
      </c>
      <c r="BI155" s="237" t="str">
        <f t="shared" si="29"/>
        <v>VAR</v>
      </c>
      <c r="BJ155" s="237">
        <f>M7_FINAL!E156</f>
        <v>15</v>
      </c>
      <c r="BK155" s="237" t="str">
        <f>M7_FINAL!F156</f>
        <v/>
      </c>
      <c r="BL155" s="237">
        <f>M7_FINAL!G156</f>
        <v>15</v>
      </c>
      <c r="BM155" s="237">
        <f>M7_FINAL!H156</f>
        <v>15</v>
      </c>
      <c r="BN155" s="237" t="str">
        <f>M7_FINAL!I156</f>
        <v/>
      </c>
      <c r="BO155" s="237">
        <f>M7_FINAL!J156</f>
        <v>15</v>
      </c>
      <c r="BP155" s="237">
        <f>M7_FINAL!K156</f>
        <v>15</v>
      </c>
      <c r="BQ155" s="237" t="str">
        <f t="shared" si="26"/>
        <v>V</v>
      </c>
      <c r="BR155" s="237">
        <f>M8FINAL!E156</f>
        <v>18</v>
      </c>
      <c r="BS155" s="237" t="str">
        <f>M8FINAL!F156</f>
        <v/>
      </c>
      <c r="BT155" s="237">
        <f>M8FINAL!G156</f>
        <v>18</v>
      </c>
      <c r="BU155" s="237">
        <f>M8FINAL!H156</f>
        <v>13.5</v>
      </c>
      <c r="BV155" s="237" t="str">
        <f>M8FINAL!I156</f>
        <v/>
      </c>
      <c r="BW155" s="237">
        <f>M8FINAL!J156</f>
        <v>13.5</v>
      </c>
      <c r="BX155" s="237">
        <f>M8FINAL!K156</f>
        <v>15.75</v>
      </c>
      <c r="BY155" s="237" t="str">
        <f t="shared" si="27"/>
        <v>V</v>
      </c>
      <c r="BZ155" s="237">
        <f t="shared" si="20"/>
        <v>10.009062500000001</v>
      </c>
      <c r="CA155" s="124" t="str">
        <f t="shared" si="28"/>
        <v/>
      </c>
      <c r="CB155" s="130" t="s">
        <v>339</v>
      </c>
    </row>
    <row r="156" spans="2:80">
      <c r="B156" s="102">
        <v>148</v>
      </c>
      <c r="C156" s="130" t="s">
        <v>337</v>
      </c>
      <c r="D156" s="142" t="s">
        <v>336</v>
      </c>
      <c r="E156" s="237">
        <f>'M1 FINAL'!D155</f>
        <v>13</v>
      </c>
      <c r="F156" s="237" t="str">
        <f>'M1 FINAL'!E155</f>
        <v/>
      </c>
      <c r="G156" s="237">
        <f>'M1 FINAL'!F155</f>
        <v>13</v>
      </c>
      <c r="H156" s="237">
        <f>'M1 FINAL'!G155</f>
        <v>10.5</v>
      </c>
      <c r="I156" s="237" t="str">
        <f>'M1 FINAL'!H155</f>
        <v/>
      </c>
      <c r="J156" s="237">
        <f>'M1 FINAL'!I155</f>
        <v>10.5</v>
      </c>
      <c r="K156" s="237">
        <f>'M1 FINAL'!J155</f>
        <v>14</v>
      </c>
      <c r="L156" s="237" t="str">
        <f>'M1 FINAL'!K155</f>
        <v/>
      </c>
      <c r="M156" s="237">
        <f>'M1 FINAL'!L155</f>
        <v>14</v>
      </c>
      <c r="N156" s="237">
        <f>'M1 FINAL'!M155</f>
        <v>12.3125</v>
      </c>
      <c r="O156" s="237" t="str">
        <f t="shared" si="21"/>
        <v>V</v>
      </c>
      <c r="P156" s="237">
        <f>'M2 FINAL'!D155</f>
        <v>10</v>
      </c>
      <c r="Q156" s="237">
        <f>'M2 FINAL'!E155</f>
        <v>18</v>
      </c>
      <c r="R156" s="237">
        <f>'M2 FINAL'!F155</f>
        <v>12</v>
      </c>
      <c r="S156" s="237">
        <f>'M2 FINAL'!G155</f>
        <v>11</v>
      </c>
      <c r="T156" s="237">
        <f>'M2 FINAL'!H155</f>
        <v>12</v>
      </c>
      <c r="U156" s="237">
        <f>'M2 FINAL'!I155</f>
        <v>12</v>
      </c>
      <c r="V156" s="237">
        <f>'M2 FINAL'!J155</f>
        <v>12</v>
      </c>
      <c r="W156" s="237" t="str">
        <f t="shared" si="22"/>
        <v>VAR</v>
      </c>
      <c r="X156" s="237">
        <f>'M3-FINAL'!E157</f>
        <v>9.25</v>
      </c>
      <c r="Y156" s="237">
        <f>'M3-FINAL'!F157</f>
        <v>5.25</v>
      </c>
      <c r="Z156" s="237">
        <f>'M3-FINAL'!G157</f>
        <v>9.25</v>
      </c>
      <c r="AA156" s="237">
        <f>'M3-FINAL'!H157</f>
        <v>14.5</v>
      </c>
      <c r="AB156" s="237" t="str">
        <f>'M3-FINAL'!I157</f>
        <v/>
      </c>
      <c r="AC156" s="237">
        <f>'M3-FINAL'!J157</f>
        <v>14.5</v>
      </c>
      <c r="AD156" s="237">
        <f>'M3-FINAL'!K157</f>
        <v>11.875</v>
      </c>
      <c r="AE156" s="237" t="str">
        <f t="shared" si="23"/>
        <v>VPC</v>
      </c>
      <c r="AF156" s="237">
        <f>'M4_FINAL '!E156</f>
        <v>13.625</v>
      </c>
      <c r="AG156" s="237" t="str">
        <f>IF('M4_FINAL '!F156="","",'M4_FINAL '!F156)</f>
        <v/>
      </c>
      <c r="AH156" s="237">
        <f>'M4_FINAL '!G156</f>
        <v>13.625</v>
      </c>
      <c r="AI156" s="237">
        <f>'M4_FINAL '!H156</f>
        <v>12.75</v>
      </c>
      <c r="AJ156" s="237" t="str">
        <f>IF('M4_FINAL '!I156="","",'M4_FINAL '!I156)</f>
        <v/>
      </c>
      <c r="AK156" s="237">
        <f>'M4_FINAL '!J156</f>
        <v>12.75</v>
      </c>
      <c r="AL156" s="237">
        <f>'M4_FINAL '!K156</f>
        <v>13.240000000000002</v>
      </c>
      <c r="AM156" s="270" t="str">
        <f t="shared" si="24"/>
        <v>V</v>
      </c>
      <c r="AN156" s="237">
        <f>'M5-FINAL'!D155</f>
        <v>14</v>
      </c>
      <c r="AO156" s="237" t="str">
        <f>'M5-FINAL'!E155</f>
        <v/>
      </c>
      <c r="AP156" s="237">
        <f>'M5-FINAL'!F155</f>
        <v>14</v>
      </c>
      <c r="AQ156" s="237">
        <f>'M5-FINAL'!G155</f>
        <v>16</v>
      </c>
      <c r="AR156" s="237" t="str">
        <f>'M5-FINAL'!H155</f>
        <v/>
      </c>
      <c r="AS156" s="237">
        <f>'M5-FINAL'!I155</f>
        <v>16</v>
      </c>
      <c r="AT156" s="237">
        <f>'M5-FINAL'!J155</f>
        <v>15</v>
      </c>
      <c r="AU156" s="237" t="str">
        <f>'M5-FINAL'!K155</f>
        <v/>
      </c>
      <c r="AV156" s="237">
        <f>'M5-FINAL'!L155</f>
        <v>15</v>
      </c>
      <c r="AW156" s="237">
        <f>'M5-FINAL'!M155</f>
        <v>15</v>
      </c>
      <c r="AX156" s="237" t="str">
        <f t="shared" si="25"/>
        <v>V</v>
      </c>
      <c r="AY156" s="237">
        <f>'M6-FINAL'!D155</f>
        <v>11.5</v>
      </c>
      <c r="AZ156" s="237" t="str">
        <f>'M6-FINAL'!E155</f>
        <v/>
      </c>
      <c r="BA156" s="237">
        <f>'M6-FINAL'!F155</f>
        <v>11.5</v>
      </c>
      <c r="BB156" s="237">
        <f>'M6-FINAL'!G155</f>
        <v>11.5</v>
      </c>
      <c r="BC156" s="237" t="str">
        <f>'M6-FINAL'!H155</f>
        <v/>
      </c>
      <c r="BD156" s="237">
        <f>'M6-FINAL'!I155</f>
        <v>11.5</v>
      </c>
      <c r="BE156" s="237">
        <f>'M6-FINAL'!J155</f>
        <v>13.5</v>
      </c>
      <c r="BF156" s="237" t="str">
        <f>'M6-FINAL'!K155</f>
        <v/>
      </c>
      <c r="BG156" s="237">
        <f>'M6-FINAL'!L155</f>
        <v>13.5</v>
      </c>
      <c r="BH156" s="237">
        <f>'M6-FINAL'!M155</f>
        <v>12.100000000000001</v>
      </c>
      <c r="BI156" s="237" t="str">
        <f t="shared" si="29"/>
        <v>V</v>
      </c>
      <c r="BJ156" s="237">
        <f>M7_FINAL!E157</f>
        <v>17.5</v>
      </c>
      <c r="BK156" s="237" t="str">
        <f>M7_FINAL!F157</f>
        <v/>
      </c>
      <c r="BL156" s="237">
        <f>M7_FINAL!G157</f>
        <v>17.5</v>
      </c>
      <c r="BM156" s="237">
        <f>M7_FINAL!H157</f>
        <v>16.75</v>
      </c>
      <c r="BN156" s="237" t="str">
        <f>M7_FINAL!I157</f>
        <v/>
      </c>
      <c r="BO156" s="237">
        <f>M7_FINAL!J157</f>
        <v>16.75</v>
      </c>
      <c r="BP156" s="237">
        <f>M7_FINAL!K157</f>
        <v>17.080000000000002</v>
      </c>
      <c r="BQ156" s="237" t="str">
        <f t="shared" si="26"/>
        <v>V</v>
      </c>
      <c r="BR156" s="237">
        <f>M8FINAL!E157</f>
        <v>20</v>
      </c>
      <c r="BS156" s="237" t="str">
        <f>M8FINAL!F157</f>
        <v/>
      </c>
      <c r="BT156" s="237">
        <f>M8FINAL!G157</f>
        <v>20</v>
      </c>
      <c r="BU156" s="237">
        <f>M8FINAL!H157</f>
        <v>13</v>
      </c>
      <c r="BV156" s="237" t="str">
        <f>M8FINAL!I157</f>
        <v/>
      </c>
      <c r="BW156" s="237">
        <f>M8FINAL!J157</f>
        <v>13</v>
      </c>
      <c r="BX156" s="237">
        <f>M8FINAL!K157</f>
        <v>16.5</v>
      </c>
      <c r="BY156" s="237" t="str">
        <f t="shared" si="27"/>
        <v>V</v>
      </c>
      <c r="BZ156" s="237">
        <f t="shared" si="20"/>
        <v>13.7634375</v>
      </c>
      <c r="CA156" s="124" t="str">
        <f t="shared" si="28"/>
        <v xml:space="preserve">Admis(e) </v>
      </c>
      <c r="CB156" s="130" t="s">
        <v>337</v>
      </c>
    </row>
    <row r="157" spans="2:80">
      <c r="B157" s="101">
        <v>149</v>
      </c>
      <c r="C157" s="129" t="s">
        <v>335</v>
      </c>
      <c r="D157" s="142" t="s">
        <v>334</v>
      </c>
      <c r="E157" s="237">
        <f>'M1 FINAL'!D156</f>
        <v>7.4</v>
      </c>
      <c r="F157" s="237">
        <f>'M1 FINAL'!E156</f>
        <v>11.5</v>
      </c>
      <c r="G157" s="237">
        <f>'M1 FINAL'!F156</f>
        <v>11.5</v>
      </c>
      <c r="H157" s="237">
        <f>'M1 FINAL'!G156</f>
        <v>10</v>
      </c>
      <c r="I157" s="237">
        <f>'M1 FINAL'!H156</f>
        <v>13</v>
      </c>
      <c r="J157" s="237">
        <f>'M1 FINAL'!I156</f>
        <v>12</v>
      </c>
      <c r="K157" s="237">
        <f>'M1 FINAL'!J156</f>
        <v>15</v>
      </c>
      <c r="L157" s="237" t="str">
        <f>'M1 FINAL'!K156</f>
        <v/>
      </c>
      <c r="M157" s="237">
        <f>'M1 FINAL'!L156</f>
        <v>15</v>
      </c>
      <c r="N157" s="237">
        <f>'M1 FINAL'!M156</f>
        <v>12.5625</v>
      </c>
      <c r="O157" s="237" t="str">
        <f t="shared" si="21"/>
        <v>VAR</v>
      </c>
      <c r="P157" s="237">
        <f>'M2 FINAL'!D156</f>
        <v>14</v>
      </c>
      <c r="Q157" s="237" t="str">
        <f>'M2 FINAL'!E156</f>
        <v/>
      </c>
      <c r="R157" s="237">
        <f>'M2 FINAL'!F156</f>
        <v>14</v>
      </c>
      <c r="S157" s="237">
        <f>'M2 FINAL'!G156</f>
        <v>11.25</v>
      </c>
      <c r="T157" s="237" t="str">
        <f>'M2 FINAL'!H156</f>
        <v/>
      </c>
      <c r="U157" s="237">
        <f>'M2 FINAL'!I156</f>
        <v>11.25</v>
      </c>
      <c r="V157" s="237">
        <f>'M2 FINAL'!J156</f>
        <v>12.790000000000001</v>
      </c>
      <c r="W157" s="237" t="str">
        <f t="shared" si="22"/>
        <v>V</v>
      </c>
      <c r="X157" s="237">
        <f>'M3-FINAL'!E158</f>
        <v>13.625</v>
      </c>
      <c r="Y157" s="237" t="str">
        <f>'M3-FINAL'!F158</f>
        <v/>
      </c>
      <c r="Z157" s="237">
        <f>'M3-FINAL'!G158</f>
        <v>13.625</v>
      </c>
      <c r="AA157" s="237">
        <f>'M3-FINAL'!H158</f>
        <v>16.25</v>
      </c>
      <c r="AB157" s="237" t="str">
        <f>'M3-FINAL'!I158</f>
        <v/>
      </c>
      <c r="AC157" s="237">
        <f>'M3-FINAL'!J158</f>
        <v>16.25</v>
      </c>
      <c r="AD157" s="237">
        <f>'M3-FINAL'!K158</f>
        <v>14.9375</v>
      </c>
      <c r="AE157" s="237" t="str">
        <f t="shared" si="23"/>
        <v>V</v>
      </c>
      <c r="AF157" s="237">
        <f>'M4_FINAL '!E157</f>
        <v>12.125</v>
      </c>
      <c r="AG157" s="237" t="str">
        <f>IF('M4_FINAL '!F157="","",'M4_FINAL '!F157)</f>
        <v/>
      </c>
      <c r="AH157" s="237">
        <f>'M4_FINAL '!G157</f>
        <v>12.125</v>
      </c>
      <c r="AI157" s="237">
        <f>'M4_FINAL '!H157</f>
        <v>9</v>
      </c>
      <c r="AJ157" s="237">
        <f>IF('M4_FINAL '!I157="","",'M4_FINAL '!I157)</f>
        <v>11.5</v>
      </c>
      <c r="AK157" s="237">
        <f>'M4_FINAL '!J157</f>
        <v>11.5</v>
      </c>
      <c r="AL157" s="237">
        <f>'M4_FINAL '!K157</f>
        <v>11.850000000000001</v>
      </c>
      <c r="AM157" s="270" t="str">
        <f t="shared" si="24"/>
        <v>VPC</v>
      </c>
      <c r="AN157" s="237">
        <f>'M5-FINAL'!D156</f>
        <v>12</v>
      </c>
      <c r="AO157" s="237" t="str">
        <f>'M5-FINAL'!E156</f>
        <v/>
      </c>
      <c r="AP157" s="237">
        <f>'M5-FINAL'!F156</f>
        <v>12</v>
      </c>
      <c r="AQ157" s="237">
        <f>'M5-FINAL'!G156</f>
        <v>15</v>
      </c>
      <c r="AR157" s="237" t="str">
        <f>'M5-FINAL'!H156</f>
        <v/>
      </c>
      <c r="AS157" s="237">
        <f>'M5-FINAL'!I156</f>
        <v>15</v>
      </c>
      <c r="AT157" s="237">
        <f>'M5-FINAL'!J156</f>
        <v>10.5</v>
      </c>
      <c r="AU157" s="237" t="str">
        <f>'M5-FINAL'!K156</f>
        <v/>
      </c>
      <c r="AV157" s="237">
        <f>'M5-FINAL'!L156</f>
        <v>10.5</v>
      </c>
      <c r="AW157" s="237">
        <f>'M5-FINAL'!M156</f>
        <v>12.48</v>
      </c>
      <c r="AX157" s="237" t="str">
        <f t="shared" si="25"/>
        <v>V</v>
      </c>
      <c r="AY157" s="237">
        <f>'M6-FINAL'!D156</f>
        <v>11</v>
      </c>
      <c r="AZ157" s="237">
        <f>'M6-FINAL'!E156</f>
        <v>12</v>
      </c>
      <c r="BA157" s="237">
        <f>'M6-FINAL'!F156</f>
        <v>12</v>
      </c>
      <c r="BB157" s="237">
        <f>'M6-FINAL'!G156</f>
        <v>11</v>
      </c>
      <c r="BC157" s="237">
        <f>'M6-FINAL'!H156</f>
        <v>12</v>
      </c>
      <c r="BD157" s="237">
        <f>'M6-FINAL'!I156</f>
        <v>12</v>
      </c>
      <c r="BE157" s="237">
        <f>'M6-FINAL'!J156</f>
        <v>13</v>
      </c>
      <c r="BF157" s="237" t="str">
        <f>'M6-FINAL'!K156</f>
        <v/>
      </c>
      <c r="BG157" s="237">
        <f>'M6-FINAL'!L156</f>
        <v>13</v>
      </c>
      <c r="BH157" s="237">
        <f>'M6-FINAL'!M156</f>
        <v>12.3</v>
      </c>
      <c r="BI157" s="237" t="str">
        <f t="shared" si="29"/>
        <v>VAR</v>
      </c>
      <c r="BJ157" s="237">
        <f>M7_FINAL!E158</f>
        <v>17.25</v>
      </c>
      <c r="BK157" s="237" t="str">
        <f>M7_FINAL!F158</f>
        <v/>
      </c>
      <c r="BL157" s="237">
        <f>M7_FINAL!G158</f>
        <v>17.25</v>
      </c>
      <c r="BM157" s="237">
        <f>M7_FINAL!H158</f>
        <v>13</v>
      </c>
      <c r="BN157" s="237" t="str">
        <f>M7_FINAL!I158</f>
        <v/>
      </c>
      <c r="BO157" s="237">
        <f>M7_FINAL!J158</f>
        <v>13</v>
      </c>
      <c r="BP157" s="237">
        <f>M7_FINAL!K158</f>
        <v>14.870000000000001</v>
      </c>
      <c r="BQ157" s="237" t="str">
        <f t="shared" si="26"/>
        <v>V</v>
      </c>
      <c r="BR157" s="237">
        <f>M8FINAL!E158</f>
        <v>14</v>
      </c>
      <c r="BS157" s="237" t="str">
        <f>M8FINAL!F158</f>
        <v/>
      </c>
      <c r="BT157" s="237">
        <f>M8FINAL!G158</f>
        <v>14</v>
      </c>
      <c r="BU157" s="237">
        <f>M8FINAL!H158</f>
        <v>13.5</v>
      </c>
      <c r="BV157" s="237" t="str">
        <f>M8FINAL!I158</f>
        <v/>
      </c>
      <c r="BW157" s="237">
        <f>M8FINAL!J158</f>
        <v>13.5</v>
      </c>
      <c r="BX157" s="237">
        <f>M8FINAL!K158</f>
        <v>13.75</v>
      </c>
      <c r="BY157" s="237" t="str">
        <f t="shared" si="27"/>
        <v>V</v>
      </c>
      <c r="BZ157" s="237">
        <f t="shared" si="20"/>
        <v>13.192500000000001</v>
      </c>
      <c r="CA157" s="124" t="str">
        <f t="shared" si="28"/>
        <v xml:space="preserve">Admis(e) </v>
      </c>
      <c r="CB157" s="129" t="s">
        <v>335</v>
      </c>
    </row>
    <row r="158" spans="2:80">
      <c r="B158" s="102">
        <v>150</v>
      </c>
      <c r="C158" s="130" t="s">
        <v>333</v>
      </c>
      <c r="D158" s="142" t="s">
        <v>332</v>
      </c>
      <c r="E158" s="237">
        <f>'M1 FINAL'!D157</f>
        <v>6.8</v>
      </c>
      <c r="F158" s="237">
        <f>'M1 FINAL'!E157</f>
        <v>11</v>
      </c>
      <c r="G158" s="237">
        <f>'M1 FINAL'!F157</f>
        <v>11</v>
      </c>
      <c r="H158" s="237">
        <f>'M1 FINAL'!G157</f>
        <v>8</v>
      </c>
      <c r="I158" s="237">
        <f>'M1 FINAL'!H157</f>
        <v>12</v>
      </c>
      <c r="J158" s="237">
        <f>'M1 FINAL'!I157</f>
        <v>12</v>
      </c>
      <c r="K158" s="237">
        <f>'M1 FINAL'!J157</f>
        <v>10.5</v>
      </c>
      <c r="L158" s="237">
        <f>'M1 FINAL'!K157</f>
        <v>14</v>
      </c>
      <c r="M158" s="237">
        <f>'M1 FINAL'!L157</f>
        <v>12</v>
      </c>
      <c r="N158" s="237">
        <f>'M1 FINAL'!M157</f>
        <v>11.625</v>
      </c>
      <c r="O158" s="237" t="str">
        <f t="shared" si="21"/>
        <v>NV</v>
      </c>
      <c r="P158" s="237">
        <f>'M2 FINAL'!D157</f>
        <v>8.25</v>
      </c>
      <c r="Q158" s="237" t="str">
        <f>'M2 FINAL'!E157</f>
        <v/>
      </c>
      <c r="R158" s="237">
        <f>'M2 FINAL'!F157</f>
        <v>8.25</v>
      </c>
      <c r="S158" s="237">
        <f>'M2 FINAL'!G157</f>
        <v>1</v>
      </c>
      <c r="T158" s="237" t="str">
        <f>'M2 FINAL'!H157</f>
        <v/>
      </c>
      <c r="U158" s="237">
        <f>'M2 FINAL'!I157</f>
        <v>1</v>
      </c>
      <c r="V158" s="237">
        <f>'M2 FINAL'!J157</f>
        <v>5.0600000000000005</v>
      </c>
      <c r="W158" s="237" t="str">
        <f t="shared" si="22"/>
        <v>NV</v>
      </c>
      <c r="X158" s="237">
        <f>'M3-FINAL'!E159</f>
        <v>5.75</v>
      </c>
      <c r="Y158" s="237">
        <f>'M3-FINAL'!F159</f>
        <v>7.5</v>
      </c>
      <c r="Z158" s="237">
        <f>'M3-FINAL'!G159</f>
        <v>7.5</v>
      </c>
      <c r="AA158" s="237">
        <f>'M3-FINAL'!H159</f>
        <v>8.75</v>
      </c>
      <c r="AB158" s="237">
        <f>'M3-FINAL'!I159</f>
        <v>12</v>
      </c>
      <c r="AC158" s="237">
        <f>'M3-FINAL'!J159</f>
        <v>12</v>
      </c>
      <c r="AD158" s="237">
        <f>'M3-FINAL'!K159</f>
        <v>9.75</v>
      </c>
      <c r="AE158" s="237" t="str">
        <f t="shared" si="23"/>
        <v>NV</v>
      </c>
      <c r="AF158" s="237">
        <f>'M4_FINAL '!E158</f>
        <v>5.5</v>
      </c>
      <c r="AG158" s="237" t="str">
        <f>IF('M4_FINAL '!F158="","",'M4_FINAL '!F158)</f>
        <v/>
      </c>
      <c r="AH158" s="237">
        <f>'M4_FINAL '!G158</f>
        <v>5.5</v>
      </c>
      <c r="AI158" s="237">
        <f>'M4_FINAL '!H158</f>
        <v>4</v>
      </c>
      <c r="AJ158" s="237" t="str">
        <f>IF('M4_FINAL '!I158="","",'M4_FINAL '!I158)</f>
        <v/>
      </c>
      <c r="AK158" s="237">
        <f>'M4_FINAL '!J158</f>
        <v>4</v>
      </c>
      <c r="AL158" s="237">
        <f>'M4_FINAL '!K158</f>
        <v>4.84</v>
      </c>
      <c r="AM158" s="270" t="str">
        <f t="shared" si="24"/>
        <v>NV</v>
      </c>
      <c r="AN158" s="237">
        <f>'M5-FINAL'!D157</f>
        <v>12</v>
      </c>
      <c r="AO158" s="237" t="str">
        <f>'M5-FINAL'!E157</f>
        <v/>
      </c>
      <c r="AP158" s="237">
        <f>'M5-FINAL'!F157</f>
        <v>12</v>
      </c>
      <c r="AQ158" s="237">
        <f>'M5-FINAL'!G157</f>
        <v>15</v>
      </c>
      <c r="AR158" s="237" t="str">
        <f>'M5-FINAL'!H157</f>
        <v/>
      </c>
      <c r="AS158" s="237">
        <f>'M5-FINAL'!I157</f>
        <v>15</v>
      </c>
      <c r="AT158" s="237">
        <f>'M5-FINAL'!J157</f>
        <v>10.5</v>
      </c>
      <c r="AU158" s="237" t="str">
        <f>'M5-FINAL'!K157</f>
        <v/>
      </c>
      <c r="AV158" s="237">
        <f>'M5-FINAL'!L157</f>
        <v>10.5</v>
      </c>
      <c r="AW158" s="237">
        <f>'M5-FINAL'!M157</f>
        <v>12.48</v>
      </c>
      <c r="AX158" s="237" t="str">
        <f t="shared" si="25"/>
        <v>V</v>
      </c>
      <c r="AY158" s="237">
        <f>'M6-FINAL'!D157</f>
        <v>11.5</v>
      </c>
      <c r="AZ158" s="237">
        <f>'M6-FINAL'!E157</f>
        <v>12</v>
      </c>
      <c r="BA158" s="237">
        <f>'M6-FINAL'!F157</f>
        <v>12</v>
      </c>
      <c r="BB158" s="237">
        <f>'M6-FINAL'!G157</f>
        <v>11.5</v>
      </c>
      <c r="BC158" s="237">
        <f>'M6-FINAL'!H157</f>
        <v>12</v>
      </c>
      <c r="BD158" s="237">
        <f>'M6-FINAL'!I157</f>
        <v>12</v>
      </c>
      <c r="BE158" s="237">
        <f>'M6-FINAL'!J157</f>
        <v>13</v>
      </c>
      <c r="BF158" s="237" t="str">
        <f>'M6-FINAL'!K157</f>
        <v/>
      </c>
      <c r="BG158" s="237">
        <f>'M6-FINAL'!L157</f>
        <v>13</v>
      </c>
      <c r="BH158" s="237">
        <f>'M6-FINAL'!M157</f>
        <v>12.3</v>
      </c>
      <c r="BI158" s="237" t="str">
        <f t="shared" si="29"/>
        <v>VAR</v>
      </c>
      <c r="BJ158" s="237">
        <f>M7_FINAL!E159</f>
        <v>18.25</v>
      </c>
      <c r="BK158" s="237" t="str">
        <f>M7_FINAL!F159</f>
        <v/>
      </c>
      <c r="BL158" s="237">
        <f>M7_FINAL!G159</f>
        <v>18.25</v>
      </c>
      <c r="BM158" s="237">
        <f>M7_FINAL!H159</f>
        <v>15.5</v>
      </c>
      <c r="BN158" s="237" t="str">
        <f>M7_FINAL!I159</f>
        <v/>
      </c>
      <c r="BO158" s="237">
        <f>M7_FINAL!J159</f>
        <v>15.5</v>
      </c>
      <c r="BP158" s="237">
        <f>M7_FINAL!K159</f>
        <v>16.71</v>
      </c>
      <c r="BQ158" s="237" t="str">
        <f t="shared" si="26"/>
        <v>V</v>
      </c>
      <c r="BR158" s="237">
        <f>M8FINAL!E159</f>
        <v>20</v>
      </c>
      <c r="BS158" s="237" t="str">
        <f>M8FINAL!F159</f>
        <v/>
      </c>
      <c r="BT158" s="237">
        <f>M8FINAL!G159</f>
        <v>20</v>
      </c>
      <c r="BU158" s="237">
        <f>M8FINAL!H159</f>
        <v>13.75</v>
      </c>
      <c r="BV158" s="237" t="str">
        <f>M8FINAL!I159</f>
        <v/>
      </c>
      <c r="BW158" s="237">
        <f>M8FINAL!J159</f>
        <v>13.75</v>
      </c>
      <c r="BX158" s="237">
        <f>M8FINAL!K159</f>
        <v>16.875</v>
      </c>
      <c r="BY158" s="237" t="str">
        <f t="shared" si="27"/>
        <v>V</v>
      </c>
      <c r="BZ158" s="237">
        <f t="shared" si="20"/>
        <v>11.205000000000002</v>
      </c>
      <c r="CA158" s="124" t="str">
        <f t="shared" si="28"/>
        <v/>
      </c>
      <c r="CB158" s="130" t="s">
        <v>333</v>
      </c>
    </row>
    <row r="159" spans="2:80">
      <c r="B159" s="101">
        <v>151</v>
      </c>
      <c r="C159" s="129" t="s">
        <v>331</v>
      </c>
      <c r="D159" s="142" t="s">
        <v>330</v>
      </c>
      <c r="E159" s="237">
        <f>'M1 FINAL'!D158</f>
        <v>8</v>
      </c>
      <c r="F159" s="237">
        <f>'M1 FINAL'!E158</f>
        <v>12</v>
      </c>
      <c r="G159" s="237">
        <f>'M1 FINAL'!F158</f>
        <v>12</v>
      </c>
      <c r="H159" s="237">
        <f>'M1 FINAL'!G158</f>
        <v>11</v>
      </c>
      <c r="I159" s="237">
        <f>'M1 FINAL'!H158</f>
        <v>0</v>
      </c>
      <c r="J159" s="237">
        <f>'M1 FINAL'!I158</f>
        <v>11</v>
      </c>
      <c r="K159" s="237">
        <f>'M1 FINAL'!J158</f>
        <v>13.5</v>
      </c>
      <c r="L159" s="237" t="str">
        <f>'M1 FINAL'!K158</f>
        <v/>
      </c>
      <c r="M159" s="237">
        <f>'M1 FINAL'!L158</f>
        <v>13.5</v>
      </c>
      <c r="N159" s="237">
        <f>'M1 FINAL'!M158</f>
        <v>12</v>
      </c>
      <c r="O159" s="237" t="str">
        <f t="shared" si="21"/>
        <v>VAR</v>
      </c>
      <c r="P159" s="237">
        <f>'M2 FINAL'!D158</f>
        <v>13</v>
      </c>
      <c r="Q159" s="237" t="str">
        <f>'M2 FINAL'!E158</f>
        <v/>
      </c>
      <c r="R159" s="237">
        <f>'M2 FINAL'!F158</f>
        <v>13</v>
      </c>
      <c r="S159" s="237">
        <f>'M2 FINAL'!G158</f>
        <v>11.75</v>
      </c>
      <c r="T159" s="237" t="str">
        <f>'M2 FINAL'!H158</f>
        <v/>
      </c>
      <c r="U159" s="237">
        <f>'M2 FINAL'!I158</f>
        <v>11.75</v>
      </c>
      <c r="V159" s="237">
        <f>'M2 FINAL'!J158</f>
        <v>12.450000000000001</v>
      </c>
      <c r="W159" s="237" t="str">
        <f t="shared" si="22"/>
        <v>V</v>
      </c>
      <c r="X159" s="237">
        <f>'M3-FINAL'!E160</f>
        <v>8.5</v>
      </c>
      <c r="Y159" s="237">
        <f>'M3-FINAL'!F160</f>
        <v>0</v>
      </c>
      <c r="Z159" s="237">
        <f>'M3-FINAL'!G160</f>
        <v>8.5</v>
      </c>
      <c r="AA159" s="237">
        <f>'M3-FINAL'!H160</f>
        <v>15</v>
      </c>
      <c r="AB159" s="237" t="str">
        <f>'M3-FINAL'!I160</f>
        <v/>
      </c>
      <c r="AC159" s="237">
        <f>'M3-FINAL'!J160</f>
        <v>15</v>
      </c>
      <c r="AD159" s="237">
        <f>'M3-FINAL'!K160</f>
        <v>11.75</v>
      </c>
      <c r="AE159" s="237" t="str">
        <f t="shared" si="23"/>
        <v>VPC</v>
      </c>
      <c r="AF159" s="237">
        <f>'M4_FINAL '!E159</f>
        <v>14.375</v>
      </c>
      <c r="AG159" s="237" t="str">
        <f>IF('M4_FINAL '!F159="","",'M4_FINAL '!F159)</f>
        <v/>
      </c>
      <c r="AH159" s="237">
        <f>'M4_FINAL '!G159</f>
        <v>14.375</v>
      </c>
      <c r="AI159" s="237">
        <f>'M4_FINAL '!H159</f>
        <v>12.25</v>
      </c>
      <c r="AJ159" s="237" t="str">
        <f>IF('M4_FINAL '!I159="","",'M4_FINAL '!I159)</f>
        <v/>
      </c>
      <c r="AK159" s="237">
        <f>'M4_FINAL '!J159</f>
        <v>12.25</v>
      </c>
      <c r="AL159" s="237">
        <f>'M4_FINAL '!K159</f>
        <v>13.440000000000001</v>
      </c>
      <c r="AM159" s="270" t="str">
        <f t="shared" si="24"/>
        <v>V</v>
      </c>
      <c r="AN159" s="237">
        <f>'M5-FINAL'!D158</f>
        <v>11</v>
      </c>
      <c r="AO159" s="237" t="str">
        <f>'M5-FINAL'!E158</f>
        <v/>
      </c>
      <c r="AP159" s="237">
        <f>'M5-FINAL'!F158</f>
        <v>11</v>
      </c>
      <c r="AQ159" s="237">
        <f>'M5-FINAL'!G158</f>
        <v>15</v>
      </c>
      <c r="AR159" s="237" t="str">
        <f>'M5-FINAL'!H158</f>
        <v/>
      </c>
      <c r="AS159" s="237">
        <f>'M5-FINAL'!I158</f>
        <v>15</v>
      </c>
      <c r="AT159" s="237">
        <f>'M5-FINAL'!J158</f>
        <v>10.5</v>
      </c>
      <c r="AU159" s="237" t="str">
        <f>'M5-FINAL'!K158</f>
        <v/>
      </c>
      <c r="AV159" s="237">
        <f>'M5-FINAL'!L158</f>
        <v>10.5</v>
      </c>
      <c r="AW159" s="237">
        <f>'M5-FINAL'!M158</f>
        <v>12.15</v>
      </c>
      <c r="AX159" s="237" t="str">
        <f t="shared" si="25"/>
        <v>V</v>
      </c>
      <c r="AY159" s="237">
        <f>'M6-FINAL'!D158</f>
        <v>12</v>
      </c>
      <c r="AZ159" s="237" t="str">
        <f>'M6-FINAL'!E158</f>
        <v/>
      </c>
      <c r="BA159" s="237">
        <f>'M6-FINAL'!F158</f>
        <v>12</v>
      </c>
      <c r="BB159" s="237">
        <f>'M6-FINAL'!G158</f>
        <v>12</v>
      </c>
      <c r="BC159" s="237" t="str">
        <f>'M6-FINAL'!H158</f>
        <v/>
      </c>
      <c r="BD159" s="237">
        <f>'M6-FINAL'!I158</f>
        <v>12</v>
      </c>
      <c r="BE159" s="237">
        <f>'M6-FINAL'!J158</f>
        <v>13</v>
      </c>
      <c r="BF159" s="237" t="str">
        <f>'M6-FINAL'!K158</f>
        <v/>
      </c>
      <c r="BG159" s="237">
        <f>'M6-FINAL'!L158</f>
        <v>13</v>
      </c>
      <c r="BH159" s="237">
        <f>'M6-FINAL'!M158</f>
        <v>12.3</v>
      </c>
      <c r="BI159" s="237" t="str">
        <f t="shared" si="29"/>
        <v>V</v>
      </c>
      <c r="BJ159" s="237">
        <f>M7_FINAL!E160</f>
        <v>17.75</v>
      </c>
      <c r="BK159" s="237" t="str">
        <f>M7_FINAL!F160</f>
        <v/>
      </c>
      <c r="BL159" s="237">
        <f>M7_FINAL!G160</f>
        <v>17.75</v>
      </c>
      <c r="BM159" s="237">
        <f>M7_FINAL!H160</f>
        <v>15</v>
      </c>
      <c r="BN159" s="237" t="str">
        <f>M7_FINAL!I160</f>
        <v/>
      </c>
      <c r="BO159" s="237">
        <f>M7_FINAL!J160</f>
        <v>15</v>
      </c>
      <c r="BP159" s="237">
        <f>M7_FINAL!K160</f>
        <v>16.21</v>
      </c>
      <c r="BQ159" s="237" t="str">
        <f t="shared" si="26"/>
        <v>V</v>
      </c>
      <c r="BR159" s="237">
        <f>M8FINAL!E160</f>
        <v>20</v>
      </c>
      <c r="BS159" s="237" t="str">
        <f>M8FINAL!F160</f>
        <v/>
      </c>
      <c r="BT159" s="237">
        <f>M8FINAL!G160</f>
        <v>20</v>
      </c>
      <c r="BU159" s="237">
        <f>M8FINAL!H160</f>
        <v>13.75</v>
      </c>
      <c r="BV159" s="237" t="str">
        <f>M8FINAL!I160</f>
        <v/>
      </c>
      <c r="BW159" s="237">
        <f>M8FINAL!J160</f>
        <v>13.75</v>
      </c>
      <c r="BX159" s="237">
        <f>M8FINAL!K160</f>
        <v>16.875</v>
      </c>
      <c r="BY159" s="237" t="str">
        <f t="shared" si="27"/>
        <v>V</v>
      </c>
      <c r="BZ159" s="237">
        <f t="shared" si="20"/>
        <v>13.396875000000001</v>
      </c>
      <c r="CA159" s="124" t="str">
        <f t="shared" si="28"/>
        <v xml:space="preserve">Admis(e) </v>
      </c>
      <c r="CB159" s="129" t="s">
        <v>331</v>
      </c>
    </row>
    <row r="160" spans="2:80">
      <c r="B160" s="102">
        <v>152</v>
      </c>
      <c r="C160" s="133" t="s">
        <v>329</v>
      </c>
      <c r="D160" s="143" t="s">
        <v>328</v>
      </c>
      <c r="E160" s="237">
        <f>'M1 FINAL'!D159</f>
        <v>6.8</v>
      </c>
      <c r="F160" s="237">
        <f>'M1 FINAL'!E159</f>
        <v>11.5</v>
      </c>
      <c r="G160" s="237">
        <f>'M1 FINAL'!F159</f>
        <v>11.5</v>
      </c>
      <c r="H160" s="237">
        <f>'M1 FINAL'!G159</f>
        <v>11</v>
      </c>
      <c r="I160" s="237">
        <f>'M1 FINAL'!H159</f>
        <v>14</v>
      </c>
      <c r="J160" s="237">
        <f>'M1 FINAL'!I159</f>
        <v>12</v>
      </c>
      <c r="K160" s="237">
        <f>'M1 FINAL'!J159</f>
        <v>13</v>
      </c>
      <c r="L160" s="237" t="str">
        <f>'M1 FINAL'!K159</f>
        <v/>
      </c>
      <c r="M160" s="237">
        <f>'M1 FINAL'!L159</f>
        <v>13</v>
      </c>
      <c r="N160" s="237">
        <f>'M1 FINAL'!M159</f>
        <v>12.0625</v>
      </c>
      <c r="O160" s="237" t="str">
        <f t="shared" si="21"/>
        <v>VAR</v>
      </c>
      <c r="P160" s="237">
        <f>'M2 FINAL'!D159</f>
        <v>11.25</v>
      </c>
      <c r="Q160" s="237">
        <f>'M2 FINAL'!E159</f>
        <v>16</v>
      </c>
      <c r="R160" s="237">
        <f>'M2 FINAL'!F159</f>
        <v>12</v>
      </c>
      <c r="S160" s="237">
        <f>'M2 FINAL'!G159</f>
        <v>12.75</v>
      </c>
      <c r="T160" s="237" t="str">
        <f>'M2 FINAL'!H159</f>
        <v/>
      </c>
      <c r="U160" s="237">
        <f>'M2 FINAL'!I159</f>
        <v>12.75</v>
      </c>
      <c r="V160" s="237">
        <f>'M2 FINAL'!J159</f>
        <v>12.330000000000002</v>
      </c>
      <c r="W160" s="237" t="str">
        <f t="shared" si="22"/>
        <v>VAR</v>
      </c>
      <c r="X160" s="237">
        <f>'M3-FINAL'!E161</f>
        <v>7.875</v>
      </c>
      <c r="Y160" s="237">
        <f>'M3-FINAL'!F161</f>
        <v>9</v>
      </c>
      <c r="Z160" s="237">
        <f>'M3-FINAL'!G161</f>
        <v>9</v>
      </c>
      <c r="AA160" s="237">
        <f>'M3-FINAL'!H161</f>
        <v>13.5</v>
      </c>
      <c r="AB160" s="237" t="str">
        <f>'M3-FINAL'!I161</f>
        <v/>
      </c>
      <c r="AC160" s="237">
        <f>'M3-FINAL'!J161</f>
        <v>13.5</v>
      </c>
      <c r="AD160" s="237">
        <f>'M3-FINAL'!K161</f>
        <v>11.25</v>
      </c>
      <c r="AE160" s="237" t="str">
        <f t="shared" si="23"/>
        <v>VPC</v>
      </c>
      <c r="AF160" s="237">
        <f>'M4_FINAL '!E160</f>
        <v>10.375</v>
      </c>
      <c r="AG160" s="237">
        <f>IF('M4_FINAL '!F160="","",'M4_FINAL '!F160)</f>
        <v>12</v>
      </c>
      <c r="AH160" s="237">
        <f>'M4_FINAL '!G160</f>
        <v>12</v>
      </c>
      <c r="AI160" s="237">
        <f>'M4_FINAL '!H160</f>
        <v>8.5</v>
      </c>
      <c r="AJ160" s="237">
        <f>IF('M4_FINAL '!I160="","",'M4_FINAL '!I160)</f>
        <v>12</v>
      </c>
      <c r="AK160" s="237">
        <f>'M4_FINAL '!J160</f>
        <v>12</v>
      </c>
      <c r="AL160" s="237">
        <f>'M4_FINAL '!K160</f>
        <v>12</v>
      </c>
      <c r="AM160" s="270" t="str">
        <f t="shared" si="24"/>
        <v>VAR</v>
      </c>
      <c r="AN160" s="237">
        <f>'M5-FINAL'!D159</f>
        <v>13</v>
      </c>
      <c r="AO160" s="237" t="str">
        <f>'M5-FINAL'!E159</f>
        <v/>
      </c>
      <c r="AP160" s="237">
        <f>'M5-FINAL'!F159</f>
        <v>13</v>
      </c>
      <c r="AQ160" s="237">
        <f>'M5-FINAL'!G159</f>
        <v>15</v>
      </c>
      <c r="AR160" s="237" t="str">
        <f>'M5-FINAL'!H159</f>
        <v/>
      </c>
      <c r="AS160" s="237">
        <f>'M5-FINAL'!I159</f>
        <v>15</v>
      </c>
      <c r="AT160" s="237">
        <f>'M5-FINAL'!J159</f>
        <v>14</v>
      </c>
      <c r="AU160" s="237" t="str">
        <f>'M5-FINAL'!K159</f>
        <v/>
      </c>
      <c r="AV160" s="237">
        <f>'M5-FINAL'!L159</f>
        <v>14</v>
      </c>
      <c r="AW160" s="237">
        <f>'M5-FINAL'!M159</f>
        <v>14</v>
      </c>
      <c r="AX160" s="237" t="str">
        <f t="shared" si="25"/>
        <v>V</v>
      </c>
      <c r="AY160" s="237">
        <f>'M6-FINAL'!D159</f>
        <v>11.5</v>
      </c>
      <c r="AZ160" s="237" t="str">
        <f>'M6-FINAL'!E159</f>
        <v/>
      </c>
      <c r="BA160" s="237">
        <f>'M6-FINAL'!F159</f>
        <v>11.5</v>
      </c>
      <c r="BB160" s="237">
        <f>'M6-FINAL'!G159</f>
        <v>11.5</v>
      </c>
      <c r="BC160" s="237" t="str">
        <f>'M6-FINAL'!H159</f>
        <v/>
      </c>
      <c r="BD160" s="237">
        <f>'M6-FINAL'!I159</f>
        <v>11.5</v>
      </c>
      <c r="BE160" s="237">
        <f>'M6-FINAL'!J159</f>
        <v>13.5</v>
      </c>
      <c r="BF160" s="237" t="str">
        <f>'M6-FINAL'!K159</f>
        <v/>
      </c>
      <c r="BG160" s="237">
        <f>'M6-FINAL'!L159</f>
        <v>13.5</v>
      </c>
      <c r="BH160" s="237">
        <f>'M6-FINAL'!M159</f>
        <v>12.100000000000001</v>
      </c>
      <c r="BI160" s="237" t="str">
        <f t="shared" si="29"/>
        <v>V</v>
      </c>
      <c r="BJ160" s="237">
        <f>M7_FINAL!E161</f>
        <v>18.25</v>
      </c>
      <c r="BK160" s="237" t="str">
        <f>M7_FINAL!F161</f>
        <v/>
      </c>
      <c r="BL160" s="237">
        <f>M7_FINAL!G161</f>
        <v>18.25</v>
      </c>
      <c r="BM160" s="237">
        <f>M7_FINAL!H161</f>
        <v>15</v>
      </c>
      <c r="BN160" s="237" t="str">
        <f>M7_FINAL!I161</f>
        <v/>
      </c>
      <c r="BO160" s="237">
        <f>M7_FINAL!J161</f>
        <v>15</v>
      </c>
      <c r="BP160" s="237">
        <f>M7_FINAL!K161</f>
        <v>16.43</v>
      </c>
      <c r="BQ160" s="237" t="str">
        <f t="shared" si="26"/>
        <v>V</v>
      </c>
      <c r="BR160" s="237">
        <f>M8FINAL!E161</f>
        <v>20</v>
      </c>
      <c r="BS160" s="237" t="str">
        <f>M8FINAL!F161</f>
        <v/>
      </c>
      <c r="BT160" s="237">
        <f>M8FINAL!G161</f>
        <v>20</v>
      </c>
      <c r="BU160" s="237">
        <f>M8FINAL!H161</f>
        <v>14</v>
      </c>
      <c r="BV160" s="237" t="str">
        <f>M8FINAL!I161</f>
        <v/>
      </c>
      <c r="BW160" s="237">
        <f>M8FINAL!J161</f>
        <v>14</v>
      </c>
      <c r="BX160" s="237">
        <f>M8FINAL!K161</f>
        <v>17</v>
      </c>
      <c r="BY160" s="237" t="str">
        <f t="shared" si="27"/>
        <v>V</v>
      </c>
      <c r="BZ160" s="237">
        <f t="shared" si="20"/>
        <v>13.396562500000002</v>
      </c>
      <c r="CA160" s="124" t="str">
        <f t="shared" si="28"/>
        <v xml:space="preserve">Admis(e) </v>
      </c>
      <c r="CB160" s="133" t="s">
        <v>329</v>
      </c>
    </row>
    <row r="161" spans="2:80">
      <c r="B161" s="101">
        <v>153</v>
      </c>
      <c r="C161" s="133" t="s">
        <v>327</v>
      </c>
      <c r="D161" s="143" t="s">
        <v>277</v>
      </c>
      <c r="E161" s="237">
        <f>'M1 FINAL'!D160</f>
        <v>12.2</v>
      </c>
      <c r="F161" s="237" t="str">
        <f>'M1 FINAL'!E160</f>
        <v/>
      </c>
      <c r="G161" s="237">
        <f>'M1 FINAL'!F160</f>
        <v>12.2</v>
      </c>
      <c r="H161" s="237">
        <f>'M1 FINAL'!G160</f>
        <v>12</v>
      </c>
      <c r="I161" s="237" t="str">
        <f>'M1 FINAL'!H160</f>
        <v/>
      </c>
      <c r="J161" s="237">
        <f>'M1 FINAL'!I160</f>
        <v>12</v>
      </c>
      <c r="K161" s="237">
        <f>'M1 FINAL'!J160</f>
        <v>14.5</v>
      </c>
      <c r="L161" s="237" t="str">
        <f>'M1 FINAL'!K160</f>
        <v/>
      </c>
      <c r="M161" s="237">
        <f>'M1 FINAL'!L160</f>
        <v>14.5</v>
      </c>
      <c r="N161" s="237">
        <f>'M1 FINAL'!M160</f>
        <v>12.7</v>
      </c>
      <c r="O161" s="237" t="str">
        <f t="shared" si="21"/>
        <v>V</v>
      </c>
      <c r="P161" s="237">
        <f>'M2 FINAL'!D160</f>
        <v>16.25</v>
      </c>
      <c r="Q161" s="237" t="str">
        <f>'M2 FINAL'!E160</f>
        <v/>
      </c>
      <c r="R161" s="237">
        <f>'M2 FINAL'!F160</f>
        <v>16.25</v>
      </c>
      <c r="S161" s="237">
        <f>'M2 FINAL'!G160</f>
        <v>11.5</v>
      </c>
      <c r="T161" s="237" t="str">
        <f>'M2 FINAL'!H160</f>
        <v/>
      </c>
      <c r="U161" s="237">
        <f>'M2 FINAL'!I160</f>
        <v>11.5</v>
      </c>
      <c r="V161" s="237">
        <f>'M2 FINAL'!J160</f>
        <v>14.16</v>
      </c>
      <c r="W161" s="237" t="str">
        <f t="shared" si="22"/>
        <v>V</v>
      </c>
      <c r="X161" s="237">
        <f>'M3-FINAL'!E162</f>
        <v>12.125</v>
      </c>
      <c r="Y161" s="237" t="str">
        <f>'M3-FINAL'!F162</f>
        <v/>
      </c>
      <c r="Z161" s="237">
        <f>'M3-FINAL'!G162</f>
        <v>12.125</v>
      </c>
      <c r="AA161" s="237">
        <f>'M3-FINAL'!H162</f>
        <v>15.25</v>
      </c>
      <c r="AB161" s="237" t="str">
        <f>'M3-FINAL'!I162</f>
        <v/>
      </c>
      <c r="AC161" s="237">
        <f>'M3-FINAL'!J162</f>
        <v>15.25</v>
      </c>
      <c r="AD161" s="237">
        <f>'M3-FINAL'!K162</f>
        <v>13.6875</v>
      </c>
      <c r="AE161" s="237" t="str">
        <f t="shared" si="23"/>
        <v>V</v>
      </c>
      <c r="AF161" s="237">
        <f>'M4_FINAL '!E161</f>
        <v>12.875</v>
      </c>
      <c r="AG161" s="237" t="str">
        <f>IF('M4_FINAL '!F161="","",'M4_FINAL '!F161)</f>
        <v/>
      </c>
      <c r="AH161" s="237">
        <f>'M4_FINAL '!G161</f>
        <v>12.875</v>
      </c>
      <c r="AI161" s="237">
        <f>'M4_FINAL '!H161</f>
        <v>8.5</v>
      </c>
      <c r="AJ161" s="237">
        <f>IF('M4_FINAL '!I161="","",'M4_FINAL '!I161)</f>
        <v>12</v>
      </c>
      <c r="AK161" s="237">
        <f>'M4_FINAL '!J161</f>
        <v>12</v>
      </c>
      <c r="AL161" s="237">
        <f>'M4_FINAL '!K161</f>
        <v>12.490000000000002</v>
      </c>
      <c r="AM161" s="270" t="str">
        <f t="shared" si="24"/>
        <v>VAR</v>
      </c>
      <c r="AN161" s="237">
        <f>'M5-FINAL'!D160</f>
        <v>14</v>
      </c>
      <c r="AO161" s="237" t="str">
        <f>'M5-FINAL'!E160</f>
        <v/>
      </c>
      <c r="AP161" s="237">
        <f>'M5-FINAL'!F160</f>
        <v>14</v>
      </c>
      <c r="AQ161" s="237">
        <f>'M5-FINAL'!G160</f>
        <v>15</v>
      </c>
      <c r="AR161" s="237" t="str">
        <f>'M5-FINAL'!H160</f>
        <v/>
      </c>
      <c r="AS161" s="237">
        <f>'M5-FINAL'!I160</f>
        <v>15</v>
      </c>
      <c r="AT161" s="237">
        <f>'M5-FINAL'!J160</f>
        <v>14</v>
      </c>
      <c r="AU161" s="237" t="str">
        <f>'M5-FINAL'!K160</f>
        <v/>
      </c>
      <c r="AV161" s="237">
        <f>'M5-FINAL'!L160</f>
        <v>14</v>
      </c>
      <c r="AW161" s="237">
        <f>'M5-FINAL'!M160</f>
        <v>14.330000000000002</v>
      </c>
      <c r="AX161" s="237" t="str">
        <f t="shared" si="25"/>
        <v>V</v>
      </c>
      <c r="AY161" s="237">
        <f>'M6-FINAL'!D160</f>
        <v>15.5</v>
      </c>
      <c r="AZ161" s="237" t="str">
        <f>'M6-FINAL'!E160</f>
        <v/>
      </c>
      <c r="BA161" s="237">
        <f>'M6-FINAL'!F160</f>
        <v>15.5</v>
      </c>
      <c r="BB161" s="237">
        <f>'M6-FINAL'!G160</f>
        <v>15.5</v>
      </c>
      <c r="BC161" s="237" t="str">
        <f>'M6-FINAL'!H160</f>
        <v/>
      </c>
      <c r="BD161" s="237">
        <f>'M6-FINAL'!I160</f>
        <v>15.5</v>
      </c>
      <c r="BE161" s="237">
        <f>'M6-FINAL'!J160</f>
        <v>12.5</v>
      </c>
      <c r="BF161" s="237" t="str">
        <f>'M6-FINAL'!K160</f>
        <v/>
      </c>
      <c r="BG161" s="237">
        <f>'M6-FINAL'!L160</f>
        <v>12.5</v>
      </c>
      <c r="BH161" s="237">
        <f>'M6-FINAL'!M160</f>
        <v>14.6</v>
      </c>
      <c r="BI161" s="237" t="str">
        <f t="shared" si="29"/>
        <v>V</v>
      </c>
      <c r="BJ161" s="237">
        <f>M7_FINAL!E162</f>
        <v>18.25</v>
      </c>
      <c r="BK161" s="237" t="str">
        <f>M7_FINAL!F162</f>
        <v/>
      </c>
      <c r="BL161" s="237">
        <f>M7_FINAL!G162</f>
        <v>18.25</v>
      </c>
      <c r="BM161" s="237">
        <f>M7_FINAL!H162</f>
        <v>15</v>
      </c>
      <c r="BN161" s="237" t="str">
        <f>M7_FINAL!I162</f>
        <v/>
      </c>
      <c r="BO161" s="237">
        <f>M7_FINAL!J162</f>
        <v>15</v>
      </c>
      <c r="BP161" s="237">
        <f>M7_FINAL!K162</f>
        <v>16.43</v>
      </c>
      <c r="BQ161" s="237" t="str">
        <f t="shared" si="26"/>
        <v>V</v>
      </c>
      <c r="BR161" s="237">
        <f>M8FINAL!E162</f>
        <v>20</v>
      </c>
      <c r="BS161" s="237" t="str">
        <f>M8FINAL!F162</f>
        <v/>
      </c>
      <c r="BT161" s="237">
        <f>M8FINAL!G162</f>
        <v>20</v>
      </c>
      <c r="BU161" s="237">
        <f>M8FINAL!H162</f>
        <v>14.5</v>
      </c>
      <c r="BV161" s="237" t="str">
        <f>M8FINAL!I162</f>
        <v/>
      </c>
      <c r="BW161" s="237">
        <f>M8FINAL!J162</f>
        <v>14.5</v>
      </c>
      <c r="BX161" s="237">
        <f>M8FINAL!K162</f>
        <v>17.25</v>
      </c>
      <c r="BY161" s="237" t="str">
        <f t="shared" si="27"/>
        <v>V</v>
      </c>
      <c r="BZ161" s="237">
        <f t="shared" si="20"/>
        <v>14.455937500000001</v>
      </c>
      <c r="CA161" s="124" t="str">
        <f t="shared" si="28"/>
        <v xml:space="preserve">Admis(e) </v>
      </c>
      <c r="CB161" s="133" t="s">
        <v>327</v>
      </c>
    </row>
    <row r="162" spans="2:80">
      <c r="B162" s="102">
        <v>154</v>
      </c>
      <c r="C162" s="129" t="s">
        <v>326</v>
      </c>
      <c r="D162" s="142" t="s">
        <v>318</v>
      </c>
      <c r="E162" s="237">
        <f>'M1 FINAL'!D161</f>
        <v>16.3</v>
      </c>
      <c r="F162" s="237" t="str">
        <f>'M1 FINAL'!E161</f>
        <v/>
      </c>
      <c r="G162" s="237">
        <f>'M1 FINAL'!F161</f>
        <v>16.3</v>
      </c>
      <c r="H162" s="237">
        <f>'M1 FINAL'!G161</f>
        <v>12</v>
      </c>
      <c r="I162" s="237" t="str">
        <f>'M1 FINAL'!H161</f>
        <v/>
      </c>
      <c r="J162" s="237">
        <f>'M1 FINAL'!I161</f>
        <v>12</v>
      </c>
      <c r="K162" s="237">
        <f>'M1 FINAL'!J161</f>
        <v>12</v>
      </c>
      <c r="L162" s="237" t="str">
        <f>'M1 FINAL'!K161</f>
        <v/>
      </c>
      <c r="M162" s="237">
        <f>'M1 FINAL'!L161</f>
        <v>12</v>
      </c>
      <c r="N162" s="237">
        <f>'M1 FINAL'!M161</f>
        <v>13.612500000000001</v>
      </c>
      <c r="O162" s="237" t="str">
        <f t="shared" si="21"/>
        <v>V</v>
      </c>
      <c r="P162" s="237">
        <f>'M2 FINAL'!D161</f>
        <v>12</v>
      </c>
      <c r="Q162" s="237" t="str">
        <f>'M2 FINAL'!E161</f>
        <v/>
      </c>
      <c r="R162" s="237">
        <f>'M2 FINAL'!F161</f>
        <v>12</v>
      </c>
      <c r="S162" s="237">
        <f>'M2 FINAL'!G161</f>
        <v>11.75</v>
      </c>
      <c r="T162" s="237">
        <f>'M2 FINAL'!H161</f>
        <v>0</v>
      </c>
      <c r="U162" s="237">
        <f>'M2 FINAL'!I161</f>
        <v>11.75</v>
      </c>
      <c r="V162" s="237">
        <f>'M2 FINAL'!J161</f>
        <v>11.89</v>
      </c>
      <c r="W162" s="237" t="str">
        <f t="shared" si="22"/>
        <v>VPC</v>
      </c>
      <c r="X162" s="237">
        <f>'M3-FINAL'!E163</f>
        <v>7.375</v>
      </c>
      <c r="Y162" s="237">
        <f>'M3-FINAL'!F163</f>
        <v>12.5</v>
      </c>
      <c r="Z162" s="237">
        <f>'M3-FINAL'!G163</f>
        <v>12</v>
      </c>
      <c r="AA162" s="237">
        <f>'M3-FINAL'!H163</f>
        <v>10.25</v>
      </c>
      <c r="AB162" s="237">
        <f>'M3-FINAL'!I163</f>
        <v>12</v>
      </c>
      <c r="AC162" s="237">
        <f>'M3-FINAL'!J163</f>
        <v>12</v>
      </c>
      <c r="AD162" s="237">
        <f>'M3-FINAL'!K163</f>
        <v>12</v>
      </c>
      <c r="AE162" s="237" t="str">
        <f t="shared" si="23"/>
        <v>VAR</v>
      </c>
      <c r="AF162" s="237">
        <f>'M4_FINAL '!E162</f>
        <v>12.5</v>
      </c>
      <c r="AG162" s="237" t="str">
        <f>IF('M4_FINAL '!F162="","",'M4_FINAL '!F162)</f>
        <v/>
      </c>
      <c r="AH162" s="237">
        <f>'M4_FINAL '!G162</f>
        <v>12.5</v>
      </c>
      <c r="AI162" s="237">
        <f>'M4_FINAL '!H162</f>
        <v>9</v>
      </c>
      <c r="AJ162" s="237">
        <f>IF('M4_FINAL '!I162="","",'M4_FINAL '!I162)</f>
        <v>12</v>
      </c>
      <c r="AK162" s="237">
        <f>'M4_FINAL '!J162</f>
        <v>12</v>
      </c>
      <c r="AL162" s="237">
        <f>'M4_FINAL '!K162</f>
        <v>12.280000000000001</v>
      </c>
      <c r="AM162" s="270" t="str">
        <f t="shared" si="24"/>
        <v>VAR</v>
      </c>
      <c r="AN162" s="237">
        <f>'M5-FINAL'!D161</f>
        <v>16.600000000000001</v>
      </c>
      <c r="AO162" s="237" t="str">
        <f>'M5-FINAL'!E161</f>
        <v/>
      </c>
      <c r="AP162" s="237">
        <f>'M5-FINAL'!F161</f>
        <v>16.600000000000001</v>
      </c>
      <c r="AQ162" s="237">
        <f>'M5-FINAL'!G161</f>
        <v>15</v>
      </c>
      <c r="AR162" s="237" t="str">
        <f>'M5-FINAL'!H161</f>
        <v/>
      </c>
      <c r="AS162" s="237">
        <f>'M5-FINAL'!I161</f>
        <v>15</v>
      </c>
      <c r="AT162" s="237">
        <f>'M5-FINAL'!J161</f>
        <v>14.5</v>
      </c>
      <c r="AU162" s="237" t="str">
        <f>'M5-FINAL'!K161</f>
        <v/>
      </c>
      <c r="AV162" s="237">
        <f>'M5-FINAL'!L161</f>
        <v>14.5</v>
      </c>
      <c r="AW162" s="237">
        <f>'M5-FINAL'!M161</f>
        <v>15.358000000000001</v>
      </c>
      <c r="AX162" s="237" t="str">
        <f t="shared" si="25"/>
        <v>V</v>
      </c>
      <c r="AY162" s="237">
        <f>'M6-FINAL'!D161</f>
        <v>15</v>
      </c>
      <c r="AZ162" s="237" t="str">
        <f>'M6-FINAL'!E161</f>
        <v/>
      </c>
      <c r="BA162" s="237">
        <f>'M6-FINAL'!F161</f>
        <v>15</v>
      </c>
      <c r="BB162" s="237">
        <f>'M6-FINAL'!G161</f>
        <v>15</v>
      </c>
      <c r="BC162" s="237" t="str">
        <f>'M6-FINAL'!H161</f>
        <v/>
      </c>
      <c r="BD162" s="237">
        <f>'M6-FINAL'!I161</f>
        <v>15</v>
      </c>
      <c r="BE162" s="237">
        <f>'M6-FINAL'!J161</f>
        <v>12.5</v>
      </c>
      <c r="BF162" s="237" t="str">
        <f>'M6-FINAL'!K161</f>
        <v/>
      </c>
      <c r="BG162" s="237">
        <f>'M6-FINAL'!L161</f>
        <v>12.5</v>
      </c>
      <c r="BH162" s="237">
        <f>'M6-FINAL'!M161</f>
        <v>14.25</v>
      </c>
      <c r="BI162" s="237" t="str">
        <f t="shared" si="29"/>
        <v>V</v>
      </c>
      <c r="BJ162" s="237">
        <f>M7_FINAL!E163</f>
        <v>18.75</v>
      </c>
      <c r="BK162" s="237" t="str">
        <f>M7_FINAL!F163</f>
        <v/>
      </c>
      <c r="BL162" s="237">
        <f>M7_FINAL!G163</f>
        <v>18.75</v>
      </c>
      <c r="BM162" s="237">
        <f>M7_FINAL!H163</f>
        <v>15</v>
      </c>
      <c r="BN162" s="237" t="str">
        <f>M7_FINAL!I163</f>
        <v/>
      </c>
      <c r="BO162" s="237">
        <f>M7_FINAL!J163</f>
        <v>15</v>
      </c>
      <c r="BP162" s="237">
        <f>M7_FINAL!K163</f>
        <v>16.649999999999999</v>
      </c>
      <c r="BQ162" s="237" t="str">
        <f t="shared" si="26"/>
        <v>V</v>
      </c>
      <c r="BR162" s="237">
        <f>M8FINAL!E163</f>
        <v>20</v>
      </c>
      <c r="BS162" s="237" t="str">
        <f>M8FINAL!F163</f>
        <v/>
      </c>
      <c r="BT162" s="237">
        <f>M8FINAL!G163</f>
        <v>20</v>
      </c>
      <c r="BU162" s="237">
        <f>M8FINAL!H163</f>
        <v>14.25</v>
      </c>
      <c r="BV162" s="237" t="str">
        <f>M8FINAL!I163</f>
        <v/>
      </c>
      <c r="BW162" s="237">
        <f>M8FINAL!J163</f>
        <v>14.25</v>
      </c>
      <c r="BX162" s="237">
        <f>M8FINAL!K163</f>
        <v>17.125</v>
      </c>
      <c r="BY162" s="237" t="str">
        <f t="shared" si="27"/>
        <v>V</v>
      </c>
      <c r="BZ162" s="237">
        <f t="shared" si="20"/>
        <v>14.145687500000001</v>
      </c>
      <c r="CA162" s="124" t="str">
        <f t="shared" si="28"/>
        <v xml:space="preserve">Admis(e) </v>
      </c>
      <c r="CB162" s="129" t="s">
        <v>326</v>
      </c>
    </row>
    <row r="163" spans="2:80">
      <c r="B163" s="101">
        <v>155</v>
      </c>
      <c r="C163" s="129" t="s">
        <v>325</v>
      </c>
      <c r="D163" s="142" t="s">
        <v>324</v>
      </c>
      <c r="E163" s="237">
        <f>'M1 FINAL'!D162</f>
        <v>10.4</v>
      </c>
      <c r="F163" s="237">
        <f>'M1 FINAL'!E162</f>
        <v>12</v>
      </c>
      <c r="G163" s="237">
        <f>'M1 FINAL'!F162</f>
        <v>12</v>
      </c>
      <c r="H163" s="237">
        <f>'M1 FINAL'!G162</f>
        <v>12</v>
      </c>
      <c r="I163" s="237" t="str">
        <f>'M1 FINAL'!H162</f>
        <v/>
      </c>
      <c r="J163" s="237">
        <f>'M1 FINAL'!I162</f>
        <v>12</v>
      </c>
      <c r="K163" s="237">
        <f>'M1 FINAL'!J162</f>
        <v>10.5</v>
      </c>
      <c r="L163" s="237">
        <f>'M1 FINAL'!K162</f>
        <v>12</v>
      </c>
      <c r="M163" s="237">
        <f>'M1 FINAL'!L162</f>
        <v>12</v>
      </c>
      <c r="N163" s="237">
        <f>'M1 FINAL'!M162</f>
        <v>12</v>
      </c>
      <c r="O163" s="237" t="str">
        <f t="shared" si="21"/>
        <v>VAR</v>
      </c>
      <c r="P163" s="237">
        <f>'M2 FINAL'!D162</f>
        <v>11.25</v>
      </c>
      <c r="Q163" s="237">
        <f>'M2 FINAL'!E162</f>
        <v>14</v>
      </c>
      <c r="R163" s="237">
        <f>'M2 FINAL'!F162</f>
        <v>12</v>
      </c>
      <c r="S163" s="237">
        <f>'M2 FINAL'!G162</f>
        <v>11.25</v>
      </c>
      <c r="T163" s="237">
        <f>'M2 FINAL'!H162</f>
        <v>0</v>
      </c>
      <c r="U163" s="237">
        <f>'M2 FINAL'!I162</f>
        <v>11.25</v>
      </c>
      <c r="V163" s="237">
        <f>'M2 FINAL'!J162</f>
        <v>11.670000000000002</v>
      </c>
      <c r="W163" s="237" t="str">
        <f t="shared" si="22"/>
        <v>VPC</v>
      </c>
      <c r="X163" s="237">
        <f>'M3-FINAL'!E164</f>
        <v>10.375</v>
      </c>
      <c r="Y163" s="237" t="str">
        <f>'M3-FINAL'!F164</f>
        <v/>
      </c>
      <c r="Z163" s="237">
        <f>'M3-FINAL'!G164</f>
        <v>10.375</v>
      </c>
      <c r="AA163" s="237">
        <f>'M3-FINAL'!H164</f>
        <v>14</v>
      </c>
      <c r="AB163" s="237" t="str">
        <f>'M3-FINAL'!I164</f>
        <v/>
      </c>
      <c r="AC163" s="237">
        <f>'M3-FINAL'!J164</f>
        <v>14</v>
      </c>
      <c r="AD163" s="237">
        <f>'M3-FINAL'!K164</f>
        <v>12.1875</v>
      </c>
      <c r="AE163" s="237" t="str">
        <f t="shared" si="23"/>
        <v>V</v>
      </c>
      <c r="AF163" s="237">
        <f>'M4_FINAL '!E163</f>
        <v>12.5</v>
      </c>
      <c r="AG163" s="237" t="str">
        <f>IF('M4_FINAL '!F163="","",'M4_FINAL '!F163)</f>
        <v/>
      </c>
      <c r="AH163" s="237">
        <f>'M4_FINAL '!G163</f>
        <v>12.5</v>
      </c>
      <c r="AI163" s="237">
        <f>'M4_FINAL '!H163</f>
        <v>9.5</v>
      </c>
      <c r="AJ163" s="237">
        <f>IF('M4_FINAL '!I163="","",'M4_FINAL '!I163)</f>
        <v>12</v>
      </c>
      <c r="AK163" s="237">
        <f>'M4_FINAL '!J163</f>
        <v>12</v>
      </c>
      <c r="AL163" s="237">
        <f>'M4_FINAL '!K163</f>
        <v>12.280000000000001</v>
      </c>
      <c r="AM163" s="270" t="str">
        <f t="shared" si="24"/>
        <v>VAR</v>
      </c>
      <c r="AN163" s="237">
        <f>'M5-FINAL'!D162</f>
        <v>13</v>
      </c>
      <c r="AO163" s="237" t="str">
        <f>'M5-FINAL'!E162</f>
        <v/>
      </c>
      <c r="AP163" s="237">
        <f>'M5-FINAL'!F162</f>
        <v>13</v>
      </c>
      <c r="AQ163" s="237">
        <f>'M5-FINAL'!G162</f>
        <v>14.5</v>
      </c>
      <c r="AR163" s="237" t="str">
        <f>'M5-FINAL'!H162</f>
        <v/>
      </c>
      <c r="AS163" s="237">
        <f>'M5-FINAL'!I162</f>
        <v>14.5</v>
      </c>
      <c r="AT163" s="237">
        <f>'M5-FINAL'!J162</f>
        <v>14</v>
      </c>
      <c r="AU163" s="237" t="str">
        <f>'M5-FINAL'!K162</f>
        <v/>
      </c>
      <c r="AV163" s="237">
        <f>'M5-FINAL'!L162</f>
        <v>14</v>
      </c>
      <c r="AW163" s="237">
        <f>'M5-FINAL'!M162</f>
        <v>13.835000000000001</v>
      </c>
      <c r="AX163" s="237" t="str">
        <f t="shared" si="25"/>
        <v>V</v>
      </c>
      <c r="AY163" s="237">
        <f>'M6-FINAL'!D162</f>
        <v>12</v>
      </c>
      <c r="AZ163" s="237" t="str">
        <f>'M6-FINAL'!E162</f>
        <v/>
      </c>
      <c r="BA163" s="237">
        <f>'M6-FINAL'!F162</f>
        <v>12</v>
      </c>
      <c r="BB163" s="237">
        <f>'M6-FINAL'!G162</f>
        <v>12</v>
      </c>
      <c r="BC163" s="237" t="str">
        <f>'M6-FINAL'!H162</f>
        <v/>
      </c>
      <c r="BD163" s="237">
        <f>'M6-FINAL'!I162</f>
        <v>12</v>
      </c>
      <c r="BE163" s="237">
        <f>'M6-FINAL'!J162</f>
        <v>12.5</v>
      </c>
      <c r="BF163" s="237" t="str">
        <f>'M6-FINAL'!K162</f>
        <v/>
      </c>
      <c r="BG163" s="237">
        <f>'M6-FINAL'!L162</f>
        <v>12.5</v>
      </c>
      <c r="BH163" s="237">
        <f>'M6-FINAL'!M162</f>
        <v>12.15</v>
      </c>
      <c r="BI163" s="237" t="str">
        <f t="shared" si="29"/>
        <v>V</v>
      </c>
      <c r="BJ163" s="237">
        <f>M7_FINAL!E164</f>
        <v>16.5</v>
      </c>
      <c r="BK163" s="237" t="str">
        <f>M7_FINAL!F164</f>
        <v/>
      </c>
      <c r="BL163" s="237">
        <f>M7_FINAL!G164</f>
        <v>16.5</v>
      </c>
      <c r="BM163" s="237">
        <f>M7_FINAL!H164</f>
        <v>15.5</v>
      </c>
      <c r="BN163" s="237" t="str">
        <f>M7_FINAL!I164</f>
        <v/>
      </c>
      <c r="BO163" s="237">
        <f>M7_FINAL!J164</f>
        <v>15.5</v>
      </c>
      <c r="BP163" s="237">
        <f>M7_FINAL!K164</f>
        <v>15.940000000000001</v>
      </c>
      <c r="BQ163" s="237" t="str">
        <f t="shared" si="26"/>
        <v>V</v>
      </c>
      <c r="BR163" s="237">
        <f>M8FINAL!E164</f>
        <v>20</v>
      </c>
      <c r="BS163" s="237" t="str">
        <f>M8FINAL!F164</f>
        <v/>
      </c>
      <c r="BT163" s="237">
        <f>M8FINAL!G164</f>
        <v>20</v>
      </c>
      <c r="BU163" s="237">
        <f>M8FINAL!H164</f>
        <v>14</v>
      </c>
      <c r="BV163" s="237" t="str">
        <f>M8FINAL!I164</f>
        <v/>
      </c>
      <c r="BW163" s="237">
        <f>M8FINAL!J164</f>
        <v>14</v>
      </c>
      <c r="BX163" s="237">
        <f>M8FINAL!K164</f>
        <v>17</v>
      </c>
      <c r="BY163" s="237" t="str">
        <f t="shared" si="27"/>
        <v>V</v>
      </c>
      <c r="BZ163" s="237">
        <f t="shared" si="20"/>
        <v>13.3828125</v>
      </c>
      <c r="CA163" s="124" t="str">
        <f t="shared" si="28"/>
        <v xml:space="preserve">Admis(e) </v>
      </c>
      <c r="CB163" s="129" t="s">
        <v>325</v>
      </c>
    </row>
    <row r="164" spans="2:80">
      <c r="B164" s="102">
        <v>156</v>
      </c>
      <c r="C164" s="130" t="s">
        <v>323</v>
      </c>
      <c r="D164" s="142" t="s">
        <v>322</v>
      </c>
      <c r="E164" s="237">
        <f>'M1 FINAL'!D163</f>
        <v>0</v>
      </c>
      <c r="F164" s="237" t="str">
        <f>'M1 FINAL'!E163</f>
        <v/>
      </c>
      <c r="G164" s="237">
        <f>'M1 FINAL'!F163</f>
        <v>0</v>
      </c>
      <c r="H164" s="237">
        <f>'M1 FINAL'!G163</f>
        <v>0</v>
      </c>
      <c r="I164" s="237" t="str">
        <f>'M1 FINAL'!H163</f>
        <v/>
      </c>
      <c r="J164" s="237">
        <f>'M1 FINAL'!I163</f>
        <v>0</v>
      </c>
      <c r="K164" s="237">
        <f>'M1 FINAL'!J163</f>
        <v>0</v>
      </c>
      <c r="L164" s="237" t="str">
        <f>'M1 FINAL'!K163</f>
        <v/>
      </c>
      <c r="M164" s="237">
        <f>'M1 FINAL'!L163</f>
        <v>0</v>
      </c>
      <c r="N164" s="237">
        <f>'M1 FINAL'!M163</f>
        <v>0</v>
      </c>
      <c r="O164" s="237" t="str">
        <f t="shared" si="21"/>
        <v>NV</v>
      </c>
      <c r="P164" s="237">
        <f>'M2 FINAL'!D163</f>
        <v>0</v>
      </c>
      <c r="Q164" s="237" t="str">
        <f>'M2 FINAL'!E163</f>
        <v/>
      </c>
      <c r="R164" s="237">
        <f>'M2 FINAL'!F163</f>
        <v>0</v>
      </c>
      <c r="S164" s="237">
        <f>'M2 FINAL'!G163</f>
        <v>0</v>
      </c>
      <c r="T164" s="237" t="str">
        <f>'M2 FINAL'!H163</f>
        <v/>
      </c>
      <c r="U164" s="237">
        <f>'M2 FINAL'!I163</f>
        <v>0</v>
      </c>
      <c r="V164" s="237">
        <f>'M2 FINAL'!J163</f>
        <v>0</v>
      </c>
      <c r="W164" s="237" t="str">
        <f t="shared" si="22"/>
        <v>NV</v>
      </c>
      <c r="X164" s="237">
        <f>'M3-FINAL'!E165</f>
        <v>0</v>
      </c>
      <c r="Y164" s="237" t="str">
        <f>'M3-FINAL'!F165</f>
        <v/>
      </c>
      <c r="Z164" s="237">
        <f>'M3-FINAL'!G165</f>
        <v>0</v>
      </c>
      <c r="AA164" s="237">
        <f>'M3-FINAL'!H165</f>
        <v>7.25</v>
      </c>
      <c r="AB164" s="237" t="str">
        <f>'M3-FINAL'!I165</f>
        <v/>
      </c>
      <c r="AC164" s="237">
        <f>'M3-FINAL'!J165</f>
        <v>7.25</v>
      </c>
      <c r="AD164" s="237">
        <f>'M3-FINAL'!K165</f>
        <v>3.625</v>
      </c>
      <c r="AE164" s="237" t="str">
        <f t="shared" si="23"/>
        <v>NV</v>
      </c>
      <c r="AF164" s="237">
        <f>'M4_FINAL '!E164</f>
        <v>0</v>
      </c>
      <c r="AG164" s="237" t="str">
        <f>IF('M4_FINAL '!F164="","",'M4_FINAL '!F164)</f>
        <v/>
      </c>
      <c r="AH164" s="237">
        <f>'M4_FINAL '!G164</f>
        <v>0</v>
      </c>
      <c r="AI164" s="237">
        <f>'M4_FINAL '!H164</f>
        <v>0</v>
      </c>
      <c r="AJ164" s="237" t="str">
        <f>IF('M4_FINAL '!I164="","",'M4_FINAL '!I164)</f>
        <v/>
      </c>
      <c r="AK164" s="237">
        <f>'M4_FINAL '!J164</f>
        <v>0</v>
      </c>
      <c r="AL164" s="237">
        <f>'M4_FINAL '!K164</f>
        <v>0</v>
      </c>
      <c r="AM164" s="270" t="str">
        <f t="shared" si="24"/>
        <v>NV</v>
      </c>
      <c r="AN164" s="237">
        <f>'M5-FINAL'!D163</f>
        <v>11</v>
      </c>
      <c r="AO164" s="237" t="str">
        <f>'M5-FINAL'!E163</f>
        <v/>
      </c>
      <c r="AP164" s="237">
        <f>'M5-FINAL'!F163</f>
        <v>11</v>
      </c>
      <c r="AQ164" s="237">
        <f>'M5-FINAL'!G163</f>
        <v>0</v>
      </c>
      <c r="AR164" s="237" t="str">
        <f>'M5-FINAL'!H163</f>
        <v/>
      </c>
      <c r="AS164" s="237">
        <f>'M5-FINAL'!I163</f>
        <v>0</v>
      </c>
      <c r="AT164" s="237">
        <f>'M5-FINAL'!J163</f>
        <v>0</v>
      </c>
      <c r="AU164" s="237" t="str">
        <f>'M5-FINAL'!K163</f>
        <v/>
      </c>
      <c r="AV164" s="237">
        <f>'M5-FINAL'!L163</f>
        <v>0</v>
      </c>
      <c r="AW164" s="237">
        <f>'M5-FINAL'!M163</f>
        <v>3.6300000000000003</v>
      </c>
      <c r="AX164" s="237" t="str">
        <f t="shared" si="25"/>
        <v>NV</v>
      </c>
      <c r="AY164" s="237">
        <f>'M6-FINAL'!D163</f>
        <v>0</v>
      </c>
      <c r="AZ164" s="237" t="str">
        <f>'M6-FINAL'!E163</f>
        <v/>
      </c>
      <c r="BA164" s="237">
        <f>'M6-FINAL'!F163</f>
        <v>0</v>
      </c>
      <c r="BB164" s="237">
        <f>'M6-FINAL'!G163</f>
        <v>0</v>
      </c>
      <c r="BC164" s="237" t="str">
        <f>'M6-FINAL'!H163</f>
        <v/>
      </c>
      <c r="BD164" s="237">
        <f>'M6-FINAL'!I163</f>
        <v>0</v>
      </c>
      <c r="BE164" s="237">
        <f>'M6-FINAL'!J163</f>
        <v>0</v>
      </c>
      <c r="BF164" s="237" t="str">
        <f>'M6-FINAL'!K163</f>
        <v/>
      </c>
      <c r="BG164" s="237">
        <f>'M6-FINAL'!L163</f>
        <v>0</v>
      </c>
      <c r="BH164" s="237">
        <f>'M6-FINAL'!M163</f>
        <v>0</v>
      </c>
      <c r="BI164" s="237" t="str">
        <f t="shared" si="29"/>
        <v>NV</v>
      </c>
      <c r="BJ164" s="237">
        <f>M7_FINAL!E165</f>
        <v>0</v>
      </c>
      <c r="BK164" s="237" t="str">
        <f>M7_FINAL!F165</f>
        <v/>
      </c>
      <c r="BL164" s="237">
        <f>M7_FINAL!G165</f>
        <v>0</v>
      </c>
      <c r="BM164" s="237">
        <f>M7_FINAL!H165</f>
        <v>0</v>
      </c>
      <c r="BN164" s="237" t="str">
        <f>M7_FINAL!I165</f>
        <v/>
      </c>
      <c r="BO164" s="237">
        <f>M7_FINAL!J165</f>
        <v>0</v>
      </c>
      <c r="BP164" s="237">
        <f>M7_FINAL!K165</f>
        <v>0</v>
      </c>
      <c r="BQ164" s="237" t="str">
        <f t="shared" si="26"/>
        <v>NV</v>
      </c>
      <c r="BR164" s="237">
        <f>M8FINAL!E165</f>
        <v>0</v>
      </c>
      <c r="BS164" s="237" t="str">
        <f>M8FINAL!F165</f>
        <v/>
      </c>
      <c r="BT164" s="237">
        <f>M8FINAL!G165</f>
        <v>0</v>
      </c>
      <c r="BU164" s="237">
        <f>M8FINAL!H165</f>
        <v>0</v>
      </c>
      <c r="BV164" s="237" t="str">
        <f>M8FINAL!I165</f>
        <v/>
      </c>
      <c r="BW164" s="237">
        <f>M8FINAL!J165</f>
        <v>0</v>
      </c>
      <c r="BX164" s="237">
        <f>M8FINAL!K165</f>
        <v>0</v>
      </c>
      <c r="BY164" s="237" t="str">
        <f t="shared" si="27"/>
        <v>NV</v>
      </c>
      <c r="BZ164" s="237">
        <f t="shared" si="20"/>
        <v>0.9068750000000001</v>
      </c>
      <c r="CA164" s="124" t="str">
        <f t="shared" si="28"/>
        <v/>
      </c>
      <c r="CB164" s="130" t="s">
        <v>323</v>
      </c>
    </row>
    <row r="165" spans="2:80">
      <c r="B165" s="101">
        <v>157</v>
      </c>
      <c r="C165" s="131" t="s">
        <v>321</v>
      </c>
      <c r="D165" s="144" t="s">
        <v>289</v>
      </c>
      <c r="E165" s="237">
        <f>'M1 FINAL'!D164</f>
        <v>12</v>
      </c>
      <c r="F165" s="237" t="str">
        <f>'M1 FINAL'!E164</f>
        <v/>
      </c>
      <c r="G165" s="237">
        <f>'M1 FINAL'!F164</f>
        <v>12</v>
      </c>
      <c r="H165" s="237">
        <f>'M1 FINAL'!G164</f>
        <v>14.625</v>
      </c>
      <c r="I165" s="237" t="str">
        <f>'M1 FINAL'!H164</f>
        <v/>
      </c>
      <c r="J165" s="237">
        <f>'M1 FINAL'!I164</f>
        <v>14.625</v>
      </c>
      <c r="K165" s="237">
        <f>'M1 FINAL'!J164</f>
        <v>10</v>
      </c>
      <c r="L165" s="237" t="str">
        <f>'M1 FINAL'!K164</f>
        <v/>
      </c>
      <c r="M165" s="237">
        <f>'M1 FINAL'!L164</f>
        <v>10</v>
      </c>
      <c r="N165" s="237">
        <f>'M1 FINAL'!M164</f>
        <v>12.484375</v>
      </c>
      <c r="O165" s="237" t="str">
        <f t="shared" si="21"/>
        <v>V</v>
      </c>
      <c r="P165" s="237">
        <f>'M2 FINAL'!D164</f>
        <v>9.25</v>
      </c>
      <c r="Q165" s="237">
        <f>'M2 FINAL'!E164</f>
        <v>14</v>
      </c>
      <c r="R165" s="237">
        <f>'M2 FINAL'!F164</f>
        <v>12</v>
      </c>
      <c r="S165" s="237">
        <f>'M2 FINAL'!G164</f>
        <v>2.75</v>
      </c>
      <c r="T165" s="237">
        <f>'M2 FINAL'!H164</f>
        <v>6</v>
      </c>
      <c r="U165" s="237">
        <f>'M2 FINAL'!I164</f>
        <v>6</v>
      </c>
      <c r="V165" s="237">
        <f>'M2 FINAL'!J164</f>
        <v>9.3600000000000012</v>
      </c>
      <c r="W165" s="237" t="str">
        <f t="shared" si="22"/>
        <v>VPC</v>
      </c>
      <c r="X165" s="237">
        <f>'M3-FINAL'!E166</f>
        <v>2.125</v>
      </c>
      <c r="Y165" s="237">
        <f>'M3-FINAL'!F166</f>
        <v>9</v>
      </c>
      <c r="Z165" s="237">
        <f>'M3-FINAL'!G166</f>
        <v>9</v>
      </c>
      <c r="AA165" s="237">
        <f>'M3-FINAL'!H166</f>
        <v>9.875</v>
      </c>
      <c r="AB165" s="237">
        <f>'M3-FINAL'!I166</f>
        <v>12</v>
      </c>
      <c r="AC165" s="237">
        <f>'M3-FINAL'!J166</f>
        <v>12</v>
      </c>
      <c r="AD165" s="237">
        <f>'M3-FINAL'!K166</f>
        <v>10.5</v>
      </c>
      <c r="AE165" s="237" t="str">
        <f t="shared" si="23"/>
        <v>VPC</v>
      </c>
      <c r="AF165" s="237">
        <f>'M4_FINAL '!E165</f>
        <v>12</v>
      </c>
      <c r="AG165" s="237" t="str">
        <f>IF('M4_FINAL '!F165="","",'M4_FINAL '!F165)</f>
        <v/>
      </c>
      <c r="AH165" s="237">
        <f>'M4_FINAL '!G165</f>
        <v>12</v>
      </c>
      <c r="AI165" s="237">
        <f>'M4_FINAL '!H165</f>
        <v>3.5</v>
      </c>
      <c r="AJ165" s="237">
        <f>IF('M4_FINAL '!I165="","",'M4_FINAL '!I165)</f>
        <v>9</v>
      </c>
      <c r="AK165" s="237">
        <f>'M4_FINAL '!J165</f>
        <v>9</v>
      </c>
      <c r="AL165" s="237">
        <f>'M4_FINAL '!K165</f>
        <v>10.68</v>
      </c>
      <c r="AM165" s="270" t="str">
        <f t="shared" si="24"/>
        <v>VPC</v>
      </c>
      <c r="AN165" s="237">
        <f>'M5-FINAL'!D164</f>
        <v>13</v>
      </c>
      <c r="AO165" s="237" t="str">
        <f>'M5-FINAL'!E164</f>
        <v/>
      </c>
      <c r="AP165" s="237">
        <f>'M5-FINAL'!F164</f>
        <v>13</v>
      </c>
      <c r="AQ165" s="237">
        <f>'M5-FINAL'!G164</f>
        <v>12.5</v>
      </c>
      <c r="AR165" s="237" t="str">
        <f>'M5-FINAL'!H164</f>
        <v/>
      </c>
      <c r="AS165" s="237">
        <f>'M5-FINAL'!I164</f>
        <v>12.5</v>
      </c>
      <c r="AT165" s="237">
        <f>'M5-FINAL'!J164</f>
        <v>12.5</v>
      </c>
      <c r="AU165" s="237" t="str">
        <f>'M5-FINAL'!K164</f>
        <v/>
      </c>
      <c r="AV165" s="237">
        <f>'M5-FINAL'!L164</f>
        <v>12.5</v>
      </c>
      <c r="AW165" s="237">
        <f>'M5-FINAL'!M164</f>
        <v>12.664999999999999</v>
      </c>
      <c r="AX165" s="237" t="str">
        <f t="shared" si="25"/>
        <v>V</v>
      </c>
      <c r="AY165" s="237">
        <f>'M6-FINAL'!D164</f>
        <v>17</v>
      </c>
      <c r="AZ165" s="237" t="str">
        <f>'M6-FINAL'!E164</f>
        <v/>
      </c>
      <c r="BA165" s="237">
        <f>'M6-FINAL'!F164</f>
        <v>17</v>
      </c>
      <c r="BB165" s="237">
        <f>'M6-FINAL'!G164</f>
        <v>17</v>
      </c>
      <c r="BC165" s="237" t="str">
        <f>'M6-FINAL'!H164</f>
        <v/>
      </c>
      <c r="BD165" s="237">
        <f>'M6-FINAL'!I164</f>
        <v>17</v>
      </c>
      <c r="BE165" s="237">
        <f>'M6-FINAL'!J164</f>
        <v>13.5</v>
      </c>
      <c r="BF165" s="237" t="str">
        <f>'M6-FINAL'!K164</f>
        <v/>
      </c>
      <c r="BG165" s="237">
        <f>'M6-FINAL'!L164</f>
        <v>13.5</v>
      </c>
      <c r="BH165" s="237">
        <f>'M6-FINAL'!M164</f>
        <v>15.95</v>
      </c>
      <c r="BI165" s="237" t="str">
        <f t="shared" si="29"/>
        <v>V</v>
      </c>
      <c r="BJ165" s="237">
        <f>M7_FINAL!E166</f>
        <v>12</v>
      </c>
      <c r="BK165" s="237" t="str">
        <f>M7_FINAL!F166</f>
        <v/>
      </c>
      <c r="BL165" s="237">
        <f>M7_FINAL!G166</f>
        <v>12</v>
      </c>
      <c r="BM165" s="237">
        <f>M7_FINAL!H166</f>
        <v>12</v>
      </c>
      <c r="BN165" s="237" t="str">
        <f>M7_FINAL!I166</f>
        <v/>
      </c>
      <c r="BO165" s="237">
        <f>M7_FINAL!J166</f>
        <v>12</v>
      </c>
      <c r="BP165" s="237">
        <f>M7_FINAL!K166</f>
        <v>12</v>
      </c>
      <c r="BQ165" s="237" t="str">
        <f t="shared" si="26"/>
        <v>V</v>
      </c>
      <c r="BR165" s="237">
        <f>M8FINAL!E166</f>
        <v>20</v>
      </c>
      <c r="BS165" s="237" t="str">
        <f>M8FINAL!F166</f>
        <v/>
      </c>
      <c r="BT165" s="237">
        <f>M8FINAL!G166</f>
        <v>20</v>
      </c>
      <c r="BU165" s="237">
        <f>M8FINAL!H166</f>
        <v>12</v>
      </c>
      <c r="BV165" s="237" t="str">
        <f>M8FINAL!I166</f>
        <v/>
      </c>
      <c r="BW165" s="237">
        <f>M8FINAL!J166</f>
        <v>12</v>
      </c>
      <c r="BX165" s="237">
        <f>M8FINAL!K166</f>
        <v>16</v>
      </c>
      <c r="BY165" s="237" t="str">
        <f t="shared" si="27"/>
        <v>V</v>
      </c>
      <c r="BZ165" s="237">
        <f t="shared" si="20"/>
        <v>12.454921875</v>
      </c>
      <c r="CA165" s="124" t="str">
        <f t="shared" si="28"/>
        <v xml:space="preserve">Admis(e) </v>
      </c>
      <c r="CB165" s="133" t="s">
        <v>321</v>
      </c>
    </row>
    <row r="166" spans="2:80">
      <c r="B166" s="102">
        <v>158</v>
      </c>
      <c r="C166" s="130" t="s">
        <v>320</v>
      </c>
      <c r="D166" s="142" t="s">
        <v>319</v>
      </c>
      <c r="E166" s="237">
        <f>'M1 FINAL'!D165</f>
        <v>14.899999999999999</v>
      </c>
      <c r="F166" s="237" t="str">
        <f>'M1 FINAL'!E165</f>
        <v/>
      </c>
      <c r="G166" s="237">
        <f>'M1 FINAL'!F165</f>
        <v>14.899999999999999</v>
      </c>
      <c r="H166" s="237">
        <f>'M1 FINAL'!G165</f>
        <v>14.5</v>
      </c>
      <c r="I166" s="237" t="str">
        <f>'M1 FINAL'!H165</f>
        <v/>
      </c>
      <c r="J166" s="237">
        <f>'M1 FINAL'!I165</f>
        <v>14.5</v>
      </c>
      <c r="K166" s="237">
        <f>'M1 FINAL'!J165</f>
        <v>15.5</v>
      </c>
      <c r="L166" s="237" t="str">
        <f>'M1 FINAL'!K165</f>
        <v/>
      </c>
      <c r="M166" s="237">
        <f>'M1 FINAL'!L165</f>
        <v>15.5</v>
      </c>
      <c r="N166" s="237">
        <f>'M1 FINAL'!M165</f>
        <v>14.899999999999999</v>
      </c>
      <c r="O166" s="237" t="str">
        <f t="shared" si="21"/>
        <v>V</v>
      </c>
      <c r="P166" s="237">
        <f>'M2 FINAL'!D165</f>
        <v>16</v>
      </c>
      <c r="Q166" s="237" t="str">
        <f>'M2 FINAL'!E165</f>
        <v/>
      </c>
      <c r="R166" s="237">
        <f>'M2 FINAL'!F165</f>
        <v>16</v>
      </c>
      <c r="S166" s="237">
        <f>'M2 FINAL'!G165</f>
        <v>16.5</v>
      </c>
      <c r="T166" s="237" t="str">
        <f>'M2 FINAL'!H165</f>
        <v/>
      </c>
      <c r="U166" s="237">
        <f>'M2 FINAL'!I165</f>
        <v>16.5</v>
      </c>
      <c r="V166" s="237">
        <f>'M2 FINAL'!J165</f>
        <v>16.22</v>
      </c>
      <c r="W166" s="237" t="str">
        <f t="shared" si="22"/>
        <v>V</v>
      </c>
      <c r="X166" s="237">
        <f>'M3-FINAL'!E167</f>
        <v>14.25</v>
      </c>
      <c r="Y166" s="237" t="str">
        <f>'M3-FINAL'!F167</f>
        <v/>
      </c>
      <c r="Z166" s="237">
        <f>'M3-FINAL'!G167</f>
        <v>14.25</v>
      </c>
      <c r="AA166" s="237">
        <f>'M3-FINAL'!H167</f>
        <v>19.75</v>
      </c>
      <c r="AB166" s="237" t="str">
        <f>'M3-FINAL'!I167</f>
        <v/>
      </c>
      <c r="AC166" s="237">
        <f>'M3-FINAL'!J167</f>
        <v>19.75</v>
      </c>
      <c r="AD166" s="237">
        <f>'M3-FINAL'!K167</f>
        <v>17</v>
      </c>
      <c r="AE166" s="237" t="str">
        <f t="shared" si="23"/>
        <v>V</v>
      </c>
      <c r="AF166" s="237">
        <f>'M4_FINAL '!E166</f>
        <v>16</v>
      </c>
      <c r="AG166" s="237" t="str">
        <f>IF('M4_FINAL '!F166="","",'M4_FINAL '!F166)</f>
        <v/>
      </c>
      <c r="AH166" s="237">
        <f>'M4_FINAL '!G166</f>
        <v>16</v>
      </c>
      <c r="AI166" s="237">
        <f>'M4_FINAL '!H166</f>
        <v>13.75</v>
      </c>
      <c r="AJ166" s="237" t="str">
        <f>IF('M4_FINAL '!I166="","",'M4_FINAL '!I166)</f>
        <v/>
      </c>
      <c r="AK166" s="237">
        <f>'M4_FINAL '!J166</f>
        <v>13.75</v>
      </c>
      <c r="AL166" s="237">
        <f>'M4_FINAL '!K166</f>
        <v>15.010000000000002</v>
      </c>
      <c r="AM166" s="270" t="str">
        <f t="shared" si="24"/>
        <v>V</v>
      </c>
      <c r="AN166" s="237">
        <f>'M5-FINAL'!D165</f>
        <v>15</v>
      </c>
      <c r="AO166" s="237" t="str">
        <f>'M5-FINAL'!E165</f>
        <v/>
      </c>
      <c r="AP166" s="237">
        <f>'M5-FINAL'!F165</f>
        <v>15</v>
      </c>
      <c r="AQ166" s="237">
        <f>'M5-FINAL'!G165</f>
        <v>16</v>
      </c>
      <c r="AR166" s="237" t="str">
        <f>'M5-FINAL'!H165</f>
        <v/>
      </c>
      <c r="AS166" s="237">
        <f>'M5-FINAL'!I165</f>
        <v>16</v>
      </c>
      <c r="AT166" s="237">
        <f>'M5-FINAL'!J165</f>
        <v>14.5</v>
      </c>
      <c r="AU166" s="237" t="str">
        <f>'M5-FINAL'!K165</f>
        <v/>
      </c>
      <c r="AV166" s="237">
        <f>'M5-FINAL'!L165</f>
        <v>14.5</v>
      </c>
      <c r="AW166" s="237">
        <f>'M5-FINAL'!M165</f>
        <v>15.16</v>
      </c>
      <c r="AX166" s="237" t="str">
        <f t="shared" si="25"/>
        <v>V</v>
      </c>
      <c r="AY166" s="237">
        <f>'M6-FINAL'!D165</f>
        <v>16.5</v>
      </c>
      <c r="AZ166" s="237" t="str">
        <f>'M6-FINAL'!E165</f>
        <v/>
      </c>
      <c r="BA166" s="237">
        <f>'M6-FINAL'!F165</f>
        <v>16.5</v>
      </c>
      <c r="BB166" s="237">
        <f>'M6-FINAL'!G165</f>
        <v>16.5</v>
      </c>
      <c r="BC166" s="237" t="str">
        <f>'M6-FINAL'!H165</f>
        <v/>
      </c>
      <c r="BD166" s="237">
        <f>'M6-FINAL'!I165</f>
        <v>16.5</v>
      </c>
      <c r="BE166" s="237">
        <f>'M6-FINAL'!J165</f>
        <v>13</v>
      </c>
      <c r="BF166" s="237" t="str">
        <f>'M6-FINAL'!K165</f>
        <v/>
      </c>
      <c r="BG166" s="237">
        <f>'M6-FINAL'!L165</f>
        <v>13</v>
      </c>
      <c r="BH166" s="237">
        <f>'M6-FINAL'!M165</f>
        <v>15.450000000000001</v>
      </c>
      <c r="BI166" s="237" t="str">
        <f t="shared" si="29"/>
        <v>V</v>
      </c>
      <c r="BJ166" s="237">
        <f>M7_FINAL!E167</f>
        <v>18.5</v>
      </c>
      <c r="BK166" s="237" t="str">
        <f>M7_FINAL!F167</f>
        <v/>
      </c>
      <c r="BL166" s="237">
        <f>M7_FINAL!G167</f>
        <v>18.5</v>
      </c>
      <c r="BM166" s="237">
        <f>M7_FINAL!H167</f>
        <v>15</v>
      </c>
      <c r="BN166" s="237" t="str">
        <f>M7_FINAL!I167</f>
        <v/>
      </c>
      <c r="BO166" s="237">
        <f>M7_FINAL!J167</f>
        <v>15</v>
      </c>
      <c r="BP166" s="237">
        <f>M7_FINAL!K167</f>
        <v>16.54</v>
      </c>
      <c r="BQ166" s="237" t="str">
        <f t="shared" si="26"/>
        <v>V</v>
      </c>
      <c r="BR166" s="237">
        <f>M8FINAL!E167</f>
        <v>20</v>
      </c>
      <c r="BS166" s="237" t="str">
        <f>M8FINAL!F167</f>
        <v/>
      </c>
      <c r="BT166" s="237">
        <f>M8FINAL!G167</f>
        <v>20</v>
      </c>
      <c r="BU166" s="237">
        <f>M8FINAL!H167</f>
        <v>14.75</v>
      </c>
      <c r="BV166" s="237" t="str">
        <f>M8FINAL!I167</f>
        <v/>
      </c>
      <c r="BW166" s="237">
        <f>M8FINAL!J167</f>
        <v>14.75</v>
      </c>
      <c r="BX166" s="237">
        <f>M8FINAL!K167</f>
        <v>17.375</v>
      </c>
      <c r="BY166" s="237" t="str">
        <f t="shared" si="27"/>
        <v>V</v>
      </c>
      <c r="BZ166" s="237">
        <f t="shared" si="20"/>
        <v>15.956875</v>
      </c>
      <c r="CA166" s="124" t="str">
        <f t="shared" si="28"/>
        <v xml:space="preserve">Admis(e) </v>
      </c>
      <c r="CB166" s="130" t="s">
        <v>320</v>
      </c>
    </row>
    <row r="167" spans="2:80">
      <c r="B167" s="101">
        <v>159</v>
      </c>
      <c r="C167" s="131" t="s">
        <v>318</v>
      </c>
      <c r="D167" s="144" t="s">
        <v>317</v>
      </c>
      <c r="E167" s="237">
        <f>'M1 FINAL'!D166</f>
        <v>12</v>
      </c>
      <c r="F167" s="237" t="str">
        <f>'M1 FINAL'!E166</f>
        <v/>
      </c>
      <c r="G167" s="237">
        <f>'M1 FINAL'!F166</f>
        <v>12</v>
      </c>
      <c r="H167" s="237">
        <f>'M1 FINAL'!G166</f>
        <v>12.625</v>
      </c>
      <c r="I167" s="237" t="str">
        <f>'M1 FINAL'!H166</f>
        <v/>
      </c>
      <c r="J167" s="237">
        <f>'M1 FINAL'!I166</f>
        <v>12.625</v>
      </c>
      <c r="K167" s="237">
        <f>'M1 FINAL'!J166</f>
        <v>12</v>
      </c>
      <c r="L167" s="237" t="str">
        <f>'M1 FINAL'!K166</f>
        <v/>
      </c>
      <c r="M167" s="237">
        <f>'M1 FINAL'!L166</f>
        <v>12</v>
      </c>
      <c r="N167" s="237">
        <f>'M1 FINAL'!M166</f>
        <v>12.234375</v>
      </c>
      <c r="O167" s="237" t="str">
        <f t="shared" si="21"/>
        <v>V</v>
      </c>
      <c r="P167" s="237">
        <f>'M2 FINAL'!D166</f>
        <v>12</v>
      </c>
      <c r="Q167" s="237" t="str">
        <f>'M2 FINAL'!E166</f>
        <v/>
      </c>
      <c r="R167" s="237">
        <f>'M2 FINAL'!F166</f>
        <v>12</v>
      </c>
      <c r="S167" s="237">
        <f>'M2 FINAL'!G166</f>
        <v>14.75</v>
      </c>
      <c r="T167" s="237" t="str">
        <f>'M2 FINAL'!H166</f>
        <v/>
      </c>
      <c r="U167" s="237">
        <f>'M2 FINAL'!I166</f>
        <v>14.75</v>
      </c>
      <c r="V167" s="237">
        <f>'M2 FINAL'!J166</f>
        <v>13.21</v>
      </c>
      <c r="W167" s="237" t="str">
        <f t="shared" si="22"/>
        <v>V</v>
      </c>
      <c r="X167" s="237">
        <f>'M3-FINAL'!E168</f>
        <v>17.875</v>
      </c>
      <c r="Y167" s="237" t="str">
        <f>'M3-FINAL'!F168</f>
        <v/>
      </c>
      <c r="Z167" s="237">
        <f>'M3-FINAL'!G168</f>
        <v>17.875</v>
      </c>
      <c r="AA167" s="237">
        <f>'M3-FINAL'!H168</f>
        <v>14.5</v>
      </c>
      <c r="AB167" s="237" t="str">
        <f>'M3-FINAL'!I168</f>
        <v/>
      </c>
      <c r="AC167" s="237">
        <f>'M3-FINAL'!J168</f>
        <v>14.5</v>
      </c>
      <c r="AD167" s="237">
        <f>'M3-FINAL'!K168</f>
        <v>16.1875</v>
      </c>
      <c r="AE167" s="237" t="str">
        <f t="shared" si="23"/>
        <v>V</v>
      </c>
      <c r="AF167" s="237">
        <f>'M4_FINAL '!E167</f>
        <v>12</v>
      </c>
      <c r="AG167" s="237" t="str">
        <f>IF('M4_FINAL '!F167="","",'M4_FINAL '!F167)</f>
        <v/>
      </c>
      <c r="AH167" s="237">
        <f>'M4_FINAL '!G167</f>
        <v>12</v>
      </c>
      <c r="AI167" s="237">
        <f>'M4_FINAL '!H167</f>
        <v>17.25</v>
      </c>
      <c r="AJ167" s="237" t="str">
        <f>IF('M4_FINAL '!I167="","",'M4_FINAL '!I167)</f>
        <v/>
      </c>
      <c r="AK167" s="237">
        <f>'M4_FINAL '!J167</f>
        <v>17.25</v>
      </c>
      <c r="AL167" s="237">
        <f>'M4_FINAL '!K167</f>
        <v>14.31</v>
      </c>
      <c r="AM167" s="270" t="str">
        <f t="shared" si="24"/>
        <v>V</v>
      </c>
      <c r="AN167" s="237">
        <f>'M5-FINAL'!D166</f>
        <v>13</v>
      </c>
      <c r="AO167" s="237" t="str">
        <f>'M5-FINAL'!E166</f>
        <v/>
      </c>
      <c r="AP167" s="237">
        <f>'M5-FINAL'!F166</f>
        <v>13</v>
      </c>
      <c r="AQ167" s="237">
        <f>'M5-FINAL'!G166</f>
        <v>13.5</v>
      </c>
      <c r="AR167" s="237" t="str">
        <f>'M5-FINAL'!H166</f>
        <v/>
      </c>
      <c r="AS167" s="237">
        <f>'M5-FINAL'!I166</f>
        <v>13.5</v>
      </c>
      <c r="AT167" s="237">
        <f>'M5-FINAL'!J166</f>
        <v>12</v>
      </c>
      <c r="AU167" s="237" t="str">
        <f>'M5-FINAL'!K166</f>
        <v/>
      </c>
      <c r="AV167" s="237">
        <f>'M5-FINAL'!L166</f>
        <v>12</v>
      </c>
      <c r="AW167" s="237">
        <f>'M5-FINAL'!M166</f>
        <v>12.825000000000001</v>
      </c>
      <c r="AX167" s="237" t="str">
        <f t="shared" si="25"/>
        <v>V</v>
      </c>
      <c r="AY167" s="237">
        <f>'M6-FINAL'!D166</f>
        <v>13.25</v>
      </c>
      <c r="AZ167" s="237" t="str">
        <f>'M6-FINAL'!E166</f>
        <v/>
      </c>
      <c r="BA167" s="237">
        <f>'M6-FINAL'!F166</f>
        <v>13.25</v>
      </c>
      <c r="BB167" s="237">
        <f>'M6-FINAL'!G166</f>
        <v>13.5</v>
      </c>
      <c r="BC167" s="237" t="str">
        <f>'M6-FINAL'!H166</f>
        <v/>
      </c>
      <c r="BD167" s="237">
        <f>'M6-FINAL'!I166</f>
        <v>13.5</v>
      </c>
      <c r="BE167" s="237">
        <f>'M6-FINAL'!J166</f>
        <v>13.5</v>
      </c>
      <c r="BF167" s="237" t="str">
        <f>'M6-FINAL'!K166</f>
        <v/>
      </c>
      <c r="BG167" s="237">
        <f>'M6-FINAL'!L166</f>
        <v>13.5</v>
      </c>
      <c r="BH167" s="237">
        <f>'M6-FINAL'!M166</f>
        <v>13.425000000000001</v>
      </c>
      <c r="BI167" s="237" t="str">
        <f t="shared" si="29"/>
        <v>V</v>
      </c>
      <c r="BJ167" s="237">
        <f>M7_FINAL!E168</f>
        <v>14</v>
      </c>
      <c r="BK167" s="237" t="str">
        <f>M7_FINAL!F168</f>
        <v/>
      </c>
      <c r="BL167" s="237">
        <f>M7_FINAL!G168</f>
        <v>14</v>
      </c>
      <c r="BM167" s="237">
        <f>M7_FINAL!H168</f>
        <v>12</v>
      </c>
      <c r="BN167" s="237" t="str">
        <f>M7_FINAL!I168</f>
        <v/>
      </c>
      <c r="BO167" s="237">
        <f>M7_FINAL!J168</f>
        <v>12</v>
      </c>
      <c r="BP167" s="237">
        <f>M7_FINAL!K168</f>
        <v>12.88</v>
      </c>
      <c r="BQ167" s="237" t="str">
        <f t="shared" si="26"/>
        <v>V</v>
      </c>
      <c r="BR167" s="237">
        <f>M8FINAL!E168</f>
        <v>11</v>
      </c>
      <c r="BS167" s="237" t="str">
        <f>M8FINAL!F168</f>
        <v/>
      </c>
      <c r="BT167" s="237">
        <f>M8FINAL!G168</f>
        <v>11</v>
      </c>
      <c r="BU167" s="237">
        <f>M8FINAL!H168</f>
        <v>13.25</v>
      </c>
      <c r="BV167" s="237" t="str">
        <f>M8FINAL!I168</f>
        <v/>
      </c>
      <c r="BW167" s="237">
        <f>M8FINAL!J168</f>
        <v>13.25</v>
      </c>
      <c r="BX167" s="237">
        <f>M8FINAL!K168</f>
        <v>12.125</v>
      </c>
      <c r="BY167" s="237" t="str">
        <f t="shared" si="27"/>
        <v>V</v>
      </c>
      <c r="BZ167" s="237">
        <f t="shared" si="20"/>
        <v>13.399609374999999</v>
      </c>
      <c r="CA167" s="124" t="str">
        <f t="shared" si="28"/>
        <v xml:space="preserve">Admis(e) </v>
      </c>
      <c r="CB167" s="133" t="s">
        <v>318</v>
      </c>
    </row>
    <row r="168" spans="2:80">
      <c r="B168" s="102">
        <v>160</v>
      </c>
      <c r="C168" s="129" t="s">
        <v>316</v>
      </c>
      <c r="D168" s="142" t="s">
        <v>315</v>
      </c>
      <c r="E168" s="237">
        <f>'M1 FINAL'!D167</f>
        <v>8</v>
      </c>
      <c r="F168" s="237">
        <f>'M1 FINAL'!E167</f>
        <v>12</v>
      </c>
      <c r="G168" s="237">
        <f>'M1 FINAL'!F167</f>
        <v>12</v>
      </c>
      <c r="H168" s="237">
        <f>'M1 FINAL'!G167</f>
        <v>8.5</v>
      </c>
      <c r="I168" s="237">
        <f>'M1 FINAL'!H167</f>
        <v>12</v>
      </c>
      <c r="J168" s="237">
        <f>'M1 FINAL'!I167</f>
        <v>12</v>
      </c>
      <c r="K168" s="237">
        <f>'M1 FINAL'!J167</f>
        <v>10</v>
      </c>
      <c r="L168" s="237">
        <f>'M1 FINAL'!K167</f>
        <v>13.5</v>
      </c>
      <c r="M168" s="237">
        <f>'M1 FINAL'!L167</f>
        <v>12</v>
      </c>
      <c r="N168" s="237">
        <f>'M1 FINAL'!M167</f>
        <v>12</v>
      </c>
      <c r="O168" s="237" t="str">
        <f t="shared" si="21"/>
        <v>VAR</v>
      </c>
      <c r="P168" s="237">
        <f>'M2 FINAL'!D167</f>
        <v>7.5</v>
      </c>
      <c r="Q168" s="237" t="str">
        <f>'M2 FINAL'!E167</f>
        <v/>
      </c>
      <c r="R168" s="237">
        <f>'M2 FINAL'!F167</f>
        <v>7.5</v>
      </c>
      <c r="S168" s="237">
        <f>'M2 FINAL'!G167</f>
        <v>3.5</v>
      </c>
      <c r="T168" s="237" t="str">
        <f>'M2 FINAL'!H167</f>
        <v/>
      </c>
      <c r="U168" s="237">
        <f>'M2 FINAL'!I167</f>
        <v>3.5</v>
      </c>
      <c r="V168" s="237">
        <f>'M2 FINAL'!J167</f>
        <v>5.74</v>
      </c>
      <c r="W168" s="237" t="str">
        <f t="shared" si="22"/>
        <v>NV</v>
      </c>
      <c r="X168" s="237">
        <f>'M3-FINAL'!E169</f>
        <v>7</v>
      </c>
      <c r="Y168" s="237">
        <f>'M3-FINAL'!F169</f>
        <v>9.5</v>
      </c>
      <c r="Z168" s="237">
        <f>'M3-FINAL'!G169</f>
        <v>9.5</v>
      </c>
      <c r="AA168" s="237">
        <f>'M3-FINAL'!H169</f>
        <v>14.25</v>
      </c>
      <c r="AB168" s="237" t="str">
        <f>'M3-FINAL'!I169</f>
        <v/>
      </c>
      <c r="AC168" s="237">
        <f>'M3-FINAL'!J169</f>
        <v>14.25</v>
      </c>
      <c r="AD168" s="237">
        <f>'M3-FINAL'!K169</f>
        <v>11.875</v>
      </c>
      <c r="AE168" s="237" t="str">
        <f t="shared" si="23"/>
        <v>NV</v>
      </c>
      <c r="AF168" s="237">
        <f>'M4_FINAL '!E168</f>
        <v>2.875</v>
      </c>
      <c r="AG168" s="237" t="str">
        <f>IF('M4_FINAL '!F168="","",'M4_FINAL '!F168)</f>
        <v/>
      </c>
      <c r="AH168" s="237">
        <f>'M4_FINAL '!G168</f>
        <v>2.875</v>
      </c>
      <c r="AI168" s="237">
        <f>'M4_FINAL '!H168</f>
        <v>6.75</v>
      </c>
      <c r="AJ168" s="237" t="str">
        <f>IF('M4_FINAL '!I168="","",'M4_FINAL '!I168)</f>
        <v/>
      </c>
      <c r="AK168" s="237">
        <f>'M4_FINAL '!J168</f>
        <v>6.75</v>
      </c>
      <c r="AL168" s="237">
        <f>'M4_FINAL '!K168</f>
        <v>4.58</v>
      </c>
      <c r="AM168" s="270" t="str">
        <f t="shared" si="24"/>
        <v>NV</v>
      </c>
      <c r="AN168" s="237">
        <f>'M5-FINAL'!D167</f>
        <v>12</v>
      </c>
      <c r="AO168" s="237" t="str">
        <f>'M5-FINAL'!E167</f>
        <v/>
      </c>
      <c r="AP168" s="237">
        <f>'M5-FINAL'!F167</f>
        <v>12</v>
      </c>
      <c r="AQ168" s="237">
        <f>'M5-FINAL'!G167</f>
        <v>0</v>
      </c>
      <c r="AR168" s="237" t="str">
        <f>'M5-FINAL'!H167</f>
        <v/>
      </c>
      <c r="AS168" s="237">
        <f>'M5-FINAL'!I167</f>
        <v>0</v>
      </c>
      <c r="AT168" s="237">
        <f>'M5-FINAL'!J167</f>
        <v>0</v>
      </c>
      <c r="AU168" s="237" t="str">
        <f>'M5-FINAL'!K167</f>
        <v/>
      </c>
      <c r="AV168" s="237">
        <f>'M5-FINAL'!L167</f>
        <v>0</v>
      </c>
      <c r="AW168" s="237">
        <f>'M5-FINAL'!M167</f>
        <v>3.96</v>
      </c>
      <c r="AX168" s="237" t="str">
        <f t="shared" si="25"/>
        <v>NV</v>
      </c>
      <c r="AY168" s="237">
        <f>'M6-FINAL'!D167</f>
        <v>0</v>
      </c>
      <c r="AZ168" s="237" t="str">
        <f>'M6-FINAL'!E167</f>
        <v/>
      </c>
      <c r="BA168" s="237">
        <f>'M6-FINAL'!F167</f>
        <v>0</v>
      </c>
      <c r="BB168" s="237">
        <f>'M6-FINAL'!G167</f>
        <v>0</v>
      </c>
      <c r="BC168" s="237" t="str">
        <f>'M6-FINAL'!H167</f>
        <v/>
      </c>
      <c r="BD168" s="237">
        <f>'M6-FINAL'!I167</f>
        <v>0</v>
      </c>
      <c r="BE168" s="237">
        <f>'M6-FINAL'!J167</f>
        <v>0</v>
      </c>
      <c r="BF168" s="237" t="str">
        <f>'M6-FINAL'!K167</f>
        <v/>
      </c>
      <c r="BG168" s="237">
        <f>'M6-FINAL'!L167</f>
        <v>0</v>
      </c>
      <c r="BH168" s="237">
        <f>'M6-FINAL'!M167</f>
        <v>0</v>
      </c>
      <c r="BI168" s="237" t="str">
        <f t="shared" si="29"/>
        <v>NV</v>
      </c>
      <c r="BJ168" s="237">
        <f>M7_FINAL!E169</f>
        <v>0</v>
      </c>
      <c r="BK168" s="237" t="str">
        <f>M7_FINAL!F169</f>
        <v/>
      </c>
      <c r="BL168" s="237">
        <f>M7_FINAL!G169</f>
        <v>0</v>
      </c>
      <c r="BM168" s="237">
        <f>M7_FINAL!H169</f>
        <v>0</v>
      </c>
      <c r="BN168" s="237" t="str">
        <f>M7_FINAL!I169</f>
        <v/>
      </c>
      <c r="BO168" s="237">
        <f>M7_FINAL!J169</f>
        <v>0</v>
      </c>
      <c r="BP168" s="237">
        <f>M7_FINAL!K169</f>
        <v>0</v>
      </c>
      <c r="BQ168" s="237" t="str">
        <f t="shared" si="26"/>
        <v>NV</v>
      </c>
      <c r="BR168" s="237">
        <f>M8FINAL!E169</f>
        <v>0</v>
      </c>
      <c r="BS168" s="237" t="str">
        <f>M8FINAL!F169</f>
        <v/>
      </c>
      <c r="BT168" s="237">
        <f>M8FINAL!G169</f>
        <v>0</v>
      </c>
      <c r="BU168" s="237">
        <f>M8FINAL!H169</f>
        <v>6.5</v>
      </c>
      <c r="BV168" s="237" t="str">
        <f>M8FINAL!I169</f>
        <v/>
      </c>
      <c r="BW168" s="237">
        <f>M8FINAL!J169</f>
        <v>6.5</v>
      </c>
      <c r="BX168" s="237">
        <f>M8FINAL!K169</f>
        <v>3.25</v>
      </c>
      <c r="BY168" s="237" t="str">
        <f t="shared" si="27"/>
        <v>NV</v>
      </c>
      <c r="BZ168" s="237">
        <f t="shared" si="20"/>
        <v>5.1756250000000001</v>
      </c>
      <c r="CA168" s="124" t="str">
        <f t="shared" si="28"/>
        <v/>
      </c>
      <c r="CB168" s="129" t="s">
        <v>316</v>
      </c>
    </row>
    <row r="169" spans="2:80">
      <c r="B169" s="101">
        <v>161</v>
      </c>
      <c r="C169" s="130" t="s">
        <v>314</v>
      </c>
      <c r="D169" s="142" t="s">
        <v>313</v>
      </c>
      <c r="E169" s="237">
        <f>'M1 FINAL'!D168</f>
        <v>13.3</v>
      </c>
      <c r="F169" s="237" t="str">
        <f>'M1 FINAL'!E168</f>
        <v/>
      </c>
      <c r="G169" s="237">
        <f>'M1 FINAL'!F168</f>
        <v>13.3</v>
      </c>
      <c r="H169" s="237">
        <f>'M1 FINAL'!G168</f>
        <v>14</v>
      </c>
      <c r="I169" s="237" t="str">
        <f>'M1 FINAL'!H168</f>
        <v/>
      </c>
      <c r="J169" s="237">
        <f>'M1 FINAL'!I168</f>
        <v>14</v>
      </c>
      <c r="K169" s="237">
        <f>'M1 FINAL'!J168</f>
        <v>11</v>
      </c>
      <c r="L169" s="237" t="str">
        <f>'M1 FINAL'!K168</f>
        <v/>
      </c>
      <c r="M169" s="237">
        <f>'M1 FINAL'!L168</f>
        <v>11</v>
      </c>
      <c r="N169" s="237">
        <f>'M1 FINAL'!M168</f>
        <v>12.987500000000001</v>
      </c>
      <c r="O169" s="237" t="str">
        <f t="shared" si="21"/>
        <v>V</v>
      </c>
      <c r="P169" s="237">
        <f>'M2 FINAL'!D168</f>
        <v>13</v>
      </c>
      <c r="Q169" s="237" t="str">
        <f>'M2 FINAL'!E168</f>
        <v/>
      </c>
      <c r="R169" s="237">
        <f>'M2 FINAL'!F168</f>
        <v>13</v>
      </c>
      <c r="S169" s="237">
        <f>'M2 FINAL'!G168</f>
        <v>10</v>
      </c>
      <c r="T169" s="237">
        <f>'M2 FINAL'!H168</f>
        <v>9.5</v>
      </c>
      <c r="U169" s="237">
        <f>'M2 FINAL'!I168</f>
        <v>10</v>
      </c>
      <c r="V169" s="237">
        <f>'M2 FINAL'!J168</f>
        <v>11.680000000000001</v>
      </c>
      <c r="W169" s="237" t="str">
        <f t="shared" si="22"/>
        <v>VPC</v>
      </c>
      <c r="X169" s="237">
        <f>'M3-FINAL'!E170</f>
        <v>6</v>
      </c>
      <c r="Y169" s="237">
        <f>'M3-FINAL'!F170</f>
        <v>6.25</v>
      </c>
      <c r="Z169" s="237">
        <f>'M3-FINAL'!G170</f>
        <v>6.25</v>
      </c>
      <c r="AA169" s="237">
        <f>'M3-FINAL'!H170</f>
        <v>13.25</v>
      </c>
      <c r="AB169" s="237" t="str">
        <f>'M3-FINAL'!I170</f>
        <v/>
      </c>
      <c r="AC169" s="237">
        <f>'M3-FINAL'!J170</f>
        <v>13.25</v>
      </c>
      <c r="AD169" s="237">
        <f>'M3-FINAL'!K170</f>
        <v>9.75</v>
      </c>
      <c r="AE169" s="237" t="str">
        <f t="shared" si="23"/>
        <v>VPC</v>
      </c>
      <c r="AF169" s="237">
        <f>'M4_FINAL '!E169</f>
        <v>14</v>
      </c>
      <c r="AG169" s="237" t="str">
        <f>IF('M4_FINAL '!F169="","",'M4_FINAL '!F169)</f>
        <v/>
      </c>
      <c r="AH169" s="237">
        <f>'M4_FINAL '!G169</f>
        <v>14</v>
      </c>
      <c r="AI169" s="237">
        <f>'M4_FINAL '!H169</f>
        <v>8.5</v>
      </c>
      <c r="AJ169" s="237">
        <f>IF('M4_FINAL '!I169="","",'M4_FINAL '!I169)</f>
        <v>12</v>
      </c>
      <c r="AK169" s="237">
        <f>'M4_FINAL '!J169</f>
        <v>12</v>
      </c>
      <c r="AL169" s="237">
        <f>'M4_FINAL '!K169</f>
        <v>13.120000000000001</v>
      </c>
      <c r="AM169" s="270" t="str">
        <f t="shared" si="24"/>
        <v>VAR</v>
      </c>
      <c r="AN169" s="237">
        <f>'M5-FINAL'!D168</f>
        <v>13.2</v>
      </c>
      <c r="AO169" s="237" t="str">
        <f>'M5-FINAL'!E168</f>
        <v/>
      </c>
      <c r="AP169" s="237">
        <f>'M5-FINAL'!F168</f>
        <v>13.2</v>
      </c>
      <c r="AQ169" s="237">
        <f>'M5-FINAL'!G168</f>
        <v>15</v>
      </c>
      <c r="AR169" s="237" t="str">
        <f>'M5-FINAL'!H168</f>
        <v/>
      </c>
      <c r="AS169" s="237">
        <f>'M5-FINAL'!I168</f>
        <v>15</v>
      </c>
      <c r="AT169" s="237">
        <f>'M5-FINAL'!J168</f>
        <v>12.5</v>
      </c>
      <c r="AU169" s="237" t="str">
        <f>'M5-FINAL'!K168</f>
        <v/>
      </c>
      <c r="AV169" s="237">
        <f>'M5-FINAL'!L168</f>
        <v>12.5</v>
      </c>
      <c r="AW169" s="237">
        <f>'M5-FINAL'!M168</f>
        <v>13.556000000000001</v>
      </c>
      <c r="AX169" s="237" t="str">
        <f t="shared" si="25"/>
        <v>V</v>
      </c>
      <c r="AY169" s="237">
        <f>'M6-FINAL'!D168</f>
        <v>12.5</v>
      </c>
      <c r="AZ169" s="237" t="str">
        <f>'M6-FINAL'!E168</f>
        <v/>
      </c>
      <c r="BA169" s="237">
        <f>'M6-FINAL'!F168</f>
        <v>12.5</v>
      </c>
      <c r="BB169" s="237">
        <f>'M6-FINAL'!G168</f>
        <v>12.5</v>
      </c>
      <c r="BC169" s="237" t="str">
        <f>'M6-FINAL'!H168</f>
        <v/>
      </c>
      <c r="BD169" s="237">
        <f>'M6-FINAL'!I168</f>
        <v>12.5</v>
      </c>
      <c r="BE169" s="237">
        <f>'M6-FINAL'!J168</f>
        <v>13</v>
      </c>
      <c r="BF169" s="237" t="str">
        <f>'M6-FINAL'!K168</f>
        <v/>
      </c>
      <c r="BG169" s="237">
        <f>'M6-FINAL'!L168</f>
        <v>13</v>
      </c>
      <c r="BH169" s="237">
        <f>'M6-FINAL'!M168</f>
        <v>12.65</v>
      </c>
      <c r="BI169" s="237" t="str">
        <f t="shared" si="29"/>
        <v>V</v>
      </c>
      <c r="BJ169" s="237">
        <f>M7_FINAL!E170</f>
        <v>16</v>
      </c>
      <c r="BK169" s="237" t="str">
        <f>M7_FINAL!F170</f>
        <v/>
      </c>
      <c r="BL169" s="237">
        <f>M7_FINAL!G170</f>
        <v>16</v>
      </c>
      <c r="BM169" s="237">
        <f>M7_FINAL!H170</f>
        <v>15</v>
      </c>
      <c r="BN169" s="237" t="str">
        <f>M7_FINAL!I170</f>
        <v/>
      </c>
      <c r="BO169" s="237">
        <f>M7_FINAL!J170</f>
        <v>15</v>
      </c>
      <c r="BP169" s="237">
        <f>M7_FINAL!K170</f>
        <v>15.440000000000001</v>
      </c>
      <c r="BQ169" s="237" t="str">
        <f t="shared" si="26"/>
        <v>V</v>
      </c>
      <c r="BR169" s="237">
        <f>M8FINAL!E170</f>
        <v>20</v>
      </c>
      <c r="BS169" s="237" t="str">
        <f>M8FINAL!F170</f>
        <v/>
      </c>
      <c r="BT169" s="237">
        <f>M8FINAL!G170</f>
        <v>20</v>
      </c>
      <c r="BU169" s="237">
        <f>M8FINAL!H170</f>
        <v>14.25</v>
      </c>
      <c r="BV169" s="237" t="str">
        <f>M8FINAL!I170</f>
        <v/>
      </c>
      <c r="BW169" s="237">
        <f>M8FINAL!J170</f>
        <v>14.25</v>
      </c>
      <c r="BX169" s="237">
        <f>M8FINAL!K170</f>
        <v>17.125</v>
      </c>
      <c r="BY169" s="237" t="str">
        <f t="shared" si="27"/>
        <v>V</v>
      </c>
      <c r="BZ169" s="237">
        <f t="shared" si="20"/>
        <v>13.288562500000001</v>
      </c>
      <c r="CA169" s="124" t="str">
        <f t="shared" si="28"/>
        <v xml:space="preserve">Admis(e) </v>
      </c>
      <c r="CB169" s="130" t="s">
        <v>314</v>
      </c>
    </row>
    <row r="170" spans="2:80">
      <c r="B170" s="102">
        <v>162</v>
      </c>
      <c r="C170" s="130" t="s">
        <v>312</v>
      </c>
      <c r="D170" s="142" t="s">
        <v>251</v>
      </c>
      <c r="E170" s="237">
        <f>'M1 FINAL'!D169</f>
        <v>8.4</v>
      </c>
      <c r="F170" s="237">
        <f>'M1 FINAL'!E169</f>
        <v>12</v>
      </c>
      <c r="G170" s="237">
        <f>'M1 FINAL'!F169</f>
        <v>12</v>
      </c>
      <c r="H170" s="237">
        <f>'M1 FINAL'!G169</f>
        <v>12</v>
      </c>
      <c r="I170" s="237" t="str">
        <f>'M1 FINAL'!H169</f>
        <v/>
      </c>
      <c r="J170" s="237">
        <f>'M1 FINAL'!I169</f>
        <v>12</v>
      </c>
      <c r="K170" s="237">
        <f>'M1 FINAL'!J169</f>
        <v>16</v>
      </c>
      <c r="L170" s="237" t="str">
        <f>'M1 FINAL'!K169</f>
        <v/>
      </c>
      <c r="M170" s="237">
        <f>'M1 FINAL'!L169</f>
        <v>16</v>
      </c>
      <c r="N170" s="237">
        <f>'M1 FINAL'!M169</f>
        <v>13</v>
      </c>
      <c r="O170" s="237" t="str">
        <f t="shared" si="21"/>
        <v>VAR</v>
      </c>
      <c r="P170" s="237">
        <f>'M2 FINAL'!D169</f>
        <v>11.5</v>
      </c>
      <c r="Q170" s="237">
        <f>'M2 FINAL'!E169</f>
        <v>16</v>
      </c>
      <c r="R170" s="237">
        <f>'M2 FINAL'!F169</f>
        <v>12</v>
      </c>
      <c r="S170" s="237">
        <f>'M2 FINAL'!G169</f>
        <v>11</v>
      </c>
      <c r="T170" s="237">
        <f>'M2 FINAL'!H169</f>
        <v>12</v>
      </c>
      <c r="U170" s="237">
        <f>'M2 FINAL'!I169</f>
        <v>12</v>
      </c>
      <c r="V170" s="237">
        <f>'M2 FINAL'!J169</f>
        <v>12</v>
      </c>
      <c r="W170" s="237" t="str">
        <f t="shared" si="22"/>
        <v>VAR</v>
      </c>
      <c r="X170" s="237">
        <f>'M3-FINAL'!E171</f>
        <v>9</v>
      </c>
      <c r="Y170" s="237">
        <f>'M3-FINAL'!F171</f>
        <v>13.25</v>
      </c>
      <c r="Z170" s="237">
        <f>'M3-FINAL'!G171</f>
        <v>12</v>
      </c>
      <c r="AA170" s="237">
        <f>'M3-FINAL'!H171</f>
        <v>14.75</v>
      </c>
      <c r="AB170" s="237" t="str">
        <f>'M3-FINAL'!I171</f>
        <v/>
      </c>
      <c r="AC170" s="237">
        <f>'M3-FINAL'!J171</f>
        <v>14.75</v>
      </c>
      <c r="AD170" s="237">
        <f>'M3-FINAL'!K171</f>
        <v>13.375</v>
      </c>
      <c r="AE170" s="237" t="str">
        <f t="shared" si="23"/>
        <v>VAR</v>
      </c>
      <c r="AF170" s="237">
        <f>'M4_FINAL '!E170</f>
        <v>13.727499999999999</v>
      </c>
      <c r="AG170" s="237" t="str">
        <f>IF('M4_FINAL '!F170="","",'M4_FINAL '!F170)</f>
        <v/>
      </c>
      <c r="AH170" s="237">
        <f>'M4_FINAL '!G170</f>
        <v>13.727499999999999</v>
      </c>
      <c r="AI170" s="237">
        <f>'M4_FINAL '!H170</f>
        <v>8.5</v>
      </c>
      <c r="AJ170" s="237">
        <f>IF('M4_FINAL '!I170="","",'M4_FINAL '!I170)</f>
        <v>12</v>
      </c>
      <c r="AK170" s="237">
        <f>'M4_FINAL '!J170</f>
        <v>12</v>
      </c>
      <c r="AL170" s="237">
        <f>'M4_FINAL '!K170</f>
        <v>12.967400000000001</v>
      </c>
      <c r="AM170" s="270" t="str">
        <f t="shared" si="24"/>
        <v>VAR</v>
      </c>
      <c r="AN170" s="237">
        <f>'M5-FINAL'!D169</f>
        <v>13.5</v>
      </c>
      <c r="AO170" s="237" t="str">
        <f>'M5-FINAL'!E169</f>
        <v/>
      </c>
      <c r="AP170" s="237">
        <f>'M5-FINAL'!F169</f>
        <v>13.5</v>
      </c>
      <c r="AQ170" s="237">
        <f>'M5-FINAL'!G169</f>
        <v>15</v>
      </c>
      <c r="AR170" s="237" t="str">
        <f>'M5-FINAL'!H169</f>
        <v/>
      </c>
      <c r="AS170" s="237">
        <f>'M5-FINAL'!I169</f>
        <v>15</v>
      </c>
      <c r="AT170" s="237">
        <f>'M5-FINAL'!J169</f>
        <v>14</v>
      </c>
      <c r="AU170" s="237" t="str">
        <f>'M5-FINAL'!K169</f>
        <v/>
      </c>
      <c r="AV170" s="237">
        <f>'M5-FINAL'!L169</f>
        <v>14</v>
      </c>
      <c r="AW170" s="237">
        <f>'M5-FINAL'!M169</f>
        <v>14.165000000000003</v>
      </c>
      <c r="AX170" s="237" t="str">
        <f t="shared" si="25"/>
        <v>V</v>
      </c>
      <c r="AY170" s="237">
        <f>'M6-FINAL'!D169</f>
        <v>13</v>
      </c>
      <c r="AZ170" s="237" t="str">
        <f>'M6-FINAL'!E169</f>
        <v/>
      </c>
      <c r="BA170" s="237">
        <f>'M6-FINAL'!F169</f>
        <v>13</v>
      </c>
      <c r="BB170" s="237">
        <f>'M6-FINAL'!G169</f>
        <v>13</v>
      </c>
      <c r="BC170" s="237" t="str">
        <f>'M6-FINAL'!H169</f>
        <v/>
      </c>
      <c r="BD170" s="237">
        <f>'M6-FINAL'!I169</f>
        <v>13</v>
      </c>
      <c r="BE170" s="237">
        <f>'M6-FINAL'!J169</f>
        <v>13</v>
      </c>
      <c r="BF170" s="237" t="str">
        <f>'M6-FINAL'!K169</f>
        <v/>
      </c>
      <c r="BG170" s="237">
        <f>'M6-FINAL'!L169</f>
        <v>13</v>
      </c>
      <c r="BH170" s="237">
        <f>'M6-FINAL'!M169</f>
        <v>13</v>
      </c>
      <c r="BI170" s="237" t="str">
        <f t="shared" si="29"/>
        <v>V</v>
      </c>
      <c r="BJ170" s="237">
        <f>M7_FINAL!E171</f>
        <v>18.25</v>
      </c>
      <c r="BK170" s="237" t="str">
        <f>M7_FINAL!F171</f>
        <v/>
      </c>
      <c r="BL170" s="237">
        <f>M7_FINAL!G171</f>
        <v>18.25</v>
      </c>
      <c r="BM170" s="237">
        <f>M7_FINAL!H171</f>
        <v>15.5</v>
      </c>
      <c r="BN170" s="237" t="str">
        <f>M7_FINAL!I171</f>
        <v/>
      </c>
      <c r="BO170" s="237">
        <f>M7_FINAL!J171</f>
        <v>15.5</v>
      </c>
      <c r="BP170" s="237">
        <f>M7_FINAL!K171</f>
        <v>16.71</v>
      </c>
      <c r="BQ170" s="237" t="str">
        <f t="shared" si="26"/>
        <v>V</v>
      </c>
      <c r="BR170" s="237">
        <f>M8FINAL!E171</f>
        <v>20</v>
      </c>
      <c r="BS170" s="237" t="str">
        <f>M8FINAL!F171</f>
        <v/>
      </c>
      <c r="BT170" s="237">
        <f>M8FINAL!G171</f>
        <v>20</v>
      </c>
      <c r="BU170" s="237">
        <f>M8FINAL!H171</f>
        <v>14.25</v>
      </c>
      <c r="BV170" s="237" t="str">
        <f>M8FINAL!I171</f>
        <v/>
      </c>
      <c r="BW170" s="237">
        <f>M8FINAL!J171</f>
        <v>14.25</v>
      </c>
      <c r="BX170" s="237">
        <f>M8FINAL!K171</f>
        <v>17.125</v>
      </c>
      <c r="BY170" s="237" t="str">
        <f t="shared" si="27"/>
        <v>V</v>
      </c>
      <c r="BZ170" s="237">
        <f t="shared" si="20"/>
        <v>14.0428</v>
      </c>
      <c r="CA170" s="124" t="str">
        <f t="shared" si="28"/>
        <v xml:space="preserve">Admis(e) </v>
      </c>
      <c r="CB170" s="130" t="s">
        <v>312</v>
      </c>
    </row>
    <row r="171" spans="2:80">
      <c r="B171" s="101">
        <v>163</v>
      </c>
      <c r="C171" s="130" t="s">
        <v>312</v>
      </c>
      <c r="D171" s="142" t="s">
        <v>311</v>
      </c>
      <c r="E171" s="237">
        <f>'M1 FINAL'!D170</f>
        <v>7.4</v>
      </c>
      <c r="F171" s="237">
        <f>'M1 FINAL'!E170</f>
        <v>11.5</v>
      </c>
      <c r="G171" s="237">
        <f>'M1 FINAL'!F170</f>
        <v>11.5</v>
      </c>
      <c r="H171" s="237">
        <f>'M1 FINAL'!G170</f>
        <v>7.5</v>
      </c>
      <c r="I171" s="237">
        <f>'M1 FINAL'!H170</f>
        <v>13</v>
      </c>
      <c r="J171" s="237">
        <f>'M1 FINAL'!I170</f>
        <v>12</v>
      </c>
      <c r="K171" s="237">
        <f>'M1 FINAL'!J170</f>
        <v>5</v>
      </c>
      <c r="L171" s="237">
        <f>'M1 FINAL'!K170</f>
        <v>10</v>
      </c>
      <c r="M171" s="237">
        <f>'M1 FINAL'!L170</f>
        <v>10</v>
      </c>
      <c r="N171" s="237">
        <f>'M1 FINAL'!M170</f>
        <v>11.3125</v>
      </c>
      <c r="O171" s="237" t="str">
        <f t="shared" si="21"/>
        <v>VPC</v>
      </c>
      <c r="P171" s="237">
        <f>'M2 FINAL'!D170</f>
        <v>5</v>
      </c>
      <c r="Q171" s="237" t="str">
        <f>'M2 FINAL'!E170</f>
        <v/>
      </c>
      <c r="R171" s="237">
        <f>'M2 FINAL'!F170</f>
        <v>5</v>
      </c>
      <c r="S171" s="237">
        <f>'M2 FINAL'!G170</f>
        <v>4.25</v>
      </c>
      <c r="T171" s="237" t="str">
        <f>'M2 FINAL'!H170</f>
        <v/>
      </c>
      <c r="U171" s="237">
        <f>'M2 FINAL'!I170</f>
        <v>4.25</v>
      </c>
      <c r="V171" s="237">
        <f>'M2 FINAL'!J170</f>
        <v>4.67</v>
      </c>
      <c r="W171" s="237" t="str">
        <f t="shared" si="22"/>
        <v>NV</v>
      </c>
      <c r="X171" s="237">
        <f>'M3-FINAL'!E172</f>
        <v>8.75</v>
      </c>
      <c r="Y171" s="237">
        <f>'M3-FINAL'!F172</f>
        <v>8</v>
      </c>
      <c r="Z171" s="237">
        <f>'M3-FINAL'!G172</f>
        <v>8.75</v>
      </c>
      <c r="AA171" s="237">
        <f>'M3-FINAL'!H172</f>
        <v>10.25</v>
      </c>
      <c r="AB171" s="237">
        <f>'M3-FINAL'!I172</f>
        <v>12</v>
      </c>
      <c r="AC171" s="237">
        <f>'M3-FINAL'!J172</f>
        <v>12</v>
      </c>
      <c r="AD171" s="237">
        <f>'M3-FINAL'!K172</f>
        <v>10.375</v>
      </c>
      <c r="AE171" s="237" t="str">
        <f t="shared" si="23"/>
        <v>VPC</v>
      </c>
      <c r="AF171" s="237">
        <f>'M4_FINAL '!E171</f>
        <v>5.875</v>
      </c>
      <c r="AG171" s="237">
        <f>IF('M4_FINAL '!F171="","",'M4_FINAL '!F171)</f>
        <v>12</v>
      </c>
      <c r="AH171" s="237">
        <f>'M4_FINAL '!G171</f>
        <v>12</v>
      </c>
      <c r="AI171" s="237">
        <f>'M4_FINAL '!H171</f>
        <v>6.75</v>
      </c>
      <c r="AJ171" s="237">
        <f>IF('M4_FINAL '!I171="","",'M4_FINAL '!I171)</f>
        <v>8</v>
      </c>
      <c r="AK171" s="237">
        <f>'M4_FINAL '!J171</f>
        <v>8</v>
      </c>
      <c r="AL171" s="237">
        <f>'M4_FINAL '!K171</f>
        <v>10.24</v>
      </c>
      <c r="AM171" s="270" t="str">
        <f t="shared" si="24"/>
        <v>VPC</v>
      </c>
      <c r="AN171" s="237">
        <f>'M5-FINAL'!D170</f>
        <v>13.5</v>
      </c>
      <c r="AO171" s="237" t="str">
        <f>'M5-FINAL'!E170</f>
        <v/>
      </c>
      <c r="AP171" s="237">
        <f>'M5-FINAL'!F170</f>
        <v>13.5</v>
      </c>
      <c r="AQ171" s="237">
        <f>'M5-FINAL'!G170</f>
        <v>15.5</v>
      </c>
      <c r="AR171" s="237" t="str">
        <f>'M5-FINAL'!H170</f>
        <v/>
      </c>
      <c r="AS171" s="237">
        <f>'M5-FINAL'!I170</f>
        <v>15.5</v>
      </c>
      <c r="AT171" s="237">
        <f>'M5-FINAL'!J170</f>
        <v>14</v>
      </c>
      <c r="AU171" s="237" t="str">
        <f>'M5-FINAL'!K170</f>
        <v/>
      </c>
      <c r="AV171" s="237">
        <f>'M5-FINAL'!L170</f>
        <v>14</v>
      </c>
      <c r="AW171" s="237">
        <f>'M5-FINAL'!M170</f>
        <v>14.330000000000002</v>
      </c>
      <c r="AX171" s="237" t="str">
        <f t="shared" si="25"/>
        <v>V</v>
      </c>
      <c r="AY171" s="237">
        <f>'M6-FINAL'!D170</f>
        <v>14</v>
      </c>
      <c r="AZ171" s="237" t="str">
        <f>'M6-FINAL'!E170</f>
        <v/>
      </c>
      <c r="BA171" s="237">
        <f>'M6-FINAL'!F170</f>
        <v>14</v>
      </c>
      <c r="BB171" s="237">
        <f>'M6-FINAL'!G170</f>
        <v>14</v>
      </c>
      <c r="BC171" s="237" t="str">
        <f>'M6-FINAL'!H170</f>
        <v/>
      </c>
      <c r="BD171" s="237">
        <f>'M6-FINAL'!I170</f>
        <v>14</v>
      </c>
      <c r="BE171" s="237">
        <f>'M6-FINAL'!J170</f>
        <v>14</v>
      </c>
      <c r="BF171" s="237" t="str">
        <f>'M6-FINAL'!K170</f>
        <v/>
      </c>
      <c r="BG171" s="237">
        <f>'M6-FINAL'!L170</f>
        <v>14</v>
      </c>
      <c r="BH171" s="237">
        <f>'M6-FINAL'!M170</f>
        <v>14</v>
      </c>
      <c r="BI171" s="237" t="str">
        <f t="shared" si="29"/>
        <v>V</v>
      </c>
      <c r="BJ171" s="237">
        <f>M7_FINAL!E172</f>
        <v>18</v>
      </c>
      <c r="BK171" s="237" t="str">
        <f>M7_FINAL!F172</f>
        <v/>
      </c>
      <c r="BL171" s="237">
        <f>M7_FINAL!G172</f>
        <v>18</v>
      </c>
      <c r="BM171" s="237">
        <f>M7_FINAL!H172</f>
        <v>15.75</v>
      </c>
      <c r="BN171" s="237" t="str">
        <f>M7_FINAL!I172</f>
        <v/>
      </c>
      <c r="BO171" s="237">
        <f>M7_FINAL!J172</f>
        <v>15.75</v>
      </c>
      <c r="BP171" s="237">
        <f>M7_FINAL!K172</f>
        <v>16.740000000000002</v>
      </c>
      <c r="BQ171" s="237" t="str">
        <f t="shared" si="26"/>
        <v>V</v>
      </c>
      <c r="BR171" s="237">
        <f>M8FINAL!E172</f>
        <v>20</v>
      </c>
      <c r="BS171" s="237" t="str">
        <f>M8FINAL!F172</f>
        <v/>
      </c>
      <c r="BT171" s="237">
        <f>M8FINAL!G172</f>
        <v>20</v>
      </c>
      <c r="BU171" s="237">
        <f>M8FINAL!H172</f>
        <v>13.5</v>
      </c>
      <c r="BV171" s="237" t="str">
        <f>M8FINAL!I172</f>
        <v/>
      </c>
      <c r="BW171" s="237">
        <f>M8FINAL!J172</f>
        <v>13.5</v>
      </c>
      <c r="BX171" s="237">
        <f>M8FINAL!K172</f>
        <v>16.75</v>
      </c>
      <c r="BY171" s="237" t="str">
        <f t="shared" si="27"/>
        <v>V</v>
      </c>
      <c r="BZ171" s="237">
        <f t="shared" si="20"/>
        <v>12.302187500000002</v>
      </c>
      <c r="CA171" s="124" t="str">
        <f t="shared" si="28"/>
        <v/>
      </c>
      <c r="CB171" s="130" t="s">
        <v>312</v>
      </c>
    </row>
    <row r="172" spans="2:80">
      <c r="B172" s="102">
        <v>164</v>
      </c>
      <c r="C172" s="130" t="s">
        <v>310</v>
      </c>
      <c r="D172" s="142" t="s">
        <v>309</v>
      </c>
      <c r="E172" s="237">
        <f>'M1 FINAL'!D171</f>
        <v>11.6</v>
      </c>
      <c r="F172" s="237">
        <f>'M1 FINAL'!E171</f>
        <v>12</v>
      </c>
      <c r="G172" s="237">
        <f>'M1 FINAL'!F171</f>
        <v>12</v>
      </c>
      <c r="H172" s="237">
        <f>'M1 FINAL'!G171</f>
        <v>9.5</v>
      </c>
      <c r="I172" s="237">
        <f>'M1 FINAL'!H171</f>
        <v>13</v>
      </c>
      <c r="J172" s="237">
        <f>'M1 FINAL'!I171</f>
        <v>12</v>
      </c>
      <c r="K172" s="237">
        <f>'M1 FINAL'!J171</f>
        <v>12.5</v>
      </c>
      <c r="L172" s="237" t="str">
        <f>'M1 FINAL'!K171</f>
        <v/>
      </c>
      <c r="M172" s="237">
        <f>'M1 FINAL'!L171</f>
        <v>12.5</v>
      </c>
      <c r="N172" s="237">
        <f>'M1 FINAL'!M171</f>
        <v>12.125</v>
      </c>
      <c r="O172" s="237" t="str">
        <f t="shared" si="21"/>
        <v>VAR</v>
      </c>
      <c r="P172" s="237">
        <f>'M2 FINAL'!D171</f>
        <v>11</v>
      </c>
      <c r="Q172" s="237">
        <f>'M2 FINAL'!E171</f>
        <v>14</v>
      </c>
      <c r="R172" s="237">
        <f>'M2 FINAL'!F171</f>
        <v>12</v>
      </c>
      <c r="S172" s="237">
        <f>'M2 FINAL'!G171</f>
        <v>4.75</v>
      </c>
      <c r="T172" s="237">
        <f>'M2 FINAL'!H171</f>
        <v>7</v>
      </c>
      <c r="U172" s="237">
        <f>'M2 FINAL'!I171</f>
        <v>7</v>
      </c>
      <c r="V172" s="237">
        <f>'M2 FINAL'!J171</f>
        <v>9.8000000000000007</v>
      </c>
      <c r="W172" s="237" t="str">
        <f t="shared" si="22"/>
        <v>VPC</v>
      </c>
      <c r="X172" s="237">
        <f>'M3-FINAL'!E173</f>
        <v>2.75</v>
      </c>
      <c r="Y172" s="237">
        <f>'M3-FINAL'!F173</f>
        <v>3</v>
      </c>
      <c r="Z172" s="237">
        <f>'M3-FINAL'!G173</f>
        <v>3</v>
      </c>
      <c r="AA172" s="237">
        <f>'M3-FINAL'!H173</f>
        <v>10.75</v>
      </c>
      <c r="AB172" s="237">
        <f>'M3-FINAL'!I173</f>
        <v>12</v>
      </c>
      <c r="AC172" s="237">
        <f>'M3-FINAL'!J173</f>
        <v>12</v>
      </c>
      <c r="AD172" s="237">
        <f>'M3-FINAL'!K173</f>
        <v>7.5</v>
      </c>
      <c r="AE172" s="237" t="str">
        <f t="shared" si="23"/>
        <v>NV</v>
      </c>
      <c r="AF172" s="237">
        <f>'M4_FINAL '!E172</f>
        <v>11.5</v>
      </c>
      <c r="AG172" s="237">
        <f>IF('M4_FINAL '!F172="","",'M4_FINAL '!F172)</f>
        <v>12</v>
      </c>
      <c r="AH172" s="237">
        <f>'M4_FINAL '!G172</f>
        <v>12</v>
      </c>
      <c r="AI172" s="237">
        <f>'M4_FINAL '!H172</f>
        <v>5</v>
      </c>
      <c r="AJ172" s="237">
        <f>IF('M4_FINAL '!I172="","",'M4_FINAL '!I172)</f>
        <v>12</v>
      </c>
      <c r="AK172" s="237">
        <f>'M4_FINAL '!J172</f>
        <v>12</v>
      </c>
      <c r="AL172" s="237">
        <f>'M4_FINAL '!K172</f>
        <v>12</v>
      </c>
      <c r="AM172" s="270" t="str">
        <f t="shared" si="24"/>
        <v>VAR</v>
      </c>
      <c r="AN172" s="237">
        <f>'M5-FINAL'!D171</f>
        <v>11</v>
      </c>
      <c r="AO172" s="237" t="str">
        <f>'M5-FINAL'!E171</f>
        <v/>
      </c>
      <c r="AP172" s="237">
        <f>'M5-FINAL'!F171</f>
        <v>11</v>
      </c>
      <c r="AQ172" s="237">
        <f>'M5-FINAL'!G171</f>
        <v>15</v>
      </c>
      <c r="AR172" s="237" t="str">
        <f>'M5-FINAL'!H171</f>
        <v/>
      </c>
      <c r="AS172" s="237">
        <f>'M5-FINAL'!I171</f>
        <v>15</v>
      </c>
      <c r="AT172" s="237">
        <f>'M5-FINAL'!J171</f>
        <v>10.5</v>
      </c>
      <c r="AU172" s="237" t="str">
        <f>'M5-FINAL'!K171</f>
        <v/>
      </c>
      <c r="AV172" s="237">
        <f>'M5-FINAL'!L171</f>
        <v>10.5</v>
      </c>
      <c r="AW172" s="237">
        <f>'M5-FINAL'!M171</f>
        <v>12.15</v>
      </c>
      <c r="AX172" s="237" t="str">
        <f t="shared" si="25"/>
        <v>V</v>
      </c>
      <c r="AY172" s="237">
        <f>'M6-FINAL'!D171</f>
        <v>12</v>
      </c>
      <c r="AZ172" s="237" t="str">
        <f>'M6-FINAL'!E171</f>
        <v/>
      </c>
      <c r="BA172" s="237">
        <f>'M6-FINAL'!F171</f>
        <v>12</v>
      </c>
      <c r="BB172" s="237">
        <f>'M6-FINAL'!G171</f>
        <v>12</v>
      </c>
      <c r="BC172" s="237" t="str">
        <f>'M6-FINAL'!H171</f>
        <v/>
      </c>
      <c r="BD172" s="237">
        <f>'M6-FINAL'!I171</f>
        <v>12</v>
      </c>
      <c r="BE172" s="237">
        <f>'M6-FINAL'!J171</f>
        <v>12.5</v>
      </c>
      <c r="BF172" s="237" t="str">
        <f>'M6-FINAL'!K171</f>
        <v/>
      </c>
      <c r="BG172" s="237">
        <f>'M6-FINAL'!L171</f>
        <v>12.5</v>
      </c>
      <c r="BH172" s="237">
        <f>'M6-FINAL'!M171</f>
        <v>12.15</v>
      </c>
      <c r="BI172" s="237" t="str">
        <f t="shared" si="29"/>
        <v>V</v>
      </c>
      <c r="BJ172" s="237">
        <f>M7_FINAL!E173</f>
        <v>17.5</v>
      </c>
      <c r="BK172" s="237" t="str">
        <f>M7_FINAL!F173</f>
        <v/>
      </c>
      <c r="BL172" s="237">
        <f>M7_FINAL!G173</f>
        <v>17.5</v>
      </c>
      <c r="BM172" s="237">
        <f>M7_FINAL!H173</f>
        <v>14.5</v>
      </c>
      <c r="BN172" s="237" t="str">
        <f>M7_FINAL!I173</f>
        <v/>
      </c>
      <c r="BO172" s="237">
        <f>M7_FINAL!J173</f>
        <v>14.5</v>
      </c>
      <c r="BP172" s="237">
        <f>M7_FINAL!K173</f>
        <v>15.82</v>
      </c>
      <c r="BQ172" s="237" t="str">
        <f t="shared" si="26"/>
        <v>V</v>
      </c>
      <c r="BR172" s="237">
        <f>M8FINAL!E173</f>
        <v>20</v>
      </c>
      <c r="BS172" s="237" t="str">
        <f>M8FINAL!F173</f>
        <v/>
      </c>
      <c r="BT172" s="237">
        <f>M8FINAL!G173</f>
        <v>20</v>
      </c>
      <c r="BU172" s="237">
        <f>M8FINAL!H173</f>
        <v>14.75</v>
      </c>
      <c r="BV172" s="237" t="str">
        <f>M8FINAL!I173</f>
        <v/>
      </c>
      <c r="BW172" s="237">
        <f>M8FINAL!J173</f>
        <v>14.75</v>
      </c>
      <c r="BX172" s="237">
        <f>M8FINAL!K173</f>
        <v>17.375</v>
      </c>
      <c r="BY172" s="237" t="str">
        <f t="shared" si="27"/>
        <v>V</v>
      </c>
      <c r="BZ172" s="237">
        <f t="shared" si="20"/>
        <v>12.364999999999998</v>
      </c>
      <c r="CA172" s="124" t="str">
        <f t="shared" si="28"/>
        <v/>
      </c>
      <c r="CB172" s="130" t="s">
        <v>310</v>
      </c>
    </row>
    <row r="173" spans="2:80">
      <c r="B173" s="101">
        <v>165</v>
      </c>
      <c r="C173" s="130" t="s">
        <v>308</v>
      </c>
      <c r="D173" s="142" t="s">
        <v>307</v>
      </c>
      <c r="E173" s="237">
        <f>'M1 FINAL'!D172</f>
        <v>12</v>
      </c>
      <c r="F173" s="237" t="str">
        <f>'M1 FINAL'!E172</f>
        <v/>
      </c>
      <c r="G173" s="237">
        <f>'M1 FINAL'!F172</f>
        <v>12</v>
      </c>
      <c r="H173" s="237">
        <f>'M1 FINAL'!G172</f>
        <v>10</v>
      </c>
      <c r="I173" s="237" t="str">
        <f>'M1 FINAL'!H172</f>
        <v/>
      </c>
      <c r="J173" s="237">
        <f>'M1 FINAL'!I172</f>
        <v>10</v>
      </c>
      <c r="K173" s="237">
        <f>'M1 FINAL'!J172</f>
        <v>15.5</v>
      </c>
      <c r="L173" s="237" t="str">
        <f>'M1 FINAL'!K172</f>
        <v/>
      </c>
      <c r="M173" s="237">
        <f>'M1 FINAL'!L172</f>
        <v>15.5</v>
      </c>
      <c r="N173" s="237">
        <f>'M1 FINAL'!M172</f>
        <v>12.125</v>
      </c>
      <c r="O173" s="237" t="str">
        <f t="shared" si="21"/>
        <v>V</v>
      </c>
      <c r="P173" s="237">
        <f>'M2 FINAL'!D172</f>
        <v>14.75</v>
      </c>
      <c r="Q173" s="237" t="str">
        <f>'M2 FINAL'!E172</f>
        <v/>
      </c>
      <c r="R173" s="237">
        <f>'M2 FINAL'!F172</f>
        <v>14.75</v>
      </c>
      <c r="S173" s="237">
        <f>'M2 FINAL'!G172</f>
        <v>7.75</v>
      </c>
      <c r="T173" s="237">
        <f>'M2 FINAL'!H172</f>
        <v>8</v>
      </c>
      <c r="U173" s="237">
        <f>'M2 FINAL'!I172</f>
        <v>8</v>
      </c>
      <c r="V173" s="237">
        <f>'M2 FINAL'!J172</f>
        <v>11.780000000000001</v>
      </c>
      <c r="W173" s="237" t="str">
        <f t="shared" si="22"/>
        <v>VPC</v>
      </c>
      <c r="X173" s="237">
        <f>'M3-FINAL'!E174</f>
        <v>4.375</v>
      </c>
      <c r="Y173" s="237">
        <f>'M3-FINAL'!F174</f>
        <v>3.5</v>
      </c>
      <c r="Z173" s="237">
        <f>'M3-FINAL'!G174</f>
        <v>4.375</v>
      </c>
      <c r="AA173" s="237">
        <f>'M3-FINAL'!H174</f>
        <v>12.5</v>
      </c>
      <c r="AB173" s="237" t="str">
        <f>'M3-FINAL'!I174</f>
        <v/>
      </c>
      <c r="AC173" s="237">
        <f>'M3-FINAL'!J174</f>
        <v>12.5</v>
      </c>
      <c r="AD173" s="237">
        <f>'M3-FINAL'!K174</f>
        <v>8.4375</v>
      </c>
      <c r="AE173" s="237" t="str">
        <f t="shared" si="23"/>
        <v>NV</v>
      </c>
      <c r="AF173" s="237">
        <f>'M4_FINAL '!E173</f>
        <v>7.25</v>
      </c>
      <c r="AG173" s="237">
        <f>IF('M4_FINAL '!F173="","",'M4_FINAL '!F173)</f>
        <v>11.75</v>
      </c>
      <c r="AH173" s="237">
        <f>'M4_FINAL '!G173</f>
        <v>11.75</v>
      </c>
      <c r="AI173" s="237">
        <f>'M4_FINAL '!H173</f>
        <v>8.75</v>
      </c>
      <c r="AJ173" s="237">
        <f>IF('M4_FINAL '!I173="","",'M4_FINAL '!I173)</f>
        <v>9.5</v>
      </c>
      <c r="AK173" s="237">
        <f>'M4_FINAL '!J173</f>
        <v>9.5</v>
      </c>
      <c r="AL173" s="237">
        <f>'M4_FINAL '!K173</f>
        <v>10.760000000000002</v>
      </c>
      <c r="AM173" s="270" t="str">
        <f t="shared" si="24"/>
        <v>VPC</v>
      </c>
      <c r="AN173" s="237">
        <f>'M5-FINAL'!D172</f>
        <v>12</v>
      </c>
      <c r="AO173" s="237" t="str">
        <f>'M5-FINAL'!E172</f>
        <v/>
      </c>
      <c r="AP173" s="237">
        <f>'M5-FINAL'!F172</f>
        <v>12</v>
      </c>
      <c r="AQ173" s="237">
        <f>'M5-FINAL'!G172</f>
        <v>14</v>
      </c>
      <c r="AR173" s="237" t="str">
        <f>'M5-FINAL'!H172</f>
        <v/>
      </c>
      <c r="AS173" s="237">
        <f>'M5-FINAL'!I172</f>
        <v>14</v>
      </c>
      <c r="AT173" s="237">
        <f>'M5-FINAL'!J172</f>
        <v>15</v>
      </c>
      <c r="AU173" s="237" t="str">
        <f>'M5-FINAL'!K172</f>
        <v/>
      </c>
      <c r="AV173" s="237">
        <f>'M5-FINAL'!L172</f>
        <v>15</v>
      </c>
      <c r="AW173" s="237">
        <f>'M5-FINAL'!M172</f>
        <v>13.68</v>
      </c>
      <c r="AX173" s="237" t="str">
        <f t="shared" si="25"/>
        <v>V</v>
      </c>
      <c r="AY173" s="237">
        <f>'M6-FINAL'!D172</f>
        <v>16.5</v>
      </c>
      <c r="AZ173" s="237" t="str">
        <f>'M6-FINAL'!E172</f>
        <v/>
      </c>
      <c r="BA173" s="237">
        <f>'M6-FINAL'!F172</f>
        <v>16.5</v>
      </c>
      <c r="BB173" s="237">
        <f>'M6-FINAL'!G172</f>
        <v>16.5</v>
      </c>
      <c r="BC173" s="237" t="str">
        <f>'M6-FINAL'!H172</f>
        <v/>
      </c>
      <c r="BD173" s="237">
        <f>'M6-FINAL'!I172</f>
        <v>16.5</v>
      </c>
      <c r="BE173" s="237">
        <f>'M6-FINAL'!J172</f>
        <v>13</v>
      </c>
      <c r="BF173" s="237" t="str">
        <f>'M6-FINAL'!K172</f>
        <v/>
      </c>
      <c r="BG173" s="237">
        <f>'M6-FINAL'!L172</f>
        <v>13</v>
      </c>
      <c r="BH173" s="237">
        <f>'M6-FINAL'!M172</f>
        <v>15.450000000000001</v>
      </c>
      <c r="BI173" s="237" t="str">
        <f t="shared" si="29"/>
        <v>V</v>
      </c>
      <c r="BJ173" s="237">
        <f>M7_FINAL!E174</f>
        <v>16.75</v>
      </c>
      <c r="BK173" s="237" t="str">
        <f>M7_FINAL!F174</f>
        <v/>
      </c>
      <c r="BL173" s="237">
        <f>M7_FINAL!G174</f>
        <v>16.75</v>
      </c>
      <c r="BM173" s="237">
        <f>M7_FINAL!H174</f>
        <v>15.5</v>
      </c>
      <c r="BN173" s="237" t="str">
        <f>M7_FINAL!I174</f>
        <v/>
      </c>
      <c r="BO173" s="237">
        <f>M7_FINAL!J174</f>
        <v>15.5</v>
      </c>
      <c r="BP173" s="237">
        <f>M7_FINAL!K174</f>
        <v>16.05</v>
      </c>
      <c r="BQ173" s="237" t="str">
        <f t="shared" si="26"/>
        <v>V</v>
      </c>
      <c r="BR173" s="237">
        <f>M8FINAL!E174</f>
        <v>20</v>
      </c>
      <c r="BS173" s="237" t="str">
        <f>M8FINAL!F174</f>
        <v/>
      </c>
      <c r="BT173" s="237">
        <f>M8FINAL!G174</f>
        <v>20</v>
      </c>
      <c r="BU173" s="237">
        <f>M8FINAL!H174</f>
        <v>14.5</v>
      </c>
      <c r="BV173" s="237" t="str">
        <f>M8FINAL!I174</f>
        <v/>
      </c>
      <c r="BW173" s="237">
        <f>M8FINAL!J174</f>
        <v>14.5</v>
      </c>
      <c r="BX173" s="237">
        <f>M8FINAL!K174</f>
        <v>17.25</v>
      </c>
      <c r="BY173" s="237" t="str">
        <f t="shared" si="27"/>
        <v>V</v>
      </c>
      <c r="BZ173" s="237">
        <f t="shared" si="20"/>
        <v>13.1915625</v>
      </c>
      <c r="CA173" s="124" t="str">
        <f t="shared" si="28"/>
        <v/>
      </c>
      <c r="CB173" s="130" t="s">
        <v>308</v>
      </c>
    </row>
    <row r="174" spans="2:80">
      <c r="B174" s="102">
        <v>166</v>
      </c>
      <c r="C174" s="129" t="s">
        <v>306</v>
      </c>
      <c r="D174" s="142" t="s">
        <v>305</v>
      </c>
      <c r="E174" s="237">
        <f>'M1 FINAL'!D173</f>
        <v>12.2</v>
      </c>
      <c r="F174" s="237" t="str">
        <f>'M1 FINAL'!E173</f>
        <v/>
      </c>
      <c r="G174" s="237">
        <f>'M1 FINAL'!F173</f>
        <v>12.2</v>
      </c>
      <c r="H174" s="237">
        <f>'M1 FINAL'!G173</f>
        <v>9</v>
      </c>
      <c r="I174" s="237">
        <f>'M1 FINAL'!H173</f>
        <v>0</v>
      </c>
      <c r="J174" s="237">
        <f>'M1 FINAL'!I173</f>
        <v>9</v>
      </c>
      <c r="K174" s="237">
        <f>'M1 FINAL'!J173</f>
        <v>11</v>
      </c>
      <c r="L174" s="237">
        <f>'M1 FINAL'!K173</f>
        <v>0</v>
      </c>
      <c r="M174" s="237">
        <f>'M1 FINAL'!L173</f>
        <v>11</v>
      </c>
      <c r="N174" s="237">
        <f>'M1 FINAL'!M173</f>
        <v>10.7</v>
      </c>
      <c r="O174" s="237" t="str">
        <f t="shared" si="21"/>
        <v>VPC</v>
      </c>
      <c r="P174" s="237">
        <f>'M2 FINAL'!D173</f>
        <v>12.75</v>
      </c>
      <c r="Q174" s="237" t="str">
        <f>'M2 FINAL'!E173</f>
        <v/>
      </c>
      <c r="R174" s="237">
        <f>'M2 FINAL'!F173</f>
        <v>12.75</v>
      </c>
      <c r="S174" s="237">
        <f>'M2 FINAL'!G173</f>
        <v>7</v>
      </c>
      <c r="T174" s="237">
        <f>'M2 FINAL'!H173</f>
        <v>0</v>
      </c>
      <c r="U174" s="237">
        <f>'M2 FINAL'!I173</f>
        <v>7</v>
      </c>
      <c r="V174" s="237">
        <f>'M2 FINAL'!J173</f>
        <v>10.220000000000001</v>
      </c>
      <c r="W174" s="237" t="str">
        <f t="shared" si="22"/>
        <v>VPC</v>
      </c>
      <c r="X174" s="237">
        <f>'M3-FINAL'!E175</f>
        <v>5.625</v>
      </c>
      <c r="Y174" s="237">
        <f>'M3-FINAL'!F175</f>
        <v>0</v>
      </c>
      <c r="Z174" s="237">
        <f>'M3-FINAL'!G175</f>
        <v>5.625</v>
      </c>
      <c r="AA174" s="237">
        <f>'M3-FINAL'!H175</f>
        <v>12.75</v>
      </c>
      <c r="AB174" s="237" t="str">
        <f>'M3-FINAL'!I175</f>
        <v/>
      </c>
      <c r="AC174" s="237">
        <f>'M3-FINAL'!J175</f>
        <v>12.75</v>
      </c>
      <c r="AD174" s="237">
        <f>'M3-FINAL'!K175</f>
        <v>9.1875</v>
      </c>
      <c r="AE174" s="237" t="str">
        <f t="shared" si="23"/>
        <v>NV</v>
      </c>
      <c r="AF174" s="237">
        <f>'M4_FINAL '!E174</f>
        <v>9</v>
      </c>
      <c r="AG174" s="237">
        <f>IF('M4_FINAL '!F174="","",'M4_FINAL '!F174)</f>
        <v>0</v>
      </c>
      <c r="AH174" s="237">
        <f>'M4_FINAL '!G174</f>
        <v>9</v>
      </c>
      <c r="AI174" s="237">
        <f>'M4_FINAL '!H174</f>
        <v>12</v>
      </c>
      <c r="AJ174" s="237" t="str">
        <f>IF('M4_FINAL '!I174="","",'M4_FINAL '!I174)</f>
        <v/>
      </c>
      <c r="AK174" s="237">
        <f>'M4_FINAL '!J174</f>
        <v>12</v>
      </c>
      <c r="AL174" s="237">
        <f>'M4_FINAL '!K174</f>
        <v>10.32</v>
      </c>
      <c r="AM174" s="270" t="str">
        <f t="shared" si="24"/>
        <v>VPC</v>
      </c>
      <c r="AN174" s="237">
        <f>'M5-FINAL'!D173</f>
        <v>13</v>
      </c>
      <c r="AO174" s="237" t="str">
        <f>'M5-FINAL'!E173</f>
        <v/>
      </c>
      <c r="AP174" s="237">
        <f>'M5-FINAL'!F173</f>
        <v>13</v>
      </c>
      <c r="AQ174" s="237">
        <f>'M5-FINAL'!G173</f>
        <v>15</v>
      </c>
      <c r="AR174" s="237" t="str">
        <f>'M5-FINAL'!H173</f>
        <v/>
      </c>
      <c r="AS174" s="237">
        <f>'M5-FINAL'!I173</f>
        <v>15</v>
      </c>
      <c r="AT174" s="237">
        <f>'M5-FINAL'!J173</f>
        <v>15</v>
      </c>
      <c r="AU174" s="237" t="str">
        <f>'M5-FINAL'!K173</f>
        <v/>
      </c>
      <c r="AV174" s="237">
        <f>'M5-FINAL'!L173</f>
        <v>15</v>
      </c>
      <c r="AW174" s="237">
        <f>'M5-FINAL'!M173</f>
        <v>14.34</v>
      </c>
      <c r="AX174" s="237" t="str">
        <f t="shared" si="25"/>
        <v>V</v>
      </c>
      <c r="AY174" s="237">
        <f>'M6-FINAL'!D173</f>
        <v>9.5</v>
      </c>
      <c r="AZ174" s="237">
        <f>'M6-FINAL'!E173</f>
        <v>12</v>
      </c>
      <c r="BA174" s="237">
        <f>'M6-FINAL'!F173</f>
        <v>12</v>
      </c>
      <c r="BB174" s="237">
        <f>'M6-FINAL'!G173</f>
        <v>9.5</v>
      </c>
      <c r="BC174" s="237">
        <f>'M6-FINAL'!H173</f>
        <v>12</v>
      </c>
      <c r="BD174" s="237">
        <f>'M6-FINAL'!I173</f>
        <v>12</v>
      </c>
      <c r="BE174" s="237">
        <f>'M6-FINAL'!J173</f>
        <v>12.5</v>
      </c>
      <c r="BF174" s="237" t="str">
        <f>'M6-FINAL'!K173</f>
        <v/>
      </c>
      <c r="BG174" s="237">
        <f>'M6-FINAL'!L173</f>
        <v>12.5</v>
      </c>
      <c r="BH174" s="237">
        <f>'M6-FINAL'!M173</f>
        <v>12.15</v>
      </c>
      <c r="BI174" s="237" t="str">
        <f t="shared" si="29"/>
        <v>VAR</v>
      </c>
      <c r="BJ174" s="237">
        <f>M7_FINAL!E175</f>
        <v>18.5</v>
      </c>
      <c r="BK174" s="237" t="str">
        <f>M7_FINAL!F175</f>
        <v/>
      </c>
      <c r="BL174" s="237">
        <f>M7_FINAL!G175</f>
        <v>18.5</v>
      </c>
      <c r="BM174" s="237">
        <f>M7_FINAL!H175</f>
        <v>14</v>
      </c>
      <c r="BN174" s="237" t="str">
        <f>M7_FINAL!I175</f>
        <v/>
      </c>
      <c r="BO174" s="237">
        <f>M7_FINAL!J175</f>
        <v>14</v>
      </c>
      <c r="BP174" s="237">
        <f>M7_FINAL!K175</f>
        <v>15.98</v>
      </c>
      <c r="BQ174" s="237" t="str">
        <f t="shared" si="26"/>
        <v>V</v>
      </c>
      <c r="BR174" s="237">
        <f>M8FINAL!E175</f>
        <v>20</v>
      </c>
      <c r="BS174" s="237" t="str">
        <f>M8FINAL!F175</f>
        <v/>
      </c>
      <c r="BT174" s="237">
        <f>M8FINAL!G175</f>
        <v>20</v>
      </c>
      <c r="BU174" s="237">
        <f>M8FINAL!H175</f>
        <v>6.75</v>
      </c>
      <c r="BV174" s="237" t="str">
        <f>M8FINAL!I175</f>
        <v/>
      </c>
      <c r="BW174" s="237">
        <f>M8FINAL!J175</f>
        <v>6.75</v>
      </c>
      <c r="BX174" s="237">
        <f>M8FINAL!K175</f>
        <v>13.375</v>
      </c>
      <c r="BY174" s="237" t="str">
        <f t="shared" si="27"/>
        <v>V</v>
      </c>
      <c r="BZ174" s="237">
        <f t="shared" si="20"/>
        <v>12.034062500000001</v>
      </c>
      <c r="CA174" s="124" t="str">
        <f t="shared" si="28"/>
        <v/>
      </c>
      <c r="CB174" s="129" t="s">
        <v>306</v>
      </c>
    </row>
  </sheetData>
  <sortState ref="B9:CB153">
    <sortCondition ref="C9:C153"/>
  </sortState>
  <mergeCells count="56">
    <mergeCell ref="AN5:AX5"/>
    <mergeCell ref="AY5:BI5"/>
    <mergeCell ref="BR5:BY5"/>
    <mergeCell ref="BU7:BW7"/>
    <mergeCell ref="AY7:BA7"/>
    <mergeCell ref="BB7:BD7"/>
    <mergeCell ref="BE7:BG7"/>
    <mergeCell ref="BJ7:BL7"/>
    <mergeCell ref="BM7:BO7"/>
    <mergeCell ref="BX6:BY7"/>
    <mergeCell ref="BU6:BW6"/>
    <mergeCell ref="BR6:BT6"/>
    <mergeCell ref="BP6:BQ7"/>
    <mergeCell ref="BM6:BO6"/>
    <mergeCell ref="BJ6:BL6"/>
    <mergeCell ref="BJ5:BQ5"/>
    <mergeCell ref="C7:D7"/>
    <mergeCell ref="E7:G7"/>
    <mergeCell ref="H7:J7"/>
    <mergeCell ref="K7:M7"/>
    <mergeCell ref="P7:R7"/>
    <mergeCell ref="C5:D5"/>
    <mergeCell ref="E5:O5"/>
    <mergeCell ref="BR7:BT7"/>
    <mergeCell ref="C6:D6"/>
    <mergeCell ref="E6:G6"/>
    <mergeCell ref="H6:J6"/>
    <mergeCell ref="K6:M6"/>
    <mergeCell ref="P6:R6"/>
    <mergeCell ref="N6:O7"/>
    <mergeCell ref="P5:W5"/>
    <mergeCell ref="X5:AE5"/>
    <mergeCell ref="BH6:BI7"/>
    <mergeCell ref="S7:U7"/>
    <mergeCell ref="X7:Z7"/>
    <mergeCell ref="AA7:AC7"/>
    <mergeCell ref="S6:U6"/>
    <mergeCell ref="BE6:BG6"/>
    <mergeCell ref="AQ6:AS6"/>
    <mergeCell ref="AT6:AV6"/>
    <mergeCell ref="AY6:BA6"/>
    <mergeCell ref="BB6:BD6"/>
    <mergeCell ref="V6:W7"/>
    <mergeCell ref="AW6:AX7"/>
    <mergeCell ref="AN7:AP7"/>
    <mergeCell ref="AQ7:AS7"/>
    <mergeCell ref="AF7:AH7"/>
    <mergeCell ref="AF6:AH6"/>
    <mergeCell ref="AI6:AK6"/>
    <mergeCell ref="X6:Z6"/>
    <mergeCell ref="AA6:AC6"/>
    <mergeCell ref="AD6:AE7"/>
    <mergeCell ref="AL6:AM7"/>
    <mergeCell ref="AN6:AP6"/>
    <mergeCell ref="AI7:AK7"/>
    <mergeCell ref="AT7:AV7"/>
  </mergeCells>
  <pageMargins left="0.18" right="0.16" top="0.17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79998168889431442"/>
  </sheetPr>
  <dimension ref="A1:K174"/>
  <sheetViews>
    <sheetView topLeftCell="A124" zoomScale="112" zoomScaleNormal="112" workbookViewId="0">
      <selection activeCell="H137" sqref="H137"/>
    </sheetView>
  </sheetViews>
  <sheetFormatPr baseColWidth="10" defaultRowHeight="14.4"/>
  <cols>
    <col min="1" max="1" width="4" style="146" customWidth="1"/>
    <col min="2" max="2" width="17" style="146" customWidth="1"/>
    <col min="3" max="3" width="20.44140625" style="146" customWidth="1"/>
    <col min="4" max="10" width="7.33203125" style="146" customWidth="1"/>
    <col min="11" max="11" width="6.109375" style="146" customWidth="1"/>
    <col min="12" max="256" width="11.44140625" style="146"/>
    <col min="257" max="257" width="4" style="146" customWidth="1"/>
    <col min="258" max="258" width="17" style="146" customWidth="1"/>
    <col min="259" max="259" width="20.44140625" style="146" customWidth="1"/>
    <col min="260" max="266" width="7.33203125" style="146" customWidth="1"/>
    <col min="267" max="267" width="6.109375" style="146" customWidth="1"/>
    <col min="268" max="512" width="11.44140625" style="146"/>
    <col min="513" max="513" width="4" style="146" customWidth="1"/>
    <col min="514" max="514" width="17" style="146" customWidth="1"/>
    <col min="515" max="515" width="20.44140625" style="146" customWidth="1"/>
    <col min="516" max="522" width="7.33203125" style="146" customWidth="1"/>
    <col min="523" max="523" width="6.109375" style="146" customWidth="1"/>
    <col min="524" max="768" width="11.44140625" style="146"/>
    <col min="769" max="769" width="4" style="146" customWidth="1"/>
    <col min="770" max="770" width="17" style="146" customWidth="1"/>
    <col min="771" max="771" width="20.44140625" style="146" customWidth="1"/>
    <col min="772" max="778" width="7.33203125" style="146" customWidth="1"/>
    <col min="779" max="779" width="6.109375" style="146" customWidth="1"/>
    <col min="780" max="1024" width="11.44140625" style="146"/>
    <col min="1025" max="1025" width="4" style="146" customWidth="1"/>
    <col min="1026" max="1026" width="17" style="146" customWidth="1"/>
    <col min="1027" max="1027" width="20.44140625" style="146" customWidth="1"/>
    <col min="1028" max="1034" width="7.33203125" style="146" customWidth="1"/>
    <col min="1035" max="1035" width="6.109375" style="146" customWidth="1"/>
    <col min="1036" max="1280" width="11.44140625" style="146"/>
    <col min="1281" max="1281" width="4" style="146" customWidth="1"/>
    <col min="1282" max="1282" width="17" style="146" customWidth="1"/>
    <col min="1283" max="1283" width="20.44140625" style="146" customWidth="1"/>
    <col min="1284" max="1290" width="7.33203125" style="146" customWidth="1"/>
    <col min="1291" max="1291" width="6.109375" style="146" customWidth="1"/>
    <col min="1292" max="1536" width="11.44140625" style="146"/>
    <col min="1537" max="1537" width="4" style="146" customWidth="1"/>
    <col min="1538" max="1538" width="17" style="146" customWidth="1"/>
    <col min="1539" max="1539" width="20.44140625" style="146" customWidth="1"/>
    <col min="1540" max="1546" width="7.33203125" style="146" customWidth="1"/>
    <col min="1547" max="1547" width="6.109375" style="146" customWidth="1"/>
    <col min="1548" max="1792" width="11.44140625" style="146"/>
    <col min="1793" max="1793" width="4" style="146" customWidth="1"/>
    <col min="1794" max="1794" width="17" style="146" customWidth="1"/>
    <col min="1795" max="1795" width="20.44140625" style="146" customWidth="1"/>
    <col min="1796" max="1802" width="7.33203125" style="146" customWidth="1"/>
    <col min="1803" max="1803" width="6.109375" style="146" customWidth="1"/>
    <col min="1804" max="2048" width="11.44140625" style="146"/>
    <col min="2049" max="2049" width="4" style="146" customWidth="1"/>
    <col min="2050" max="2050" width="17" style="146" customWidth="1"/>
    <col min="2051" max="2051" width="20.44140625" style="146" customWidth="1"/>
    <col min="2052" max="2058" width="7.33203125" style="146" customWidth="1"/>
    <col min="2059" max="2059" width="6.109375" style="146" customWidth="1"/>
    <col min="2060" max="2304" width="11.44140625" style="146"/>
    <col min="2305" max="2305" width="4" style="146" customWidth="1"/>
    <col min="2306" max="2306" width="17" style="146" customWidth="1"/>
    <col min="2307" max="2307" width="20.44140625" style="146" customWidth="1"/>
    <col min="2308" max="2314" width="7.33203125" style="146" customWidth="1"/>
    <col min="2315" max="2315" width="6.109375" style="146" customWidth="1"/>
    <col min="2316" max="2560" width="11.44140625" style="146"/>
    <col min="2561" max="2561" width="4" style="146" customWidth="1"/>
    <col min="2562" max="2562" width="17" style="146" customWidth="1"/>
    <col min="2563" max="2563" width="20.44140625" style="146" customWidth="1"/>
    <col min="2564" max="2570" width="7.33203125" style="146" customWidth="1"/>
    <col min="2571" max="2571" width="6.109375" style="146" customWidth="1"/>
    <col min="2572" max="2816" width="11.44140625" style="146"/>
    <col min="2817" max="2817" width="4" style="146" customWidth="1"/>
    <col min="2818" max="2818" width="17" style="146" customWidth="1"/>
    <col min="2819" max="2819" width="20.44140625" style="146" customWidth="1"/>
    <col min="2820" max="2826" width="7.33203125" style="146" customWidth="1"/>
    <col min="2827" max="2827" width="6.109375" style="146" customWidth="1"/>
    <col min="2828" max="3072" width="11.44140625" style="146"/>
    <col min="3073" max="3073" width="4" style="146" customWidth="1"/>
    <col min="3074" max="3074" width="17" style="146" customWidth="1"/>
    <col min="3075" max="3075" width="20.44140625" style="146" customWidth="1"/>
    <col min="3076" max="3082" width="7.33203125" style="146" customWidth="1"/>
    <col min="3083" max="3083" width="6.109375" style="146" customWidth="1"/>
    <col min="3084" max="3328" width="11.44140625" style="146"/>
    <col min="3329" max="3329" width="4" style="146" customWidth="1"/>
    <col min="3330" max="3330" width="17" style="146" customWidth="1"/>
    <col min="3331" max="3331" width="20.44140625" style="146" customWidth="1"/>
    <col min="3332" max="3338" width="7.33203125" style="146" customWidth="1"/>
    <col min="3339" max="3339" width="6.109375" style="146" customWidth="1"/>
    <col min="3340" max="3584" width="11.44140625" style="146"/>
    <col min="3585" max="3585" width="4" style="146" customWidth="1"/>
    <col min="3586" max="3586" width="17" style="146" customWidth="1"/>
    <col min="3587" max="3587" width="20.44140625" style="146" customWidth="1"/>
    <col min="3588" max="3594" width="7.33203125" style="146" customWidth="1"/>
    <col min="3595" max="3595" width="6.109375" style="146" customWidth="1"/>
    <col min="3596" max="3840" width="11.44140625" style="146"/>
    <col min="3841" max="3841" width="4" style="146" customWidth="1"/>
    <col min="3842" max="3842" width="17" style="146" customWidth="1"/>
    <col min="3843" max="3843" width="20.44140625" style="146" customWidth="1"/>
    <col min="3844" max="3850" width="7.33203125" style="146" customWidth="1"/>
    <col min="3851" max="3851" width="6.109375" style="146" customWidth="1"/>
    <col min="3852" max="4096" width="11.44140625" style="146"/>
    <col min="4097" max="4097" width="4" style="146" customWidth="1"/>
    <col min="4098" max="4098" width="17" style="146" customWidth="1"/>
    <col min="4099" max="4099" width="20.44140625" style="146" customWidth="1"/>
    <col min="4100" max="4106" width="7.33203125" style="146" customWidth="1"/>
    <col min="4107" max="4107" width="6.109375" style="146" customWidth="1"/>
    <col min="4108" max="4352" width="11.44140625" style="146"/>
    <col min="4353" max="4353" width="4" style="146" customWidth="1"/>
    <col min="4354" max="4354" width="17" style="146" customWidth="1"/>
    <col min="4355" max="4355" width="20.44140625" style="146" customWidth="1"/>
    <col min="4356" max="4362" width="7.33203125" style="146" customWidth="1"/>
    <col min="4363" max="4363" width="6.109375" style="146" customWidth="1"/>
    <col min="4364" max="4608" width="11.44140625" style="146"/>
    <col min="4609" max="4609" width="4" style="146" customWidth="1"/>
    <col min="4610" max="4610" width="17" style="146" customWidth="1"/>
    <col min="4611" max="4611" width="20.44140625" style="146" customWidth="1"/>
    <col min="4612" max="4618" width="7.33203125" style="146" customWidth="1"/>
    <col min="4619" max="4619" width="6.109375" style="146" customWidth="1"/>
    <col min="4620" max="4864" width="11.44140625" style="146"/>
    <col min="4865" max="4865" width="4" style="146" customWidth="1"/>
    <col min="4866" max="4866" width="17" style="146" customWidth="1"/>
    <col min="4867" max="4867" width="20.44140625" style="146" customWidth="1"/>
    <col min="4868" max="4874" width="7.33203125" style="146" customWidth="1"/>
    <col min="4875" max="4875" width="6.109375" style="146" customWidth="1"/>
    <col min="4876" max="5120" width="11.44140625" style="146"/>
    <col min="5121" max="5121" width="4" style="146" customWidth="1"/>
    <col min="5122" max="5122" width="17" style="146" customWidth="1"/>
    <col min="5123" max="5123" width="20.44140625" style="146" customWidth="1"/>
    <col min="5124" max="5130" width="7.33203125" style="146" customWidth="1"/>
    <col min="5131" max="5131" width="6.109375" style="146" customWidth="1"/>
    <col min="5132" max="5376" width="11.44140625" style="146"/>
    <col min="5377" max="5377" width="4" style="146" customWidth="1"/>
    <col min="5378" max="5378" width="17" style="146" customWidth="1"/>
    <col min="5379" max="5379" width="20.44140625" style="146" customWidth="1"/>
    <col min="5380" max="5386" width="7.33203125" style="146" customWidth="1"/>
    <col min="5387" max="5387" width="6.109375" style="146" customWidth="1"/>
    <col min="5388" max="5632" width="11.44140625" style="146"/>
    <col min="5633" max="5633" width="4" style="146" customWidth="1"/>
    <col min="5634" max="5634" width="17" style="146" customWidth="1"/>
    <col min="5635" max="5635" width="20.44140625" style="146" customWidth="1"/>
    <col min="5636" max="5642" width="7.33203125" style="146" customWidth="1"/>
    <col min="5643" max="5643" width="6.109375" style="146" customWidth="1"/>
    <col min="5644" max="5888" width="11.44140625" style="146"/>
    <col min="5889" max="5889" width="4" style="146" customWidth="1"/>
    <col min="5890" max="5890" width="17" style="146" customWidth="1"/>
    <col min="5891" max="5891" width="20.44140625" style="146" customWidth="1"/>
    <col min="5892" max="5898" width="7.33203125" style="146" customWidth="1"/>
    <col min="5899" max="5899" width="6.109375" style="146" customWidth="1"/>
    <col min="5900" max="6144" width="11.44140625" style="146"/>
    <col min="6145" max="6145" width="4" style="146" customWidth="1"/>
    <col min="6146" max="6146" width="17" style="146" customWidth="1"/>
    <col min="6147" max="6147" width="20.44140625" style="146" customWidth="1"/>
    <col min="6148" max="6154" width="7.33203125" style="146" customWidth="1"/>
    <col min="6155" max="6155" width="6.109375" style="146" customWidth="1"/>
    <col min="6156" max="6400" width="11.44140625" style="146"/>
    <col min="6401" max="6401" width="4" style="146" customWidth="1"/>
    <col min="6402" max="6402" width="17" style="146" customWidth="1"/>
    <col min="6403" max="6403" width="20.44140625" style="146" customWidth="1"/>
    <col min="6404" max="6410" width="7.33203125" style="146" customWidth="1"/>
    <col min="6411" max="6411" width="6.109375" style="146" customWidth="1"/>
    <col min="6412" max="6656" width="11.44140625" style="146"/>
    <col min="6657" max="6657" width="4" style="146" customWidth="1"/>
    <col min="6658" max="6658" width="17" style="146" customWidth="1"/>
    <col min="6659" max="6659" width="20.44140625" style="146" customWidth="1"/>
    <col min="6660" max="6666" width="7.33203125" style="146" customWidth="1"/>
    <col min="6667" max="6667" width="6.109375" style="146" customWidth="1"/>
    <col min="6668" max="6912" width="11.44140625" style="146"/>
    <col min="6913" max="6913" width="4" style="146" customWidth="1"/>
    <col min="6914" max="6914" width="17" style="146" customWidth="1"/>
    <col min="6915" max="6915" width="20.44140625" style="146" customWidth="1"/>
    <col min="6916" max="6922" width="7.33203125" style="146" customWidth="1"/>
    <col min="6923" max="6923" width="6.109375" style="146" customWidth="1"/>
    <col min="6924" max="7168" width="11.44140625" style="146"/>
    <col min="7169" max="7169" width="4" style="146" customWidth="1"/>
    <col min="7170" max="7170" width="17" style="146" customWidth="1"/>
    <col min="7171" max="7171" width="20.44140625" style="146" customWidth="1"/>
    <col min="7172" max="7178" width="7.33203125" style="146" customWidth="1"/>
    <col min="7179" max="7179" width="6.109375" style="146" customWidth="1"/>
    <col min="7180" max="7424" width="11.44140625" style="146"/>
    <col min="7425" max="7425" width="4" style="146" customWidth="1"/>
    <col min="7426" max="7426" width="17" style="146" customWidth="1"/>
    <col min="7427" max="7427" width="20.44140625" style="146" customWidth="1"/>
    <col min="7428" max="7434" width="7.33203125" style="146" customWidth="1"/>
    <col min="7435" max="7435" width="6.109375" style="146" customWidth="1"/>
    <col min="7436" max="7680" width="11.44140625" style="146"/>
    <col min="7681" max="7681" width="4" style="146" customWidth="1"/>
    <col min="7682" max="7682" width="17" style="146" customWidth="1"/>
    <col min="7683" max="7683" width="20.44140625" style="146" customWidth="1"/>
    <col min="7684" max="7690" width="7.33203125" style="146" customWidth="1"/>
    <col min="7691" max="7691" width="6.109375" style="146" customWidth="1"/>
    <col min="7692" max="7936" width="11.44140625" style="146"/>
    <col min="7937" max="7937" width="4" style="146" customWidth="1"/>
    <col min="7938" max="7938" width="17" style="146" customWidth="1"/>
    <col min="7939" max="7939" width="20.44140625" style="146" customWidth="1"/>
    <col min="7940" max="7946" width="7.33203125" style="146" customWidth="1"/>
    <col min="7947" max="7947" width="6.109375" style="146" customWidth="1"/>
    <col min="7948" max="8192" width="11.44140625" style="146"/>
    <col min="8193" max="8193" width="4" style="146" customWidth="1"/>
    <col min="8194" max="8194" width="17" style="146" customWidth="1"/>
    <col min="8195" max="8195" width="20.44140625" style="146" customWidth="1"/>
    <col min="8196" max="8202" width="7.33203125" style="146" customWidth="1"/>
    <col min="8203" max="8203" width="6.109375" style="146" customWidth="1"/>
    <col min="8204" max="8448" width="11.44140625" style="146"/>
    <col min="8449" max="8449" width="4" style="146" customWidth="1"/>
    <col min="8450" max="8450" width="17" style="146" customWidth="1"/>
    <col min="8451" max="8451" width="20.44140625" style="146" customWidth="1"/>
    <col min="8452" max="8458" width="7.33203125" style="146" customWidth="1"/>
    <col min="8459" max="8459" width="6.109375" style="146" customWidth="1"/>
    <col min="8460" max="8704" width="11.44140625" style="146"/>
    <col min="8705" max="8705" width="4" style="146" customWidth="1"/>
    <col min="8706" max="8706" width="17" style="146" customWidth="1"/>
    <col min="8707" max="8707" width="20.44140625" style="146" customWidth="1"/>
    <col min="8708" max="8714" width="7.33203125" style="146" customWidth="1"/>
    <col min="8715" max="8715" width="6.109375" style="146" customWidth="1"/>
    <col min="8716" max="8960" width="11.44140625" style="146"/>
    <col min="8961" max="8961" width="4" style="146" customWidth="1"/>
    <col min="8962" max="8962" width="17" style="146" customWidth="1"/>
    <col min="8963" max="8963" width="20.44140625" style="146" customWidth="1"/>
    <col min="8964" max="8970" width="7.33203125" style="146" customWidth="1"/>
    <col min="8971" max="8971" width="6.109375" style="146" customWidth="1"/>
    <col min="8972" max="9216" width="11.44140625" style="146"/>
    <col min="9217" max="9217" width="4" style="146" customWidth="1"/>
    <col min="9218" max="9218" width="17" style="146" customWidth="1"/>
    <col min="9219" max="9219" width="20.44140625" style="146" customWidth="1"/>
    <col min="9220" max="9226" width="7.33203125" style="146" customWidth="1"/>
    <col min="9227" max="9227" width="6.109375" style="146" customWidth="1"/>
    <col min="9228" max="9472" width="11.44140625" style="146"/>
    <col min="9473" max="9473" width="4" style="146" customWidth="1"/>
    <col min="9474" max="9474" width="17" style="146" customWidth="1"/>
    <col min="9475" max="9475" width="20.44140625" style="146" customWidth="1"/>
    <col min="9476" max="9482" width="7.33203125" style="146" customWidth="1"/>
    <col min="9483" max="9483" width="6.109375" style="146" customWidth="1"/>
    <col min="9484" max="9728" width="11.44140625" style="146"/>
    <col min="9729" max="9729" width="4" style="146" customWidth="1"/>
    <col min="9730" max="9730" width="17" style="146" customWidth="1"/>
    <col min="9731" max="9731" width="20.44140625" style="146" customWidth="1"/>
    <col min="9732" max="9738" width="7.33203125" style="146" customWidth="1"/>
    <col min="9739" max="9739" width="6.109375" style="146" customWidth="1"/>
    <col min="9740" max="9984" width="11.44140625" style="146"/>
    <col min="9985" max="9985" width="4" style="146" customWidth="1"/>
    <col min="9986" max="9986" width="17" style="146" customWidth="1"/>
    <col min="9987" max="9987" width="20.44140625" style="146" customWidth="1"/>
    <col min="9988" max="9994" width="7.33203125" style="146" customWidth="1"/>
    <col min="9995" max="9995" width="6.109375" style="146" customWidth="1"/>
    <col min="9996" max="10240" width="11.44140625" style="146"/>
    <col min="10241" max="10241" width="4" style="146" customWidth="1"/>
    <col min="10242" max="10242" width="17" style="146" customWidth="1"/>
    <col min="10243" max="10243" width="20.44140625" style="146" customWidth="1"/>
    <col min="10244" max="10250" width="7.33203125" style="146" customWidth="1"/>
    <col min="10251" max="10251" width="6.109375" style="146" customWidth="1"/>
    <col min="10252" max="10496" width="11.44140625" style="146"/>
    <col min="10497" max="10497" width="4" style="146" customWidth="1"/>
    <col min="10498" max="10498" width="17" style="146" customWidth="1"/>
    <col min="10499" max="10499" width="20.44140625" style="146" customWidth="1"/>
    <col min="10500" max="10506" width="7.33203125" style="146" customWidth="1"/>
    <col min="10507" max="10507" width="6.109375" style="146" customWidth="1"/>
    <col min="10508" max="10752" width="11.44140625" style="146"/>
    <col min="10753" max="10753" width="4" style="146" customWidth="1"/>
    <col min="10754" max="10754" width="17" style="146" customWidth="1"/>
    <col min="10755" max="10755" width="20.44140625" style="146" customWidth="1"/>
    <col min="10756" max="10762" width="7.33203125" style="146" customWidth="1"/>
    <col min="10763" max="10763" width="6.109375" style="146" customWidth="1"/>
    <col min="10764" max="11008" width="11.44140625" style="146"/>
    <col min="11009" max="11009" width="4" style="146" customWidth="1"/>
    <col min="11010" max="11010" width="17" style="146" customWidth="1"/>
    <col min="11011" max="11011" width="20.44140625" style="146" customWidth="1"/>
    <col min="11012" max="11018" width="7.33203125" style="146" customWidth="1"/>
    <col min="11019" max="11019" width="6.109375" style="146" customWidth="1"/>
    <col min="11020" max="11264" width="11.44140625" style="146"/>
    <col min="11265" max="11265" width="4" style="146" customWidth="1"/>
    <col min="11266" max="11266" width="17" style="146" customWidth="1"/>
    <col min="11267" max="11267" width="20.44140625" style="146" customWidth="1"/>
    <col min="11268" max="11274" width="7.33203125" style="146" customWidth="1"/>
    <col min="11275" max="11275" width="6.109375" style="146" customWidth="1"/>
    <col min="11276" max="11520" width="11.44140625" style="146"/>
    <col min="11521" max="11521" width="4" style="146" customWidth="1"/>
    <col min="11522" max="11522" width="17" style="146" customWidth="1"/>
    <col min="11523" max="11523" width="20.44140625" style="146" customWidth="1"/>
    <col min="11524" max="11530" width="7.33203125" style="146" customWidth="1"/>
    <col min="11531" max="11531" width="6.109375" style="146" customWidth="1"/>
    <col min="11532" max="11776" width="11.44140625" style="146"/>
    <col min="11777" max="11777" width="4" style="146" customWidth="1"/>
    <col min="11778" max="11778" width="17" style="146" customWidth="1"/>
    <col min="11779" max="11779" width="20.44140625" style="146" customWidth="1"/>
    <col min="11780" max="11786" width="7.33203125" style="146" customWidth="1"/>
    <col min="11787" max="11787" width="6.109375" style="146" customWidth="1"/>
    <col min="11788" max="12032" width="11.44140625" style="146"/>
    <col min="12033" max="12033" width="4" style="146" customWidth="1"/>
    <col min="12034" max="12034" width="17" style="146" customWidth="1"/>
    <col min="12035" max="12035" width="20.44140625" style="146" customWidth="1"/>
    <col min="12036" max="12042" width="7.33203125" style="146" customWidth="1"/>
    <col min="12043" max="12043" width="6.109375" style="146" customWidth="1"/>
    <col min="12044" max="12288" width="11.44140625" style="146"/>
    <col min="12289" max="12289" width="4" style="146" customWidth="1"/>
    <col min="12290" max="12290" width="17" style="146" customWidth="1"/>
    <col min="12291" max="12291" width="20.44140625" style="146" customWidth="1"/>
    <col min="12292" max="12298" width="7.33203125" style="146" customWidth="1"/>
    <col min="12299" max="12299" width="6.109375" style="146" customWidth="1"/>
    <col min="12300" max="12544" width="11.44140625" style="146"/>
    <col min="12545" max="12545" width="4" style="146" customWidth="1"/>
    <col min="12546" max="12546" width="17" style="146" customWidth="1"/>
    <col min="12547" max="12547" width="20.44140625" style="146" customWidth="1"/>
    <col min="12548" max="12554" width="7.33203125" style="146" customWidth="1"/>
    <col min="12555" max="12555" width="6.109375" style="146" customWidth="1"/>
    <col min="12556" max="12800" width="11.44140625" style="146"/>
    <col min="12801" max="12801" width="4" style="146" customWidth="1"/>
    <col min="12802" max="12802" width="17" style="146" customWidth="1"/>
    <col min="12803" max="12803" width="20.44140625" style="146" customWidth="1"/>
    <col min="12804" max="12810" width="7.33203125" style="146" customWidth="1"/>
    <col min="12811" max="12811" width="6.109375" style="146" customWidth="1"/>
    <col min="12812" max="13056" width="11.44140625" style="146"/>
    <col min="13057" max="13057" width="4" style="146" customWidth="1"/>
    <col min="13058" max="13058" width="17" style="146" customWidth="1"/>
    <col min="13059" max="13059" width="20.44140625" style="146" customWidth="1"/>
    <col min="13060" max="13066" width="7.33203125" style="146" customWidth="1"/>
    <col min="13067" max="13067" width="6.109375" style="146" customWidth="1"/>
    <col min="13068" max="13312" width="11.44140625" style="146"/>
    <col min="13313" max="13313" width="4" style="146" customWidth="1"/>
    <col min="13314" max="13314" width="17" style="146" customWidth="1"/>
    <col min="13315" max="13315" width="20.44140625" style="146" customWidth="1"/>
    <col min="13316" max="13322" width="7.33203125" style="146" customWidth="1"/>
    <col min="13323" max="13323" width="6.109375" style="146" customWidth="1"/>
    <col min="13324" max="13568" width="11.44140625" style="146"/>
    <col min="13569" max="13569" width="4" style="146" customWidth="1"/>
    <col min="13570" max="13570" width="17" style="146" customWidth="1"/>
    <col min="13571" max="13571" width="20.44140625" style="146" customWidth="1"/>
    <col min="13572" max="13578" width="7.33203125" style="146" customWidth="1"/>
    <col min="13579" max="13579" width="6.109375" style="146" customWidth="1"/>
    <col min="13580" max="13824" width="11.44140625" style="146"/>
    <col min="13825" max="13825" width="4" style="146" customWidth="1"/>
    <col min="13826" max="13826" width="17" style="146" customWidth="1"/>
    <col min="13827" max="13827" width="20.44140625" style="146" customWidth="1"/>
    <col min="13828" max="13834" width="7.33203125" style="146" customWidth="1"/>
    <col min="13835" max="13835" width="6.109375" style="146" customWidth="1"/>
    <col min="13836" max="14080" width="11.44140625" style="146"/>
    <col min="14081" max="14081" width="4" style="146" customWidth="1"/>
    <col min="14082" max="14082" width="17" style="146" customWidth="1"/>
    <col min="14083" max="14083" width="20.44140625" style="146" customWidth="1"/>
    <col min="14084" max="14090" width="7.33203125" style="146" customWidth="1"/>
    <col min="14091" max="14091" width="6.109375" style="146" customWidth="1"/>
    <col min="14092" max="14336" width="11.44140625" style="146"/>
    <col min="14337" max="14337" width="4" style="146" customWidth="1"/>
    <col min="14338" max="14338" width="17" style="146" customWidth="1"/>
    <col min="14339" max="14339" width="20.44140625" style="146" customWidth="1"/>
    <col min="14340" max="14346" width="7.33203125" style="146" customWidth="1"/>
    <col min="14347" max="14347" width="6.109375" style="146" customWidth="1"/>
    <col min="14348" max="14592" width="11.44140625" style="146"/>
    <col min="14593" max="14593" width="4" style="146" customWidth="1"/>
    <col min="14594" max="14594" width="17" style="146" customWidth="1"/>
    <col min="14595" max="14595" width="20.44140625" style="146" customWidth="1"/>
    <col min="14596" max="14602" width="7.33203125" style="146" customWidth="1"/>
    <col min="14603" max="14603" width="6.109375" style="146" customWidth="1"/>
    <col min="14604" max="14848" width="11.44140625" style="146"/>
    <col min="14849" max="14849" width="4" style="146" customWidth="1"/>
    <col min="14850" max="14850" width="17" style="146" customWidth="1"/>
    <col min="14851" max="14851" width="20.44140625" style="146" customWidth="1"/>
    <col min="14852" max="14858" width="7.33203125" style="146" customWidth="1"/>
    <col min="14859" max="14859" width="6.109375" style="146" customWidth="1"/>
    <col min="14860" max="15104" width="11.44140625" style="146"/>
    <col min="15105" max="15105" width="4" style="146" customWidth="1"/>
    <col min="15106" max="15106" width="17" style="146" customWidth="1"/>
    <col min="15107" max="15107" width="20.44140625" style="146" customWidth="1"/>
    <col min="15108" max="15114" width="7.33203125" style="146" customWidth="1"/>
    <col min="15115" max="15115" width="6.109375" style="146" customWidth="1"/>
    <col min="15116" max="15360" width="11.44140625" style="146"/>
    <col min="15361" max="15361" width="4" style="146" customWidth="1"/>
    <col min="15362" max="15362" width="17" style="146" customWidth="1"/>
    <col min="15363" max="15363" width="20.44140625" style="146" customWidth="1"/>
    <col min="15364" max="15370" width="7.33203125" style="146" customWidth="1"/>
    <col min="15371" max="15371" width="6.109375" style="146" customWidth="1"/>
    <col min="15372" max="15616" width="11.44140625" style="146"/>
    <col min="15617" max="15617" width="4" style="146" customWidth="1"/>
    <col min="15618" max="15618" width="17" style="146" customWidth="1"/>
    <col min="15619" max="15619" width="20.44140625" style="146" customWidth="1"/>
    <col min="15620" max="15626" width="7.33203125" style="146" customWidth="1"/>
    <col min="15627" max="15627" width="6.109375" style="146" customWidth="1"/>
    <col min="15628" max="15872" width="11.44140625" style="146"/>
    <col min="15873" max="15873" width="4" style="146" customWidth="1"/>
    <col min="15874" max="15874" width="17" style="146" customWidth="1"/>
    <col min="15875" max="15875" width="20.44140625" style="146" customWidth="1"/>
    <col min="15876" max="15882" width="7.33203125" style="146" customWidth="1"/>
    <col min="15883" max="15883" width="6.109375" style="146" customWidth="1"/>
    <col min="15884" max="16128" width="11.44140625" style="146"/>
    <col min="16129" max="16129" width="4" style="146" customWidth="1"/>
    <col min="16130" max="16130" width="17" style="146" customWidth="1"/>
    <col min="16131" max="16131" width="20.44140625" style="146" customWidth="1"/>
    <col min="16132" max="16138" width="7.33203125" style="146" customWidth="1"/>
    <col min="16139" max="16139" width="6.109375" style="146" customWidth="1"/>
    <col min="16140" max="16384" width="11.44140625" style="146"/>
  </cols>
  <sheetData>
    <row r="1" spans="1:11" ht="15" customHeight="1">
      <c r="A1" s="145" t="s">
        <v>0</v>
      </c>
      <c r="C1" s="145" t="s">
        <v>279</v>
      </c>
      <c r="D1" s="145"/>
      <c r="E1" s="145"/>
      <c r="F1" s="145"/>
    </row>
    <row r="2" spans="1:11" ht="15" customHeight="1">
      <c r="A2" s="145" t="s">
        <v>290</v>
      </c>
      <c r="C2" s="145"/>
      <c r="D2" s="145"/>
      <c r="E2" s="145"/>
      <c r="F2" s="145"/>
    </row>
    <row r="3" spans="1:11" ht="15" customHeight="1">
      <c r="A3" s="147"/>
      <c r="B3" s="148" t="s">
        <v>293</v>
      </c>
      <c r="C3" s="149"/>
      <c r="D3" s="149"/>
      <c r="E3" s="149"/>
      <c r="F3" s="149"/>
      <c r="G3" s="149"/>
      <c r="H3" s="149"/>
      <c r="I3" s="149"/>
    </row>
    <row r="4" spans="1:11" ht="12.9" customHeight="1">
      <c r="B4" s="390" t="s">
        <v>592</v>
      </c>
      <c r="C4" s="391"/>
      <c r="D4" s="391"/>
      <c r="E4" s="391"/>
      <c r="F4" s="391"/>
      <c r="G4" s="391"/>
      <c r="H4" s="391"/>
      <c r="I4" s="391"/>
      <c r="J4" s="391"/>
      <c r="K4" s="392"/>
    </row>
    <row r="5" spans="1:11" ht="12.9" customHeight="1">
      <c r="B5" s="393" t="s">
        <v>32</v>
      </c>
      <c r="C5" s="394"/>
      <c r="D5" s="395">
        <v>0.56000000000000005</v>
      </c>
      <c r="E5" s="396"/>
      <c r="F5" s="396"/>
      <c r="G5" s="395">
        <v>0.44</v>
      </c>
      <c r="H5" s="396"/>
      <c r="I5" s="396"/>
      <c r="J5" s="397"/>
      <c r="K5" s="398"/>
    </row>
    <row r="6" spans="1:11" ht="12.9" customHeight="1">
      <c r="A6" s="382" t="s">
        <v>281</v>
      </c>
      <c r="B6" s="399" t="s">
        <v>41</v>
      </c>
      <c r="C6" s="399" t="s">
        <v>282</v>
      </c>
      <c r="D6" s="384" t="s">
        <v>301</v>
      </c>
      <c r="E6" s="385"/>
      <c r="F6" s="386"/>
      <c r="G6" s="387" t="s">
        <v>302</v>
      </c>
      <c r="H6" s="388"/>
      <c r="I6" s="389"/>
      <c r="J6" s="194" t="s">
        <v>285</v>
      </c>
      <c r="K6" s="195" t="s">
        <v>297</v>
      </c>
    </row>
    <row r="7" spans="1:11" ht="12.6" customHeight="1">
      <c r="A7" s="383"/>
      <c r="B7" s="400"/>
      <c r="C7" s="400"/>
      <c r="D7" s="196" t="s">
        <v>43</v>
      </c>
      <c r="E7" s="196" t="s">
        <v>44</v>
      </c>
      <c r="F7" s="197" t="s">
        <v>45</v>
      </c>
      <c r="G7" s="196" t="s">
        <v>43</v>
      </c>
      <c r="H7" s="196" t="s">
        <v>44</v>
      </c>
      <c r="I7" s="197" t="s">
        <v>45</v>
      </c>
      <c r="J7" s="198"/>
      <c r="K7" s="195"/>
    </row>
    <row r="8" spans="1:11" ht="12.6" customHeight="1">
      <c r="A8" s="152">
        <v>1</v>
      </c>
      <c r="B8" s="129" t="s">
        <v>576</v>
      </c>
      <c r="C8" s="128" t="s">
        <v>345</v>
      </c>
      <c r="D8" s="153">
        <f>'[7]M2 AVR'!F8</f>
        <v>12</v>
      </c>
      <c r="E8" s="153" t="str">
        <f>IF('[7]Ratt Mng Org'!G8="","",'[7]Ratt Mng Org'!G8)</f>
        <v/>
      </c>
      <c r="F8" s="153">
        <f t="shared" ref="F8:F71" si="0">IF(E8="",D8,IF(E8&lt;=12,MAX(D8,E8),12))</f>
        <v>12</v>
      </c>
      <c r="G8" s="154">
        <f>'[7]M2 AVR'!H8</f>
        <v>15</v>
      </c>
      <c r="H8" s="154" t="str">
        <f>IF('[7]Ratt Eco Gle'!G8="","",'[7]Ratt Eco Gle'!G8)</f>
        <v/>
      </c>
      <c r="I8" s="153">
        <f t="shared" ref="I8:I71" si="1">IF(H8="",G8,IF(H8&lt;=12,MAX(G8,H8),12))</f>
        <v>15</v>
      </c>
      <c r="J8" s="199">
        <f>(F8*0.56+I8*0.44)</f>
        <v>13.32</v>
      </c>
      <c r="K8" s="155" t="str">
        <f>IF(J8&lt;8,"AR",IF(J8&lt;12,"NV",IF(AND(E8&gt;="",H8&gt;=""),"V","VAR")))</f>
        <v>V</v>
      </c>
    </row>
    <row r="9" spans="1:11" ht="12.6" customHeight="1">
      <c r="A9" s="158">
        <v>2</v>
      </c>
      <c r="B9" s="129" t="s">
        <v>575</v>
      </c>
      <c r="C9" s="128" t="s">
        <v>574</v>
      </c>
      <c r="D9" s="153">
        <f>'[7]M2 AVR'!F9</f>
        <v>9</v>
      </c>
      <c r="E9" s="153">
        <f>IF('[7]Ratt Mng Org'!G9="","",'[7]Ratt Mng Org'!G9)</f>
        <v>17</v>
      </c>
      <c r="F9" s="153">
        <f t="shared" si="0"/>
        <v>12</v>
      </c>
      <c r="G9" s="154">
        <f>'[7]M2 AVR'!H9</f>
        <v>8</v>
      </c>
      <c r="H9" s="154">
        <f>IF('[7]Ratt Eco Gle'!G9="","",'[7]Ratt Eco Gle'!G9)</f>
        <v>6</v>
      </c>
      <c r="I9" s="153">
        <f t="shared" si="1"/>
        <v>8</v>
      </c>
      <c r="J9" s="199">
        <f t="shared" ref="J9:J72" si="2">(F9*0.56+I9*0.44)</f>
        <v>10.24</v>
      </c>
      <c r="K9" s="155" t="str">
        <f t="shared" ref="K9:K72" si="3">IF(J9&lt;8,"AR",IF(J9&lt;12,"NV",IF(AND(E9&gt;="",H9&gt;=""),"V","VAR")))</f>
        <v>NV</v>
      </c>
    </row>
    <row r="10" spans="1:11" ht="12.6" customHeight="1">
      <c r="A10" s="152">
        <v>3</v>
      </c>
      <c r="B10" s="129" t="s">
        <v>573</v>
      </c>
      <c r="C10" s="128" t="s">
        <v>534</v>
      </c>
      <c r="D10" s="153">
        <f>'[7]M2 AVR'!F10</f>
        <v>12.5</v>
      </c>
      <c r="E10" s="153" t="str">
        <f>IF('[7]Ratt Mng Org'!G10="","",'[7]Ratt Mng Org'!G10)</f>
        <v/>
      </c>
      <c r="F10" s="153">
        <f t="shared" si="0"/>
        <v>12.5</v>
      </c>
      <c r="G10" s="154">
        <f>'[7]M2 AVR'!H10</f>
        <v>6.5</v>
      </c>
      <c r="H10" s="154">
        <f>IF('[7]Ratt Eco Gle'!G10="","",'[7]Ratt Eco Gle'!G10)</f>
        <v>7</v>
      </c>
      <c r="I10" s="153">
        <f t="shared" si="1"/>
        <v>7</v>
      </c>
      <c r="J10" s="199">
        <f t="shared" si="2"/>
        <v>10.080000000000002</v>
      </c>
      <c r="K10" s="155" t="str">
        <f t="shared" si="3"/>
        <v>NV</v>
      </c>
    </row>
    <row r="11" spans="1:11" ht="12.6" customHeight="1">
      <c r="A11" s="158">
        <v>4</v>
      </c>
      <c r="B11" s="141" t="s">
        <v>572</v>
      </c>
      <c r="C11" s="159" t="s">
        <v>583</v>
      </c>
      <c r="D11" s="153">
        <f>'[7]M2 AVR'!F11</f>
        <v>12.5</v>
      </c>
      <c r="E11" s="153" t="str">
        <f>IF('[7]Ratt Mng Org'!G11="","",'[7]Ratt Mng Org'!G11)</f>
        <v/>
      </c>
      <c r="F11" s="153">
        <f t="shared" si="0"/>
        <v>12.5</v>
      </c>
      <c r="G11" s="154">
        <f>'[7]M2 AVR'!H11</f>
        <v>12.75</v>
      </c>
      <c r="H11" s="154" t="str">
        <f>IF('[7]Ratt Eco Gle'!G11="","",'[7]Ratt Eco Gle'!G11)</f>
        <v/>
      </c>
      <c r="I11" s="153">
        <f t="shared" si="1"/>
        <v>12.75</v>
      </c>
      <c r="J11" s="199">
        <f t="shared" si="2"/>
        <v>12.610000000000001</v>
      </c>
      <c r="K11" s="155" t="str">
        <f t="shared" si="3"/>
        <v>V</v>
      </c>
    </row>
    <row r="12" spans="1:11" ht="12.6" customHeight="1">
      <c r="A12" s="152">
        <v>5</v>
      </c>
      <c r="B12" s="129" t="s">
        <v>570</v>
      </c>
      <c r="C12" s="128" t="s">
        <v>131</v>
      </c>
      <c r="D12" s="153">
        <f>'[7]M2 AVR'!F12</f>
        <v>14.5</v>
      </c>
      <c r="E12" s="153" t="str">
        <f>IF('[7]Ratt Mng Org'!G12="","",'[7]Ratt Mng Org'!G12)</f>
        <v/>
      </c>
      <c r="F12" s="153">
        <f t="shared" si="0"/>
        <v>14.5</v>
      </c>
      <c r="G12" s="154">
        <f>'[7]M2 AVR'!H12</f>
        <v>10.25</v>
      </c>
      <c r="H12" s="154" t="str">
        <f>IF('[7]Ratt Eco Gle'!G12="","",'[7]Ratt Eco Gle'!G12)</f>
        <v/>
      </c>
      <c r="I12" s="153">
        <f t="shared" si="1"/>
        <v>10.25</v>
      </c>
      <c r="J12" s="199">
        <f t="shared" si="2"/>
        <v>12.63</v>
      </c>
      <c r="K12" s="155" t="str">
        <f t="shared" si="3"/>
        <v>V</v>
      </c>
    </row>
    <row r="13" spans="1:11" ht="12.6" customHeight="1">
      <c r="A13" s="158">
        <v>6</v>
      </c>
      <c r="B13" s="129" t="s">
        <v>569</v>
      </c>
      <c r="C13" s="128" t="s">
        <v>458</v>
      </c>
      <c r="D13" s="153">
        <f>'[7]M2 AVR'!F13</f>
        <v>11</v>
      </c>
      <c r="E13" s="153">
        <f>IF('[7]Ratt Mng Org'!G13="","",'[7]Ratt Mng Org'!G13)</f>
        <v>0</v>
      </c>
      <c r="F13" s="153">
        <f t="shared" si="0"/>
        <v>11</v>
      </c>
      <c r="G13" s="154">
        <f>'[7]M2 AVR'!H13</f>
        <v>11.5</v>
      </c>
      <c r="H13" s="154">
        <f>IF('[7]Ratt Eco Gle'!G13="","",'[7]Ratt Eco Gle'!G13)</f>
        <v>0</v>
      </c>
      <c r="I13" s="153">
        <f t="shared" si="1"/>
        <v>11.5</v>
      </c>
      <c r="J13" s="199">
        <f t="shared" si="2"/>
        <v>11.219999999999999</v>
      </c>
      <c r="K13" s="155" t="str">
        <f t="shared" si="3"/>
        <v>NV</v>
      </c>
    </row>
    <row r="14" spans="1:11" ht="12.6" customHeight="1">
      <c r="A14" s="152">
        <v>7</v>
      </c>
      <c r="B14" s="140" t="s">
        <v>568</v>
      </c>
      <c r="C14" s="139" t="s">
        <v>133</v>
      </c>
      <c r="D14" s="153">
        <f>'[7]M2 AVR'!F14</f>
        <v>12</v>
      </c>
      <c r="E14" s="153" t="str">
        <f>IF('[7]Ratt Mng Org'!G14="","",'[7]Ratt Mng Org'!G14)</f>
        <v/>
      </c>
      <c r="F14" s="153">
        <f t="shared" si="0"/>
        <v>12</v>
      </c>
      <c r="G14" s="154">
        <f>'[7]M2 AVR'!H14</f>
        <v>8.75</v>
      </c>
      <c r="H14" s="154">
        <f>IF('[7]Ratt Eco Gle'!G14="","",'[7]Ratt Eco Gle'!G14)</f>
        <v>10.5</v>
      </c>
      <c r="I14" s="153">
        <f t="shared" si="1"/>
        <v>10.5</v>
      </c>
      <c r="J14" s="199">
        <f t="shared" si="2"/>
        <v>11.34</v>
      </c>
      <c r="K14" s="155" t="str">
        <f t="shared" si="3"/>
        <v>NV</v>
      </c>
    </row>
    <row r="15" spans="1:11" ht="12.6" customHeight="1">
      <c r="A15" s="158">
        <v>8</v>
      </c>
      <c r="B15" s="138" t="s">
        <v>567</v>
      </c>
      <c r="C15" s="137" t="s">
        <v>566</v>
      </c>
      <c r="D15" s="153">
        <f>'[7]M2 AVR'!F15</f>
        <v>14.75</v>
      </c>
      <c r="E15" s="153" t="str">
        <f>IF('[7]Ratt Mng Org'!G15="","",'[7]Ratt Mng Org'!G15)</f>
        <v/>
      </c>
      <c r="F15" s="153">
        <f t="shared" si="0"/>
        <v>14.75</v>
      </c>
      <c r="G15" s="154">
        <f>'[7]M2 AVR'!H15</f>
        <v>12.25</v>
      </c>
      <c r="H15" s="154" t="str">
        <f>IF('[7]Ratt Eco Gle'!G15="","",'[7]Ratt Eco Gle'!G15)</f>
        <v/>
      </c>
      <c r="I15" s="153">
        <f t="shared" si="1"/>
        <v>12.25</v>
      </c>
      <c r="J15" s="199">
        <f t="shared" si="2"/>
        <v>13.650000000000002</v>
      </c>
      <c r="K15" s="155" t="str">
        <f t="shared" si="3"/>
        <v>V</v>
      </c>
    </row>
    <row r="16" spans="1:11" ht="12.6" customHeight="1">
      <c r="A16" s="152">
        <v>9</v>
      </c>
      <c r="B16" s="130" t="s">
        <v>565</v>
      </c>
      <c r="C16" s="128" t="s">
        <v>375</v>
      </c>
      <c r="D16" s="153">
        <f>'[7]M2 AVR'!F16</f>
        <v>7.75</v>
      </c>
      <c r="E16" s="153">
        <f>IF('[7]Ratt Mng Org'!G16="","",'[7]Ratt Mng Org'!G16)</f>
        <v>13.5</v>
      </c>
      <c r="F16" s="153">
        <f t="shared" si="0"/>
        <v>12</v>
      </c>
      <c r="G16" s="154">
        <f>'[7]M2 AVR'!H16</f>
        <v>4.25</v>
      </c>
      <c r="H16" s="154">
        <f>IF('[7]Ratt Eco Gle'!G16="","",'[7]Ratt Eco Gle'!G16)</f>
        <v>7</v>
      </c>
      <c r="I16" s="153">
        <f t="shared" si="1"/>
        <v>7</v>
      </c>
      <c r="J16" s="199">
        <f t="shared" si="2"/>
        <v>9.8000000000000007</v>
      </c>
      <c r="K16" s="155" t="str">
        <f t="shared" si="3"/>
        <v>NV</v>
      </c>
    </row>
    <row r="17" spans="1:11" ht="12.6" customHeight="1">
      <c r="A17" s="158">
        <v>10</v>
      </c>
      <c r="B17" s="129" t="s">
        <v>564</v>
      </c>
      <c r="C17" s="128" t="s">
        <v>563</v>
      </c>
      <c r="D17" s="153">
        <f>'[7]M2 AVR'!F17</f>
        <v>7</v>
      </c>
      <c r="E17" s="153">
        <f>IF('[7]Ratt Mng Org'!G17="","",'[7]Ratt Mng Org'!G17)</f>
        <v>12</v>
      </c>
      <c r="F17" s="153">
        <f t="shared" si="0"/>
        <v>12</v>
      </c>
      <c r="G17" s="154">
        <f>'[7]M2 AVR'!H17</f>
        <v>8.75</v>
      </c>
      <c r="H17" s="154">
        <f>IF('[7]Ratt Eco Gle'!G17="","",'[7]Ratt Eco Gle'!G17)</f>
        <v>11.5</v>
      </c>
      <c r="I17" s="153">
        <f t="shared" si="1"/>
        <v>11.5</v>
      </c>
      <c r="J17" s="199">
        <f t="shared" si="2"/>
        <v>11.780000000000001</v>
      </c>
      <c r="K17" s="155" t="str">
        <f t="shared" si="3"/>
        <v>NV</v>
      </c>
    </row>
    <row r="18" spans="1:11" ht="12.6" customHeight="1">
      <c r="A18" s="152">
        <v>11</v>
      </c>
      <c r="B18" s="130" t="s">
        <v>562</v>
      </c>
      <c r="C18" s="128" t="s">
        <v>277</v>
      </c>
      <c r="D18" s="153">
        <f>'[7]M2 AVR'!F18</f>
        <v>12.75</v>
      </c>
      <c r="E18" s="153" t="str">
        <f>IF('[7]Ratt Mng Org'!G18="","",'[7]Ratt Mng Org'!G18)</f>
        <v/>
      </c>
      <c r="F18" s="153">
        <f t="shared" si="0"/>
        <v>12.75</v>
      </c>
      <c r="G18" s="154">
        <f>'[7]M2 AVR'!H18</f>
        <v>13.75</v>
      </c>
      <c r="H18" s="154" t="str">
        <f>IF('[7]Ratt Eco Gle'!G18="","",'[7]Ratt Eco Gle'!G18)</f>
        <v/>
      </c>
      <c r="I18" s="153">
        <f t="shared" si="1"/>
        <v>13.75</v>
      </c>
      <c r="J18" s="199">
        <f t="shared" si="2"/>
        <v>13.190000000000001</v>
      </c>
      <c r="K18" s="155" t="str">
        <f t="shared" si="3"/>
        <v>V</v>
      </c>
    </row>
    <row r="19" spans="1:11" ht="12.6" customHeight="1">
      <c r="A19" s="158">
        <v>12</v>
      </c>
      <c r="B19" s="131" t="s">
        <v>561</v>
      </c>
      <c r="C19" s="131" t="s">
        <v>560</v>
      </c>
      <c r="D19" s="153">
        <f>'[7]M2 AVR'!F19</f>
        <v>14.75</v>
      </c>
      <c r="E19" s="153" t="str">
        <f>IF('[7]Ratt Mng Org'!G19="","",'[7]Ratt Mng Org'!G19)</f>
        <v/>
      </c>
      <c r="F19" s="153">
        <f t="shared" si="0"/>
        <v>14.75</v>
      </c>
      <c r="G19" s="154">
        <f>'[7]M2 AVR'!H19</f>
        <v>10</v>
      </c>
      <c r="H19" s="154" t="str">
        <f>IF('[7]Ratt Eco Gle'!G19="","",'[7]Ratt Eco Gle'!G19)</f>
        <v/>
      </c>
      <c r="I19" s="153">
        <f t="shared" si="1"/>
        <v>10</v>
      </c>
      <c r="J19" s="199">
        <f t="shared" si="2"/>
        <v>12.660000000000002</v>
      </c>
      <c r="K19" s="155" t="str">
        <f t="shared" si="3"/>
        <v>V</v>
      </c>
    </row>
    <row r="20" spans="1:11" ht="12.6" customHeight="1">
      <c r="A20" s="152">
        <v>13</v>
      </c>
      <c r="B20" s="129" t="s">
        <v>559</v>
      </c>
      <c r="C20" s="128" t="s">
        <v>377</v>
      </c>
      <c r="D20" s="153">
        <f>'[7]M2 AVR'!F20</f>
        <v>11</v>
      </c>
      <c r="E20" s="153">
        <f>IF('[7]Ratt Mng Org'!G20="","",'[7]Ratt Mng Org'!G20)</f>
        <v>18</v>
      </c>
      <c r="F20" s="153">
        <f t="shared" si="0"/>
        <v>12</v>
      </c>
      <c r="G20" s="154">
        <f>'[7]M2 AVR'!H20</f>
        <v>7</v>
      </c>
      <c r="H20" s="154">
        <f>IF('[7]Ratt Eco Gle'!G20="","",'[7]Ratt Eco Gle'!G20)</f>
        <v>11</v>
      </c>
      <c r="I20" s="153">
        <f t="shared" si="1"/>
        <v>11</v>
      </c>
      <c r="J20" s="199">
        <f t="shared" si="2"/>
        <v>11.56</v>
      </c>
      <c r="K20" s="155" t="str">
        <f t="shared" si="3"/>
        <v>NV</v>
      </c>
    </row>
    <row r="21" spans="1:11" ht="12.6" customHeight="1">
      <c r="A21" s="158">
        <v>14</v>
      </c>
      <c r="B21" s="133" t="s">
        <v>558</v>
      </c>
      <c r="C21" s="132" t="s">
        <v>309</v>
      </c>
      <c r="D21" s="153">
        <f>'[7]M2 AVR'!F21</f>
        <v>6.25</v>
      </c>
      <c r="E21" s="153">
        <f>IF('[7]Ratt Mng Org'!G21="","",'[7]Ratt Mng Org'!G21)</f>
        <v>12</v>
      </c>
      <c r="F21" s="153">
        <f t="shared" si="0"/>
        <v>12</v>
      </c>
      <c r="G21" s="154">
        <f>'[7]M2 AVR'!H21</f>
        <v>6.5</v>
      </c>
      <c r="H21" s="154">
        <f>IF('[7]Ratt Eco Gle'!G21="","",'[7]Ratt Eco Gle'!G21)</f>
        <v>8</v>
      </c>
      <c r="I21" s="153">
        <f t="shared" si="1"/>
        <v>8</v>
      </c>
      <c r="J21" s="199">
        <f t="shared" si="2"/>
        <v>10.24</v>
      </c>
      <c r="K21" s="155" t="str">
        <f t="shared" si="3"/>
        <v>NV</v>
      </c>
    </row>
    <row r="22" spans="1:11" ht="12.6" customHeight="1">
      <c r="A22" s="152">
        <v>15</v>
      </c>
      <c r="B22" s="131" t="s">
        <v>557</v>
      </c>
      <c r="C22" s="131" t="s">
        <v>556</v>
      </c>
      <c r="D22" s="153">
        <f>'[7]M2 AVR'!F22</f>
        <v>12.25</v>
      </c>
      <c r="E22" s="153" t="str">
        <f>IF('[7]Ratt Mng Org'!G22="","",'[7]Ratt Mng Org'!G22)</f>
        <v/>
      </c>
      <c r="F22" s="153">
        <f t="shared" si="0"/>
        <v>12.25</v>
      </c>
      <c r="G22" s="154">
        <f>'[7]M2 AVR'!H22</f>
        <v>6.75</v>
      </c>
      <c r="H22" s="154">
        <f>IF('[7]Ratt Eco Gle'!G22="","",'[7]Ratt Eco Gle'!G22)</f>
        <v>9.5</v>
      </c>
      <c r="I22" s="153">
        <f t="shared" si="1"/>
        <v>9.5</v>
      </c>
      <c r="J22" s="199">
        <f t="shared" si="2"/>
        <v>11.04</v>
      </c>
      <c r="K22" s="155" t="str">
        <f t="shared" si="3"/>
        <v>NV</v>
      </c>
    </row>
    <row r="23" spans="1:11" ht="12.6" customHeight="1">
      <c r="A23" s="158">
        <v>16</v>
      </c>
      <c r="B23" s="130" t="s">
        <v>555</v>
      </c>
      <c r="C23" s="128" t="s">
        <v>554</v>
      </c>
      <c r="D23" s="153">
        <f>'[7]M2 AVR'!F23</f>
        <v>9.25</v>
      </c>
      <c r="E23" s="153">
        <f>IF('[7]Ratt Mng Org'!G23="","",'[7]Ratt Mng Org'!G23)</f>
        <v>16</v>
      </c>
      <c r="F23" s="153">
        <f t="shared" si="0"/>
        <v>12</v>
      </c>
      <c r="G23" s="154">
        <f>'[7]M2 AVR'!H23</f>
        <v>7.25</v>
      </c>
      <c r="H23" s="154">
        <f>IF('[7]Ratt Eco Gle'!G23="","",'[7]Ratt Eco Gle'!G23)</f>
        <v>10.5</v>
      </c>
      <c r="I23" s="153">
        <f t="shared" si="1"/>
        <v>10.5</v>
      </c>
      <c r="J23" s="199">
        <f t="shared" si="2"/>
        <v>11.34</v>
      </c>
      <c r="K23" s="155" t="str">
        <f t="shared" si="3"/>
        <v>NV</v>
      </c>
    </row>
    <row r="24" spans="1:11" ht="12.6" customHeight="1">
      <c r="A24" s="152">
        <v>17</v>
      </c>
      <c r="B24" s="133" t="s">
        <v>553</v>
      </c>
      <c r="C24" s="132" t="s">
        <v>355</v>
      </c>
      <c r="D24" s="153">
        <f>'[7]M2 AVR'!F24</f>
        <v>10.5</v>
      </c>
      <c r="E24" s="153">
        <f>IF('[7]Ratt Mng Org'!G24="","",'[7]Ratt Mng Org'!G24)</f>
        <v>13</v>
      </c>
      <c r="F24" s="153">
        <f t="shared" si="0"/>
        <v>12</v>
      </c>
      <c r="G24" s="154">
        <f>'[7]M2 AVR'!H24</f>
        <v>5</v>
      </c>
      <c r="H24" s="154">
        <f>IF('[7]Ratt Eco Gle'!G24="","",'[7]Ratt Eco Gle'!G24)</f>
        <v>10</v>
      </c>
      <c r="I24" s="153">
        <f t="shared" si="1"/>
        <v>10</v>
      </c>
      <c r="J24" s="199">
        <f t="shared" si="2"/>
        <v>11.120000000000001</v>
      </c>
      <c r="K24" s="155" t="str">
        <f t="shared" si="3"/>
        <v>NV</v>
      </c>
    </row>
    <row r="25" spans="1:11" ht="12.6" customHeight="1">
      <c r="A25" s="158">
        <v>18</v>
      </c>
      <c r="B25" s="130" t="s">
        <v>552</v>
      </c>
      <c r="C25" s="128" t="s">
        <v>551</v>
      </c>
      <c r="D25" s="153">
        <f>'[7]M2 AVR'!F25</f>
        <v>13</v>
      </c>
      <c r="E25" s="153" t="str">
        <f>IF('[7]Ratt Mng Org'!G25="","",'[7]Ratt Mng Org'!G25)</f>
        <v/>
      </c>
      <c r="F25" s="153">
        <f t="shared" si="0"/>
        <v>13</v>
      </c>
      <c r="G25" s="154">
        <f>'[7]M2 AVR'!H25</f>
        <v>11.75</v>
      </c>
      <c r="H25" s="154" t="str">
        <f>IF('[7]Ratt Eco Gle'!G25="","",'[7]Ratt Eco Gle'!G25)</f>
        <v/>
      </c>
      <c r="I25" s="153">
        <f t="shared" si="1"/>
        <v>11.75</v>
      </c>
      <c r="J25" s="199">
        <f t="shared" si="2"/>
        <v>12.450000000000001</v>
      </c>
      <c r="K25" s="155" t="str">
        <f t="shared" si="3"/>
        <v>V</v>
      </c>
    </row>
    <row r="26" spans="1:11" ht="12.6" customHeight="1">
      <c r="A26" s="152">
        <v>19</v>
      </c>
      <c r="B26" s="130" t="s">
        <v>550</v>
      </c>
      <c r="C26" s="128" t="s">
        <v>412</v>
      </c>
      <c r="D26" s="153">
        <f>'[7]M2 AVR'!F26</f>
        <v>9.25</v>
      </c>
      <c r="E26" s="153">
        <f>IF('[7]Ratt Mng Org'!G26="","",'[7]Ratt Mng Org'!G26)</f>
        <v>12</v>
      </c>
      <c r="F26" s="153">
        <f t="shared" si="0"/>
        <v>12</v>
      </c>
      <c r="G26" s="154">
        <f>'[7]M2 AVR'!H26</f>
        <v>9.5</v>
      </c>
      <c r="H26" s="154">
        <f>IF('[7]Ratt Eco Gle'!G26="","",'[7]Ratt Eco Gle'!G26)</f>
        <v>8</v>
      </c>
      <c r="I26" s="153">
        <f t="shared" si="1"/>
        <v>9.5</v>
      </c>
      <c r="J26" s="199">
        <f t="shared" si="2"/>
        <v>10.9</v>
      </c>
      <c r="K26" s="155" t="str">
        <f t="shared" si="3"/>
        <v>NV</v>
      </c>
    </row>
    <row r="27" spans="1:11" ht="12.6" customHeight="1">
      <c r="A27" s="158">
        <v>20</v>
      </c>
      <c r="B27" s="130" t="s">
        <v>549</v>
      </c>
      <c r="C27" s="128" t="s">
        <v>548</v>
      </c>
      <c r="D27" s="153">
        <f>'[7]M2 AVR'!F27</f>
        <v>14</v>
      </c>
      <c r="E27" s="153" t="str">
        <f>IF('[7]Ratt Mng Org'!G27="","",'[7]Ratt Mng Org'!G27)</f>
        <v/>
      </c>
      <c r="F27" s="153">
        <f t="shared" si="0"/>
        <v>14</v>
      </c>
      <c r="G27" s="154">
        <f>'[7]M2 AVR'!H27</f>
        <v>6</v>
      </c>
      <c r="H27" s="154">
        <f>IF('[7]Ratt Eco Gle'!G27="","",'[7]Ratt Eco Gle'!G27)</f>
        <v>10.5</v>
      </c>
      <c r="I27" s="153">
        <f t="shared" si="1"/>
        <v>10.5</v>
      </c>
      <c r="J27" s="199">
        <f t="shared" si="2"/>
        <v>12.46</v>
      </c>
      <c r="K27" s="155" t="str">
        <f t="shared" si="3"/>
        <v>VAR</v>
      </c>
    </row>
    <row r="28" spans="1:11" ht="12.6" customHeight="1">
      <c r="A28" s="152">
        <v>21</v>
      </c>
      <c r="B28" s="130" t="s">
        <v>547</v>
      </c>
      <c r="C28" s="128" t="s">
        <v>416</v>
      </c>
      <c r="D28" s="153">
        <f>'[7]M2 AVR'!F28</f>
        <v>5</v>
      </c>
      <c r="E28" s="153" t="str">
        <f>IF('[7]Ratt Mng Org'!G28="","",'[7]Ratt Mng Org'!G28)</f>
        <v/>
      </c>
      <c r="F28" s="153">
        <f t="shared" si="0"/>
        <v>5</v>
      </c>
      <c r="G28" s="154">
        <f>'[7]M2 AVR'!H28</f>
        <v>5.75</v>
      </c>
      <c r="H28" s="154" t="str">
        <f>IF('[7]Ratt Eco Gle'!G28="","",'[7]Ratt Eco Gle'!G28)</f>
        <v/>
      </c>
      <c r="I28" s="153">
        <f t="shared" si="1"/>
        <v>5.75</v>
      </c>
      <c r="J28" s="199">
        <f t="shared" si="2"/>
        <v>5.33</v>
      </c>
      <c r="K28" s="155" t="str">
        <f t="shared" si="3"/>
        <v>AR</v>
      </c>
    </row>
    <row r="29" spans="1:11" ht="12.6" customHeight="1">
      <c r="A29" s="158">
        <v>22</v>
      </c>
      <c r="B29" s="130" t="s">
        <v>546</v>
      </c>
      <c r="C29" s="128" t="s">
        <v>545</v>
      </c>
      <c r="D29" s="153">
        <f>'[7]M2 AVR'!F29</f>
        <v>15</v>
      </c>
      <c r="E29" s="153" t="str">
        <f>IF('[7]Ratt Mng Org'!G29="","",'[7]Ratt Mng Org'!G29)</f>
        <v/>
      </c>
      <c r="F29" s="153">
        <f t="shared" si="0"/>
        <v>15</v>
      </c>
      <c r="G29" s="154">
        <f>'[7]M2 AVR'!H29</f>
        <v>11.5</v>
      </c>
      <c r="H29" s="154" t="str">
        <f>IF('[7]Ratt Eco Gle'!G29="","",'[7]Ratt Eco Gle'!G29)</f>
        <v/>
      </c>
      <c r="I29" s="153">
        <f t="shared" si="1"/>
        <v>11.5</v>
      </c>
      <c r="J29" s="199">
        <f t="shared" si="2"/>
        <v>13.46</v>
      </c>
      <c r="K29" s="155" t="str">
        <f t="shared" si="3"/>
        <v>V</v>
      </c>
    </row>
    <row r="30" spans="1:11" ht="12.6" customHeight="1">
      <c r="A30" s="152">
        <v>23</v>
      </c>
      <c r="B30" s="129" t="s">
        <v>544</v>
      </c>
      <c r="C30" s="128" t="s">
        <v>277</v>
      </c>
      <c r="D30" s="153">
        <f>'[7]M2 AVR'!F30</f>
        <v>12.75</v>
      </c>
      <c r="E30" s="153" t="str">
        <f>IF('[7]Ratt Mng Org'!G30="","",'[7]Ratt Mng Org'!G30)</f>
        <v/>
      </c>
      <c r="F30" s="153">
        <f t="shared" si="0"/>
        <v>12.75</v>
      </c>
      <c r="G30" s="154">
        <f>'[7]M2 AVR'!H30</f>
        <v>7.25</v>
      </c>
      <c r="H30" s="154">
        <f>IF('[7]Ratt Eco Gle'!G30="","",'[7]Ratt Eco Gle'!G30)</f>
        <v>6</v>
      </c>
      <c r="I30" s="153">
        <f t="shared" si="1"/>
        <v>7.25</v>
      </c>
      <c r="J30" s="199">
        <f t="shared" si="2"/>
        <v>10.33</v>
      </c>
      <c r="K30" s="155" t="str">
        <f t="shared" si="3"/>
        <v>NV</v>
      </c>
    </row>
    <row r="31" spans="1:11" ht="12.6" customHeight="1">
      <c r="A31" s="158">
        <v>24</v>
      </c>
      <c r="B31" s="130" t="s">
        <v>543</v>
      </c>
      <c r="C31" s="128" t="s">
        <v>542</v>
      </c>
      <c r="D31" s="153">
        <f>'[7]M2 AVR'!F31</f>
        <v>11.5</v>
      </c>
      <c r="E31" s="153">
        <f>IF('[7]Ratt Mng Org'!G31="","",'[7]Ratt Mng Org'!G31)</f>
        <v>12</v>
      </c>
      <c r="F31" s="153">
        <f t="shared" si="0"/>
        <v>12</v>
      </c>
      <c r="G31" s="154">
        <f>'[7]M2 AVR'!H31</f>
        <v>8.75</v>
      </c>
      <c r="H31" s="154">
        <f>IF('[7]Ratt Eco Gle'!G31="","",'[7]Ratt Eco Gle'!G31)</f>
        <v>0</v>
      </c>
      <c r="I31" s="153">
        <f t="shared" si="1"/>
        <v>8.75</v>
      </c>
      <c r="J31" s="199">
        <f t="shared" si="2"/>
        <v>10.57</v>
      </c>
      <c r="K31" s="155" t="str">
        <f t="shared" si="3"/>
        <v>NV</v>
      </c>
    </row>
    <row r="32" spans="1:11" ht="12.6" customHeight="1">
      <c r="A32" s="152">
        <v>25</v>
      </c>
      <c r="B32" s="133" t="s">
        <v>541</v>
      </c>
      <c r="C32" s="132" t="s">
        <v>367</v>
      </c>
      <c r="D32" s="153">
        <f>'[7]M2 AVR'!F32</f>
        <v>1</v>
      </c>
      <c r="E32" s="153" t="str">
        <f>IF('[7]Ratt Mng Org'!G32="","",'[7]Ratt Mng Org'!G32)</f>
        <v/>
      </c>
      <c r="F32" s="153">
        <f t="shared" si="0"/>
        <v>1</v>
      </c>
      <c r="G32" s="154">
        <f>'[7]M2 AVR'!H32</f>
        <v>1.25</v>
      </c>
      <c r="H32" s="154" t="str">
        <f>IF('[7]Ratt Eco Gle'!G32="","",'[7]Ratt Eco Gle'!G32)</f>
        <v/>
      </c>
      <c r="I32" s="153">
        <f t="shared" si="1"/>
        <v>1.25</v>
      </c>
      <c r="J32" s="199">
        <f t="shared" si="2"/>
        <v>1.1100000000000001</v>
      </c>
      <c r="K32" s="155" t="str">
        <f t="shared" si="3"/>
        <v>AR</v>
      </c>
    </row>
    <row r="33" spans="1:11" ht="12.6" customHeight="1">
      <c r="A33" s="158">
        <v>26</v>
      </c>
      <c r="B33" s="130" t="s">
        <v>540</v>
      </c>
      <c r="C33" s="128" t="s">
        <v>528</v>
      </c>
      <c r="D33" s="153">
        <f>'[7]M2 AVR'!F33</f>
        <v>7.75</v>
      </c>
      <c r="E33" s="153">
        <f>IF('[7]Ratt Mng Org'!G33="","",'[7]Ratt Mng Org'!G33)</f>
        <v>12</v>
      </c>
      <c r="F33" s="153">
        <f t="shared" si="0"/>
        <v>12</v>
      </c>
      <c r="G33" s="154">
        <f>'[7]M2 AVR'!H33</f>
        <v>4.5</v>
      </c>
      <c r="H33" s="154">
        <f>IF('[7]Ratt Eco Gle'!G33="","",'[7]Ratt Eco Gle'!G33)</f>
        <v>7</v>
      </c>
      <c r="I33" s="153">
        <f t="shared" si="1"/>
        <v>7</v>
      </c>
      <c r="J33" s="199">
        <f t="shared" si="2"/>
        <v>9.8000000000000007</v>
      </c>
      <c r="K33" s="155" t="str">
        <f t="shared" si="3"/>
        <v>NV</v>
      </c>
    </row>
    <row r="34" spans="1:11" ht="12.6" customHeight="1">
      <c r="A34" s="152">
        <v>27</v>
      </c>
      <c r="B34" s="130" t="s">
        <v>539</v>
      </c>
      <c r="C34" s="128" t="s">
        <v>538</v>
      </c>
      <c r="D34" s="153">
        <f>'[7]M2 AVR'!F34</f>
        <v>11.25</v>
      </c>
      <c r="E34" s="153">
        <f>IF('[7]Ratt Mng Org'!G34="","",'[7]Ratt Mng Org'!G34)</f>
        <v>17</v>
      </c>
      <c r="F34" s="153">
        <f t="shared" si="0"/>
        <v>12</v>
      </c>
      <c r="G34" s="154">
        <f>'[7]M2 AVR'!H34</f>
        <v>4</v>
      </c>
      <c r="H34" s="154">
        <f>IF('[7]Ratt Eco Gle'!G34="","",'[7]Ratt Eco Gle'!G34)</f>
        <v>10</v>
      </c>
      <c r="I34" s="153">
        <f t="shared" si="1"/>
        <v>10</v>
      </c>
      <c r="J34" s="199">
        <f t="shared" si="2"/>
        <v>11.120000000000001</v>
      </c>
      <c r="K34" s="155" t="str">
        <f t="shared" si="3"/>
        <v>NV</v>
      </c>
    </row>
    <row r="35" spans="1:11" ht="12.6" customHeight="1">
      <c r="A35" s="158">
        <v>28</v>
      </c>
      <c r="B35" s="133" t="s">
        <v>537</v>
      </c>
      <c r="C35" s="132" t="s">
        <v>536</v>
      </c>
      <c r="D35" s="153">
        <f>'[7]M2 AVR'!F35</f>
        <v>6.25</v>
      </c>
      <c r="E35" s="153" t="str">
        <f>IF('[7]Ratt Mng Org'!G35="","",'[7]Ratt Mng Org'!G35)</f>
        <v/>
      </c>
      <c r="F35" s="153">
        <f t="shared" si="0"/>
        <v>6.25</v>
      </c>
      <c r="G35" s="154">
        <f>'[7]M2 AVR'!H35</f>
        <v>1.75</v>
      </c>
      <c r="H35" s="154" t="str">
        <f>IF('[7]Ratt Eco Gle'!G35="","",'[7]Ratt Eco Gle'!G35)</f>
        <v/>
      </c>
      <c r="I35" s="153">
        <f t="shared" si="1"/>
        <v>1.75</v>
      </c>
      <c r="J35" s="199">
        <f t="shared" si="2"/>
        <v>4.2700000000000005</v>
      </c>
      <c r="K35" s="155" t="str">
        <f t="shared" si="3"/>
        <v>AR</v>
      </c>
    </row>
    <row r="36" spans="1:11" ht="12.6" customHeight="1">
      <c r="A36" s="152">
        <v>29</v>
      </c>
      <c r="B36" s="133" t="s">
        <v>535</v>
      </c>
      <c r="C36" s="132" t="s">
        <v>534</v>
      </c>
      <c r="D36" s="153">
        <f>'[7]M2 AVR'!F36</f>
        <v>3.5</v>
      </c>
      <c r="E36" s="153" t="str">
        <f>IF('[7]Ratt Mng Org'!G36="","",'[7]Ratt Mng Org'!G36)</f>
        <v/>
      </c>
      <c r="F36" s="153">
        <f t="shared" si="0"/>
        <v>3.5</v>
      </c>
      <c r="G36" s="154">
        <f>'[7]M2 AVR'!H36</f>
        <v>4.25</v>
      </c>
      <c r="H36" s="154" t="str">
        <f>IF('[7]Ratt Eco Gle'!G36="","",'[7]Ratt Eco Gle'!G36)</f>
        <v/>
      </c>
      <c r="I36" s="153">
        <f t="shared" si="1"/>
        <v>4.25</v>
      </c>
      <c r="J36" s="199">
        <f t="shared" si="2"/>
        <v>3.83</v>
      </c>
      <c r="K36" s="155" t="str">
        <f t="shared" si="3"/>
        <v>AR</v>
      </c>
    </row>
    <row r="37" spans="1:11" ht="12.6" customHeight="1">
      <c r="A37" s="158">
        <v>30</v>
      </c>
      <c r="B37" s="130" t="s">
        <v>533</v>
      </c>
      <c r="C37" s="130" t="s">
        <v>532</v>
      </c>
      <c r="D37" s="153">
        <f>'[7]M2 AVR'!F37</f>
        <v>8</v>
      </c>
      <c r="E37" s="153">
        <f>IF('[7]Ratt Mng Org'!G37="","",'[7]Ratt Mng Org'!G37)</f>
        <v>0</v>
      </c>
      <c r="F37" s="153">
        <f t="shared" si="0"/>
        <v>8</v>
      </c>
      <c r="G37" s="154">
        <f>'[7]M2 AVR'!H37</f>
        <v>3.5</v>
      </c>
      <c r="H37" s="154">
        <f>IF('[7]Ratt Eco Gle'!G37="","",'[7]Ratt Eco Gle'!G37)</f>
        <v>0</v>
      </c>
      <c r="I37" s="153">
        <f t="shared" si="1"/>
        <v>3.5</v>
      </c>
      <c r="J37" s="199">
        <f t="shared" si="2"/>
        <v>6.0200000000000005</v>
      </c>
      <c r="K37" s="155" t="str">
        <f t="shared" si="3"/>
        <v>AR</v>
      </c>
    </row>
    <row r="38" spans="1:11" ht="12.6" customHeight="1">
      <c r="A38" s="152">
        <v>31</v>
      </c>
      <c r="B38" s="129" t="s">
        <v>531</v>
      </c>
      <c r="C38" s="128" t="s">
        <v>530</v>
      </c>
      <c r="D38" s="153">
        <f>'[7]M2 AVR'!F38</f>
        <v>9</v>
      </c>
      <c r="E38" s="153">
        <f>IF('[7]Ratt Mng Org'!G38="","",'[7]Ratt Mng Org'!G38)</f>
        <v>18</v>
      </c>
      <c r="F38" s="153">
        <f t="shared" si="0"/>
        <v>12</v>
      </c>
      <c r="G38" s="154">
        <f>'[7]M2 AVR'!H38</f>
        <v>7.25</v>
      </c>
      <c r="H38" s="154">
        <f>IF('[7]Ratt Eco Gle'!G38="","",'[7]Ratt Eco Gle'!G38)</f>
        <v>11</v>
      </c>
      <c r="I38" s="153">
        <f t="shared" si="1"/>
        <v>11</v>
      </c>
      <c r="J38" s="199">
        <f t="shared" si="2"/>
        <v>11.56</v>
      </c>
      <c r="K38" s="155" t="str">
        <f t="shared" si="3"/>
        <v>NV</v>
      </c>
    </row>
    <row r="39" spans="1:11" ht="12.6" customHeight="1">
      <c r="A39" s="158">
        <v>32</v>
      </c>
      <c r="B39" s="130" t="s">
        <v>529</v>
      </c>
      <c r="C39" s="128" t="s">
        <v>528</v>
      </c>
      <c r="D39" s="153">
        <f>'[7]M2 AVR'!F39</f>
        <v>5</v>
      </c>
      <c r="E39" s="153" t="str">
        <f>IF('[7]Ratt Mng Org'!G39="","",'[7]Ratt Mng Org'!G39)</f>
        <v/>
      </c>
      <c r="F39" s="153">
        <f t="shared" si="0"/>
        <v>5</v>
      </c>
      <c r="G39" s="154">
        <f>'[7]M2 AVR'!H39</f>
        <v>2.5</v>
      </c>
      <c r="H39" s="154" t="str">
        <f>IF('[7]Ratt Eco Gle'!G39="","",'[7]Ratt Eco Gle'!G39)</f>
        <v/>
      </c>
      <c r="I39" s="153">
        <f t="shared" si="1"/>
        <v>2.5</v>
      </c>
      <c r="J39" s="199">
        <f t="shared" si="2"/>
        <v>3.9000000000000004</v>
      </c>
      <c r="K39" s="155" t="str">
        <f t="shared" si="3"/>
        <v>AR</v>
      </c>
    </row>
    <row r="40" spans="1:11" ht="12.6" customHeight="1">
      <c r="A40" s="152">
        <v>33</v>
      </c>
      <c r="B40" s="130" t="s">
        <v>527</v>
      </c>
      <c r="C40" s="128" t="s">
        <v>526</v>
      </c>
      <c r="D40" s="153">
        <f>'[7]M2 AVR'!F40</f>
        <v>11.25</v>
      </c>
      <c r="E40" s="153">
        <f>IF('[7]Ratt Mng Org'!G40="","",'[7]Ratt Mng Org'!G40)</f>
        <v>16</v>
      </c>
      <c r="F40" s="153">
        <f t="shared" si="0"/>
        <v>12</v>
      </c>
      <c r="G40" s="154">
        <f>'[7]M2 AVR'!H40</f>
        <v>6.5</v>
      </c>
      <c r="H40" s="154">
        <f>IF('[7]Ratt Eco Gle'!G40="","",'[7]Ratt Eco Gle'!G40)</f>
        <v>8</v>
      </c>
      <c r="I40" s="153">
        <f t="shared" si="1"/>
        <v>8</v>
      </c>
      <c r="J40" s="199">
        <f t="shared" si="2"/>
        <v>10.24</v>
      </c>
      <c r="K40" s="155" t="str">
        <f t="shared" si="3"/>
        <v>NV</v>
      </c>
    </row>
    <row r="41" spans="1:11" ht="12.6" customHeight="1">
      <c r="A41" s="158">
        <v>34</v>
      </c>
      <c r="B41" s="129" t="s">
        <v>525</v>
      </c>
      <c r="C41" s="128" t="s">
        <v>514</v>
      </c>
      <c r="D41" s="153">
        <f>'[7]M2 AVR'!F41</f>
        <v>12</v>
      </c>
      <c r="E41" s="153" t="str">
        <f>IF('[7]Ratt Mng Org'!G41="","",'[7]Ratt Mng Org'!G41)</f>
        <v/>
      </c>
      <c r="F41" s="153">
        <f t="shared" si="0"/>
        <v>12</v>
      </c>
      <c r="G41" s="154">
        <f>'[7]M2 AVR'!H41</f>
        <v>17.25</v>
      </c>
      <c r="H41" s="154" t="str">
        <f>IF('[7]Ratt Eco Gle'!G41="","",'[7]Ratt Eco Gle'!G41)</f>
        <v/>
      </c>
      <c r="I41" s="153">
        <f t="shared" si="1"/>
        <v>17.25</v>
      </c>
      <c r="J41" s="199">
        <f t="shared" si="2"/>
        <v>14.31</v>
      </c>
      <c r="K41" s="155" t="str">
        <f t="shared" si="3"/>
        <v>V</v>
      </c>
    </row>
    <row r="42" spans="1:11" ht="12.6" customHeight="1">
      <c r="A42" s="152">
        <v>35</v>
      </c>
      <c r="B42" s="130" t="s">
        <v>524</v>
      </c>
      <c r="C42" s="128" t="s">
        <v>105</v>
      </c>
      <c r="D42" s="153">
        <f>'[7]M2 AVR'!F42</f>
        <v>11</v>
      </c>
      <c r="E42" s="153">
        <f>IF('[7]Ratt Mng Org'!G42="","",'[7]Ratt Mng Org'!G42)</f>
        <v>16</v>
      </c>
      <c r="F42" s="153">
        <f t="shared" si="0"/>
        <v>12</v>
      </c>
      <c r="G42" s="154">
        <f>'[7]M2 AVR'!H42</f>
        <v>1.5</v>
      </c>
      <c r="H42" s="154">
        <f>IF('[7]Ratt Eco Gle'!G42="","",'[7]Ratt Eco Gle'!G42)</f>
        <v>9.5</v>
      </c>
      <c r="I42" s="153">
        <f t="shared" si="1"/>
        <v>9.5</v>
      </c>
      <c r="J42" s="199">
        <f t="shared" si="2"/>
        <v>10.9</v>
      </c>
      <c r="K42" s="155" t="str">
        <f t="shared" si="3"/>
        <v>NV</v>
      </c>
    </row>
    <row r="43" spans="1:11" ht="12.6" customHeight="1">
      <c r="A43" s="158">
        <v>36</v>
      </c>
      <c r="B43" s="130" t="s">
        <v>523</v>
      </c>
      <c r="C43" s="128" t="s">
        <v>522</v>
      </c>
      <c r="D43" s="153">
        <f>'[7]M2 AVR'!F43</f>
        <v>6.25</v>
      </c>
      <c r="E43" s="153" t="str">
        <f>IF('[7]Ratt Mng Org'!G43="","",'[7]Ratt Mng Org'!G43)</f>
        <v/>
      </c>
      <c r="F43" s="153">
        <f t="shared" si="0"/>
        <v>6.25</v>
      </c>
      <c r="G43" s="154">
        <f>'[7]M2 AVR'!H43</f>
        <v>3.75</v>
      </c>
      <c r="H43" s="154" t="str">
        <f>IF('[7]Ratt Eco Gle'!G43="","",'[7]Ratt Eco Gle'!G43)</f>
        <v/>
      </c>
      <c r="I43" s="153">
        <f t="shared" si="1"/>
        <v>3.75</v>
      </c>
      <c r="J43" s="199">
        <f t="shared" si="2"/>
        <v>5.15</v>
      </c>
      <c r="K43" s="155" t="str">
        <f t="shared" si="3"/>
        <v>AR</v>
      </c>
    </row>
    <row r="44" spans="1:11" ht="12.6" customHeight="1">
      <c r="A44" s="152">
        <v>37</v>
      </c>
      <c r="B44" s="129" t="s">
        <v>521</v>
      </c>
      <c r="C44" s="128" t="s">
        <v>491</v>
      </c>
      <c r="D44" s="153">
        <f>'[7]M2 AVR'!F44</f>
        <v>11.5</v>
      </c>
      <c r="E44" s="153">
        <f>IF('[7]Ratt Mng Org'!G44="","",'[7]Ratt Mng Org'!G44)</f>
        <v>14.5</v>
      </c>
      <c r="F44" s="153">
        <f t="shared" si="0"/>
        <v>12</v>
      </c>
      <c r="G44" s="154">
        <f>'[7]M2 AVR'!H44</f>
        <v>9.75</v>
      </c>
      <c r="H44" s="154">
        <f>IF('[7]Ratt Eco Gle'!G44="","",'[7]Ratt Eco Gle'!G44)</f>
        <v>11</v>
      </c>
      <c r="I44" s="153">
        <f t="shared" si="1"/>
        <v>11</v>
      </c>
      <c r="J44" s="199">
        <f t="shared" si="2"/>
        <v>11.56</v>
      </c>
      <c r="K44" s="155" t="str">
        <f t="shared" si="3"/>
        <v>NV</v>
      </c>
    </row>
    <row r="45" spans="1:11" ht="12.6" customHeight="1">
      <c r="A45" s="158">
        <v>38</v>
      </c>
      <c r="B45" s="133" t="s">
        <v>520</v>
      </c>
      <c r="C45" s="132" t="s">
        <v>355</v>
      </c>
      <c r="D45" s="153">
        <f>'[7]M2 AVR'!F45</f>
        <v>7.25</v>
      </c>
      <c r="E45" s="153">
        <f>IF('[7]Ratt Mng Org'!G45="","",'[7]Ratt Mng Org'!G45)</f>
        <v>12</v>
      </c>
      <c r="F45" s="153">
        <f t="shared" si="0"/>
        <v>12</v>
      </c>
      <c r="G45" s="154">
        <f>'[7]M2 AVR'!H45</f>
        <v>5.5</v>
      </c>
      <c r="H45" s="154">
        <f>IF('[7]Ratt Eco Gle'!G45="","",'[7]Ratt Eco Gle'!G45)</f>
        <v>10.5</v>
      </c>
      <c r="I45" s="153">
        <f t="shared" si="1"/>
        <v>10.5</v>
      </c>
      <c r="J45" s="199">
        <f t="shared" si="2"/>
        <v>11.34</v>
      </c>
      <c r="K45" s="155" t="str">
        <f t="shared" si="3"/>
        <v>NV</v>
      </c>
    </row>
    <row r="46" spans="1:11" ht="12.6" customHeight="1">
      <c r="A46" s="152">
        <v>39</v>
      </c>
      <c r="B46" s="130" t="s">
        <v>519</v>
      </c>
      <c r="C46" s="128" t="s">
        <v>518</v>
      </c>
      <c r="D46" s="153">
        <f>'[7]M2 AVR'!F46</f>
        <v>14.75</v>
      </c>
      <c r="E46" s="153" t="str">
        <f>IF('[7]Ratt Mng Org'!G46="","",'[7]Ratt Mng Org'!G46)</f>
        <v/>
      </c>
      <c r="F46" s="153">
        <f t="shared" si="0"/>
        <v>14.75</v>
      </c>
      <c r="G46" s="154">
        <f>'[7]M2 AVR'!H46</f>
        <v>11.5</v>
      </c>
      <c r="H46" s="154" t="str">
        <f>IF('[7]Ratt Eco Gle'!G46="","",'[7]Ratt Eco Gle'!G46)</f>
        <v/>
      </c>
      <c r="I46" s="153">
        <f t="shared" si="1"/>
        <v>11.5</v>
      </c>
      <c r="J46" s="199">
        <f t="shared" si="2"/>
        <v>13.32</v>
      </c>
      <c r="K46" s="155" t="str">
        <f t="shared" si="3"/>
        <v>V</v>
      </c>
    </row>
    <row r="47" spans="1:11" ht="12.6" customHeight="1">
      <c r="A47" s="158">
        <v>40</v>
      </c>
      <c r="B47" s="129" t="s">
        <v>517</v>
      </c>
      <c r="C47" s="128" t="s">
        <v>516</v>
      </c>
      <c r="D47" s="153">
        <f>'[7]M2 AVR'!F47</f>
        <v>9.5</v>
      </c>
      <c r="E47" s="153">
        <f>IF('[7]Ratt Mng Org'!G47="","",'[7]Ratt Mng Org'!G47)</f>
        <v>13</v>
      </c>
      <c r="F47" s="153">
        <f t="shared" si="0"/>
        <v>12</v>
      </c>
      <c r="G47" s="154">
        <f>'[7]M2 AVR'!H47</f>
        <v>6</v>
      </c>
      <c r="H47" s="154">
        <f>IF('[7]Ratt Eco Gle'!G47="","",'[7]Ratt Eco Gle'!G47)</f>
        <v>7</v>
      </c>
      <c r="I47" s="153">
        <f t="shared" si="1"/>
        <v>7</v>
      </c>
      <c r="J47" s="199">
        <f t="shared" si="2"/>
        <v>9.8000000000000007</v>
      </c>
      <c r="K47" s="155" t="str">
        <f t="shared" si="3"/>
        <v>NV</v>
      </c>
    </row>
    <row r="48" spans="1:11" ht="12.6" customHeight="1">
      <c r="A48" s="152">
        <v>41</v>
      </c>
      <c r="B48" s="129" t="s">
        <v>515</v>
      </c>
      <c r="C48" s="128" t="s">
        <v>514</v>
      </c>
      <c r="D48" s="153">
        <f>'[7]M2 AVR'!F48</f>
        <v>15.75</v>
      </c>
      <c r="E48" s="153" t="str">
        <f>IF('[7]Ratt Mng Org'!G48="","",'[7]Ratt Mng Org'!G48)</f>
        <v/>
      </c>
      <c r="F48" s="153">
        <f t="shared" si="0"/>
        <v>15.75</v>
      </c>
      <c r="G48" s="154">
        <f>'[7]M2 AVR'!H48</f>
        <v>13.5</v>
      </c>
      <c r="H48" s="154" t="str">
        <f>IF('[7]Ratt Eco Gle'!G48="","",'[7]Ratt Eco Gle'!G48)</f>
        <v/>
      </c>
      <c r="I48" s="153">
        <f t="shared" si="1"/>
        <v>13.5</v>
      </c>
      <c r="J48" s="199">
        <f t="shared" si="2"/>
        <v>14.760000000000002</v>
      </c>
      <c r="K48" s="155" t="str">
        <f t="shared" si="3"/>
        <v>V</v>
      </c>
    </row>
    <row r="49" spans="1:11" ht="12.6" customHeight="1">
      <c r="A49" s="158">
        <v>42</v>
      </c>
      <c r="B49" s="129" t="s">
        <v>513</v>
      </c>
      <c r="C49" s="128" t="s">
        <v>309</v>
      </c>
      <c r="D49" s="153">
        <f>'[7]M2 AVR'!F49</f>
        <v>13.25</v>
      </c>
      <c r="E49" s="153" t="str">
        <f>IF('[7]Ratt Mng Org'!G49="","",'[7]Ratt Mng Org'!G49)</f>
        <v/>
      </c>
      <c r="F49" s="153">
        <f t="shared" si="0"/>
        <v>13.25</v>
      </c>
      <c r="G49" s="154">
        <f>'[7]M2 AVR'!H49</f>
        <v>11</v>
      </c>
      <c r="H49" s="154" t="str">
        <f>IF('[7]Ratt Eco Gle'!G49="","",'[7]Ratt Eco Gle'!G49)</f>
        <v/>
      </c>
      <c r="I49" s="153">
        <f t="shared" si="1"/>
        <v>11</v>
      </c>
      <c r="J49" s="199">
        <f t="shared" si="2"/>
        <v>12.260000000000002</v>
      </c>
      <c r="K49" s="155" t="str">
        <f t="shared" si="3"/>
        <v>V</v>
      </c>
    </row>
    <row r="50" spans="1:11" ht="12.6" customHeight="1">
      <c r="A50" s="152">
        <v>43</v>
      </c>
      <c r="B50" s="130" t="s">
        <v>512</v>
      </c>
      <c r="C50" s="128" t="s">
        <v>386</v>
      </c>
      <c r="D50" s="153">
        <f>'[7]M2 AVR'!F50</f>
        <v>13.25</v>
      </c>
      <c r="E50" s="153" t="str">
        <f>IF('[7]Ratt Mng Org'!G50="","",'[7]Ratt Mng Org'!G50)</f>
        <v/>
      </c>
      <c r="F50" s="153">
        <f t="shared" si="0"/>
        <v>13.25</v>
      </c>
      <c r="G50" s="154">
        <f>'[7]M2 AVR'!H50</f>
        <v>5</v>
      </c>
      <c r="H50" s="154">
        <f>IF('[7]Ratt Eco Gle'!G50="","",'[7]Ratt Eco Gle'!G50)</f>
        <v>0</v>
      </c>
      <c r="I50" s="153">
        <f t="shared" si="1"/>
        <v>5</v>
      </c>
      <c r="J50" s="199">
        <f t="shared" si="2"/>
        <v>9.620000000000001</v>
      </c>
      <c r="K50" s="155" t="str">
        <f t="shared" si="3"/>
        <v>NV</v>
      </c>
    </row>
    <row r="51" spans="1:11" ht="12.6" customHeight="1">
      <c r="A51" s="158">
        <v>44</v>
      </c>
      <c r="B51" s="129" t="s">
        <v>511</v>
      </c>
      <c r="C51" s="128" t="s">
        <v>510</v>
      </c>
      <c r="D51" s="153">
        <f>'[7]M2 AVR'!F51</f>
        <v>14</v>
      </c>
      <c r="E51" s="153" t="str">
        <f>IF('[7]Ratt Mng Org'!G51="","",'[7]Ratt Mng Org'!G51)</f>
        <v/>
      </c>
      <c r="F51" s="153">
        <f t="shared" si="0"/>
        <v>14</v>
      </c>
      <c r="G51" s="154">
        <f>'[7]M2 AVR'!H51</f>
        <v>12.75</v>
      </c>
      <c r="H51" s="154" t="str">
        <f>IF('[7]Ratt Eco Gle'!G51="","",'[7]Ratt Eco Gle'!G51)</f>
        <v/>
      </c>
      <c r="I51" s="153">
        <f t="shared" si="1"/>
        <v>12.75</v>
      </c>
      <c r="J51" s="199">
        <f t="shared" si="2"/>
        <v>13.450000000000001</v>
      </c>
      <c r="K51" s="155" t="str">
        <f t="shared" si="3"/>
        <v>V</v>
      </c>
    </row>
    <row r="52" spans="1:11" ht="12.6" customHeight="1">
      <c r="A52" s="152">
        <v>45</v>
      </c>
      <c r="B52" s="130" t="s">
        <v>509</v>
      </c>
      <c r="C52" s="128" t="s">
        <v>508</v>
      </c>
      <c r="D52" s="153">
        <f>'[7]M2 AVR'!F52</f>
        <v>9.5</v>
      </c>
      <c r="E52" s="153">
        <f>IF('[7]Ratt Mng Org'!G52="","",'[7]Ratt Mng Org'!G52)</f>
        <v>17</v>
      </c>
      <c r="F52" s="153">
        <f t="shared" si="0"/>
        <v>12</v>
      </c>
      <c r="G52" s="154">
        <f>'[7]M2 AVR'!H52</f>
        <v>10.5</v>
      </c>
      <c r="H52" s="154">
        <f>IF('[7]Ratt Eco Gle'!G52="","",'[7]Ratt Eco Gle'!G52)</f>
        <v>10.5</v>
      </c>
      <c r="I52" s="153">
        <f t="shared" si="1"/>
        <v>10.5</v>
      </c>
      <c r="J52" s="199">
        <f t="shared" si="2"/>
        <v>11.34</v>
      </c>
      <c r="K52" s="155" t="str">
        <f t="shared" si="3"/>
        <v>NV</v>
      </c>
    </row>
    <row r="53" spans="1:11" ht="12.6" customHeight="1">
      <c r="A53" s="158">
        <v>46</v>
      </c>
      <c r="B53" s="129" t="s">
        <v>507</v>
      </c>
      <c r="C53" s="128" t="s">
        <v>277</v>
      </c>
      <c r="D53" s="153">
        <f>'[7]M2 AVR'!F53</f>
        <v>12</v>
      </c>
      <c r="E53" s="153" t="str">
        <f>IF('[7]Ratt Mng Org'!G53="","",'[7]Ratt Mng Org'!G53)</f>
        <v/>
      </c>
      <c r="F53" s="153">
        <f t="shared" si="0"/>
        <v>12</v>
      </c>
      <c r="G53" s="154">
        <f>'[7]M2 AVR'!H53</f>
        <v>15</v>
      </c>
      <c r="H53" s="154" t="str">
        <f>IF('[7]Ratt Eco Gle'!G53="","",'[7]Ratt Eco Gle'!G53)</f>
        <v/>
      </c>
      <c r="I53" s="153">
        <f t="shared" si="1"/>
        <v>15</v>
      </c>
      <c r="J53" s="199">
        <f t="shared" si="2"/>
        <v>13.32</v>
      </c>
      <c r="K53" s="155" t="str">
        <f t="shared" si="3"/>
        <v>V</v>
      </c>
    </row>
    <row r="54" spans="1:11" ht="12.6" customHeight="1">
      <c r="A54" s="152">
        <v>47</v>
      </c>
      <c r="B54" s="130" t="s">
        <v>506</v>
      </c>
      <c r="C54" s="128" t="s">
        <v>505</v>
      </c>
      <c r="D54" s="153">
        <f>'[7]M2 AVR'!F54</f>
        <v>15.5</v>
      </c>
      <c r="E54" s="153" t="str">
        <f>IF('[7]Ratt Mng Org'!G54="","",'[7]Ratt Mng Org'!G54)</f>
        <v/>
      </c>
      <c r="F54" s="153">
        <f t="shared" si="0"/>
        <v>15.5</v>
      </c>
      <c r="G54" s="154">
        <f>'[7]M2 AVR'!H54</f>
        <v>9.25</v>
      </c>
      <c r="H54" s="154" t="str">
        <f>IF('[7]Ratt Eco Gle'!G54="","",'[7]Ratt Eco Gle'!G54)</f>
        <v/>
      </c>
      <c r="I54" s="153">
        <f t="shared" si="1"/>
        <v>9.25</v>
      </c>
      <c r="J54" s="199">
        <f t="shared" si="2"/>
        <v>12.750000000000002</v>
      </c>
      <c r="K54" s="155" t="str">
        <f t="shared" si="3"/>
        <v>V</v>
      </c>
    </row>
    <row r="55" spans="1:11" ht="12.6" customHeight="1">
      <c r="A55" s="158">
        <v>48</v>
      </c>
      <c r="B55" s="130" t="s">
        <v>504</v>
      </c>
      <c r="C55" s="128" t="s">
        <v>277</v>
      </c>
      <c r="D55" s="153">
        <f>'[7]M2 AVR'!F55</f>
        <v>10.5</v>
      </c>
      <c r="E55" s="153">
        <f>IF('[7]Ratt Mng Org'!G55="","",'[7]Ratt Mng Org'!G55)</f>
        <v>16</v>
      </c>
      <c r="F55" s="153">
        <f t="shared" si="0"/>
        <v>12</v>
      </c>
      <c r="G55" s="154">
        <f>'[7]M2 AVR'!H55</f>
        <v>10</v>
      </c>
      <c r="H55" s="154">
        <f>IF('[7]Ratt Eco Gle'!G55="","",'[7]Ratt Eco Gle'!G55)</f>
        <v>11</v>
      </c>
      <c r="I55" s="153">
        <f t="shared" si="1"/>
        <v>11</v>
      </c>
      <c r="J55" s="199">
        <f t="shared" si="2"/>
        <v>11.56</v>
      </c>
      <c r="K55" s="155" t="str">
        <f t="shared" si="3"/>
        <v>NV</v>
      </c>
    </row>
    <row r="56" spans="1:11" ht="12.6" customHeight="1">
      <c r="A56" s="152">
        <v>49</v>
      </c>
      <c r="B56" s="130" t="s">
        <v>503</v>
      </c>
      <c r="C56" s="128" t="s">
        <v>502</v>
      </c>
      <c r="D56" s="153">
        <f>'[7]M2 AVR'!F56</f>
        <v>10</v>
      </c>
      <c r="E56" s="153">
        <f>IF('[7]Ratt Mng Org'!G56="","",'[7]Ratt Mng Org'!G56)</f>
        <v>16</v>
      </c>
      <c r="F56" s="153">
        <f t="shared" si="0"/>
        <v>12</v>
      </c>
      <c r="G56" s="154">
        <f>'[7]M2 AVR'!H56</f>
        <v>5.25</v>
      </c>
      <c r="H56" s="154">
        <f>IF('[7]Ratt Eco Gle'!G56="","",'[7]Ratt Eco Gle'!G56)</f>
        <v>6</v>
      </c>
      <c r="I56" s="153">
        <f t="shared" si="1"/>
        <v>6</v>
      </c>
      <c r="J56" s="199">
        <f t="shared" si="2"/>
        <v>9.3600000000000012</v>
      </c>
      <c r="K56" s="155" t="str">
        <f t="shared" si="3"/>
        <v>NV</v>
      </c>
    </row>
    <row r="57" spans="1:11" ht="12.6" customHeight="1">
      <c r="A57" s="158">
        <v>50</v>
      </c>
      <c r="B57" s="131" t="s">
        <v>501</v>
      </c>
      <c r="C57" s="131" t="s">
        <v>500</v>
      </c>
      <c r="D57" s="153">
        <f>'[7]M2 AVR'!F57</f>
        <v>13.5</v>
      </c>
      <c r="E57" s="153" t="str">
        <f>IF('[7]Ratt Mng Org'!G57="","",'[7]Ratt Mng Org'!G57)</f>
        <v/>
      </c>
      <c r="F57" s="153">
        <f t="shared" si="0"/>
        <v>13.5</v>
      </c>
      <c r="G57" s="154">
        <f>'[7]M2 AVR'!H57</f>
        <v>5</v>
      </c>
      <c r="H57" s="154">
        <f>IF('[7]Ratt Eco Gle'!G57="","",'[7]Ratt Eco Gle'!G57)</f>
        <v>8</v>
      </c>
      <c r="I57" s="153">
        <f t="shared" si="1"/>
        <v>8</v>
      </c>
      <c r="J57" s="199">
        <f t="shared" si="2"/>
        <v>11.08</v>
      </c>
      <c r="K57" s="155" t="str">
        <f t="shared" si="3"/>
        <v>NV</v>
      </c>
    </row>
    <row r="58" spans="1:11" ht="12.6" customHeight="1">
      <c r="A58" s="152">
        <v>51</v>
      </c>
      <c r="B58" s="130" t="s">
        <v>499</v>
      </c>
      <c r="C58" s="128" t="s">
        <v>398</v>
      </c>
      <c r="D58" s="153">
        <f>'[7]M2 AVR'!F58</f>
        <v>8</v>
      </c>
      <c r="E58" s="153">
        <f>IF('[7]Ratt Mng Org'!G58="","",'[7]Ratt Mng Org'!G58)</f>
        <v>12</v>
      </c>
      <c r="F58" s="153">
        <f t="shared" si="0"/>
        <v>12</v>
      </c>
      <c r="G58" s="154">
        <f>'[7]M2 AVR'!H58</f>
        <v>4.5</v>
      </c>
      <c r="H58" s="154">
        <f>IF('[7]Ratt Eco Gle'!G58="","",'[7]Ratt Eco Gle'!G58)</f>
        <v>11</v>
      </c>
      <c r="I58" s="153">
        <f t="shared" si="1"/>
        <v>11</v>
      </c>
      <c r="J58" s="199">
        <f t="shared" si="2"/>
        <v>11.56</v>
      </c>
      <c r="K58" s="155" t="str">
        <f t="shared" si="3"/>
        <v>NV</v>
      </c>
    </row>
    <row r="59" spans="1:11" ht="12.6" customHeight="1">
      <c r="A59" s="158">
        <v>52</v>
      </c>
      <c r="B59" s="129" t="s">
        <v>498</v>
      </c>
      <c r="C59" s="128" t="s">
        <v>361</v>
      </c>
      <c r="D59" s="153">
        <f>'[7]M2 AVR'!F59</f>
        <v>14.25</v>
      </c>
      <c r="E59" s="153" t="str">
        <f>IF('[7]Ratt Mng Org'!G59="","",'[7]Ratt Mng Org'!G59)</f>
        <v/>
      </c>
      <c r="F59" s="153">
        <f t="shared" si="0"/>
        <v>14.25</v>
      </c>
      <c r="G59" s="154">
        <f>'[7]M2 AVR'!H59</f>
        <v>12.25</v>
      </c>
      <c r="H59" s="154" t="str">
        <f>IF('[7]Ratt Eco Gle'!G59="","",'[7]Ratt Eco Gle'!G59)</f>
        <v/>
      </c>
      <c r="I59" s="153">
        <f t="shared" si="1"/>
        <v>12.25</v>
      </c>
      <c r="J59" s="199">
        <f t="shared" si="2"/>
        <v>13.370000000000001</v>
      </c>
      <c r="K59" s="155" t="str">
        <f t="shared" si="3"/>
        <v>V</v>
      </c>
    </row>
    <row r="60" spans="1:11" ht="12.6" customHeight="1">
      <c r="A60" s="152">
        <v>53</v>
      </c>
      <c r="B60" s="129" t="s">
        <v>584</v>
      </c>
      <c r="C60" s="128" t="s">
        <v>133</v>
      </c>
      <c r="D60" s="153">
        <f>'[7]M2 AVR'!F60</f>
        <v>15</v>
      </c>
      <c r="E60" s="153" t="str">
        <f>IF('[7]Ratt Mng Org'!G60="","",'[7]Ratt Mng Org'!G60)</f>
        <v/>
      </c>
      <c r="F60" s="153">
        <f t="shared" si="0"/>
        <v>15</v>
      </c>
      <c r="G60" s="154">
        <f>'[7]M2 AVR'!H60</f>
        <v>15.25</v>
      </c>
      <c r="H60" s="154" t="str">
        <f>IF('[7]Ratt Eco Gle'!G60="","",'[7]Ratt Eco Gle'!G60)</f>
        <v/>
      </c>
      <c r="I60" s="153">
        <f t="shared" si="1"/>
        <v>15.25</v>
      </c>
      <c r="J60" s="199">
        <f t="shared" si="2"/>
        <v>15.11</v>
      </c>
      <c r="K60" s="155" t="str">
        <f t="shared" si="3"/>
        <v>V</v>
      </c>
    </row>
    <row r="61" spans="1:11" ht="12.6" customHeight="1">
      <c r="A61" s="158">
        <v>54</v>
      </c>
      <c r="B61" s="129" t="s">
        <v>496</v>
      </c>
      <c r="C61" s="128" t="s">
        <v>495</v>
      </c>
      <c r="D61" s="153">
        <f>'[7]M2 AVR'!F61</f>
        <v>15.5</v>
      </c>
      <c r="E61" s="153" t="str">
        <f>IF('[7]Ratt Mng Org'!G61="","",'[7]Ratt Mng Org'!G61)</f>
        <v/>
      </c>
      <c r="F61" s="153">
        <f t="shared" si="0"/>
        <v>15.5</v>
      </c>
      <c r="G61" s="154">
        <f>'[7]M2 AVR'!H61</f>
        <v>11.25</v>
      </c>
      <c r="H61" s="154" t="str">
        <f>IF('[7]Ratt Eco Gle'!G61="","",'[7]Ratt Eco Gle'!G61)</f>
        <v/>
      </c>
      <c r="I61" s="153">
        <f t="shared" si="1"/>
        <v>11.25</v>
      </c>
      <c r="J61" s="199">
        <f t="shared" si="2"/>
        <v>13.630000000000003</v>
      </c>
      <c r="K61" s="155" t="str">
        <f t="shared" si="3"/>
        <v>V</v>
      </c>
    </row>
    <row r="62" spans="1:11" ht="12.6" customHeight="1">
      <c r="A62" s="152">
        <v>55</v>
      </c>
      <c r="B62" s="130" t="s">
        <v>494</v>
      </c>
      <c r="C62" s="128" t="s">
        <v>493</v>
      </c>
      <c r="D62" s="153">
        <f>'[7]M2 AVR'!F62</f>
        <v>12</v>
      </c>
      <c r="E62" s="153" t="str">
        <f>IF('[7]Ratt Mng Org'!G62="","",'[7]Ratt Mng Org'!G62)</f>
        <v/>
      </c>
      <c r="F62" s="153">
        <f t="shared" si="0"/>
        <v>12</v>
      </c>
      <c r="G62" s="154">
        <f>'[7]M2 AVR'!H62</f>
        <v>4.75</v>
      </c>
      <c r="H62" s="154">
        <f>IF('[7]Ratt Eco Gle'!G62="","",'[7]Ratt Eco Gle'!G62)</f>
        <v>8</v>
      </c>
      <c r="I62" s="153">
        <f t="shared" si="1"/>
        <v>8</v>
      </c>
      <c r="J62" s="199">
        <f t="shared" si="2"/>
        <v>10.24</v>
      </c>
      <c r="K62" s="155" t="str">
        <f t="shared" si="3"/>
        <v>NV</v>
      </c>
    </row>
    <row r="63" spans="1:11" ht="12.6" customHeight="1">
      <c r="A63" s="158">
        <v>56</v>
      </c>
      <c r="B63" s="133" t="s">
        <v>492</v>
      </c>
      <c r="C63" s="132" t="s">
        <v>491</v>
      </c>
      <c r="D63" s="153">
        <f>'[7]M2 AVR'!F63</f>
        <v>10.5</v>
      </c>
      <c r="E63" s="153">
        <f>IF('[7]Ratt Mng Org'!G63="","",'[7]Ratt Mng Org'!G63)</f>
        <v>14.5</v>
      </c>
      <c r="F63" s="153">
        <f t="shared" si="0"/>
        <v>12</v>
      </c>
      <c r="G63" s="154">
        <f>'[7]M2 AVR'!H63</f>
        <v>5.25</v>
      </c>
      <c r="H63" s="154">
        <f>IF('[7]Ratt Eco Gle'!G63="","",'[7]Ratt Eco Gle'!G63)</f>
        <v>8</v>
      </c>
      <c r="I63" s="153">
        <f t="shared" si="1"/>
        <v>8</v>
      </c>
      <c r="J63" s="199">
        <f t="shared" si="2"/>
        <v>10.24</v>
      </c>
      <c r="K63" s="155" t="str">
        <f t="shared" si="3"/>
        <v>NV</v>
      </c>
    </row>
    <row r="64" spans="1:11" ht="12.6" customHeight="1">
      <c r="A64" s="152">
        <v>57</v>
      </c>
      <c r="B64" s="129" t="s">
        <v>490</v>
      </c>
      <c r="C64" s="128" t="s">
        <v>133</v>
      </c>
      <c r="D64" s="153">
        <f>'[7]M2 AVR'!F64</f>
        <v>12</v>
      </c>
      <c r="E64" s="153" t="str">
        <f>IF('[7]Ratt Mng Org'!G64="","",'[7]Ratt Mng Org'!G64)</f>
        <v/>
      </c>
      <c r="F64" s="153">
        <f t="shared" si="0"/>
        <v>12</v>
      </c>
      <c r="G64" s="154">
        <f>'[7]M2 AVR'!H64</f>
        <v>8.25</v>
      </c>
      <c r="H64" s="154">
        <f>IF('[7]Ratt Eco Gle'!G64="","",'[7]Ratt Eco Gle'!G64)</f>
        <v>10.5</v>
      </c>
      <c r="I64" s="153">
        <f t="shared" si="1"/>
        <v>10.5</v>
      </c>
      <c r="J64" s="199">
        <f t="shared" si="2"/>
        <v>11.34</v>
      </c>
      <c r="K64" s="155" t="str">
        <f t="shared" si="3"/>
        <v>NV</v>
      </c>
    </row>
    <row r="65" spans="1:11" ht="12.6" customHeight="1">
      <c r="A65" s="158">
        <v>58</v>
      </c>
      <c r="B65" s="136" t="s">
        <v>489</v>
      </c>
      <c r="C65" s="135" t="s">
        <v>488</v>
      </c>
      <c r="D65" s="153">
        <f>'[7]M2 AVR'!F65</f>
        <v>12.75</v>
      </c>
      <c r="E65" s="153" t="str">
        <f>IF('[7]Ratt Mng Org'!G65="","",'[7]Ratt Mng Org'!G65)</f>
        <v/>
      </c>
      <c r="F65" s="153">
        <f t="shared" si="0"/>
        <v>12.75</v>
      </c>
      <c r="G65" s="154">
        <f>'[7]M2 AVR'!H65</f>
        <v>10.25</v>
      </c>
      <c r="H65" s="154">
        <f>IF('[7]Ratt Eco Gle'!G65="","",'[7]Ratt Eco Gle'!G65)</f>
        <v>10.5</v>
      </c>
      <c r="I65" s="153">
        <f t="shared" si="1"/>
        <v>10.5</v>
      </c>
      <c r="J65" s="199">
        <f t="shared" si="2"/>
        <v>11.760000000000002</v>
      </c>
      <c r="K65" s="155" t="str">
        <f t="shared" si="3"/>
        <v>NV</v>
      </c>
    </row>
    <row r="66" spans="1:11" ht="12.6" customHeight="1">
      <c r="A66" s="152">
        <v>59</v>
      </c>
      <c r="B66" s="129" t="s">
        <v>487</v>
      </c>
      <c r="C66" s="128" t="s">
        <v>133</v>
      </c>
      <c r="D66" s="153">
        <f>'[7]M2 AVR'!F66</f>
        <v>10</v>
      </c>
      <c r="E66" s="153">
        <f>IF('[7]Ratt Mng Org'!G66="","",'[7]Ratt Mng Org'!G66)</f>
        <v>16.5</v>
      </c>
      <c r="F66" s="153">
        <f t="shared" si="0"/>
        <v>12</v>
      </c>
      <c r="G66" s="154">
        <f>'[7]M2 AVR'!H66</f>
        <v>12.25</v>
      </c>
      <c r="H66" s="154" t="str">
        <f>IF('[7]Ratt Eco Gle'!G66="","",'[7]Ratt Eco Gle'!G66)</f>
        <v/>
      </c>
      <c r="I66" s="153">
        <f t="shared" si="1"/>
        <v>12.25</v>
      </c>
      <c r="J66" s="199">
        <f t="shared" si="2"/>
        <v>12.11</v>
      </c>
      <c r="K66" s="155" t="str">
        <f t="shared" si="3"/>
        <v>VAR</v>
      </c>
    </row>
    <row r="67" spans="1:11" ht="12.6" customHeight="1">
      <c r="A67" s="158">
        <v>60</v>
      </c>
      <c r="B67" s="130" t="s">
        <v>486</v>
      </c>
      <c r="C67" s="128" t="s">
        <v>485</v>
      </c>
      <c r="D67" s="153">
        <f>'[7]M2 AVR'!F67</f>
        <v>8.75</v>
      </c>
      <c r="E67" s="153">
        <f>IF('[7]Ratt Mng Org'!G67="","",'[7]Ratt Mng Org'!G67)</f>
        <v>14</v>
      </c>
      <c r="F67" s="153">
        <f t="shared" si="0"/>
        <v>12</v>
      </c>
      <c r="G67" s="154">
        <f>'[7]M2 AVR'!H67</f>
        <v>7.5</v>
      </c>
      <c r="H67" s="154">
        <f>IF('[7]Ratt Eco Gle'!G67="","",'[7]Ratt Eco Gle'!G67)</f>
        <v>8</v>
      </c>
      <c r="I67" s="153">
        <f t="shared" si="1"/>
        <v>8</v>
      </c>
      <c r="J67" s="199">
        <f t="shared" si="2"/>
        <v>10.24</v>
      </c>
      <c r="K67" s="155" t="str">
        <f t="shared" si="3"/>
        <v>NV</v>
      </c>
    </row>
    <row r="68" spans="1:11" ht="12.6" customHeight="1">
      <c r="A68" s="152">
        <v>61</v>
      </c>
      <c r="B68" s="130" t="s">
        <v>484</v>
      </c>
      <c r="C68" s="128" t="s">
        <v>402</v>
      </c>
      <c r="D68" s="153">
        <f>'[7]M2 AVR'!F68</f>
        <v>11.25</v>
      </c>
      <c r="E68" s="153">
        <f>IF('[7]Ratt Mng Org'!G68="","",'[7]Ratt Mng Org'!G68)</f>
        <v>16</v>
      </c>
      <c r="F68" s="153">
        <f t="shared" si="0"/>
        <v>12</v>
      </c>
      <c r="G68" s="154">
        <f>'[7]M2 AVR'!H68</f>
        <v>5</v>
      </c>
      <c r="H68" s="154">
        <f>IF('[7]Ratt Eco Gle'!G68="","",'[7]Ratt Eco Gle'!G68)</f>
        <v>7</v>
      </c>
      <c r="I68" s="153">
        <f t="shared" si="1"/>
        <v>7</v>
      </c>
      <c r="J68" s="199">
        <f t="shared" si="2"/>
        <v>9.8000000000000007</v>
      </c>
      <c r="K68" s="155" t="str">
        <f t="shared" si="3"/>
        <v>NV</v>
      </c>
    </row>
    <row r="69" spans="1:11" ht="12.6" customHeight="1">
      <c r="A69" s="158">
        <v>62</v>
      </c>
      <c r="B69" s="130" t="s">
        <v>483</v>
      </c>
      <c r="C69" s="128" t="s">
        <v>373</v>
      </c>
      <c r="D69" s="153">
        <f>'[7]M2 AVR'!F69</f>
        <v>8.75</v>
      </c>
      <c r="E69" s="153">
        <f>IF('[7]Ratt Mng Org'!G69="","",'[7]Ratt Mng Org'!G69)</f>
        <v>14.5</v>
      </c>
      <c r="F69" s="153">
        <f t="shared" si="0"/>
        <v>12</v>
      </c>
      <c r="G69" s="154">
        <f>'[7]M2 AVR'!H69</f>
        <v>11.75</v>
      </c>
      <c r="H69" s="154">
        <f>IF('[7]Ratt Eco Gle'!G69="","",'[7]Ratt Eco Gle'!G69)</f>
        <v>11.5</v>
      </c>
      <c r="I69" s="153">
        <f t="shared" si="1"/>
        <v>11.75</v>
      </c>
      <c r="J69" s="199">
        <f t="shared" si="2"/>
        <v>11.89</v>
      </c>
      <c r="K69" s="155" t="str">
        <f t="shared" si="3"/>
        <v>NV</v>
      </c>
    </row>
    <row r="70" spans="1:11" ht="12.6" customHeight="1">
      <c r="A70" s="152">
        <v>63</v>
      </c>
      <c r="B70" s="129" t="s">
        <v>482</v>
      </c>
      <c r="C70" s="128" t="s">
        <v>481</v>
      </c>
      <c r="D70" s="153">
        <f>'[7]M2 AVR'!F70</f>
        <v>5.25</v>
      </c>
      <c r="E70" s="153" t="str">
        <f>IF('[7]Ratt Mng Org'!G70="","",'[7]Ratt Mng Org'!G70)</f>
        <v/>
      </c>
      <c r="F70" s="153">
        <f t="shared" si="0"/>
        <v>5.25</v>
      </c>
      <c r="G70" s="154">
        <f>'[7]M2 AVR'!H70</f>
        <v>5</v>
      </c>
      <c r="H70" s="154" t="str">
        <f>IF('[7]Ratt Eco Gle'!G70="","",'[7]Ratt Eco Gle'!G70)</f>
        <v/>
      </c>
      <c r="I70" s="153">
        <f t="shared" si="1"/>
        <v>5</v>
      </c>
      <c r="J70" s="199">
        <f t="shared" si="2"/>
        <v>5.1400000000000006</v>
      </c>
      <c r="K70" s="155" t="str">
        <f t="shared" si="3"/>
        <v>AR</v>
      </c>
    </row>
    <row r="71" spans="1:11" ht="12.6" customHeight="1">
      <c r="A71" s="158">
        <v>64</v>
      </c>
      <c r="B71" s="133" t="s">
        <v>480</v>
      </c>
      <c r="C71" s="132" t="s">
        <v>479</v>
      </c>
      <c r="D71" s="153">
        <f>'[7]M2 AVR'!F71</f>
        <v>3.75</v>
      </c>
      <c r="E71" s="153" t="str">
        <f>IF('[7]Ratt Mng Org'!G71="","",'[7]Ratt Mng Org'!G71)</f>
        <v/>
      </c>
      <c r="F71" s="153">
        <f t="shared" si="0"/>
        <v>3.75</v>
      </c>
      <c r="G71" s="154">
        <f>'[7]M2 AVR'!H71</f>
        <v>4</v>
      </c>
      <c r="H71" s="154" t="str">
        <f>IF('[7]Ratt Eco Gle'!G71="","",'[7]Ratt Eco Gle'!G71)</f>
        <v/>
      </c>
      <c r="I71" s="153">
        <f t="shared" si="1"/>
        <v>4</v>
      </c>
      <c r="J71" s="199">
        <f t="shared" si="2"/>
        <v>3.8600000000000003</v>
      </c>
      <c r="K71" s="155" t="str">
        <f t="shared" si="3"/>
        <v>AR</v>
      </c>
    </row>
    <row r="72" spans="1:11" ht="12.6" customHeight="1">
      <c r="A72" s="152">
        <v>65</v>
      </c>
      <c r="B72" s="130" t="s">
        <v>478</v>
      </c>
      <c r="C72" s="128" t="s">
        <v>477</v>
      </c>
      <c r="D72" s="153">
        <f>'[7]M2 AVR'!F72</f>
        <v>6.75</v>
      </c>
      <c r="E72" s="153" t="str">
        <f>IF('[7]Ratt Mng Org'!G72="","",'[7]Ratt Mng Org'!G72)</f>
        <v/>
      </c>
      <c r="F72" s="153">
        <f t="shared" ref="F72:F135" si="4">IF(E72="",D72,IF(E72&lt;=12,MAX(D72,E72),12))</f>
        <v>6.75</v>
      </c>
      <c r="G72" s="154">
        <f>'[7]M2 AVR'!H72</f>
        <v>4.25</v>
      </c>
      <c r="H72" s="154" t="str">
        <f>IF('[7]Ratt Eco Gle'!G72="","",'[7]Ratt Eco Gle'!G72)</f>
        <v/>
      </c>
      <c r="I72" s="153">
        <f t="shared" ref="I72:I135" si="5">IF(H72="",G72,IF(H72&lt;=12,MAX(G72,H72),12))</f>
        <v>4.25</v>
      </c>
      <c r="J72" s="199">
        <f t="shared" si="2"/>
        <v>5.65</v>
      </c>
      <c r="K72" s="155" t="str">
        <f t="shared" si="3"/>
        <v>AR</v>
      </c>
    </row>
    <row r="73" spans="1:11" ht="12.6" customHeight="1">
      <c r="A73" s="158">
        <v>66</v>
      </c>
      <c r="B73" s="130" t="s">
        <v>476</v>
      </c>
      <c r="C73" s="128" t="s">
        <v>277</v>
      </c>
      <c r="D73" s="153">
        <f>'[7]M2 AVR'!F73</f>
        <v>12</v>
      </c>
      <c r="E73" s="153" t="str">
        <f>IF('[7]Ratt Mng Org'!G73="","",'[7]Ratt Mng Org'!G73)</f>
        <v/>
      </c>
      <c r="F73" s="153">
        <f t="shared" si="4"/>
        <v>12</v>
      </c>
      <c r="G73" s="154">
        <f>'[7]M2 AVR'!H73</f>
        <v>6.5</v>
      </c>
      <c r="H73" s="154">
        <f>IF('[7]Ratt Eco Gle'!G73="","",'[7]Ratt Eco Gle'!G73)</f>
        <v>10</v>
      </c>
      <c r="I73" s="153">
        <f t="shared" si="5"/>
        <v>10</v>
      </c>
      <c r="J73" s="199">
        <f t="shared" ref="J73:J136" si="6">(F73*0.56+I73*0.44)</f>
        <v>11.120000000000001</v>
      </c>
      <c r="K73" s="155" t="str">
        <f t="shared" ref="K73:K136" si="7">IF(J73&lt;8,"AR",IF(J73&lt;12,"NV",IF(AND(E73&gt;="",H73&gt;=""),"V","VAR")))</f>
        <v>NV</v>
      </c>
    </row>
    <row r="74" spans="1:11" ht="12.6" customHeight="1">
      <c r="A74" s="152">
        <v>67</v>
      </c>
      <c r="B74" s="130" t="s">
        <v>475</v>
      </c>
      <c r="C74" s="128" t="s">
        <v>277</v>
      </c>
      <c r="D74" s="153">
        <f>'[7]M2 AVR'!F74</f>
        <v>13.25</v>
      </c>
      <c r="E74" s="153" t="str">
        <f>IF('[7]Ratt Mng Org'!G74="","",'[7]Ratt Mng Org'!G74)</f>
        <v/>
      </c>
      <c r="F74" s="153">
        <f t="shared" si="4"/>
        <v>13.25</v>
      </c>
      <c r="G74" s="154">
        <f>'[7]M2 AVR'!H74</f>
        <v>11.5</v>
      </c>
      <c r="H74" s="154" t="str">
        <f>IF('[7]Ratt Eco Gle'!G74="","",'[7]Ratt Eco Gle'!G74)</f>
        <v/>
      </c>
      <c r="I74" s="153">
        <f t="shared" si="5"/>
        <v>11.5</v>
      </c>
      <c r="J74" s="199">
        <f t="shared" si="6"/>
        <v>12.48</v>
      </c>
      <c r="K74" s="155" t="str">
        <f t="shared" si="7"/>
        <v>V</v>
      </c>
    </row>
    <row r="75" spans="1:11" ht="12.6" customHeight="1">
      <c r="A75" s="158">
        <v>68</v>
      </c>
      <c r="B75" s="129" t="s">
        <v>474</v>
      </c>
      <c r="C75" s="128" t="s">
        <v>473</v>
      </c>
      <c r="D75" s="153">
        <f>'[7]M2 AVR'!F75</f>
        <v>15.5</v>
      </c>
      <c r="E75" s="153" t="str">
        <f>IF('[7]Ratt Mng Org'!G75="","",'[7]Ratt Mng Org'!G75)</f>
        <v/>
      </c>
      <c r="F75" s="153">
        <f t="shared" si="4"/>
        <v>15.5</v>
      </c>
      <c r="G75" s="154">
        <f>'[7]M2 AVR'!H75</f>
        <v>9.5</v>
      </c>
      <c r="H75" s="154" t="str">
        <f>IF('[7]Ratt Eco Gle'!G75="","",'[7]Ratt Eco Gle'!G75)</f>
        <v/>
      </c>
      <c r="I75" s="153">
        <f t="shared" si="5"/>
        <v>9.5</v>
      </c>
      <c r="J75" s="199">
        <f t="shared" si="6"/>
        <v>12.860000000000001</v>
      </c>
      <c r="K75" s="155" t="str">
        <f t="shared" si="7"/>
        <v>V</v>
      </c>
    </row>
    <row r="76" spans="1:11" ht="12.6" customHeight="1">
      <c r="A76" s="152">
        <v>69</v>
      </c>
      <c r="B76" s="130" t="s">
        <v>472</v>
      </c>
      <c r="C76" s="128" t="s">
        <v>187</v>
      </c>
      <c r="D76" s="153">
        <f>'[7]M2 AVR'!F76</f>
        <v>14.5</v>
      </c>
      <c r="E76" s="153" t="str">
        <f>IF('[7]Ratt Mng Org'!G76="","",'[7]Ratt Mng Org'!G76)</f>
        <v/>
      </c>
      <c r="F76" s="153">
        <f t="shared" si="4"/>
        <v>14.5</v>
      </c>
      <c r="G76" s="154">
        <f>'[7]M2 AVR'!H76</f>
        <v>17.25</v>
      </c>
      <c r="H76" s="154" t="str">
        <f>IF('[7]Ratt Eco Gle'!G76="","",'[7]Ratt Eco Gle'!G76)</f>
        <v/>
      </c>
      <c r="I76" s="153">
        <f t="shared" si="5"/>
        <v>17.25</v>
      </c>
      <c r="J76" s="199">
        <f t="shared" si="6"/>
        <v>15.71</v>
      </c>
      <c r="K76" s="155" t="str">
        <f t="shared" si="7"/>
        <v>V</v>
      </c>
    </row>
    <row r="77" spans="1:11" ht="12.6" customHeight="1">
      <c r="A77" s="158">
        <v>70</v>
      </c>
      <c r="B77" s="129" t="s">
        <v>471</v>
      </c>
      <c r="C77" s="128" t="s">
        <v>207</v>
      </c>
      <c r="D77" s="153">
        <f>'[7]M2 AVR'!F77</f>
        <v>15.75</v>
      </c>
      <c r="E77" s="153" t="str">
        <f>IF('[7]Ratt Mng Org'!G77="","",'[7]Ratt Mng Org'!G77)</f>
        <v/>
      </c>
      <c r="F77" s="153">
        <f t="shared" si="4"/>
        <v>15.75</v>
      </c>
      <c r="G77" s="154">
        <f>'[7]M2 AVR'!H77</f>
        <v>8.25</v>
      </c>
      <c r="H77" s="154" t="str">
        <f>IF('[7]Ratt Eco Gle'!G77="","",'[7]Ratt Eco Gle'!G77)</f>
        <v/>
      </c>
      <c r="I77" s="153">
        <f t="shared" si="5"/>
        <v>8.25</v>
      </c>
      <c r="J77" s="199">
        <f t="shared" si="6"/>
        <v>12.45</v>
      </c>
      <c r="K77" s="155" t="str">
        <f t="shared" si="7"/>
        <v>V</v>
      </c>
    </row>
    <row r="78" spans="1:11" ht="12.6" customHeight="1">
      <c r="A78" s="152">
        <v>71</v>
      </c>
      <c r="B78" s="130" t="s">
        <v>470</v>
      </c>
      <c r="C78" s="128" t="s">
        <v>359</v>
      </c>
      <c r="D78" s="153">
        <f>'[7]M2 AVR'!F78</f>
        <v>6.75</v>
      </c>
      <c r="E78" s="153" t="str">
        <f>IF('[7]Ratt Mng Org'!G78="","",'[7]Ratt Mng Org'!G78)</f>
        <v/>
      </c>
      <c r="F78" s="153">
        <f t="shared" si="4"/>
        <v>6.75</v>
      </c>
      <c r="G78" s="154">
        <f>'[7]M2 AVR'!H78</f>
        <v>3.25</v>
      </c>
      <c r="H78" s="154" t="str">
        <f>IF('[7]Ratt Eco Gle'!G78="","",'[7]Ratt Eco Gle'!G78)</f>
        <v/>
      </c>
      <c r="I78" s="153">
        <f t="shared" si="5"/>
        <v>3.25</v>
      </c>
      <c r="J78" s="199">
        <f t="shared" si="6"/>
        <v>5.21</v>
      </c>
      <c r="K78" s="155" t="str">
        <f t="shared" si="7"/>
        <v>AR</v>
      </c>
    </row>
    <row r="79" spans="1:11" ht="12.6" customHeight="1">
      <c r="A79" s="158">
        <v>72</v>
      </c>
      <c r="B79" s="129" t="s">
        <v>469</v>
      </c>
      <c r="C79" s="128" t="s">
        <v>468</v>
      </c>
      <c r="D79" s="153">
        <f>'[7]M2 AVR'!F79</f>
        <v>11.25</v>
      </c>
      <c r="E79" s="153">
        <f>IF('[7]Ratt Mng Org'!G79="","",'[7]Ratt Mng Org'!G79)</f>
        <v>17.5</v>
      </c>
      <c r="F79" s="153">
        <f t="shared" si="4"/>
        <v>12</v>
      </c>
      <c r="G79" s="154">
        <f>'[7]M2 AVR'!H79</f>
        <v>10.5</v>
      </c>
      <c r="H79" s="154">
        <f>IF('[7]Ratt Eco Gle'!G79="","",'[7]Ratt Eco Gle'!G79)</f>
        <v>10.5</v>
      </c>
      <c r="I79" s="153">
        <f t="shared" si="5"/>
        <v>10.5</v>
      </c>
      <c r="J79" s="199">
        <f t="shared" si="6"/>
        <v>11.34</v>
      </c>
      <c r="K79" s="155" t="str">
        <f t="shared" si="7"/>
        <v>NV</v>
      </c>
    </row>
    <row r="80" spans="1:11" ht="12.6" customHeight="1">
      <c r="A80" s="152">
        <v>73</v>
      </c>
      <c r="B80" s="130" t="s">
        <v>467</v>
      </c>
      <c r="C80" s="128" t="s">
        <v>434</v>
      </c>
      <c r="D80" s="153">
        <f>'[7]M2 AVR'!F80</f>
        <v>10</v>
      </c>
      <c r="E80" s="153">
        <f>IF('[7]Ratt Mng Org'!G80="","",'[7]Ratt Mng Org'!G80)</f>
        <v>16</v>
      </c>
      <c r="F80" s="153">
        <f t="shared" si="4"/>
        <v>12</v>
      </c>
      <c r="G80" s="154">
        <f>'[7]M2 AVR'!H80</f>
        <v>6.5</v>
      </c>
      <c r="H80" s="154">
        <f>IF('[7]Ratt Eco Gle'!G80="","",'[7]Ratt Eco Gle'!G80)</f>
        <v>9.5</v>
      </c>
      <c r="I80" s="153">
        <f t="shared" si="5"/>
        <v>9.5</v>
      </c>
      <c r="J80" s="199">
        <f t="shared" si="6"/>
        <v>10.9</v>
      </c>
      <c r="K80" s="155" t="str">
        <f t="shared" si="7"/>
        <v>NV</v>
      </c>
    </row>
    <row r="81" spans="1:11" ht="12.6" customHeight="1">
      <c r="A81" s="158">
        <v>74</v>
      </c>
      <c r="B81" s="131" t="s">
        <v>466</v>
      </c>
      <c r="C81" s="131" t="s">
        <v>465</v>
      </c>
      <c r="D81" s="153">
        <f>'[7]M2 AVR'!F81</f>
        <v>12</v>
      </c>
      <c r="E81" s="153" t="str">
        <f>IF('[7]Ratt Mng Org'!G81="","",'[7]Ratt Mng Org'!G81)</f>
        <v/>
      </c>
      <c r="F81" s="153">
        <f t="shared" si="4"/>
        <v>12</v>
      </c>
      <c r="G81" s="154">
        <f>'[7]M2 AVR'!H81</f>
        <v>12.5</v>
      </c>
      <c r="H81" s="154" t="str">
        <f>IF('[7]Ratt Eco Gle'!G81="","",'[7]Ratt Eco Gle'!G81)</f>
        <v/>
      </c>
      <c r="I81" s="153">
        <f t="shared" si="5"/>
        <v>12.5</v>
      </c>
      <c r="J81" s="199">
        <f t="shared" si="6"/>
        <v>12.22</v>
      </c>
      <c r="K81" s="155" t="str">
        <f t="shared" si="7"/>
        <v>V</v>
      </c>
    </row>
    <row r="82" spans="1:11" ht="12.6" customHeight="1">
      <c r="A82" s="152">
        <v>75</v>
      </c>
      <c r="B82" s="129" t="s">
        <v>464</v>
      </c>
      <c r="C82" s="128" t="s">
        <v>463</v>
      </c>
      <c r="D82" s="153">
        <f>'[7]M2 AVR'!F82</f>
        <v>12.75</v>
      </c>
      <c r="E82" s="153" t="str">
        <f>IF('[7]Ratt Mng Org'!G82="","",'[7]Ratt Mng Org'!G82)</f>
        <v/>
      </c>
      <c r="F82" s="153">
        <f t="shared" si="4"/>
        <v>12.75</v>
      </c>
      <c r="G82" s="154">
        <f>'[7]M2 AVR'!H82</f>
        <v>5.25</v>
      </c>
      <c r="H82" s="154">
        <f>IF('[7]Ratt Eco Gle'!G82="","",'[7]Ratt Eco Gle'!G82)</f>
        <v>12</v>
      </c>
      <c r="I82" s="153">
        <f t="shared" si="5"/>
        <v>12</v>
      </c>
      <c r="J82" s="199">
        <f t="shared" si="6"/>
        <v>12.420000000000002</v>
      </c>
      <c r="K82" s="155" t="str">
        <f t="shared" si="7"/>
        <v>VAR</v>
      </c>
    </row>
    <row r="83" spans="1:11" ht="12.6" customHeight="1">
      <c r="A83" s="158">
        <v>76</v>
      </c>
      <c r="B83" s="130" t="s">
        <v>462</v>
      </c>
      <c r="C83" s="128" t="s">
        <v>359</v>
      </c>
      <c r="D83" s="153">
        <f>'[7]M2 AVR'!F83</f>
        <v>10</v>
      </c>
      <c r="E83" s="153">
        <f>IF('[7]Ratt Mng Org'!G83="","",'[7]Ratt Mng Org'!G83)</f>
        <v>14.5</v>
      </c>
      <c r="F83" s="153">
        <f t="shared" si="4"/>
        <v>12</v>
      </c>
      <c r="G83" s="154">
        <f>'[7]M2 AVR'!H83</f>
        <v>3</v>
      </c>
      <c r="H83" s="154">
        <f>IF('[7]Ratt Eco Gle'!G83="","",'[7]Ratt Eco Gle'!G83)</f>
        <v>7</v>
      </c>
      <c r="I83" s="153">
        <f t="shared" si="5"/>
        <v>7</v>
      </c>
      <c r="J83" s="199">
        <f t="shared" si="6"/>
        <v>9.8000000000000007</v>
      </c>
      <c r="K83" s="155" t="str">
        <f t="shared" si="7"/>
        <v>NV</v>
      </c>
    </row>
    <row r="84" spans="1:11" ht="12.6" customHeight="1">
      <c r="A84" s="152">
        <v>77</v>
      </c>
      <c r="B84" s="130" t="s">
        <v>461</v>
      </c>
      <c r="C84" s="128" t="s">
        <v>460</v>
      </c>
      <c r="D84" s="153">
        <f>'[7]M2 AVR'!F84</f>
        <v>2.75</v>
      </c>
      <c r="E84" s="153" t="str">
        <f>IF('[7]Ratt Mng Org'!G84="","",'[7]Ratt Mng Org'!G84)</f>
        <v/>
      </c>
      <c r="F84" s="153">
        <f t="shared" si="4"/>
        <v>2.75</v>
      </c>
      <c r="G84" s="154">
        <f>'[7]M2 AVR'!H84</f>
        <v>1.75</v>
      </c>
      <c r="H84" s="154" t="str">
        <f>IF('[7]Ratt Eco Gle'!G84="","",'[7]Ratt Eco Gle'!G84)</f>
        <v/>
      </c>
      <c r="I84" s="153">
        <f t="shared" si="5"/>
        <v>1.75</v>
      </c>
      <c r="J84" s="199">
        <f t="shared" si="6"/>
        <v>2.31</v>
      </c>
      <c r="K84" s="155" t="str">
        <f t="shared" si="7"/>
        <v>AR</v>
      </c>
    </row>
    <row r="85" spans="1:11" ht="12.6" customHeight="1">
      <c r="A85" s="158">
        <v>78</v>
      </c>
      <c r="B85" s="129" t="s">
        <v>459</v>
      </c>
      <c r="C85" s="128" t="s">
        <v>458</v>
      </c>
      <c r="D85" s="153">
        <f>'[7]M2 AVR'!F85</f>
        <v>16.75</v>
      </c>
      <c r="E85" s="153" t="str">
        <f>IF('[7]Ratt Mng Org'!G85="","",'[7]Ratt Mng Org'!G85)</f>
        <v/>
      </c>
      <c r="F85" s="153">
        <f t="shared" si="4"/>
        <v>16.75</v>
      </c>
      <c r="G85" s="154">
        <f>'[7]M2 AVR'!H85</f>
        <v>9.5</v>
      </c>
      <c r="H85" s="154" t="str">
        <f>IF('[7]Ratt Eco Gle'!G85="","",'[7]Ratt Eco Gle'!G85)</f>
        <v/>
      </c>
      <c r="I85" s="153">
        <f t="shared" si="5"/>
        <v>9.5</v>
      </c>
      <c r="J85" s="199">
        <f t="shared" si="6"/>
        <v>13.56</v>
      </c>
      <c r="K85" s="155" t="str">
        <f t="shared" si="7"/>
        <v>V</v>
      </c>
    </row>
    <row r="86" spans="1:11" ht="12.6" customHeight="1">
      <c r="A86" s="152">
        <v>79</v>
      </c>
      <c r="B86" s="130" t="s">
        <v>457</v>
      </c>
      <c r="C86" s="128" t="s">
        <v>456</v>
      </c>
      <c r="D86" s="153">
        <f>'[7]M2 AVR'!F86</f>
        <v>2.5</v>
      </c>
      <c r="E86" s="153" t="str">
        <f>IF('[7]Ratt Mng Org'!G86="","",'[7]Ratt Mng Org'!G86)</f>
        <v/>
      </c>
      <c r="F86" s="153">
        <f t="shared" si="4"/>
        <v>2.5</v>
      </c>
      <c r="G86" s="154">
        <f>'[7]M2 AVR'!H86</f>
        <v>2.75</v>
      </c>
      <c r="H86" s="154" t="str">
        <f>IF('[7]Ratt Eco Gle'!G86="","",'[7]Ratt Eco Gle'!G86)</f>
        <v/>
      </c>
      <c r="I86" s="153">
        <f t="shared" si="5"/>
        <v>2.75</v>
      </c>
      <c r="J86" s="199">
        <f t="shared" si="6"/>
        <v>2.6100000000000003</v>
      </c>
      <c r="K86" s="155" t="str">
        <f t="shared" si="7"/>
        <v>AR</v>
      </c>
    </row>
    <row r="87" spans="1:11" ht="12.6" customHeight="1">
      <c r="A87" s="158">
        <v>80</v>
      </c>
      <c r="B87" s="133" t="s">
        <v>455</v>
      </c>
      <c r="C87" s="132" t="s">
        <v>454</v>
      </c>
      <c r="D87" s="153">
        <f>'[7]M2 AVR'!F87</f>
        <v>14.25</v>
      </c>
      <c r="E87" s="153" t="str">
        <f>IF('[7]Ratt Mng Org'!G87="","",'[7]Ratt Mng Org'!G87)</f>
        <v/>
      </c>
      <c r="F87" s="153">
        <f t="shared" si="4"/>
        <v>14.25</v>
      </c>
      <c r="G87" s="154">
        <f>'[7]M2 AVR'!H87</f>
        <v>9.75</v>
      </c>
      <c r="H87" s="154" t="str">
        <f>IF('[7]Ratt Eco Gle'!G87="","",'[7]Ratt Eco Gle'!G87)</f>
        <v/>
      </c>
      <c r="I87" s="153">
        <f t="shared" si="5"/>
        <v>9.75</v>
      </c>
      <c r="J87" s="199">
        <f t="shared" si="6"/>
        <v>12.27</v>
      </c>
      <c r="K87" s="155" t="str">
        <f t="shared" si="7"/>
        <v>V</v>
      </c>
    </row>
    <row r="88" spans="1:11" ht="12.6" customHeight="1">
      <c r="A88" s="152">
        <v>81</v>
      </c>
      <c r="B88" s="130" t="s">
        <v>453</v>
      </c>
      <c r="C88" s="128" t="s">
        <v>452</v>
      </c>
      <c r="D88" s="153">
        <f>'[7]M2 AVR'!F88</f>
        <v>13.5</v>
      </c>
      <c r="E88" s="153" t="str">
        <f>IF('[7]Ratt Mng Org'!G88="","",'[7]Ratt Mng Org'!G88)</f>
        <v/>
      </c>
      <c r="F88" s="153">
        <f t="shared" si="4"/>
        <v>13.5</v>
      </c>
      <c r="G88" s="154">
        <f>'[7]M2 AVR'!H88</f>
        <v>7.75</v>
      </c>
      <c r="H88" s="154">
        <f>IF('[7]Ratt Eco Gle'!G88="","",'[7]Ratt Eco Gle'!G88)</f>
        <v>10.5</v>
      </c>
      <c r="I88" s="153">
        <f t="shared" si="5"/>
        <v>10.5</v>
      </c>
      <c r="J88" s="199">
        <f t="shared" si="6"/>
        <v>12.18</v>
      </c>
      <c r="K88" s="155" t="str">
        <f t="shared" si="7"/>
        <v>VAR</v>
      </c>
    </row>
    <row r="89" spans="1:11" ht="12.6" customHeight="1">
      <c r="A89" s="158">
        <v>82</v>
      </c>
      <c r="B89" s="130" t="s">
        <v>451</v>
      </c>
      <c r="C89" s="128" t="s">
        <v>450</v>
      </c>
      <c r="D89" s="153">
        <f>'[7]M2 AVR'!F89</f>
        <v>9.25</v>
      </c>
      <c r="E89" s="153">
        <f>IF('[7]Ratt Mng Org'!G89="","",'[7]Ratt Mng Org'!G89)</f>
        <v>12</v>
      </c>
      <c r="F89" s="153">
        <f t="shared" si="4"/>
        <v>12</v>
      </c>
      <c r="G89" s="154">
        <f>'[7]M2 AVR'!H89</f>
        <v>4.5</v>
      </c>
      <c r="H89" s="154">
        <f>IF('[7]Ratt Eco Gle'!G89="","",'[7]Ratt Eco Gle'!G89)</f>
        <v>7</v>
      </c>
      <c r="I89" s="153">
        <f t="shared" si="5"/>
        <v>7</v>
      </c>
      <c r="J89" s="199">
        <f t="shared" si="6"/>
        <v>9.8000000000000007</v>
      </c>
      <c r="K89" s="155" t="str">
        <f t="shared" si="7"/>
        <v>NV</v>
      </c>
    </row>
    <row r="90" spans="1:11" ht="12.6" customHeight="1">
      <c r="A90" s="152">
        <v>83</v>
      </c>
      <c r="B90" s="130" t="s">
        <v>449</v>
      </c>
      <c r="C90" s="128" t="s">
        <v>448</v>
      </c>
      <c r="D90" s="153">
        <f>'[7]M2 AVR'!F90</f>
        <v>16.5</v>
      </c>
      <c r="E90" s="153" t="str">
        <f>IF('[7]Ratt Mng Org'!G90="","",'[7]Ratt Mng Org'!G90)</f>
        <v/>
      </c>
      <c r="F90" s="153">
        <f t="shared" si="4"/>
        <v>16.5</v>
      </c>
      <c r="G90" s="154">
        <f>'[7]M2 AVR'!H90</f>
        <v>14</v>
      </c>
      <c r="H90" s="154" t="str">
        <f>IF('[7]Ratt Eco Gle'!G90="","",'[7]Ratt Eco Gle'!G90)</f>
        <v/>
      </c>
      <c r="I90" s="153">
        <f t="shared" si="5"/>
        <v>14</v>
      </c>
      <c r="J90" s="199">
        <f t="shared" si="6"/>
        <v>15.4</v>
      </c>
      <c r="K90" s="155" t="str">
        <f t="shared" si="7"/>
        <v>V</v>
      </c>
    </row>
    <row r="91" spans="1:11" ht="12.6" customHeight="1">
      <c r="A91" s="158">
        <v>84</v>
      </c>
      <c r="B91" s="133" t="s">
        <v>447</v>
      </c>
      <c r="C91" s="132" t="s">
        <v>275</v>
      </c>
      <c r="D91" s="153">
        <f>'[7]M2 AVR'!F91</f>
        <v>6.25</v>
      </c>
      <c r="E91" s="153" t="str">
        <f>IF('[7]Ratt Mng Org'!G91="","",'[7]Ratt Mng Org'!G91)</f>
        <v/>
      </c>
      <c r="F91" s="153">
        <f t="shared" si="4"/>
        <v>6.25</v>
      </c>
      <c r="G91" s="154">
        <f>'[7]M2 AVR'!H91</f>
        <v>1.25</v>
      </c>
      <c r="H91" s="154" t="str">
        <f>IF('[7]Ratt Eco Gle'!G91="","",'[7]Ratt Eco Gle'!G91)</f>
        <v/>
      </c>
      <c r="I91" s="153">
        <f t="shared" si="5"/>
        <v>1.25</v>
      </c>
      <c r="J91" s="199">
        <f t="shared" si="6"/>
        <v>4.0500000000000007</v>
      </c>
      <c r="K91" s="155" t="str">
        <f t="shared" si="7"/>
        <v>AR</v>
      </c>
    </row>
    <row r="92" spans="1:11" ht="12.6" customHeight="1">
      <c r="A92" s="152">
        <v>85</v>
      </c>
      <c r="B92" s="129" t="s">
        <v>446</v>
      </c>
      <c r="C92" s="128" t="s">
        <v>445</v>
      </c>
      <c r="D92" s="153">
        <f>'[7]M2 AVR'!F92</f>
        <v>7.75</v>
      </c>
      <c r="E92" s="153">
        <f>IF('[7]Ratt Mng Org'!G92="","",'[7]Ratt Mng Org'!G92)</f>
        <v>14</v>
      </c>
      <c r="F92" s="153">
        <f t="shared" si="4"/>
        <v>12</v>
      </c>
      <c r="G92" s="154">
        <f>'[7]M2 AVR'!H92</f>
        <v>6.25</v>
      </c>
      <c r="H92" s="154">
        <f>IF('[7]Ratt Eco Gle'!G92="","",'[7]Ratt Eco Gle'!G92)</f>
        <v>6</v>
      </c>
      <c r="I92" s="153">
        <f t="shared" si="5"/>
        <v>6.25</v>
      </c>
      <c r="J92" s="199">
        <f t="shared" si="6"/>
        <v>9.4700000000000006</v>
      </c>
      <c r="K92" s="155" t="str">
        <f t="shared" si="7"/>
        <v>NV</v>
      </c>
    </row>
    <row r="93" spans="1:11" ht="12.6" customHeight="1">
      <c r="A93" s="158">
        <v>86</v>
      </c>
      <c r="B93" s="130" t="s">
        <v>444</v>
      </c>
      <c r="C93" s="128" t="s">
        <v>443</v>
      </c>
      <c r="D93" s="153">
        <f>'[7]M2 AVR'!F93</f>
        <v>5.75</v>
      </c>
      <c r="E93" s="153" t="str">
        <f>IF('[7]Ratt Mng Org'!G93="","",'[7]Ratt Mng Org'!G93)</f>
        <v/>
      </c>
      <c r="F93" s="153">
        <f t="shared" si="4"/>
        <v>5.75</v>
      </c>
      <c r="G93" s="154">
        <f>'[7]M2 AVR'!H93</f>
        <v>2.25</v>
      </c>
      <c r="H93" s="154" t="str">
        <f>IF('[7]Ratt Eco Gle'!G93="","",'[7]Ratt Eco Gle'!G93)</f>
        <v/>
      </c>
      <c r="I93" s="153">
        <f t="shared" si="5"/>
        <v>2.25</v>
      </c>
      <c r="J93" s="199">
        <f t="shared" si="6"/>
        <v>4.21</v>
      </c>
      <c r="K93" s="155" t="str">
        <f t="shared" si="7"/>
        <v>AR</v>
      </c>
    </row>
    <row r="94" spans="1:11" ht="12.6" customHeight="1">
      <c r="A94" s="152">
        <v>87</v>
      </c>
      <c r="B94" s="133" t="s">
        <v>442</v>
      </c>
      <c r="C94" s="132" t="s">
        <v>441</v>
      </c>
      <c r="D94" s="153">
        <f>'[7]M2 AVR'!F94</f>
        <v>8</v>
      </c>
      <c r="E94" s="153">
        <f>IF('[7]Ratt Mng Org'!G94="","",'[7]Ratt Mng Org'!G94)</f>
        <v>12.5</v>
      </c>
      <c r="F94" s="153">
        <f t="shared" si="4"/>
        <v>12</v>
      </c>
      <c r="G94" s="154">
        <f>'[7]M2 AVR'!H94</f>
        <v>8.25</v>
      </c>
      <c r="H94" s="154">
        <f>IF('[7]Ratt Eco Gle'!G94="","",'[7]Ratt Eco Gle'!G94)</f>
        <v>10.5</v>
      </c>
      <c r="I94" s="153">
        <f t="shared" si="5"/>
        <v>10.5</v>
      </c>
      <c r="J94" s="199">
        <f t="shared" si="6"/>
        <v>11.34</v>
      </c>
      <c r="K94" s="155" t="str">
        <f t="shared" si="7"/>
        <v>NV</v>
      </c>
    </row>
    <row r="95" spans="1:11" ht="12.6" customHeight="1">
      <c r="A95" s="158">
        <v>88</v>
      </c>
      <c r="B95" s="130" t="s">
        <v>440</v>
      </c>
      <c r="C95" s="128" t="s">
        <v>439</v>
      </c>
      <c r="D95" s="153">
        <f>'[7]M2 AVR'!F95</f>
        <v>9.75</v>
      </c>
      <c r="E95" s="153">
        <f>IF('[7]Ratt Mng Org'!G95="","",'[7]Ratt Mng Org'!G95)</f>
        <v>16</v>
      </c>
      <c r="F95" s="153">
        <f t="shared" si="4"/>
        <v>12</v>
      </c>
      <c r="G95" s="154">
        <f>'[7]M2 AVR'!H95</f>
        <v>13.25</v>
      </c>
      <c r="H95" s="154" t="str">
        <f>IF('[7]Ratt Eco Gle'!G95="","",'[7]Ratt Eco Gle'!G95)</f>
        <v/>
      </c>
      <c r="I95" s="153">
        <f t="shared" si="5"/>
        <v>13.25</v>
      </c>
      <c r="J95" s="199">
        <f t="shared" si="6"/>
        <v>12.55</v>
      </c>
      <c r="K95" s="155" t="str">
        <f t="shared" si="7"/>
        <v>VAR</v>
      </c>
    </row>
    <row r="96" spans="1:11" ht="12.6" customHeight="1">
      <c r="A96" s="152">
        <v>89</v>
      </c>
      <c r="B96" s="129" t="s">
        <v>438</v>
      </c>
      <c r="C96" s="128" t="s">
        <v>416</v>
      </c>
      <c r="D96" s="153">
        <f>'[7]M2 AVR'!F96</f>
        <v>16.5</v>
      </c>
      <c r="E96" s="153" t="str">
        <f>IF('[7]Ratt Mng Org'!G96="","",'[7]Ratt Mng Org'!G96)</f>
        <v/>
      </c>
      <c r="F96" s="153">
        <f t="shared" si="4"/>
        <v>16.5</v>
      </c>
      <c r="G96" s="154">
        <f>'[7]M2 AVR'!H96</f>
        <v>15.5</v>
      </c>
      <c r="H96" s="154" t="str">
        <f>IF('[7]Ratt Eco Gle'!G96="","",'[7]Ratt Eco Gle'!G96)</f>
        <v/>
      </c>
      <c r="I96" s="153">
        <f t="shared" si="5"/>
        <v>15.5</v>
      </c>
      <c r="J96" s="199">
        <f t="shared" si="6"/>
        <v>16.060000000000002</v>
      </c>
      <c r="K96" s="155" t="str">
        <f t="shared" si="7"/>
        <v>V</v>
      </c>
    </row>
    <row r="97" spans="1:11" ht="12.6" customHeight="1">
      <c r="A97" s="158">
        <v>90</v>
      </c>
      <c r="B97" s="133" t="s">
        <v>437</v>
      </c>
      <c r="C97" s="132" t="s">
        <v>436</v>
      </c>
      <c r="D97" s="153">
        <f>'[7]M2 AVR'!F97</f>
        <v>15.75</v>
      </c>
      <c r="E97" s="153" t="str">
        <f>IF('[7]Ratt Mng Org'!G97="","",'[7]Ratt Mng Org'!G97)</f>
        <v/>
      </c>
      <c r="F97" s="153">
        <f t="shared" si="4"/>
        <v>15.75</v>
      </c>
      <c r="G97" s="154">
        <f>'[7]M2 AVR'!H97</f>
        <v>13.75</v>
      </c>
      <c r="H97" s="154" t="str">
        <f>IF('[7]Ratt Eco Gle'!G97="","",'[7]Ratt Eco Gle'!G97)</f>
        <v/>
      </c>
      <c r="I97" s="153">
        <f t="shared" si="5"/>
        <v>13.75</v>
      </c>
      <c r="J97" s="199">
        <f t="shared" si="6"/>
        <v>14.870000000000001</v>
      </c>
      <c r="K97" s="155" t="str">
        <f t="shared" si="7"/>
        <v>V</v>
      </c>
    </row>
    <row r="98" spans="1:11" ht="12.6" customHeight="1">
      <c r="A98" s="152">
        <v>91</v>
      </c>
      <c r="B98" s="130" t="s">
        <v>435</v>
      </c>
      <c r="C98" s="128" t="s">
        <v>434</v>
      </c>
      <c r="D98" s="153">
        <f>'[7]M2 AVR'!F98</f>
        <v>4.5</v>
      </c>
      <c r="E98" s="153" t="str">
        <f>IF('[7]Ratt Mng Org'!G98="","",'[7]Ratt Mng Org'!G98)</f>
        <v/>
      </c>
      <c r="F98" s="153">
        <f t="shared" si="4"/>
        <v>4.5</v>
      </c>
      <c r="G98" s="154">
        <f>'[7]M2 AVR'!H98</f>
        <v>2.25</v>
      </c>
      <c r="H98" s="154" t="str">
        <f>IF('[7]Ratt Eco Gle'!G98="","",'[7]Ratt Eco Gle'!G98)</f>
        <v/>
      </c>
      <c r="I98" s="153">
        <f t="shared" si="5"/>
        <v>2.25</v>
      </c>
      <c r="J98" s="199">
        <f t="shared" si="6"/>
        <v>3.5100000000000007</v>
      </c>
      <c r="K98" s="155" t="str">
        <f t="shared" si="7"/>
        <v>AR</v>
      </c>
    </row>
    <row r="99" spans="1:11" ht="12.6" customHeight="1">
      <c r="A99" s="158">
        <v>92</v>
      </c>
      <c r="B99" s="129" t="s">
        <v>433</v>
      </c>
      <c r="C99" s="128" t="s">
        <v>431</v>
      </c>
      <c r="D99" s="153">
        <f>'[7]M2 AVR'!F99</f>
        <v>13.75</v>
      </c>
      <c r="E99" s="153" t="str">
        <f>IF('[7]Ratt Mng Org'!G99="","",'[7]Ratt Mng Org'!G99)</f>
        <v/>
      </c>
      <c r="F99" s="153">
        <f t="shared" si="4"/>
        <v>13.75</v>
      </c>
      <c r="G99" s="154">
        <f>'[7]M2 AVR'!H99</f>
        <v>15.25</v>
      </c>
      <c r="H99" s="154" t="str">
        <f>IF('[7]Ratt Eco Gle'!G99="","",'[7]Ratt Eco Gle'!G99)</f>
        <v/>
      </c>
      <c r="I99" s="153">
        <f t="shared" si="5"/>
        <v>15.25</v>
      </c>
      <c r="J99" s="199">
        <f t="shared" si="6"/>
        <v>14.41</v>
      </c>
      <c r="K99" s="155" t="str">
        <f t="shared" si="7"/>
        <v>V</v>
      </c>
    </row>
    <row r="100" spans="1:11" ht="12.6" customHeight="1">
      <c r="A100" s="152">
        <v>93</v>
      </c>
      <c r="B100" s="131" t="s">
        <v>432</v>
      </c>
      <c r="C100" s="131" t="s">
        <v>431</v>
      </c>
      <c r="D100" s="153">
        <f>'[7]M2 AVR'!F100</f>
        <v>14.25</v>
      </c>
      <c r="E100" s="153" t="str">
        <f>IF('[7]Ratt Mng Org'!G100="","",'[7]Ratt Mng Org'!G100)</f>
        <v/>
      </c>
      <c r="F100" s="153">
        <f t="shared" si="4"/>
        <v>14.25</v>
      </c>
      <c r="G100" s="154">
        <f>'[7]M2 AVR'!H100</f>
        <v>6.25</v>
      </c>
      <c r="H100" s="154">
        <f>IF('[7]Ratt Eco Gle'!G100="","",'[7]Ratt Eco Gle'!G100)</f>
        <v>10</v>
      </c>
      <c r="I100" s="153">
        <f t="shared" si="5"/>
        <v>10</v>
      </c>
      <c r="J100" s="199">
        <f t="shared" si="6"/>
        <v>12.38</v>
      </c>
      <c r="K100" s="155" t="str">
        <f t="shared" si="7"/>
        <v>VAR</v>
      </c>
    </row>
    <row r="101" spans="1:11" ht="12.6" customHeight="1">
      <c r="A101" s="158">
        <v>94</v>
      </c>
      <c r="B101" s="130" t="s">
        <v>430</v>
      </c>
      <c r="C101" s="128" t="s">
        <v>322</v>
      </c>
      <c r="D101" s="153">
        <f>'[7]M2 AVR'!F101</f>
        <v>10.5</v>
      </c>
      <c r="E101" s="153">
        <f>IF('[7]Ratt Mng Org'!G101="","",'[7]Ratt Mng Org'!G101)</f>
        <v>12</v>
      </c>
      <c r="F101" s="153">
        <f t="shared" si="4"/>
        <v>12</v>
      </c>
      <c r="G101" s="154">
        <f>'[7]M2 AVR'!H101</f>
        <v>8</v>
      </c>
      <c r="H101" s="154">
        <f>IF('[7]Ratt Eco Gle'!G101="","",'[7]Ratt Eco Gle'!G101)</f>
        <v>10</v>
      </c>
      <c r="I101" s="153">
        <f t="shared" si="5"/>
        <v>10</v>
      </c>
      <c r="J101" s="199">
        <f t="shared" si="6"/>
        <v>11.120000000000001</v>
      </c>
      <c r="K101" s="155" t="str">
        <f t="shared" si="7"/>
        <v>NV</v>
      </c>
    </row>
    <row r="102" spans="1:11" ht="12.6" customHeight="1">
      <c r="A102" s="152">
        <v>95</v>
      </c>
      <c r="B102" s="129" t="s">
        <v>429</v>
      </c>
      <c r="C102" s="128" t="s">
        <v>367</v>
      </c>
      <c r="D102" s="153">
        <f>'[7]M2 AVR'!F102</f>
        <v>12.75</v>
      </c>
      <c r="E102" s="153" t="str">
        <f>IF('[7]Ratt Mng Org'!G102="","",'[7]Ratt Mng Org'!G102)</f>
        <v/>
      </c>
      <c r="F102" s="153">
        <f t="shared" si="4"/>
        <v>12.75</v>
      </c>
      <c r="G102" s="154">
        <f>'[7]M2 AVR'!H102</f>
        <v>7.75</v>
      </c>
      <c r="H102" s="154">
        <f>IF('[7]Ratt Eco Gle'!G102="","",'[7]Ratt Eco Gle'!G102)</f>
        <v>10.5</v>
      </c>
      <c r="I102" s="153">
        <f t="shared" si="5"/>
        <v>10.5</v>
      </c>
      <c r="J102" s="199">
        <f t="shared" si="6"/>
        <v>11.760000000000002</v>
      </c>
      <c r="K102" s="155" t="str">
        <f t="shared" si="7"/>
        <v>NV</v>
      </c>
    </row>
    <row r="103" spans="1:11" ht="12.6" customHeight="1">
      <c r="A103" s="158">
        <v>96</v>
      </c>
      <c r="B103" s="130" t="s">
        <v>428</v>
      </c>
      <c r="C103" s="128" t="s">
        <v>277</v>
      </c>
      <c r="D103" s="153">
        <f>'[7]M2 AVR'!F103</f>
        <v>10.5</v>
      </c>
      <c r="E103" s="153">
        <f>IF('[7]Ratt Mng Org'!G103="","",'[7]Ratt Mng Org'!G103)</f>
        <v>12</v>
      </c>
      <c r="F103" s="153">
        <f t="shared" si="4"/>
        <v>12</v>
      </c>
      <c r="G103" s="154">
        <f>'[7]M2 AVR'!H103</f>
        <v>6</v>
      </c>
      <c r="H103" s="154">
        <f>IF('[7]Ratt Eco Gle'!G103="","",'[7]Ratt Eco Gle'!G103)</f>
        <v>9.5</v>
      </c>
      <c r="I103" s="153">
        <f t="shared" si="5"/>
        <v>9.5</v>
      </c>
      <c r="J103" s="199">
        <f t="shared" si="6"/>
        <v>10.9</v>
      </c>
      <c r="K103" s="155" t="str">
        <f t="shared" si="7"/>
        <v>NV</v>
      </c>
    </row>
    <row r="104" spans="1:11" ht="12.6" customHeight="1">
      <c r="A104" s="152">
        <v>97</v>
      </c>
      <c r="B104" s="129" t="s">
        <v>427</v>
      </c>
      <c r="C104" s="128" t="s">
        <v>398</v>
      </c>
      <c r="D104" s="153">
        <f>'[7]M2 AVR'!F104</f>
        <v>15.75</v>
      </c>
      <c r="E104" s="153" t="str">
        <f>IF('[7]Ratt Mng Org'!G104="","",'[7]Ratt Mng Org'!G104)</f>
        <v/>
      </c>
      <c r="F104" s="153">
        <f t="shared" si="4"/>
        <v>15.75</v>
      </c>
      <c r="G104" s="154">
        <f>'[7]M2 AVR'!H104</f>
        <v>8.5</v>
      </c>
      <c r="H104" s="154" t="str">
        <f>IF('[7]Ratt Eco Gle'!G104="","",'[7]Ratt Eco Gle'!G104)</f>
        <v/>
      </c>
      <c r="I104" s="153">
        <f t="shared" si="5"/>
        <v>8.5</v>
      </c>
      <c r="J104" s="199">
        <f t="shared" si="6"/>
        <v>12.56</v>
      </c>
      <c r="K104" s="155" t="str">
        <f t="shared" si="7"/>
        <v>V</v>
      </c>
    </row>
    <row r="105" spans="1:11" ht="12.6" customHeight="1">
      <c r="A105" s="158">
        <v>98</v>
      </c>
      <c r="B105" s="129" t="s">
        <v>426</v>
      </c>
      <c r="C105" s="134" t="s">
        <v>52</v>
      </c>
      <c r="D105" s="153">
        <f>'[7]M2 AVR'!F105</f>
        <v>16</v>
      </c>
      <c r="E105" s="153" t="str">
        <f>IF('[7]Ratt Mng Org'!G105="","",'[7]Ratt Mng Org'!G105)</f>
        <v/>
      </c>
      <c r="F105" s="153">
        <f t="shared" si="4"/>
        <v>16</v>
      </c>
      <c r="G105" s="154">
        <f>'[7]M2 AVR'!H105</f>
        <v>7.75</v>
      </c>
      <c r="H105" s="154" t="str">
        <f>IF('[7]Ratt Eco Gle'!G105="","",'[7]Ratt Eco Gle'!G105)</f>
        <v/>
      </c>
      <c r="I105" s="153">
        <f t="shared" si="5"/>
        <v>7.75</v>
      </c>
      <c r="J105" s="199">
        <f t="shared" si="6"/>
        <v>12.370000000000001</v>
      </c>
      <c r="K105" s="155" t="str">
        <f t="shared" si="7"/>
        <v>V</v>
      </c>
    </row>
    <row r="106" spans="1:11" ht="12.6" customHeight="1">
      <c r="A106" s="152">
        <v>99</v>
      </c>
      <c r="B106" s="129" t="s">
        <v>425</v>
      </c>
      <c r="C106" s="128" t="s">
        <v>386</v>
      </c>
      <c r="D106" s="153">
        <f>'[7]M2 AVR'!F106</f>
        <v>13.25</v>
      </c>
      <c r="E106" s="153" t="str">
        <f>IF('[7]Ratt Mng Org'!G106="","",'[7]Ratt Mng Org'!G106)</f>
        <v/>
      </c>
      <c r="F106" s="153">
        <f t="shared" si="4"/>
        <v>13.25</v>
      </c>
      <c r="G106" s="154">
        <f>'[7]M2 AVR'!H106</f>
        <v>16.25</v>
      </c>
      <c r="H106" s="154" t="str">
        <f>IF('[7]Ratt Eco Gle'!G106="","",'[7]Ratt Eco Gle'!G106)</f>
        <v/>
      </c>
      <c r="I106" s="153">
        <f t="shared" si="5"/>
        <v>16.25</v>
      </c>
      <c r="J106" s="199">
        <f t="shared" si="6"/>
        <v>14.57</v>
      </c>
      <c r="K106" s="155" t="str">
        <f t="shared" si="7"/>
        <v>V</v>
      </c>
    </row>
    <row r="107" spans="1:11" ht="12.6" customHeight="1">
      <c r="A107" s="158">
        <v>100</v>
      </c>
      <c r="B107" s="130" t="s">
        <v>424</v>
      </c>
      <c r="C107" s="128" t="s">
        <v>382</v>
      </c>
      <c r="D107" s="153">
        <f>'[7]M2 AVR'!F107</f>
        <v>13.75</v>
      </c>
      <c r="E107" s="153" t="str">
        <f>IF('[7]Ratt Mng Org'!G107="","",'[7]Ratt Mng Org'!G107)</f>
        <v/>
      </c>
      <c r="F107" s="153">
        <f t="shared" si="4"/>
        <v>13.75</v>
      </c>
      <c r="G107" s="154">
        <f>'[7]M2 AVR'!H107</f>
        <v>12</v>
      </c>
      <c r="H107" s="154" t="str">
        <f>IF('[7]Ratt Eco Gle'!G107="","",'[7]Ratt Eco Gle'!G107)</f>
        <v/>
      </c>
      <c r="I107" s="153">
        <f t="shared" si="5"/>
        <v>12</v>
      </c>
      <c r="J107" s="199">
        <f t="shared" si="6"/>
        <v>12.98</v>
      </c>
      <c r="K107" s="155" t="str">
        <f t="shared" si="7"/>
        <v>V</v>
      </c>
    </row>
    <row r="108" spans="1:11" ht="12.6" customHeight="1">
      <c r="A108" s="152">
        <v>101</v>
      </c>
      <c r="B108" s="130" t="s">
        <v>585</v>
      </c>
      <c r="C108" s="128" t="s">
        <v>422</v>
      </c>
      <c r="D108" s="153">
        <f>'[7]M2 AVR'!F108</f>
        <v>9</v>
      </c>
      <c r="E108" s="153">
        <f>IF('[7]Ratt Mng Org'!G108="","",'[7]Ratt Mng Org'!G108)</f>
        <v>16</v>
      </c>
      <c r="F108" s="153">
        <f t="shared" si="4"/>
        <v>12</v>
      </c>
      <c r="G108" s="154">
        <f>'[7]M2 AVR'!H108</f>
        <v>6.25</v>
      </c>
      <c r="H108" s="154">
        <f>IF('[7]Ratt Eco Gle'!G108="","",'[7]Ratt Eco Gle'!G108)</f>
        <v>10</v>
      </c>
      <c r="I108" s="153">
        <f t="shared" si="5"/>
        <v>10</v>
      </c>
      <c r="J108" s="199">
        <f t="shared" si="6"/>
        <v>11.120000000000001</v>
      </c>
      <c r="K108" s="155" t="str">
        <f t="shared" si="7"/>
        <v>NV</v>
      </c>
    </row>
    <row r="109" spans="1:11" ht="12.6" customHeight="1">
      <c r="A109" s="158">
        <v>102</v>
      </c>
      <c r="B109" s="131" t="s">
        <v>421</v>
      </c>
      <c r="C109" s="131" t="s">
        <v>420</v>
      </c>
      <c r="D109" s="153">
        <f>'[7]M2 AVR'!F109</f>
        <v>12</v>
      </c>
      <c r="E109" s="153" t="str">
        <f>IF('[7]Ratt Mng Org'!G109="","",'[7]Ratt Mng Org'!G109)</f>
        <v/>
      </c>
      <c r="F109" s="153">
        <f t="shared" si="4"/>
        <v>12</v>
      </c>
      <c r="G109" s="154">
        <f>'[7]M2 AVR'!H109</f>
        <v>12.75</v>
      </c>
      <c r="H109" s="154" t="str">
        <f>IF('[7]Ratt Eco Gle'!G109="","",'[7]Ratt Eco Gle'!G109)</f>
        <v/>
      </c>
      <c r="I109" s="153">
        <f t="shared" si="5"/>
        <v>12.75</v>
      </c>
      <c r="J109" s="199">
        <f t="shared" si="6"/>
        <v>12.330000000000002</v>
      </c>
      <c r="K109" s="155" t="str">
        <f t="shared" si="7"/>
        <v>V</v>
      </c>
    </row>
    <row r="110" spans="1:11" ht="12.6" customHeight="1">
      <c r="A110" s="152">
        <v>103</v>
      </c>
      <c r="B110" s="130" t="s">
        <v>419</v>
      </c>
      <c r="C110" s="128" t="s">
        <v>418</v>
      </c>
      <c r="D110" s="153">
        <f>'[7]M2 AVR'!F110</f>
        <v>5</v>
      </c>
      <c r="E110" s="153" t="str">
        <f>IF('[7]Ratt Mng Org'!G110="","",'[7]Ratt Mng Org'!G110)</f>
        <v/>
      </c>
      <c r="F110" s="153">
        <f t="shared" si="4"/>
        <v>5</v>
      </c>
      <c r="G110" s="154">
        <f>'[7]M2 AVR'!H110</f>
        <v>5.75</v>
      </c>
      <c r="H110" s="154" t="str">
        <f>IF('[7]Ratt Eco Gle'!G110="","",'[7]Ratt Eco Gle'!G110)</f>
        <v/>
      </c>
      <c r="I110" s="153">
        <f t="shared" si="5"/>
        <v>5.75</v>
      </c>
      <c r="J110" s="199">
        <f t="shared" si="6"/>
        <v>5.33</v>
      </c>
      <c r="K110" s="155" t="str">
        <f t="shared" si="7"/>
        <v>AR</v>
      </c>
    </row>
    <row r="111" spans="1:11" ht="12.6" customHeight="1">
      <c r="A111" s="158">
        <v>104</v>
      </c>
      <c r="B111" s="130" t="s">
        <v>417</v>
      </c>
      <c r="C111" s="128" t="s">
        <v>416</v>
      </c>
      <c r="D111" s="153">
        <f>'[7]M2 AVR'!F111</f>
        <v>7.75</v>
      </c>
      <c r="E111" s="153">
        <f>IF('[7]Ratt Mng Org'!G111="","",'[7]Ratt Mng Org'!G111)</f>
        <v>12</v>
      </c>
      <c r="F111" s="153">
        <f t="shared" si="4"/>
        <v>12</v>
      </c>
      <c r="G111" s="154">
        <f>'[7]M2 AVR'!H111</f>
        <v>10.5</v>
      </c>
      <c r="H111" s="154">
        <f>IF('[7]Ratt Eco Gle'!G111="","",'[7]Ratt Eco Gle'!G111)</f>
        <v>10</v>
      </c>
      <c r="I111" s="153">
        <f t="shared" si="5"/>
        <v>10.5</v>
      </c>
      <c r="J111" s="199">
        <f t="shared" si="6"/>
        <v>11.34</v>
      </c>
      <c r="K111" s="155" t="str">
        <f t="shared" si="7"/>
        <v>NV</v>
      </c>
    </row>
    <row r="112" spans="1:11" ht="12.6" customHeight="1">
      <c r="A112" s="152">
        <v>105</v>
      </c>
      <c r="B112" s="130" t="s">
        <v>415</v>
      </c>
      <c r="C112" s="128" t="s">
        <v>414</v>
      </c>
      <c r="D112" s="153">
        <f>'[7]M2 AVR'!F112</f>
        <v>7.5</v>
      </c>
      <c r="E112" s="153">
        <f>IF('[7]Ratt Mng Org'!G112="","",'[7]Ratt Mng Org'!G112)</f>
        <v>12</v>
      </c>
      <c r="F112" s="153">
        <f t="shared" si="4"/>
        <v>12</v>
      </c>
      <c r="G112" s="154">
        <f>'[7]M2 AVR'!H112</f>
        <v>4.5</v>
      </c>
      <c r="H112" s="154">
        <f>IF('[7]Ratt Eco Gle'!G112="","",'[7]Ratt Eco Gle'!G112)</f>
        <v>6</v>
      </c>
      <c r="I112" s="153">
        <f t="shared" si="5"/>
        <v>6</v>
      </c>
      <c r="J112" s="199">
        <f t="shared" si="6"/>
        <v>9.3600000000000012</v>
      </c>
      <c r="K112" s="155" t="str">
        <f t="shared" si="7"/>
        <v>NV</v>
      </c>
    </row>
    <row r="113" spans="1:11" ht="12.6" customHeight="1">
      <c r="A113" s="158">
        <v>106</v>
      </c>
      <c r="B113" s="129" t="s">
        <v>413</v>
      </c>
      <c r="C113" s="128" t="s">
        <v>412</v>
      </c>
      <c r="D113" s="153">
        <f>'[7]M2 AVR'!F113</f>
        <v>9.5</v>
      </c>
      <c r="E113" s="153">
        <f>IF('[7]Ratt Mng Org'!G113="","",'[7]Ratt Mng Org'!G113)</f>
        <v>18</v>
      </c>
      <c r="F113" s="153">
        <f t="shared" si="4"/>
        <v>12</v>
      </c>
      <c r="G113" s="154">
        <f>'[7]M2 AVR'!H113</f>
        <v>2.5</v>
      </c>
      <c r="H113" s="154">
        <f>IF('[7]Ratt Eco Gle'!G113="","",'[7]Ratt Eco Gle'!G113)</f>
        <v>11</v>
      </c>
      <c r="I113" s="153">
        <f t="shared" si="5"/>
        <v>11</v>
      </c>
      <c r="J113" s="199">
        <f t="shared" si="6"/>
        <v>11.56</v>
      </c>
      <c r="K113" s="155" t="str">
        <f t="shared" si="7"/>
        <v>NV</v>
      </c>
    </row>
    <row r="114" spans="1:11" ht="12.6" customHeight="1">
      <c r="A114" s="152">
        <v>107</v>
      </c>
      <c r="B114" s="130" t="s">
        <v>411</v>
      </c>
      <c r="C114" s="128" t="s">
        <v>410</v>
      </c>
      <c r="D114" s="153">
        <f>'[7]M2 AVR'!F114</f>
        <v>17.75</v>
      </c>
      <c r="E114" s="153" t="str">
        <f>IF('[7]Ratt Mng Org'!G114="","",'[7]Ratt Mng Org'!G114)</f>
        <v/>
      </c>
      <c r="F114" s="153">
        <f t="shared" si="4"/>
        <v>17.75</v>
      </c>
      <c r="G114" s="154">
        <f>'[7]M2 AVR'!H114</f>
        <v>16.5</v>
      </c>
      <c r="H114" s="154" t="str">
        <f>IF('[7]Ratt Eco Gle'!G114="","",'[7]Ratt Eco Gle'!G114)</f>
        <v/>
      </c>
      <c r="I114" s="153">
        <f t="shared" si="5"/>
        <v>16.5</v>
      </c>
      <c r="J114" s="199">
        <f t="shared" si="6"/>
        <v>17.200000000000003</v>
      </c>
      <c r="K114" s="155" t="str">
        <f t="shared" si="7"/>
        <v>V</v>
      </c>
    </row>
    <row r="115" spans="1:11" ht="12.6" customHeight="1">
      <c r="A115" s="158">
        <v>108</v>
      </c>
      <c r="B115" s="130" t="s">
        <v>409</v>
      </c>
      <c r="C115" s="128" t="s">
        <v>408</v>
      </c>
      <c r="D115" s="153">
        <f>'[7]M2 AVR'!F115</f>
        <v>13.75</v>
      </c>
      <c r="E115" s="153" t="str">
        <f>IF('[7]Ratt Mng Org'!G115="","",'[7]Ratt Mng Org'!G115)</f>
        <v/>
      </c>
      <c r="F115" s="153">
        <f t="shared" si="4"/>
        <v>13.75</v>
      </c>
      <c r="G115" s="154">
        <f>'[7]M2 AVR'!H115</f>
        <v>18.5</v>
      </c>
      <c r="H115" s="154" t="str">
        <f>IF('[7]Ratt Eco Gle'!G115="","",'[7]Ratt Eco Gle'!G115)</f>
        <v/>
      </c>
      <c r="I115" s="153">
        <f t="shared" si="5"/>
        <v>18.5</v>
      </c>
      <c r="J115" s="199">
        <f t="shared" si="6"/>
        <v>15.840000000000002</v>
      </c>
      <c r="K115" s="155" t="str">
        <f t="shared" si="7"/>
        <v>V</v>
      </c>
    </row>
    <row r="116" spans="1:11" ht="12.6" customHeight="1">
      <c r="A116" s="152">
        <v>109</v>
      </c>
      <c r="B116" s="131" t="s">
        <v>407</v>
      </c>
      <c r="C116" s="131" t="s">
        <v>406</v>
      </c>
      <c r="D116" s="153">
        <f>'[7]M2 AVR'!F116</f>
        <v>15</v>
      </c>
      <c r="E116" s="153" t="str">
        <f>IF('[7]Ratt Mng Org'!G116="","",'[7]Ratt Mng Org'!G116)</f>
        <v/>
      </c>
      <c r="F116" s="153">
        <f t="shared" si="4"/>
        <v>15</v>
      </c>
      <c r="G116" s="154">
        <f>'[7]M2 AVR'!H116</f>
        <v>6.5</v>
      </c>
      <c r="H116" s="154">
        <f>IF('[7]Ratt Eco Gle'!G116="","",'[7]Ratt Eco Gle'!G116)</f>
        <v>10</v>
      </c>
      <c r="I116" s="153">
        <f t="shared" si="5"/>
        <v>10</v>
      </c>
      <c r="J116" s="199">
        <f t="shared" si="6"/>
        <v>12.8</v>
      </c>
      <c r="K116" s="155" t="str">
        <f t="shared" si="7"/>
        <v>VAR</v>
      </c>
    </row>
    <row r="117" spans="1:11" ht="12.6" customHeight="1">
      <c r="A117" s="158">
        <v>110</v>
      </c>
      <c r="B117" s="129" t="s">
        <v>405</v>
      </c>
      <c r="C117" s="128" t="s">
        <v>404</v>
      </c>
      <c r="D117" s="153">
        <f>'[7]M2 AVR'!F117</f>
        <v>8.75</v>
      </c>
      <c r="E117" s="153">
        <f>IF('[7]Ratt Mng Org'!G117="","",'[7]Ratt Mng Org'!G117)</f>
        <v>16</v>
      </c>
      <c r="F117" s="153">
        <f t="shared" si="4"/>
        <v>12</v>
      </c>
      <c r="G117" s="154">
        <f>'[7]M2 AVR'!H117</f>
        <v>11.25</v>
      </c>
      <c r="H117" s="154">
        <f>IF('[7]Ratt Eco Gle'!G117="","",'[7]Ratt Eco Gle'!G117)</f>
        <v>8</v>
      </c>
      <c r="I117" s="153">
        <f t="shared" si="5"/>
        <v>11.25</v>
      </c>
      <c r="J117" s="199">
        <f t="shared" si="6"/>
        <v>11.670000000000002</v>
      </c>
      <c r="K117" s="155" t="str">
        <f t="shared" si="7"/>
        <v>NV</v>
      </c>
    </row>
    <row r="118" spans="1:11" ht="12.6" customHeight="1">
      <c r="A118" s="152">
        <v>111</v>
      </c>
      <c r="B118" s="129" t="s">
        <v>403</v>
      </c>
      <c r="C118" s="128" t="s">
        <v>402</v>
      </c>
      <c r="D118" s="153">
        <f>'[7]M2 AVR'!F118</f>
        <v>10.5</v>
      </c>
      <c r="E118" s="153">
        <f>IF('[7]Ratt Mng Org'!G118="","",'[7]Ratt Mng Org'!G118)</f>
        <v>19</v>
      </c>
      <c r="F118" s="153">
        <f t="shared" si="4"/>
        <v>12</v>
      </c>
      <c r="G118" s="154">
        <f>'[7]M2 AVR'!H118</f>
        <v>8</v>
      </c>
      <c r="H118" s="154">
        <f>IF('[7]Ratt Eco Gle'!G118="","",'[7]Ratt Eco Gle'!G118)</f>
        <v>11</v>
      </c>
      <c r="I118" s="153">
        <f t="shared" si="5"/>
        <v>11</v>
      </c>
      <c r="J118" s="199">
        <f t="shared" si="6"/>
        <v>11.56</v>
      </c>
      <c r="K118" s="155" t="str">
        <f t="shared" si="7"/>
        <v>NV</v>
      </c>
    </row>
    <row r="119" spans="1:11" ht="12.6" customHeight="1">
      <c r="A119" s="158">
        <v>112</v>
      </c>
      <c r="B119" s="130" t="s">
        <v>401</v>
      </c>
      <c r="C119" s="128" t="s">
        <v>400</v>
      </c>
      <c r="D119" s="153">
        <f>'[7]M2 AVR'!F119</f>
        <v>7</v>
      </c>
      <c r="E119" s="153" t="str">
        <f>IF('[7]Ratt Mng Org'!G119="","",'[7]Ratt Mng Org'!G119)</f>
        <v/>
      </c>
      <c r="F119" s="153">
        <f t="shared" si="4"/>
        <v>7</v>
      </c>
      <c r="G119" s="154">
        <f>'[7]M2 AVR'!H119</f>
        <v>1.75</v>
      </c>
      <c r="H119" s="154" t="str">
        <f>IF('[7]Ratt Eco Gle'!G119="","",'[7]Ratt Eco Gle'!G119)</f>
        <v/>
      </c>
      <c r="I119" s="153">
        <f t="shared" si="5"/>
        <v>1.75</v>
      </c>
      <c r="J119" s="199">
        <f t="shared" si="6"/>
        <v>4.6900000000000004</v>
      </c>
      <c r="K119" s="155" t="str">
        <f t="shared" si="7"/>
        <v>AR</v>
      </c>
    </row>
    <row r="120" spans="1:11" ht="12.6" customHeight="1">
      <c r="A120" s="152">
        <v>113</v>
      </c>
      <c r="B120" s="129" t="s">
        <v>399</v>
      </c>
      <c r="C120" s="128" t="s">
        <v>398</v>
      </c>
      <c r="D120" s="153">
        <f>'[7]M2 AVR'!F120</f>
        <v>15.5</v>
      </c>
      <c r="E120" s="153" t="str">
        <f>IF('[7]Ratt Mng Org'!G120="","",'[7]Ratt Mng Org'!G120)</f>
        <v/>
      </c>
      <c r="F120" s="153">
        <f t="shared" si="4"/>
        <v>15.5</v>
      </c>
      <c r="G120" s="154">
        <f>'[7]M2 AVR'!H120</f>
        <v>12.5</v>
      </c>
      <c r="H120" s="154" t="str">
        <f>IF('[7]Ratt Eco Gle'!G120="","",'[7]Ratt Eco Gle'!G120)</f>
        <v/>
      </c>
      <c r="I120" s="153">
        <f t="shared" si="5"/>
        <v>12.5</v>
      </c>
      <c r="J120" s="199">
        <f t="shared" si="6"/>
        <v>14.180000000000001</v>
      </c>
      <c r="K120" s="155" t="str">
        <f t="shared" si="7"/>
        <v>V</v>
      </c>
    </row>
    <row r="121" spans="1:11" ht="12.6" customHeight="1">
      <c r="A121" s="158">
        <v>114</v>
      </c>
      <c r="B121" s="130" t="s">
        <v>397</v>
      </c>
      <c r="C121" s="128" t="s">
        <v>396</v>
      </c>
      <c r="D121" s="153">
        <f>'[7]M2 AVR'!F121</f>
        <v>15.75</v>
      </c>
      <c r="E121" s="153" t="str">
        <f>IF('[7]Ratt Mng Org'!G121="","",'[7]Ratt Mng Org'!G121)</f>
        <v/>
      </c>
      <c r="F121" s="153">
        <f t="shared" si="4"/>
        <v>15.75</v>
      </c>
      <c r="G121" s="154">
        <f>'[7]M2 AVR'!H121</f>
        <v>17</v>
      </c>
      <c r="H121" s="154" t="str">
        <f>IF('[7]Ratt Eco Gle'!G121="","",'[7]Ratt Eco Gle'!G121)</f>
        <v/>
      </c>
      <c r="I121" s="153">
        <f t="shared" si="5"/>
        <v>17</v>
      </c>
      <c r="J121" s="199">
        <f t="shared" si="6"/>
        <v>16.3</v>
      </c>
      <c r="K121" s="155" t="str">
        <f t="shared" si="7"/>
        <v>V</v>
      </c>
    </row>
    <row r="122" spans="1:11" ht="12.6" customHeight="1">
      <c r="A122" s="152">
        <v>115</v>
      </c>
      <c r="B122" s="129" t="s">
        <v>395</v>
      </c>
      <c r="C122" s="128" t="s">
        <v>394</v>
      </c>
      <c r="D122" s="153">
        <f>'[7]M2 AVR'!F122</f>
        <v>16.5</v>
      </c>
      <c r="E122" s="153" t="str">
        <f>IF('[7]Ratt Mng Org'!G122="","",'[7]Ratt Mng Org'!G122)</f>
        <v/>
      </c>
      <c r="F122" s="153">
        <f t="shared" si="4"/>
        <v>16.5</v>
      </c>
      <c r="G122" s="154">
        <f>'[7]M2 AVR'!H122</f>
        <v>16.25</v>
      </c>
      <c r="H122" s="154" t="str">
        <f>IF('[7]Ratt Eco Gle'!G122="","",'[7]Ratt Eco Gle'!G122)</f>
        <v/>
      </c>
      <c r="I122" s="153">
        <f t="shared" si="5"/>
        <v>16.25</v>
      </c>
      <c r="J122" s="199">
        <f t="shared" si="6"/>
        <v>16.39</v>
      </c>
      <c r="K122" s="155" t="str">
        <f t="shared" si="7"/>
        <v>V</v>
      </c>
    </row>
    <row r="123" spans="1:11" ht="12.6" customHeight="1">
      <c r="A123" s="158">
        <v>116</v>
      </c>
      <c r="B123" s="130" t="s">
        <v>393</v>
      </c>
      <c r="C123" s="134" t="s">
        <v>392</v>
      </c>
      <c r="D123" s="153">
        <f>'[7]M2 AVR'!F123</f>
        <v>12</v>
      </c>
      <c r="E123" s="153" t="str">
        <f>IF('[7]Ratt Mng Org'!G123="","",'[7]Ratt Mng Org'!G123)</f>
        <v/>
      </c>
      <c r="F123" s="153">
        <f t="shared" si="4"/>
        <v>12</v>
      </c>
      <c r="G123" s="154">
        <f>'[7]M2 AVR'!H123</f>
        <v>6.25</v>
      </c>
      <c r="H123" s="154">
        <f>IF('[7]Ratt Eco Gle'!G123="","",'[7]Ratt Eco Gle'!G123)</f>
        <v>11</v>
      </c>
      <c r="I123" s="153">
        <f t="shared" si="5"/>
        <v>11</v>
      </c>
      <c r="J123" s="199">
        <f t="shared" si="6"/>
        <v>11.56</v>
      </c>
      <c r="K123" s="155" t="str">
        <f t="shared" si="7"/>
        <v>NV</v>
      </c>
    </row>
    <row r="124" spans="1:11" ht="12.6" customHeight="1">
      <c r="A124" s="152">
        <v>117</v>
      </c>
      <c r="B124" s="133" t="s">
        <v>391</v>
      </c>
      <c r="C124" s="132" t="s">
        <v>390</v>
      </c>
      <c r="D124" s="153">
        <f>'[7]M2 AVR'!F124</f>
        <v>12</v>
      </c>
      <c r="E124" s="153" t="str">
        <f>IF('[7]Ratt Mng Org'!G124="","",'[7]Ratt Mng Org'!G124)</f>
        <v/>
      </c>
      <c r="F124" s="153">
        <f t="shared" si="4"/>
        <v>12</v>
      </c>
      <c r="G124" s="154">
        <f>'[7]M2 AVR'!H124</f>
        <v>11.5</v>
      </c>
      <c r="H124" s="154">
        <f>IF('[7]Ratt Eco Gle'!G124="","",'[7]Ratt Eco Gle'!G124)</f>
        <v>0</v>
      </c>
      <c r="I124" s="153">
        <f t="shared" si="5"/>
        <v>11.5</v>
      </c>
      <c r="J124" s="199">
        <f t="shared" si="6"/>
        <v>11.780000000000001</v>
      </c>
      <c r="K124" s="155" t="str">
        <f t="shared" si="7"/>
        <v>NV</v>
      </c>
    </row>
    <row r="125" spans="1:11" ht="12.6" customHeight="1">
      <c r="A125" s="158">
        <v>118</v>
      </c>
      <c r="B125" s="130" t="s">
        <v>389</v>
      </c>
      <c r="C125" s="134" t="s">
        <v>388</v>
      </c>
      <c r="D125" s="153">
        <f>'[7]M2 AVR'!F125</f>
        <v>12.75</v>
      </c>
      <c r="E125" s="153" t="str">
        <f>IF('[7]Ratt Mng Org'!G125="","",'[7]Ratt Mng Org'!G125)</f>
        <v/>
      </c>
      <c r="F125" s="153">
        <f t="shared" si="4"/>
        <v>12.75</v>
      </c>
      <c r="G125" s="154">
        <f>'[7]M2 AVR'!H125</f>
        <v>11</v>
      </c>
      <c r="H125" s="154">
        <f>IF('[7]Ratt Eco Gle'!G125="","",'[7]Ratt Eco Gle'!G125)</f>
        <v>0</v>
      </c>
      <c r="I125" s="153">
        <f t="shared" si="5"/>
        <v>11</v>
      </c>
      <c r="J125" s="199">
        <f t="shared" si="6"/>
        <v>11.98</v>
      </c>
      <c r="K125" s="155" t="str">
        <f t="shared" si="7"/>
        <v>NV</v>
      </c>
    </row>
    <row r="126" spans="1:11" ht="12.6" customHeight="1">
      <c r="A126" s="152">
        <v>119</v>
      </c>
      <c r="B126" s="130" t="s">
        <v>387</v>
      </c>
      <c r="C126" s="128" t="s">
        <v>386</v>
      </c>
      <c r="D126" s="153">
        <f>'[7]M2 AVR'!F126</f>
        <v>6.5</v>
      </c>
      <c r="E126" s="153">
        <f>IF('[7]Ratt Mng Org'!G126="","",'[7]Ratt Mng Org'!G126)</f>
        <v>14.5</v>
      </c>
      <c r="F126" s="153">
        <f t="shared" si="4"/>
        <v>12</v>
      </c>
      <c r="G126" s="154">
        <f>'[7]M2 AVR'!H126</f>
        <v>9.25</v>
      </c>
      <c r="H126" s="154">
        <f>IF('[7]Ratt Eco Gle'!G126="","",'[7]Ratt Eco Gle'!G126)</f>
        <v>11</v>
      </c>
      <c r="I126" s="153">
        <f t="shared" si="5"/>
        <v>11</v>
      </c>
      <c r="J126" s="199">
        <f t="shared" si="6"/>
        <v>11.56</v>
      </c>
      <c r="K126" s="155" t="str">
        <f t="shared" si="7"/>
        <v>NV</v>
      </c>
    </row>
    <row r="127" spans="1:11" ht="12.6" customHeight="1">
      <c r="A127" s="158">
        <v>120</v>
      </c>
      <c r="B127" s="130" t="s">
        <v>385</v>
      </c>
      <c r="C127" s="128" t="s">
        <v>384</v>
      </c>
      <c r="D127" s="153">
        <f>'[7]M2 AVR'!F127</f>
        <v>7.25</v>
      </c>
      <c r="E127" s="153" t="str">
        <f>IF('[7]Ratt Mng Org'!G127="","",'[7]Ratt Mng Org'!G127)</f>
        <v/>
      </c>
      <c r="F127" s="153">
        <f t="shared" si="4"/>
        <v>7.25</v>
      </c>
      <c r="G127" s="154">
        <f>'[7]M2 AVR'!H127</f>
        <v>3</v>
      </c>
      <c r="H127" s="154" t="str">
        <f>IF('[7]Ratt Eco Gle'!G127="","",'[7]Ratt Eco Gle'!G127)</f>
        <v/>
      </c>
      <c r="I127" s="153">
        <f t="shared" si="5"/>
        <v>3</v>
      </c>
      <c r="J127" s="199">
        <f t="shared" si="6"/>
        <v>5.3800000000000008</v>
      </c>
      <c r="K127" s="155" t="str">
        <f t="shared" si="7"/>
        <v>AR</v>
      </c>
    </row>
    <row r="128" spans="1:11" ht="12.6" customHeight="1">
      <c r="A128" s="152">
        <v>121</v>
      </c>
      <c r="B128" s="129" t="s">
        <v>383</v>
      </c>
      <c r="C128" s="128" t="s">
        <v>382</v>
      </c>
      <c r="D128" s="153">
        <f>'[7]M2 AVR'!F128</f>
        <v>10</v>
      </c>
      <c r="E128" s="153">
        <f>IF('[7]Ratt Mng Org'!G128="","",'[7]Ratt Mng Org'!G128)</f>
        <v>17.5</v>
      </c>
      <c r="F128" s="153">
        <f t="shared" si="4"/>
        <v>12</v>
      </c>
      <c r="G128" s="154">
        <f>'[7]M2 AVR'!H128</f>
        <v>11.25</v>
      </c>
      <c r="H128" s="154">
        <f>IF('[7]Ratt Eco Gle'!G128="","",'[7]Ratt Eco Gle'!G128)</f>
        <v>11.5</v>
      </c>
      <c r="I128" s="153">
        <f t="shared" si="5"/>
        <v>11.5</v>
      </c>
      <c r="J128" s="199">
        <f t="shared" si="6"/>
        <v>11.780000000000001</v>
      </c>
      <c r="K128" s="155" t="str">
        <f t="shared" si="7"/>
        <v>NV</v>
      </c>
    </row>
    <row r="129" spans="1:11" ht="12.6" customHeight="1">
      <c r="A129" s="158">
        <v>122</v>
      </c>
      <c r="B129" s="129" t="s">
        <v>381</v>
      </c>
      <c r="C129" s="128" t="s">
        <v>380</v>
      </c>
      <c r="D129" s="153">
        <f>'[7]M2 AVR'!F129</f>
        <v>11.25</v>
      </c>
      <c r="E129" s="153">
        <f>IF('[7]Ratt Mng Org'!G129="","",'[7]Ratt Mng Org'!G129)</f>
        <v>0</v>
      </c>
      <c r="F129" s="153">
        <f t="shared" si="4"/>
        <v>11.25</v>
      </c>
      <c r="G129" s="154">
        <f>'[7]M2 AVR'!H129</f>
        <v>11.75</v>
      </c>
      <c r="H129" s="154">
        <f>IF('[7]Ratt Eco Gle'!G129="","",'[7]Ratt Eco Gle'!G129)</f>
        <v>0</v>
      </c>
      <c r="I129" s="153">
        <f t="shared" si="5"/>
        <v>11.75</v>
      </c>
      <c r="J129" s="199">
        <f t="shared" si="6"/>
        <v>11.47</v>
      </c>
      <c r="K129" s="155" t="str">
        <f t="shared" si="7"/>
        <v>NV</v>
      </c>
    </row>
    <row r="130" spans="1:11" ht="12.6" customHeight="1">
      <c r="A130" s="152">
        <v>123</v>
      </c>
      <c r="B130" s="129" t="s">
        <v>379</v>
      </c>
      <c r="C130" s="128" t="s">
        <v>373</v>
      </c>
      <c r="D130" s="153">
        <f>'[7]M2 AVR'!F130</f>
        <v>16</v>
      </c>
      <c r="E130" s="153" t="str">
        <f>IF('[7]Ratt Mng Org'!G130="","",'[7]Ratt Mng Org'!G130)</f>
        <v/>
      </c>
      <c r="F130" s="153">
        <f t="shared" si="4"/>
        <v>16</v>
      </c>
      <c r="G130" s="154">
        <f>'[7]M2 AVR'!H130</f>
        <v>11</v>
      </c>
      <c r="H130" s="154" t="str">
        <f>IF('[7]Ratt Eco Gle'!G130="","",'[7]Ratt Eco Gle'!G130)</f>
        <v/>
      </c>
      <c r="I130" s="153">
        <f t="shared" si="5"/>
        <v>11</v>
      </c>
      <c r="J130" s="199">
        <f t="shared" si="6"/>
        <v>13.8</v>
      </c>
      <c r="K130" s="155" t="str">
        <f t="shared" si="7"/>
        <v>V</v>
      </c>
    </row>
    <row r="131" spans="1:11" ht="12.6" customHeight="1">
      <c r="A131" s="158">
        <v>124</v>
      </c>
      <c r="B131" s="129" t="s">
        <v>378</v>
      </c>
      <c r="C131" s="128" t="s">
        <v>377</v>
      </c>
      <c r="D131" s="153">
        <f>'[7]M2 AVR'!F131</f>
        <v>12.5</v>
      </c>
      <c r="E131" s="153" t="str">
        <f>IF('[7]Ratt Mng Org'!G131="","",'[7]Ratt Mng Org'!G131)</f>
        <v/>
      </c>
      <c r="F131" s="153">
        <f t="shared" si="4"/>
        <v>12.5</v>
      </c>
      <c r="G131" s="154">
        <f>'[7]M2 AVR'!H131</f>
        <v>7.25</v>
      </c>
      <c r="H131" s="154">
        <f>IF('[7]Ratt Eco Gle'!G131="","",'[7]Ratt Eco Gle'!G131)</f>
        <v>10</v>
      </c>
      <c r="I131" s="153">
        <f t="shared" si="5"/>
        <v>10</v>
      </c>
      <c r="J131" s="199">
        <f t="shared" si="6"/>
        <v>11.400000000000002</v>
      </c>
      <c r="K131" s="155" t="str">
        <f t="shared" si="7"/>
        <v>NV</v>
      </c>
    </row>
    <row r="132" spans="1:11" ht="12.6" customHeight="1">
      <c r="A132" s="152">
        <v>125</v>
      </c>
      <c r="B132" s="129" t="s">
        <v>376</v>
      </c>
      <c r="C132" s="128" t="s">
        <v>375</v>
      </c>
      <c r="D132" s="153">
        <f>'[7]M2 AVR'!F132</f>
        <v>5.5</v>
      </c>
      <c r="E132" s="153" t="str">
        <f>IF('[7]Ratt Mng Org'!G132="","",'[7]Ratt Mng Org'!G132)</f>
        <v/>
      </c>
      <c r="F132" s="153">
        <f t="shared" si="4"/>
        <v>5.5</v>
      </c>
      <c r="G132" s="154">
        <f>'[7]M2 AVR'!H132</f>
        <v>5.25</v>
      </c>
      <c r="H132" s="154" t="str">
        <f>IF('[7]Ratt Eco Gle'!G132="","",'[7]Ratt Eco Gle'!G132)</f>
        <v/>
      </c>
      <c r="I132" s="153">
        <f t="shared" si="5"/>
        <v>5.25</v>
      </c>
      <c r="J132" s="199">
        <f t="shared" si="6"/>
        <v>5.3900000000000006</v>
      </c>
      <c r="K132" s="155" t="str">
        <f t="shared" si="7"/>
        <v>AR</v>
      </c>
    </row>
    <row r="133" spans="1:11" ht="12.6" customHeight="1">
      <c r="A133" s="158">
        <v>126</v>
      </c>
      <c r="B133" s="130" t="s">
        <v>374</v>
      </c>
      <c r="C133" s="128" t="s">
        <v>586</v>
      </c>
      <c r="D133" s="153">
        <f>'[7]M2 AVR'!F133</f>
        <v>11</v>
      </c>
      <c r="E133" s="153">
        <f>IF('[7]Ratt Mng Org'!G133="","",'[7]Ratt Mng Org'!G133)</f>
        <v>14.5</v>
      </c>
      <c r="F133" s="153">
        <f t="shared" si="4"/>
        <v>12</v>
      </c>
      <c r="G133" s="154">
        <f>'[7]M2 AVR'!H133</f>
        <v>6.25</v>
      </c>
      <c r="H133" s="154">
        <f>IF('[7]Ratt Eco Gle'!G133="","",'[7]Ratt Eco Gle'!G133)</f>
        <v>8</v>
      </c>
      <c r="I133" s="153">
        <f t="shared" si="5"/>
        <v>8</v>
      </c>
      <c r="J133" s="199">
        <f t="shared" si="6"/>
        <v>10.24</v>
      </c>
      <c r="K133" s="155" t="str">
        <f t="shared" si="7"/>
        <v>NV</v>
      </c>
    </row>
    <row r="134" spans="1:11" ht="12.6" customHeight="1">
      <c r="A134" s="152">
        <v>127</v>
      </c>
      <c r="B134" s="129" t="s">
        <v>372</v>
      </c>
      <c r="C134" s="128" t="s">
        <v>371</v>
      </c>
      <c r="D134" s="153">
        <f>'[7]M2 AVR'!F134</f>
        <v>13</v>
      </c>
      <c r="E134" s="153" t="str">
        <f>IF('[7]Ratt Mng Org'!G134="","",'[7]Ratt Mng Org'!G134)</f>
        <v/>
      </c>
      <c r="F134" s="153">
        <f t="shared" si="4"/>
        <v>13</v>
      </c>
      <c r="G134" s="154">
        <f>'[7]M2 AVR'!H134</f>
        <v>5.75</v>
      </c>
      <c r="H134" s="154">
        <f>IF('[7]Ratt Eco Gle'!G134="","",'[7]Ratt Eco Gle'!G134)</f>
        <v>10</v>
      </c>
      <c r="I134" s="153">
        <f t="shared" si="5"/>
        <v>10</v>
      </c>
      <c r="J134" s="199">
        <f t="shared" si="6"/>
        <v>11.680000000000001</v>
      </c>
      <c r="K134" s="155" t="str">
        <f t="shared" si="7"/>
        <v>NV</v>
      </c>
    </row>
    <row r="135" spans="1:11" ht="12.6" customHeight="1">
      <c r="A135" s="158">
        <v>128</v>
      </c>
      <c r="B135" s="129" t="s">
        <v>370</v>
      </c>
      <c r="C135" s="128" t="s">
        <v>359</v>
      </c>
      <c r="D135" s="153">
        <f>'[7]M2 AVR'!F135</f>
        <v>14.25</v>
      </c>
      <c r="E135" s="153" t="str">
        <f>IF('[7]Ratt Mng Org'!G135="","",'[7]Ratt Mng Org'!G135)</f>
        <v/>
      </c>
      <c r="F135" s="153">
        <f t="shared" si="4"/>
        <v>14.25</v>
      </c>
      <c r="G135" s="154">
        <f>'[7]M2 AVR'!H135</f>
        <v>8.5</v>
      </c>
      <c r="H135" s="154">
        <f>IF('[7]Ratt Eco Gle'!G135="","",'[7]Ratt Eco Gle'!G135)</f>
        <v>10.5</v>
      </c>
      <c r="I135" s="153">
        <f t="shared" si="5"/>
        <v>10.5</v>
      </c>
      <c r="J135" s="199">
        <f t="shared" si="6"/>
        <v>12.600000000000001</v>
      </c>
      <c r="K135" s="155" t="str">
        <f t="shared" si="7"/>
        <v>VAR</v>
      </c>
    </row>
    <row r="136" spans="1:11" ht="12.6" customHeight="1">
      <c r="A136" s="152">
        <v>129</v>
      </c>
      <c r="B136" s="130" t="s">
        <v>587</v>
      </c>
      <c r="C136" s="128" t="s">
        <v>369</v>
      </c>
      <c r="D136" s="153">
        <f>'[7]M2 AVR'!F136</f>
        <v>13.25</v>
      </c>
      <c r="E136" s="153" t="str">
        <f>IF('[7]Ratt Mng Org'!G136="","",'[7]Ratt Mng Org'!G136)</f>
        <v/>
      </c>
      <c r="F136" s="153">
        <f t="shared" ref="F136:F173" si="8">IF(E136="",D136,IF(E136&lt;=12,MAX(D136,E136),12))</f>
        <v>13.25</v>
      </c>
      <c r="G136" s="154">
        <f>'[7]M2 AVR'!H136</f>
        <v>12.25</v>
      </c>
      <c r="H136" s="154" t="str">
        <f>IF('[7]Ratt Eco Gle'!G136="","",'[7]Ratt Eco Gle'!G136)</f>
        <v/>
      </c>
      <c r="I136" s="153">
        <f t="shared" ref="I136:I173" si="9">IF(H136="",G136,IF(H136&lt;=12,MAX(G136,H136),12))</f>
        <v>12.25</v>
      </c>
      <c r="J136" s="199">
        <f t="shared" si="6"/>
        <v>12.81</v>
      </c>
      <c r="K136" s="155" t="str">
        <f t="shared" si="7"/>
        <v>V</v>
      </c>
    </row>
    <row r="137" spans="1:11" ht="12.6" customHeight="1">
      <c r="A137" s="158">
        <v>130</v>
      </c>
      <c r="B137" s="130" t="s">
        <v>368</v>
      </c>
      <c r="C137" s="128" t="s">
        <v>367</v>
      </c>
      <c r="D137" s="153">
        <f>'[7]M2 AVR'!F137</f>
        <v>12</v>
      </c>
      <c r="E137" s="153" t="str">
        <f>IF('[7]Ratt Mng Org'!G137="","",'[7]Ratt Mng Org'!G137)</f>
        <v/>
      </c>
      <c r="F137" s="153">
        <f t="shared" si="8"/>
        <v>12</v>
      </c>
      <c r="G137" s="154">
        <f>'[7]M2 AVR'!H137</f>
        <v>8.5</v>
      </c>
      <c r="H137" s="154">
        <f>IF('[7]Ratt Eco Gle'!G137="","",'[7]Ratt Eco Gle'!G137)</f>
        <v>9.5</v>
      </c>
      <c r="I137" s="153">
        <f t="shared" si="9"/>
        <v>9.5</v>
      </c>
      <c r="J137" s="199">
        <f t="shared" ref="J137:J173" si="10">(F137*0.56+I137*0.44)</f>
        <v>10.9</v>
      </c>
      <c r="K137" s="155" t="str">
        <f t="shared" ref="K137:K173" si="11">IF(J137&lt;8,"AR",IF(J137&lt;12,"NV",IF(AND(E137&gt;="",H137&gt;=""),"V","VAR")))</f>
        <v>NV</v>
      </c>
    </row>
    <row r="138" spans="1:11" ht="12.6" customHeight="1">
      <c r="A138" s="152">
        <v>131</v>
      </c>
      <c r="B138" s="133" t="s">
        <v>366</v>
      </c>
      <c r="C138" s="132" t="s">
        <v>322</v>
      </c>
      <c r="D138" s="153">
        <f>'[7]M2 AVR'!F138</f>
        <v>5.5</v>
      </c>
      <c r="E138" s="153" t="str">
        <f>IF('[7]Ratt Mng Org'!G138="","",'[7]Ratt Mng Org'!G138)</f>
        <v/>
      </c>
      <c r="F138" s="153">
        <f t="shared" si="8"/>
        <v>5.5</v>
      </c>
      <c r="G138" s="154">
        <f>'[7]M2 AVR'!H138</f>
        <v>5.75</v>
      </c>
      <c r="H138" s="154" t="str">
        <f>IF('[7]Ratt Eco Gle'!G138="","",'[7]Ratt Eco Gle'!G138)</f>
        <v/>
      </c>
      <c r="I138" s="153">
        <f t="shared" si="9"/>
        <v>5.75</v>
      </c>
      <c r="J138" s="199">
        <f t="shared" si="10"/>
        <v>5.6099999999999994</v>
      </c>
      <c r="K138" s="155" t="str">
        <f t="shared" si="11"/>
        <v>AR</v>
      </c>
    </row>
    <row r="139" spans="1:11" ht="12.6" customHeight="1">
      <c r="A139" s="158">
        <v>132</v>
      </c>
      <c r="B139" s="129" t="s">
        <v>365</v>
      </c>
      <c r="C139" s="128" t="s">
        <v>364</v>
      </c>
      <c r="D139" s="153">
        <f>'[7]M2 AVR'!F139</f>
        <v>7.25</v>
      </c>
      <c r="E139" s="153">
        <f>IF('[7]Ratt Mng Org'!G139="","",'[7]Ratt Mng Org'!G139)</f>
        <v>12</v>
      </c>
      <c r="F139" s="153">
        <f t="shared" si="8"/>
        <v>12</v>
      </c>
      <c r="G139" s="154">
        <f>'[7]M2 AVR'!H139</f>
        <v>8.25</v>
      </c>
      <c r="H139" s="154">
        <f>IF('[7]Ratt Eco Gle'!G139="","",'[7]Ratt Eco Gle'!G139)</f>
        <v>8</v>
      </c>
      <c r="I139" s="153">
        <f t="shared" si="9"/>
        <v>8.25</v>
      </c>
      <c r="J139" s="199">
        <f t="shared" si="10"/>
        <v>10.350000000000001</v>
      </c>
      <c r="K139" s="155" t="str">
        <f t="shared" si="11"/>
        <v>NV</v>
      </c>
    </row>
    <row r="140" spans="1:11" ht="12.6" customHeight="1">
      <c r="A140" s="152">
        <v>133</v>
      </c>
      <c r="B140" s="129" t="s">
        <v>363</v>
      </c>
      <c r="C140" s="128" t="s">
        <v>362</v>
      </c>
      <c r="D140" s="153">
        <f>'[7]M2 AVR'!F140</f>
        <v>8</v>
      </c>
      <c r="E140" s="153">
        <f>IF('[7]Ratt Mng Org'!G140="","",'[7]Ratt Mng Org'!G140)</f>
        <v>12.5</v>
      </c>
      <c r="F140" s="153">
        <f t="shared" si="8"/>
        <v>12</v>
      </c>
      <c r="G140" s="154">
        <f>'[7]M2 AVR'!H140</f>
        <v>6.25</v>
      </c>
      <c r="H140" s="154">
        <f>IF('[7]Ratt Eco Gle'!G140="","",'[7]Ratt Eco Gle'!G140)</f>
        <v>9.5</v>
      </c>
      <c r="I140" s="153">
        <f t="shared" si="9"/>
        <v>9.5</v>
      </c>
      <c r="J140" s="199">
        <f t="shared" si="10"/>
        <v>10.9</v>
      </c>
      <c r="K140" s="155" t="str">
        <f t="shared" si="11"/>
        <v>NV</v>
      </c>
    </row>
    <row r="141" spans="1:11" ht="12.6" customHeight="1">
      <c r="A141" s="158">
        <v>134</v>
      </c>
      <c r="B141" s="131" t="s">
        <v>361</v>
      </c>
      <c r="C141" s="131" t="s">
        <v>318</v>
      </c>
      <c r="D141" s="153">
        <f>'[7]M2 AVR'!F141</f>
        <v>9.25</v>
      </c>
      <c r="E141" s="153">
        <f>IF('[7]Ratt Mng Org'!G141="","",'[7]Ratt Mng Org'!G141)</f>
        <v>16</v>
      </c>
      <c r="F141" s="153">
        <f t="shared" si="8"/>
        <v>12</v>
      </c>
      <c r="G141" s="154">
        <f>'[7]M2 AVR'!H141</f>
        <v>11</v>
      </c>
      <c r="H141" s="154">
        <f>IF('[7]Ratt Eco Gle'!G141="","",'[7]Ratt Eco Gle'!G141)</f>
        <v>11</v>
      </c>
      <c r="I141" s="153">
        <f t="shared" si="9"/>
        <v>11</v>
      </c>
      <c r="J141" s="199">
        <f t="shared" si="10"/>
        <v>11.56</v>
      </c>
      <c r="K141" s="155" t="str">
        <f t="shared" si="11"/>
        <v>NV</v>
      </c>
    </row>
    <row r="142" spans="1:11" ht="12.6" customHeight="1">
      <c r="A142" s="152">
        <v>135</v>
      </c>
      <c r="B142" s="129" t="s">
        <v>360</v>
      </c>
      <c r="C142" s="128" t="s">
        <v>359</v>
      </c>
      <c r="D142" s="153">
        <f>'[7]M2 AVR'!F142</f>
        <v>17.25</v>
      </c>
      <c r="E142" s="153" t="str">
        <f>IF('[7]Ratt Mng Org'!G142="","",'[7]Ratt Mng Org'!G142)</f>
        <v/>
      </c>
      <c r="F142" s="153">
        <f t="shared" si="8"/>
        <v>17.25</v>
      </c>
      <c r="G142" s="154">
        <f>'[7]M2 AVR'!H142</f>
        <v>15.75</v>
      </c>
      <c r="H142" s="154" t="str">
        <f>IF('[7]Ratt Eco Gle'!G142="","",'[7]Ratt Eco Gle'!G142)</f>
        <v/>
      </c>
      <c r="I142" s="153">
        <f t="shared" si="9"/>
        <v>15.75</v>
      </c>
      <c r="J142" s="199">
        <f t="shared" si="10"/>
        <v>16.59</v>
      </c>
      <c r="K142" s="155" t="str">
        <f t="shared" si="11"/>
        <v>V</v>
      </c>
    </row>
    <row r="143" spans="1:11" ht="12.6" customHeight="1">
      <c r="A143" s="158">
        <v>136</v>
      </c>
      <c r="B143" s="130" t="s">
        <v>358</v>
      </c>
      <c r="C143" s="128" t="s">
        <v>357</v>
      </c>
      <c r="D143" s="153">
        <f>'[7]M2 AVR'!F143</f>
        <v>8.5</v>
      </c>
      <c r="E143" s="153" t="str">
        <f>IF('[7]Ratt Mng Org'!G143="","",'[7]Ratt Mng Org'!G143)</f>
        <v/>
      </c>
      <c r="F143" s="153">
        <f t="shared" si="8"/>
        <v>8.5</v>
      </c>
      <c r="G143" s="154">
        <f>'[7]M2 AVR'!H143</f>
        <v>2</v>
      </c>
      <c r="H143" s="154" t="str">
        <f>IF('[7]Ratt Eco Gle'!G143="","",'[7]Ratt Eco Gle'!G143)</f>
        <v/>
      </c>
      <c r="I143" s="153">
        <f t="shared" si="9"/>
        <v>2</v>
      </c>
      <c r="J143" s="199">
        <f t="shared" si="10"/>
        <v>5.6400000000000006</v>
      </c>
      <c r="K143" s="155" t="str">
        <f t="shared" si="11"/>
        <v>AR</v>
      </c>
    </row>
    <row r="144" spans="1:11" ht="12.6" customHeight="1">
      <c r="A144" s="152">
        <v>137</v>
      </c>
      <c r="B144" s="129" t="s">
        <v>356</v>
      </c>
      <c r="C144" s="128" t="s">
        <v>355</v>
      </c>
      <c r="D144" s="153">
        <f>'[7]M2 AVR'!F144</f>
        <v>14.25</v>
      </c>
      <c r="E144" s="153" t="str">
        <f>IF('[7]Ratt Mng Org'!G144="","",'[7]Ratt Mng Org'!G144)</f>
        <v/>
      </c>
      <c r="F144" s="153">
        <f t="shared" si="8"/>
        <v>14.25</v>
      </c>
      <c r="G144" s="154">
        <f>'[7]M2 AVR'!H144</f>
        <v>8.25</v>
      </c>
      <c r="H144" s="154">
        <f>IF('[7]Ratt Eco Gle'!G144="","",'[7]Ratt Eco Gle'!G144)</f>
        <v>11</v>
      </c>
      <c r="I144" s="153">
        <f t="shared" si="9"/>
        <v>11</v>
      </c>
      <c r="J144" s="199">
        <f t="shared" si="10"/>
        <v>12.82</v>
      </c>
      <c r="K144" s="155" t="str">
        <f t="shared" si="11"/>
        <v>VAR</v>
      </c>
    </row>
    <row r="145" spans="1:11" ht="12.6" customHeight="1">
      <c r="A145" s="158">
        <v>138</v>
      </c>
      <c r="B145" s="130" t="s">
        <v>354</v>
      </c>
      <c r="C145" s="128" t="s">
        <v>187</v>
      </c>
      <c r="D145" s="153">
        <f>'[7]M2 AVR'!F145</f>
        <v>8.5</v>
      </c>
      <c r="E145" s="153">
        <f>IF('[7]Ratt Mng Org'!G145="","",'[7]Ratt Mng Org'!G145)</f>
        <v>14.5</v>
      </c>
      <c r="F145" s="153">
        <f t="shared" si="8"/>
        <v>12</v>
      </c>
      <c r="G145" s="154">
        <f>'[7]M2 AVR'!H145</f>
        <v>5</v>
      </c>
      <c r="H145" s="154">
        <f>IF('[7]Ratt Eco Gle'!G145="","",'[7]Ratt Eco Gle'!G145)</f>
        <v>7</v>
      </c>
      <c r="I145" s="153">
        <f t="shared" si="9"/>
        <v>7</v>
      </c>
      <c r="J145" s="199">
        <f t="shared" si="10"/>
        <v>9.8000000000000007</v>
      </c>
      <c r="K145" s="155" t="str">
        <f t="shared" si="11"/>
        <v>NV</v>
      </c>
    </row>
    <row r="146" spans="1:11" ht="12.6" customHeight="1">
      <c r="A146" s="152">
        <v>139</v>
      </c>
      <c r="B146" s="129" t="s">
        <v>353</v>
      </c>
      <c r="C146" s="128" t="s">
        <v>352</v>
      </c>
      <c r="D146" s="153">
        <f>'[7]M2 AVR'!F146</f>
        <v>8.5</v>
      </c>
      <c r="E146" s="153">
        <f>IF('[7]Ratt Mng Org'!G146="","",'[7]Ratt Mng Org'!G146)</f>
        <v>13.5</v>
      </c>
      <c r="F146" s="153">
        <f t="shared" si="8"/>
        <v>12</v>
      </c>
      <c r="G146" s="154">
        <f>'[7]M2 AVR'!H146</f>
        <v>7.75</v>
      </c>
      <c r="H146" s="154">
        <f>IF('[7]Ratt Eco Gle'!G146="","",'[7]Ratt Eco Gle'!G146)</f>
        <v>7</v>
      </c>
      <c r="I146" s="153">
        <f t="shared" si="9"/>
        <v>7.75</v>
      </c>
      <c r="J146" s="199">
        <f t="shared" si="10"/>
        <v>10.130000000000001</v>
      </c>
      <c r="K146" s="155" t="str">
        <f t="shared" si="11"/>
        <v>NV</v>
      </c>
    </row>
    <row r="147" spans="1:11" ht="12.6" customHeight="1">
      <c r="A147" s="158">
        <v>140</v>
      </c>
      <c r="B147" s="129" t="s">
        <v>351</v>
      </c>
      <c r="C147" s="128" t="s">
        <v>350</v>
      </c>
      <c r="D147" s="153">
        <f>'[7]M2 AVR'!F147</f>
        <v>13.5</v>
      </c>
      <c r="E147" s="153" t="str">
        <f>IF('[7]Ratt Mng Org'!G147="","",'[7]Ratt Mng Org'!G147)</f>
        <v/>
      </c>
      <c r="F147" s="153">
        <f t="shared" si="8"/>
        <v>13.5</v>
      </c>
      <c r="G147" s="154">
        <f>'[7]M2 AVR'!H147</f>
        <v>12</v>
      </c>
      <c r="H147" s="154" t="str">
        <f>IF('[7]Ratt Eco Gle'!G147="","",'[7]Ratt Eco Gle'!G147)</f>
        <v/>
      </c>
      <c r="I147" s="153">
        <f t="shared" si="9"/>
        <v>12</v>
      </c>
      <c r="J147" s="199">
        <f t="shared" si="10"/>
        <v>12.84</v>
      </c>
      <c r="K147" s="155" t="str">
        <f t="shared" si="11"/>
        <v>V</v>
      </c>
    </row>
    <row r="148" spans="1:11" ht="12.6" customHeight="1">
      <c r="A148" s="152">
        <v>141</v>
      </c>
      <c r="B148" s="129" t="s">
        <v>349</v>
      </c>
      <c r="C148" s="128" t="s">
        <v>52</v>
      </c>
      <c r="D148" s="153">
        <f>'[7]M2 AVR'!F148</f>
        <v>12</v>
      </c>
      <c r="E148" s="153" t="str">
        <f>IF('[7]Ratt Mng Org'!G148="","",'[7]Ratt Mng Org'!G148)</f>
        <v/>
      </c>
      <c r="F148" s="153">
        <f t="shared" si="8"/>
        <v>12</v>
      </c>
      <c r="G148" s="154">
        <f>'[7]M2 AVR'!H148</f>
        <v>13.25</v>
      </c>
      <c r="H148" s="154" t="str">
        <f>IF('[7]Ratt Eco Gle'!G148="","",'[7]Ratt Eco Gle'!G148)</f>
        <v/>
      </c>
      <c r="I148" s="153">
        <f t="shared" si="9"/>
        <v>13.25</v>
      </c>
      <c r="J148" s="199">
        <f t="shared" si="10"/>
        <v>12.55</v>
      </c>
      <c r="K148" s="155" t="str">
        <f t="shared" si="11"/>
        <v>V</v>
      </c>
    </row>
    <row r="149" spans="1:11" ht="12.6" customHeight="1">
      <c r="A149" s="158">
        <v>142</v>
      </c>
      <c r="B149" s="129" t="s">
        <v>348</v>
      </c>
      <c r="C149" s="128" t="s">
        <v>347</v>
      </c>
      <c r="D149" s="153">
        <f>'[7]M2 AVR'!F149</f>
        <v>15</v>
      </c>
      <c r="E149" s="153" t="str">
        <f>IF('[7]Ratt Mng Org'!G149="","",'[7]Ratt Mng Org'!G149)</f>
        <v/>
      </c>
      <c r="F149" s="153">
        <f t="shared" si="8"/>
        <v>15</v>
      </c>
      <c r="G149" s="154">
        <f>'[7]M2 AVR'!H149</f>
        <v>13</v>
      </c>
      <c r="H149" s="154" t="str">
        <f>IF('[7]Ratt Eco Gle'!G149="","",'[7]Ratt Eco Gle'!G149)</f>
        <v/>
      </c>
      <c r="I149" s="153">
        <f t="shared" si="9"/>
        <v>13</v>
      </c>
      <c r="J149" s="199">
        <f t="shared" si="10"/>
        <v>14.120000000000001</v>
      </c>
      <c r="K149" s="155" t="str">
        <f t="shared" si="11"/>
        <v>V</v>
      </c>
    </row>
    <row r="150" spans="1:11" ht="12.6" customHeight="1">
      <c r="A150" s="152">
        <v>143</v>
      </c>
      <c r="B150" s="129" t="s">
        <v>346</v>
      </c>
      <c r="C150" s="128" t="s">
        <v>345</v>
      </c>
      <c r="D150" s="153">
        <f>'[7]M2 AVR'!F150</f>
        <v>11.5</v>
      </c>
      <c r="E150" s="153">
        <f>IF('[7]Ratt Mng Org'!G150="","",'[7]Ratt Mng Org'!G150)</f>
        <v>17</v>
      </c>
      <c r="F150" s="153">
        <f t="shared" si="8"/>
        <v>12</v>
      </c>
      <c r="G150" s="154">
        <f>'[7]M2 AVR'!H150</f>
        <v>10</v>
      </c>
      <c r="H150" s="154">
        <f>IF('[7]Ratt Eco Gle'!G150="","",'[7]Ratt Eco Gle'!G150)</f>
        <v>11.5</v>
      </c>
      <c r="I150" s="153">
        <f t="shared" si="9"/>
        <v>11.5</v>
      </c>
      <c r="J150" s="199">
        <f t="shared" si="10"/>
        <v>11.780000000000001</v>
      </c>
      <c r="K150" s="155" t="str">
        <f t="shared" si="11"/>
        <v>NV</v>
      </c>
    </row>
    <row r="151" spans="1:11" ht="12.6" customHeight="1">
      <c r="A151" s="158">
        <v>144</v>
      </c>
      <c r="B151" s="129" t="s">
        <v>344</v>
      </c>
      <c r="C151" s="128" t="s">
        <v>251</v>
      </c>
      <c r="D151" s="153">
        <f>'[7]M2 AVR'!F151</f>
        <v>18.625</v>
      </c>
      <c r="E151" s="153" t="str">
        <f>IF('[7]Ratt Mng Org'!G151="","",'[7]Ratt Mng Org'!G151)</f>
        <v/>
      </c>
      <c r="F151" s="153">
        <f t="shared" si="8"/>
        <v>18.625</v>
      </c>
      <c r="G151" s="154">
        <f>'[7]M2 AVR'!H151</f>
        <v>13.75</v>
      </c>
      <c r="H151" s="154" t="str">
        <f>IF('[7]Ratt Eco Gle'!G151="","",'[7]Ratt Eco Gle'!G151)</f>
        <v/>
      </c>
      <c r="I151" s="153">
        <f t="shared" si="9"/>
        <v>13.75</v>
      </c>
      <c r="J151" s="199">
        <f t="shared" si="10"/>
        <v>16.48</v>
      </c>
      <c r="K151" s="155" t="str">
        <f t="shared" si="11"/>
        <v>V</v>
      </c>
    </row>
    <row r="152" spans="1:11" ht="12.6" customHeight="1">
      <c r="A152" s="152">
        <v>145</v>
      </c>
      <c r="B152" s="130" t="s">
        <v>343</v>
      </c>
      <c r="C152" s="128" t="s">
        <v>342</v>
      </c>
      <c r="D152" s="153">
        <f>'[7]M2 AVR'!F152</f>
        <v>8.5</v>
      </c>
      <c r="E152" s="153">
        <f>IF('[7]Ratt Mng Org'!G152="","",'[7]Ratt Mng Org'!G152)</f>
        <v>0</v>
      </c>
      <c r="F152" s="153">
        <f t="shared" si="8"/>
        <v>8.5</v>
      </c>
      <c r="G152" s="154">
        <f>'[7]M2 AVR'!H152</f>
        <v>3</v>
      </c>
      <c r="H152" s="154">
        <f>IF('[7]Ratt Eco Gle'!G152="","",'[7]Ratt Eco Gle'!G152)</f>
        <v>0</v>
      </c>
      <c r="I152" s="153">
        <f t="shared" si="9"/>
        <v>3</v>
      </c>
      <c r="J152" s="199">
        <f t="shared" si="10"/>
        <v>6.080000000000001</v>
      </c>
      <c r="K152" s="155" t="str">
        <f t="shared" si="11"/>
        <v>AR</v>
      </c>
    </row>
    <row r="153" spans="1:11" ht="12.6" customHeight="1">
      <c r="A153" s="158">
        <v>146</v>
      </c>
      <c r="B153" s="130" t="s">
        <v>341</v>
      </c>
      <c r="C153" s="128" t="s">
        <v>340</v>
      </c>
      <c r="D153" s="153">
        <f>'[7]M2 AVR'!F153</f>
        <v>8.25</v>
      </c>
      <c r="E153" s="153">
        <f>IF('[7]Ratt Mng Org'!G153="","",'[7]Ratt Mng Org'!G153)</f>
        <v>12</v>
      </c>
      <c r="F153" s="153">
        <f t="shared" si="8"/>
        <v>12</v>
      </c>
      <c r="G153" s="154">
        <f>'[7]M2 AVR'!H153</f>
        <v>8.75</v>
      </c>
      <c r="H153" s="154">
        <f>IF('[7]Ratt Eco Gle'!G153="","",'[7]Ratt Eco Gle'!G153)</f>
        <v>12</v>
      </c>
      <c r="I153" s="153">
        <f t="shared" si="9"/>
        <v>12</v>
      </c>
      <c r="J153" s="199">
        <f t="shared" si="10"/>
        <v>12</v>
      </c>
      <c r="K153" s="155" t="str">
        <f t="shared" si="11"/>
        <v>VAR</v>
      </c>
    </row>
    <row r="154" spans="1:11" ht="12.6" customHeight="1">
      <c r="A154" s="152">
        <v>147</v>
      </c>
      <c r="B154" s="130" t="s">
        <v>593</v>
      </c>
      <c r="C154" s="128" t="s">
        <v>594</v>
      </c>
      <c r="D154" s="153">
        <f>'[7]M2 AVR'!F154</f>
        <v>5.5</v>
      </c>
      <c r="E154" s="153" t="str">
        <f>IF('[7]Ratt Mng Org'!G154="","",'[7]Ratt Mng Org'!G154)</f>
        <v/>
      </c>
      <c r="F154" s="153">
        <f t="shared" si="8"/>
        <v>5.5</v>
      </c>
      <c r="G154" s="154">
        <f>'[7]M2 AVR'!H154</f>
        <v>1</v>
      </c>
      <c r="H154" s="154" t="str">
        <f>IF('[7]Ratt Eco Gle'!G154="","",'[7]Ratt Eco Gle'!G154)</f>
        <v/>
      </c>
      <c r="I154" s="153">
        <f t="shared" si="9"/>
        <v>1</v>
      </c>
      <c r="J154" s="199">
        <f t="shared" si="10"/>
        <v>3.52</v>
      </c>
      <c r="K154" s="155" t="str">
        <f t="shared" si="11"/>
        <v>AR</v>
      </c>
    </row>
    <row r="155" spans="1:11" ht="12.6" customHeight="1">
      <c r="A155" s="158">
        <v>148</v>
      </c>
      <c r="B155" s="130" t="s">
        <v>337</v>
      </c>
      <c r="C155" s="128" t="s">
        <v>336</v>
      </c>
      <c r="D155" s="153">
        <f>'[7]M2 AVR'!F155</f>
        <v>10</v>
      </c>
      <c r="E155" s="153">
        <f>IF('[7]Ratt Mng Org'!G155="","",'[7]Ratt Mng Org'!G155)</f>
        <v>18</v>
      </c>
      <c r="F155" s="153">
        <f t="shared" si="8"/>
        <v>12</v>
      </c>
      <c r="G155" s="154">
        <f>'[7]M2 AVR'!H155</f>
        <v>11</v>
      </c>
      <c r="H155" s="154">
        <f>IF('[7]Ratt Eco Gle'!G155="","",'[7]Ratt Eco Gle'!G155)</f>
        <v>12</v>
      </c>
      <c r="I155" s="153">
        <f t="shared" si="9"/>
        <v>12</v>
      </c>
      <c r="J155" s="199">
        <f t="shared" si="10"/>
        <v>12</v>
      </c>
      <c r="K155" s="155" t="str">
        <f t="shared" si="11"/>
        <v>VAR</v>
      </c>
    </row>
    <row r="156" spans="1:11" ht="12.6" customHeight="1">
      <c r="A156" s="152">
        <v>149</v>
      </c>
      <c r="B156" s="129" t="s">
        <v>335</v>
      </c>
      <c r="C156" s="128" t="s">
        <v>334</v>
      </c>
      <c r="D156" s="153">
        <f>'[7]M2 AVR'!F156</f>
        <v>14</v>
      </c>
      <c r="E156" s="153" t="str">
        <f>IF('[7]Ratt Mng Org'!G156="","",'[7]Ratt Mng Org'!G156)</f>
        <v/>
      </c>
      <c r="F156" s="153">
        <f t="shared" si="8"/>
        <v>14</v>
      </c>
      <c r="G156" s="154">
        <f>'[7]M2 AVR'!H156</f>
        <v>11.25</v>
      </c>
      <c r="H156" s="154" t="str">
        <f>IF('[7]Ratt Eco Gle'!G156="","",'[7]Ratt Eco Gle'!G156)</f>
        <v/>
      </c>
      <c r="I156" s="153">
        <f t="shared" si="9"/>
        <v>11.25</v>
      </c>
      <c r="J156" s="199">
        <f t="shared" si="10"/>
        <v>12.790000000000001</v>
      </c>
      <c r="K156" s="155" t="str">
        <f t="shared" si="11"/>
        <v>V</v>
      </c>
    </row>
    <row r="157" spans="1:11" ht="12.6" customHeight="1">
      <c r="A157" s="158">
        <v>150</v>
      </c>
      <c r="B157" s="130" t="s">
        <v>333</v>
      </c>
      <c r="C157" s="128" t="s">
        <v>332</v>
      </c>
      <c r="D157" s="153">
        <f>'[7]M2 AVR'!F157</f>
        <v>8.25</v>
      </c>
      <c r="E157" s="153" t="str">
        <f>IF('[7]Ratt Mng Org'!G157="","",'[7]Ratt Mng Org'!G157)</f>
        <v/>
      </c>
      <c r="F157" s="153">
        <f t="shared" si="8"/>
        <v>8.25</v>
      </c>
      <c r="G157" s="154">
        <f>'[7]M2 AVR'!H157</f>
        <v>1</v>
      </c>
      <c r="H157" s="154" t="str">
        <f>IF('[7]Ratt Eco Gle'!G157="","",'[7]Ratt Eco Gle'!G157)</f>
        <v/>
      </c>
      <c r="I157" s="153">
        <f t="shared" si="9"/>
        <v>1</v>
      </c>
      <c r="J157" s="199">
        <f t="shared" si="10"/>
        <v>5.0600000000000005</v>
      </c>
      <c r="K157" s="155" t="str">
        <f t="shared" si="11"/>
        <v>AR</v>
      </c>
    </row>
    <row r="158" spans="1:11" ht="12.6" customHeight="1">
      <c r="A158" s="152">
        <v>151</v>
      </c>
      <c r="B158" s="129" t="s">
        <v>331</v>
      </c>
      <c r="C158" s="128" t="s">
        <v>330</v>
      </c>
      <c r="D158" s="153">
        <f>'[7]M2 AVR'!F158</f>
        <v>13</v>
      </c>
      <c r="E158" s="153" t="str">
        <f>IF('[7]Ratt Mng Org'!G158="","",'[7]Ratt Mng Org'!G158)</f>
        <v/>
      </c>
      <c r="F158" s="153">
        <f t="shared" si="8"/>
        <v>13</v>
      </c>
      <c r="G158" s="154">
        <f>'[7]M2 AVR'!H158</f>
        <v>11.75</v>
      </c>
      <c r="H158" s="154" t="str">
        <f>IF('[7]Ratt Eco Gle'!G158="","",'[7]Ratt Eco Gle'!G158)</f>
        <v/>
      </c>
      <c r="I158" s="153">
        <f t="shared" si="9"/>
        <v>11.75</v>
      </c>
      <c r="J158" s="199">
        <f t="shared" si="10"/>
        <v>12.450000000000001</v>
      </c>
      <c r="K158" s="155" t="str">
        <f t="shared" si="11"/>
        <v>V</v>
      </c>
    </row>
    <row r="159" spans="1:11" ht="12.6" customHeight="1">
      <c r="A159" s="158">
        <v>152</v>
      </c>
      <c r="B159" s="133" t="s">
        <v>329</v>
      </c>
      <c r="C159" s="132" t="s">
        <v>328</v>
      </c>
      <c r="D159" s="153">
        <f>'[7]M2 AVR'!F159</f>
        <v>11.25</v>
      </c>
      <c r="E159" s="153">
        <f>IF('[7]Ratt Mng Org'!G159="","",'[7]Ratt Mng Org'!G159)</f>
        <v>16</v>
      </c>
      <c r="F159" s="153">
        <f t="shared" si="8"/>
        <v>12</v>
      </c>
      <c r="G159" s="154">
        <f>'[7]M2 AVR'!H159</f>
        <v>12.75</v>
      </c>
      <c r="H159" s="154" t="str">
        <f>IF('[7]Ratt Eco Gle'!G159="","",'[7]Ratt Eco Gle'!G159)</f>
        <v/>
      </c>
      <c r="I159" s="153">
        <f t="shared" si="9"/>
        <v>12.75</v>
      </c>
      <c r="J159" s="199">
        <f t="shared" si="10"/>
        <v>12.330000000000002</v>
      </c>
      <c r="K159" s="155" t="str">
        <f t="shared" si="11"/>
        <v>VAR</v>
      </c>
    </row>
    <row r="160" spans="1:11" ht="12.6" customHeight="1">
      <c r="A160" s="152">
        <v>153</v>
      </c>
      <c r="B160" s="133" t="s">
        <v>327</v>
      </c>
      <c r="C160" s="132" t="s">
        <v>277</v>
      </c>
      <c r="D160" s="153">
        <f>'[7]M2 AVR'!F160</f>
        <v>16.25</v>
      </c>
      <c r="E160" s="153" t="str">
        <f>IF('[7]Ratt Mng Org'!G160="","",'[7]Ratt Mng Org'!G160)</f>
        <v/>
      </c>
      <c r="F160" s="153">
        <f t="shared" si="8"/>
        <v>16.25</v>
      </c>
      <c r="G160" s="154">
        <f>'[7]M2 AVR'!H160</f>
        <v>11.5</v>
      </c>
      <c r="H160" s="154" t="str">
        <f>IF('[7]Ratt Eco Gle'!G160="","",'[7]Ratt Eco Gle'!G160)</f>
        <v/>
      </c>
      <c r="I160" s="153">
        <f t="shared" si="9"/>
        <v>11.5</v>
      </c>
      <c r="J160" s="199">
        <f t="shared" si="10"/>
        <v>14.16</v>
      </c>
      <c r="K160" s="155" t="str">
        <f t="shared" si="11"/>
        <v>V</v>
      </c>
    </row>
    <row r="161" spans="1:11" ht="12.6" customHeight="1">
      <c r="A161" s="158">
        <v>154</v>
      </c>
      <c r="B161" s="129" t="s">
        <v>326</v>
      </c>
      <c r="C161" s="128" t="s">
        <v>318</v>
      </c>
      <c r="D161" s="153">
        <f>'[7]M2 AVR'!F161</f>
        <v>12</v>
      </c>
      <c r="E161" s="153" t="str">
        <f>IF('[7]Ratt Mng Org'!G161="","",'[7]Ratt Mng Org'!G161)</f>
        <v/>
      </c>
      <c r="F161" s="153">
        <f t="shared" si="8"/>
        <v>12</v>
      </c>
      <c r="G161" s="154">
        <f>'[7]M2 AVR'!H161</f>
        <v>11.75</v>
      </c>
      <c r="H161" s="154">
        <f>IF('[7]Ratt Eco Gle'!G161="","",'[7]Ratt Eco Gle'!G161)</f>
        <v>0</v>
      </c>
      <c r="I161" s="153">
        <f t="shared" si="9"/>
        <v>11.75</v>
      </c>
      <c r="J161" s="199">
        <f t="shared" si="10"/>
        <v>11.89</v>
      </c>
      <c r="K161" s="155" t="str">
        <f t="shared" si="11"/>
        <v>NV</v>
      </c>
    </row>
    <row r="162" spans="1:11" ht="12.6" customHeight="1">
      <c r="A162" s="152">
        <v>155</v>
      </c>
      <c r="B162" s="129" t="s">
        <v>325</v>
      </c>
      <c r="C162" s="128" t="s">
        <v>324</v>
      </c>
      <c r="D162" s="153">
        <f>'[7]M2 AVR'!F162</f>
        <v>11.25</v>
      </c>
      <c r="E162" s="153">
        <f>IF('[7]Ratt Mng Org'!G162="","",'[7]Ratt Mng Org'!G162)</f>
        <v>14</v>
      </c>
      <c r="F162" s="153">
        <f t="shared" si="8"/>
        <v>12</v>
      </c>
      <c r="G162" s="154">
        <f>'[7]M2 AVR'!H162</f>
        <v>11.25</v>
      </c>
      <c r="H162" s="154">
        <f>IF('[7]Ratt Eco Gle'!G162="","",'[7]Ratt Eco Gle'!G162)</f>
        <v>0</v>
      </c>
      <c r="I162" s="153">
        <f t="shared" si="9"/>
        <v>11.25</v>
      </c>
      <c r="J162" s="199">
        <f t="shared" si="10"/>
        <v>11.670000000000002</v>
      </c>
      <c r="K162" s="155" t="str">
        <f t="shared" si="11"/>
        <v>NV</v>
      </c>
    </row>
    <row r="163" spans="1:11" ht="12.6" customHeight="1">
      <c r="A163" s="158">
        <v>156</v>
      </c>
      <c r="B163" s="130" t="s">
        <v>323</v>
      </c>
      <c r="C163" s="128" t="s">
        <v>322</v>
      </c>
      <c r="D163" s="153">
        <f>'[7]M2 AVR'!F163</f>
        <v>0</v>
      </c>
      <c r="E163" s="153" t="str">
        <f>IF('[7]Ratt Mng Org'!G163="","",'[7]Ratt Mng Org'!G163)</f>
        <v/>
      </c>
      <c r="F163" s="153">
        <f t="shared" si="8"/>
        <v>0</v>
      </c>
      <c r="G163" s="154">
        <f>'[7]M2 AVR'!H163</f>
        <v>0</v>
      </c>
      <c r="H163" s="154" t="str">
        <f>IF('[7]Ratt Eco Gle'!G163="","",'[7]Ratt Eco Gle'!G163)</f>
        <v/>
      </c>
      <c r="I163" s="153">
        <f t="shared" si="9"/>
        <v>0</v>
      </c>
      <c r="J163" s="199">
        <f t="shared" si="10"/>
        <v>0</v>
      </c>
      <c r="K163" s="155" t="str">
        <f t="shared" si="11"/>
        <v>AR</v>
      </c>
    </row>
    <row r="164" spans="1:11" ht="12.6" customHeight="1">
      <c r="A164" s="152">
        <v>157</v>
      </c>
      <c r="B164" s="131" t="s">
        <v>321</v>
      </c>
      <c r="C164" s="131" t="s">
        <v>289</v>
      </c>
      <c r="D164" s="153">
        <f>'[7]M2 AVR'!F164</f>
        <v>9.25</v>
      </c>
      <c r="E164" s="153">
        <f>IF('[7]Ratt Mng Org'!G164="","",'[7]Ratt Mng Org'!G164)</f>
        <v>14</v>
      </c>
      <c r="F164" s="153">
        <f t="shared" si="8"/>
        <v>12</v>
      </c>
      <c r="G164" s="154">
        <f>'[7]M2 AVR'!H164</f>
        <v>2.75</v>
      </c>
      <c r="H164" s="154">
        <f>IF('[7]Ratt Eco Gle'!G164="","",'[7]Ratt Eco Gle'!G164)</f>
        <v>6</v>
      </c>
      <c r="I164" s="153">
        <f t="shared" si="9"/>
        <v>6</v>
      </c>
      <c r="J164" s="199">
        <f t="shared" si="10"/>
        <v>9.3600000000000012</v>
      </c>
      <c r="K164" s="155" t="str">
        <f t="shared" si="11"/>
        <v>NV</v>
      </c>
    </row>
    <row r="165" spans="1:11" ht="12.6" customHeight="1">
      <c r="A165" s="158">
        <v>158</v>
      </c>
      <c r="B165" s="130" t="s">
        <v>320</v>
      </c>
      <c r="C165" s="128" t="s">
        <v>319</v>
      </c>
      <c r="D165" s="153">
        <f>'[7]M2 AVR'!F165</f>
        <v>16</v>
      </c>
      <c r="E165" s="153" t="str">
        <f>IF('[7]Ratt Mng Org'!G165="","",'[7]Ratt Mng Org'!G165)</f>
        <v/>
      </c>
      <c r="F165" s="153">
        <f t="shared" si="8"/>
        <v>16</v>
      </c>
      <c r="G165" s="154">
        <f>'[7]M2 AVR'!H165</f>
        <v>16.5</v>
      </c>
      <c r="H165" s="154" t="str">
        <f>IF('[7]Ratt Eco Gle'!G165="","",'[7]Ratt Eco Gle'!G165)</f>
        <v/>
      </c>
      <c r="I165" s="153">
        <f t="shared" si="9"/>
        <v>16.5</v>
      </c>
      <c r="J165" s="199">
        <f t="shared" si="10"/>
        <v>16.22</v>
      </c>
      <c r="K165" s="155" t="str">
        <f t="shared" si="11"/>
        <v>V</v>
      </c>
    </row>
    <row r="166" spans="1:11" ht="12.6" customHeight="1">
      <c r="A166" s="152">
        <v>159</v>
      </c>
      <c r="B166" s="131" t="s">
        <v>318</v>
      </c>
      <c r="C166" s="131" t="s">
        <v>317</v>
      </c>
      <c r="D166" s="153">
        <f>'[7]M2 AVR'!F166</f>
        <v>12</v>
      </c>
      <c r="E166" s="153" t="str">
        <f>IF('[7]Ratt Mng Org'!G166="","",'[7]Ratt Mng Org'!G166)</f>
        <v/>
      </c>
      <c r="F166" s="153">
        <f t="shared" si="8"/>
        <v>12</v>
      </c>
      <c r="G166" s="154">
        <f>'[7]M2 AVR'!H166</f>
        <v>14.75</v>
      </c>
      <c r="H166" s="154" t="str">
        <f>IF('[7]Ratt Eco Gle'!G166="","",'[7]Ratt Eco Gle'!G166)</f>
        <v/>
      </c>
      <c r="I166" s="153">
        <f t="shared" si="9"/>
        <v>14.75</v>
      </c>
      <c r="J166" s="199">
        <f t="shared" si="10"/>
        <v>13.21</v>
      </c>
      <c r="K166" s="155" t="str">
        <f t="shared" si="11"/>
        <v>V</v>
      </c>
    </row>
    <row r="167" spans="1:11" ht="12.6" customHeight="1">
      <c r="A167" s="158">
        <v>160</v>
      </c>
      <c r="B167" s="129" t="s">
        <v>316</v>
      </c>
      <c r="C167" s="128" t="s">
        <v>315</v>
      </c>
      <c r="D167" s="153">
        <f>'[7]M2 AVR'!F167</f>
        <v>7.5</v>
      </c>
      <c r="E167" s="153" t="str">
        <f>IF('[7]Ratt Mng Org'!G167="","",'[7]Ratt Mng Org'!G167)</f>
        <v/>
      </c>
      <c r="F167" s="153">
        <f t="shared" si="8"/>
        <v>7.5</v>
      </c>
      <c r="G167" s="154">
        <f>'[7]M2 AVR'!H167</f>
        <v>3.5</v>
      </c>
      <c r="H167" s="154" t="str">
        <f>IF('[7]Ratt Eco Gle'!G167="","",'[7]Ratt Eco Gle'!G167)</f>
        <v/>
      </c>
      <c r="I167" s="153">
        <f t="shared" si="9"/>
        <v>3.5</v>
      </c>
      <c r="J167" s="199">
        <f t="shared" si="10"/>
        <v>5.74</v>
      </c>
      <c r="K167" s="155" t="str">
        <f t="shared" si="11"/>
        <v>AR</v>
      </c>
    </row>
    <row r="168" spans="1:11" ht="12.6" customHeight="1">
      <c r="A168" s="152">
        <v>161</v>
      </c>
      <c r="B168" s="130" t="s">
        <v>314</v>
      </c>
      <c r="C168" s="128" t="s">
        <v>313</v>
      </c>
      <c r="D168" s="153">
        <f>'[7]M2 AVR'!F168</f>
        <v>13</v>
      </c>
      <c r="E168" s="153" t="str">
        <f>IF('[7]Ratt Mng Org'!G168="","",'[7]Ratt Mng Org'!G168)</f>
        <v/>
      </c>
      <c r="F168" s="153">
        <f t="shared" si="8"/>
        <v>13</v>
      </c>
      <c r="G168" s="154">
        <f>'[7]M2 AVR'!H168</f>
        <v>10</v>
      </c>
      <c r="H168" s="154">
        <f>IF('[7]Ratt Eco Gle'!G168="","",'[7]Ratt Eco Gle'!G168)</f>
        <v>9.5</v>
      </c>
      <c r="I168" s="153">
        <f t="shared" si="9"/>
        <v>10</v>
      </c>
      <c r="J168" s="199">
        <f t="shared" si="10"/>
        <v>11.680000000000001</v>
      </c>
      <c r="K168" s="155" t="str">
        <f t="shared" si="11"/>
        <v>NV</v>
      </c>
    </row>
    <row r="169" spans="1:11" ht="12.6" customHeight="1">
      <c r="A169" s="158">
        <v>162</v>
      </c>
      <c r="B169" s="130" t="s">
        <v>312</v>
      </c>
      <c r="C169" s="128" t="s">
        <v>251</v>
      </c>
      <c r="D169" s="153">
        <f>'[7]M2 AVR'!F169</f>
        <v>11.5</v>
      </c>
      <c r="E169" s="153">
        <f>IF('[7]Ratt Mng Org'!G169="","",'[7]Ratt Mng Org'!G169)</f>
        <v>16</v>
      </c>
      <c r="F169" s="153">
        <f t="shared" si="8"/>
        <v>12</v>
      </c>
      <c r="G169" s="154">
        <f>'[7]M2 AVR'!H169</f>
        <v>11</v>
      </c>
      <c r="H169" s="154">
        <f>IF('[7]Ratt Eco Gle'!G169="","",'[7]Ratt Eco Gle'!G169)</f>
        <v>12</v>
      </c>
      <c r="I169" s="153">
        <f t="shared" si="9"/>
        <v>12</v>
      </c>
      <c r="J169" s="199">
        <f t="shared" si="10"/>
        <v>12</v>
      </c>
      <c r="K169" s="155" t="str">
        <f t="shared" si="11"/>
        <v>VAR</v>
      </c>
    </row>
    <row r="170" spans="1:11" ht="12.6" customHeight="1">
      <c r="A170" s="152">
        <v>163</v>
      </c>
      <c r="B170" s="130" t="s">
        <v>312</v>
      </c>
      <c r="C170" s="128" t="s">
        <v>311</v>
      </c>
      <c r="D170" s="153">
        <f>'[7]M2 AVR'!F170</f>
        <v>5</v>
      </c>
      <c r="E170" s="153" t="str">
        <f>IF('[7]Ratt Mng Org'!G170="","",'[7]Ratt Mng Org'!G170)</f>
        <v/>
      </c>
      <c r="F170" s="153">
        <f t="shared" si="8"/>
        <v>5</v>
      </c>
      <c r="G170" s="154">
        <f>'[7]M2 AVR'!H170</f>
        <v>4.25</v>
      </c>
      <c r="H170" s="154" t="str">
        <f>IF('[7]Ratt Eco Gle'!G170="","",'[7]Ratt Eco Gle'!G170)</f>
        <v/>
      </c>
      <c r="I170" s="153">
        <f t="shared" si="9"/>
        <v>4.25</v>
      </c>
      <c r="J170" s="199">
        <f t="shared" si="10"/>
        <v>4.67</v>
      </c>
      <c r="K170" s="155" t="str">
        <f t="shared" si="11"/>
        <v>AR</v>
      </c>
    </row>
    <row r="171" spans="1:11" ht="12.6" customHeight="1">
      <c r="A171" s="158">
        <v>164</v>
      </c>
      <c r="B171" s="130" t="s">
        <v>310</v>
      </c>
      <c r="C171" s="128" t="s">
        <v>309</v>
      </c>
      <c r="D171" s="153">
        <f>'[7]M2 AVR'!F171</f>
        <v>11</v>
      </c>
      <c r="E171" s="153">
        <f>IF('[7]Ratt Mng Org'!G171="","",'[7]Ratt Mng Org'!G171)</f>
        <v>14</v>
      </c>
      <c r="F171" s="153">
        <f t="shared" si="8"/>
        <v>12</v>
      </c>
      <c r="G171" s="154">
        <f>'[7]M2 AVR'!H171</f>
        <v>4.75</v>
      </c>
      <c r="H171" s="154">
        <f>IF('[7]Ratt Eco Gle'!G171="","",'[7]Ratt Eco Gle'!G171)</f>
        <v>7</v>
      </c>
      <c r="I171" s="153">
        <f t="shared" si="9"/>
        <v>7</v>
      </c>
      <c r="J171" s="199">
        <f t="shared" si="10"/>
        <v>9.8000000000000007</v>
      </c>
      <c r="K171" s="155" t="str">
        <f t="shared" si="11"/>
        <v>NV</v>
      </c>
    </row>
    <row r="172" spans="1:11" ht="12.6" customHeight="1">
      <c r="A172" s="152">
        <v>165</v>
      </c>
      <c r="B172" s="130" t="s">
        <v>308</v>
      </c>
      <c r="C172" s="128" t="s">
        <v>307</v>
      </c>
      <c r="D172" s="153">
        <f>'[7]M2 AVR'!F172</f>
        <v>14.75</v>
      </c>
      <c r="E172" s="153" t="str">
        <f>IF('[7]Ratt Mng Org'!G172="","",'[7]Ratt Mng Org'!G172)</f>
        <v/>
      </c>
      <c r="F172" s="153">
        <f t="shared" si="8"/>
        <v>14.75</v>
      </c>
      <c r="G172" s="154">
        <f>'[7]M2 AVR'!H172</f>
        <v>7.75</v>
      </c>
      <c r="H172" s="154">
        <f>IF('[7]Ratt Eco Gle'!G172="","",'[7]Ratt Eco Gle'!G172)</f>
        <v>8</v>
      </c>
      <c r="I172" s="153">
        <f t="shared" si="9"/>
        <v>8</v>
      </c>
      <c r="J172" s="199">
        <f t="shared" si="10"/>
        <v>11.780000000000001</v>
      </c>
      <c r="K172" s="155" t="str">
        <f t="shared" si="11"/>
        <v>NV</v>
      </c>
    </row>
    <row r="173" spans="1:11" ht="12.6" customHeight="1">
      <c r="A173" s="158">
        <v>166</v>
      </c>
      <c r="B173" s="129" t="s">
        <v>306</v>
      </c>
      <c r="C173" s="128" t="s">
        <v>305</v>
      </c>
      <c r="D173" s="153">
        <f>'[7]M2 AVR'!F173</f>
        <v>12.75</v>
      </c>
      <c r="E173" s="153" t="str">
        <f>IF('[7]Ratt Mng Org'!G173="","",'[7]Ratt Mng Org'!G173)</f>
        <v/>
      </c>
      <c r="F173" s="153">
        <f t="shared" si="8"/>
        <v>12.75</v>
      </c>
      <c r="G173" s="154">
        <f>'[7]M2 AVR'!H173</f>
        <v>7</v>
      </c>
      <c r="H173" s="154">
        <f>IF('[7]Ratt Eco Gle'!G173="","",'[7]Ratt Eco Gle'!G173)</f>
        <v>0</v>
      </c>
      <c r="I173" s="153">
        <f t="shared" si="9"/>
        <v>7</v>
      </c>
      <c r="J173" s="199">
        <f t="shared" si="10"/>
        <v>10.220000000000001</v>
      </c>
      <c r="K173" s="155" t="str">
        <f t="shared" si="11"/>
        <v>NV</v>
      </c>
    </row>
    <row r="174" spans="1:11">
      <c r="D174" s="200">
        <f>AVERAGE(D8:D173)</f>
        <v>10.966114457831326</v>
      </c>
      <c r="E174" s="200"/>
      <c r="F174" s="200">
        <f>AVERAGE(F8:F173)</f>
        <v>11.832078313253012</v>
      </c>
      <c r="G174" s="200">
        <f>AVERAGE(G8:G173)</f>
        <v>8.4774096385542173</v>
      </c>
      <c r="H174" s="200"/>
      <c r="I174" s="200">
        <f>AVERAGE(I8:I173)</f>
        <v>9.5376506024096379</v>
      </c>
      <c r="J174" s="200">
        <f>AVERAGE(J8:J173)</f>
        <v>10.822530120481922</v>
      </c>
    </row>
  </sheetData>
  <autoFilter ref="K1:K174"/>
  <mergeCells count="10">
    <mergeCell ref="A6:A7"/>
    <mergeCell ref="D6:F6"/>
    <mergeCell ref="G6:I6"/>
    <mergeCell ref="B4:K4"/>
    <mergeCell ref="B5:C5"/>
    <mergeCell ref="D5:F5"/>
    <mergeCell ref="G5:I5"/>
    <mergeCell ref="J5:K5"/>
    <mergeCell ref="B6:B7"/>
    <mergeCell ref="C6:C7"/>
  </mergeCell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4"/>
  <sheetViews>
    <sheetView topLeftCell="A130" zoomScale="110" zoomScaleNormal="110" workbookViewId="0">
      <selection activeCell="A57" sqref="A57"/>
    </sheetView>
  </sheetViews>
  <sheetFormatPr baseColWidth="10" defaultRowHeight="14.4"/>
  <cols>
    <col min="1" max="1" width="4" customWidth="1"/>
    <col min="2" max="2" width="15.33203125" customWidth="1"/>
    <col min="3" max="3" width="12" customWidth="1"/>
    <col min="4" max="13" width="5.6640625" customWidth="1"/>
    <col min="14" max="14" width="4.88671875" customWidth="1"/>
    <col min="16" max="16" width="6.33203125" customWidth="1"/>
    <col min="257" max="257" width="4" customWidth="1"/>
    <col min="258" max="258" width="13.109375" customWidth="1"/>
    <col min="259" max="259" width="12" customWidth="1"/>
    <col min="260" max="269" width="5.6640625" customWidth="1"/>
    <col min="270" max="270" width="4.88671875" customWidth="1"/>
    <col min="272" max="272" width="6.33203125" customWidth="1"/>
    <col min="513" max="513" width="4" customWidth="1"/>
    <col min="514" max="514" width="13.109375" customWidth="1"/>
    <col min="515" max="515" width="12" customWidth="1"/>
    <col min="516" max="525" width="5.6640625" customWidth="1"/>
    <col min="526" max="526" width="4.88671875" customWidth="1"/>
    <col min="528" max="528" width="6.33203125" customWidth="1"/>
    <col min="769" max="769" width="4" customWidth="1"/>
    <col min="770" max="770" width="13.109375" customWidth="1"/>
    <col min="771" max="771" width="12" customWidth="1"/>
    <col min="772" max="781" width="5.6640625" customWidth="1"/>
    <col min="782" max="782" width="4.88671875" customWidth="1"/>
    <col min="784" max="784" width="6.33203125" customWidth="1"/>
    <col min="1025" max="1025" width="4" customWidth="1"/>
    <col min="1026" max="1026" width="13.109375" customWidth="1"/>
    <col min="1027" max="1027" width="12" customWidth="1"/>
    <col min="1028" max="1037" width="5.6640625" customWidth="1"/>
    <col min="1038" max="1038" width="4.88671875" customWidth="1"/>
    <col min="1040" max="1040" width="6.33203125" customWidth="1"/>
    <col min="1281" max="1281" width="4" customWidth="1"/>
    <col min="1282" max="1282" width="13.109375" customWidth="1"/>
    <col min="1283" max="1283" width="12" customWidth="1"/>
    <col min="1284" max="1293" width="5.6640625" customWidth="1"/>
    <col min="1294" max="1294" width="4.88671875" customWidth="1"/>
    <col min="1296" max="1296" width="6.33203125" customWidth="1"/>
    <col min="1537" max="1537" width="4" customWidth="1"/>
    <col min="1538" max="1538" width="13.109375" customWidth="1"/>
    <col min="1539" max="1539" width="12" customWidth="1"/>
    <col min="1540" max="1549" width="5.6640625" customWidth="1"/>
    <col min="1550" max="1550" width="4.88671875" customWidth="1"/>
    <col min="1552" max="1552" width="6.33203125" customWidth="1"/>
    <col min="1793" max="1793" width="4" customWidth="1"/>
    <col min="1794" max="1794" width="13.109375" customWidth="1"/>
    <col min="1795" max="1795" width="12" customWidth="1"/>
    <col min="1796" max="1805" width="5.6640625" customWidth="1"/>
    <col min="1806" max="1806" width="4.88671875" customWidth="1"/>
    <col min="1808" max="1808" width="6.33203125" customWidth="1"/>
    <col min="2049" max="2049" width="4" customWidth="1"/>
    <col min="2050" max="2050" width="13.109375" customWidth="1"/>
    <col min="2051" max="2051" width="12" customWidth="1"/>
    <col min="2052" max="2061" width="5.6640625" customWidth="1"/>
    <col min="2062" max="2062" width="4.88671875" customWidth="1"/>
    <col min="2064" max="2064" width="6.33203125" customWidth="1"/>
    <col min="2305" max="2305" width="4" customWidth="1"/>
    <col min="2306" max="2306" width="13.109375" customWidth="1"/>
    <col min="2307" max="2307" width="12" customWidth="1"/>
    <col min="2308" max="2317" width="5.6640625" customWidth="1"/>
    <col min="2318" max="2318" width="4.88671875" customWidth="1"/>
    <col min="2320" max="2320" width="6.33203125" customWidth="1"/>
    <col min="2561" max="2561" width="4" customWidth="1"/>
    <col min="2562" max="2562" width="13.109375" customWidth="1"/>
    <col min="2563" max="2563" width="12" customWidth="1"/>
    <col min="2564" max="2573" width="5.6640625" customWidth="1"/>
    <col min="2574" max="2574" width="4.88671875" customWidth="1"/>
    <col min="2576" max="2576" width="6.33203125" customWidth="1"/>
    <col min="2817" max="2817" width="4" customWidth="1"/>
    <col min="2818" max="2818" width="13.109375" customWidth="1"/>
    <col min="2819" max="2819" width="12" customWidth="1"/>
    <col min="2820" max="2829" width="5.6640625" customWidth="1"/>
    <col min="2830" max="2830" width="4.88671875" customWidth="1"/>
    <col min="2832" max="2832" width="6.33203125" customWidth="1"/>
    <col min="3073" max="3073" width="4" customWidth="1"/>
    <col min="3074" max="3074" width="13.109375" customWidth="1"/>
    <col min="3075" max="3075" width="12" customWidth="1"/>
    <col min="3076" max="3085" width="5.6640625" customWidth="1"/>
    <col min="3086" max="3086" width="4.88671875" customWidth="1"/>
    <col min="3088" max="3088" width="6.33203125" customWidth="1"/>
    <col min="3329" max="3329" width="4" customWidth="1"/>
    <col min="3330" max="3330" width="13.109375" customWidth="1"/>
    <col min="3331" max="3331" width="12" customWidth="1"/>
    <col min="3332" max="3341" width="5.6640625" customWidth="1"/>
    <col min="3342" max="3342" width="4.88671875" customWidth="1"/>
    <col min="3344" max="3344" width="6.33203125" customWidth="1"/>
    <col min="3585" max="3585" width="4" customWidth="1"/>
    <col min="3586" max="3586" width="13.109375" customWidth="1"/>
    <col min="3587" max="3587" width="12" customWidth="1"/>
    <col min="3588" max="3597" width="5.6640625" customWidth="1"/>
    <col min="3598" max="3598" width="4.88671875" customWidth="1"/>
    <col min="3600" max="3600" width="6.33203125" customWidth="1"/>
    <col min="3841" max="3841" width="4" customWidth="1"/>
    <col min="3842" max="3842" width="13.109375" customWidth="1"/>
    <col min="3843" max="3843" width="12" customWidth="1"/>
    <col min="3844" max="3853" width="5.6640625" customWidth="1"/>
    <col min="3854" max="3854" width="4.88671875" customWidth="1"/>
    <col min="3856" max="3856" width="6.33203125" customWidth="1"/>
    <col min="4097" max="4097" width="4" customWidth="1"/>
    <col min="4098" max="4098" width="13.109375" customWidth="1"/>
    <col min="4099" max="4099" width="12" customWidth="1"/>
    <col min="4100" max="4109" width="5.6640625" customWidth="1"/>
    <col min="4110" max="4110" width="4.88671875" customWidth="1"/>
    <col min="4112" max="4112" width="6.33203125" customWidth="1"/>
    <col min="4353" max="4353" width="4" customWidth="1"/>
    <col min="4354" max="4354" width="13.109375" customWidth="1"/>
    <col min="4355" max="4355" width="12" customWidth="1"/>
    <col min="4356" max="4365" width="5.6640625" customWidth="1"/>
    <col min="4366" max="4366" width="4.88671875" customWidth="1"/>
    <col min="4368" max="4368" width="6.33203125" customWidth="1"/>
    <col min="4609" max="4609" width="4" customWidth="1"/>
    <col min="4610" max="4610" width="13.109375" customWidth="1"/>
    <col min="4611" max="4611" width="12" customWidth="1"/>
    <col min="4612" max="4621" width="5.6640625" customWidth="1"/>
    <col min="4622" max="4622" width="4.88671875" customWidth="1"/>
    <col min="4624" max="4624" width="6.33203125" customWidth="1"/>
    <col min="4865" max="4865" width="4" customWidth="1"/>
    <col min="4866" max="4866" width="13.109375" customWidth="1"/>
    <col min="4867" max="4867" width="12" customWidth="1"/>
    <col min="4868" max="4877" width="5.6640625" customWidth="1"/>
    <col min="4878" max="4878" width="4.88671875" customWidth="1"/>
    <col min="4880" max="4880" width="6.33203125" customWidth="1"/>
    <col min="5121" max="5121" width="4" customWidth="1"/>
    <col min="5122" max="5122" width="13.109375" customWidth="1"/>
    <col min="5123" max="5123" width="12" customWidth="1"/>
    <col min="5124" max="5133" width="5.6640625" customWidth="1"/>
    <col min="5134" max="5134" width="4.88671875" customWidth="1"/>
    <col min="5136" max="5136" width="6.33203125" customWidth="1"/>
    <col min="5377" max="5377" width="4" customWidth="1"/>
    <col min="5378" max="5378" width="13.109375" customWidth="1"/>
    <col min="5379" max="5379" width="12" customWidth="1"/>
    <col min="5380" max="5389" width="5.6640625" customWidth="1"/>
    <col min="5390" max="5390" width="4.88671875" customWidth="1"/>
    <col min="5392" max="5392" width="6.33203125" customWidth="1"/>
    <col min="5633" max="5633" width="4" customWidth="1"/>
    <col min="5634" max="5634" width="13.109375" customWidth="1"/>
    <col min="5635" max="5635" width="12" customWidth="1"/>
    <col min="5636" max="5645" width="5.6640625" customWidth="1"/>
    <col min="5646" max="5646" width="4.88671875" customWidth="1"/>
    <col min="5648" max="5648" width="6.33203125" customWidth="1"/>
    <col min="5889" max="5889" width="4" customWidth="1"/>
    <col min="5890" max="5890" width="13.109375" customWidth="1"/>
    <col min="5891" max="5891" width="12" customWidth="1"/>
    <col min="5892" max="5901" width="5.6640625" customWidth="1"/>
    <col min="5902" max="5902" width="4.88671875" customWidth="1"/>
    <col min="5904" max="5904" width="6.33203125" customWidth="1"/>
    <col min="6145" max="6145" width="4" customWidth="1"/>
    <col min="6146" max="6146" width="13.109375" customWidth="1"/>
    <col min="6147" max="6147" width="12" customWidth="1"/>
    <col min="6148" max="6157" width="5.6640625" customWidth="1"/>
    <col min="6158" max="6158" width="4.88671875" customWidth="1"/>
    <col min="6160" max="6160" width="6.33203125" customWidth="1"/>
    <col min="6401" max="6401" width="4" customWidth="1"/>
    <col min="6402" max="6402" width="13.109375" customWidth="1"/>
    <col min="6403" max="6403" width="12" customWidth="1"/>
    <col min="6404" max="6413" width="5.6640625" customWidth="1"/>
    <col min="6414" max="6414" width="4.88671875" customWidth="1"/>
    <col min="6416" max="6416" width="6.33203125" customWidth="1"/>
    <col min="6657" max="6657" width="4" customWidth="1"/>
    <col min="6658" max="6658" width="13.109375" customWidth="1"/>
    <col min="6659" max="6659" width="12" customWidth="1"/>
    <col min="6660" max="6669" width="5.6640625" customWidth="1"/>
    <col min="6670" max="6670" width="4.88671875" customWidth="1"/>
    <col min="6672" max="6672" width="6.33203125" customWidth="1"/>
    <col min="6913" max="6913" width="4" customWidth="1"/>
    <col min="6914" max="6914" width="13.109375" customWidth="1"/>
    <col min="6915" max="6915" width="12" customWidth="1"/>
    <col min="6916" max="6925" width="5.6640625" customWidth="1"/>
    <col min="6926" max="6926" width="4.88671875" customWidth="1"/>
    <col min="6928" max="6928" width="6.33203125" customWidth="1"/>
    <col min="7169" max="7169" width="4" customWidth="1"/>
    <col min="7170" max="7170" width="13.109375" customWidth="1"/>
    <col min="7171" max="7171" width="12" customWidth="1"/>
    <col min="7172" max="7181" width="5.6640625" customWidth="1"/>
    <col min="7182" max="7182" width="4.88671875" customWidth="1"/>
    <col min="7184" max="7184" width="6.33203125" customWidth="1"/>
    <col min="7425" max="7425" width="4" customWidth="1"/>
    <col min="7426" max="7426" width="13.109375" customWidth="1"/>
    <col min="7427" max="7427" width="12" customWidth="1"/>
    <col min="7428" max="7437" width="5.6640625" customWidth="1"/>
    <col min="7438" max="7438" width="4.88671875" customWidth="1"/>
    <col min="7440" max="7440" width="6.33203125" customWidth="1"/>
    <col min="7681" max="7681" width="4" customWidth="1"/>
    <col min="7682" max="7682" width="13.109375" customWidth="1"/>
    <col min="7683" max="7683" width="12" customWidth="1"/>
    <col min="7684" max="7693" width="5.6640625" customWidth="1"/>
    <col min="7694" max="7694" width="4.88671875" customWidth="1"/>
    <col min="7696" max="7696" width="6.33203125" customWidth="1"/>
    <col min="7937" max="7937" width="4" customWidth="1"/>
    <col min="7938" max="7938" width="13.109375" customWidth="1"/>
    <col min="7939" max="7939" width="12" customWidth="1"/>
    <col min="7940" max="7949" width="5.6640625" customWidth="1"/>
    <col min="7950" max="7950" width="4.88671875" customWidth="1"/>
    <col min="7952" max="7952" width="6.33203125" customWidth="1"/>
    <col min="8193" max="8193" width="4" customWidth="1"/>
    <col min="8194" max="8194" width="13.109375" customWidth="1"/>
    <col min="8195" max="8195" width="12" customWidth="1"/>
    <col min="8196" max="8205" width="5.6640625" customWidth="1"/>
    <col min="8206" max="8206" width="4.88671875" customWidth="1"/>
    <col min="8208" max="8208" width="6.33203125" customWidth="1"/>
    <col min="8449" max="8449" width="4" customWidth="1"/>
    <col min="8450" max="8450" width="13.109375" customWidth="1"/>
    <col min="8451" max="8451" width="12" customWidth="1"/>
    <col min="8452" max="8461" width="5.6640625" customWidth="1"/>
    <col min="8462" max="8462" width="4.88671875" customWidth="1"/>
    <col min="8464" max="8464" width="6.33203125" customWidth="1"/>
    <col min="8705" max="8705" width="4" customWidth="1"/>
    <col min="8706" max="8706" width="13.109375" customWidth="1"/>
    <col min="8707" max="8707" width="12" customWidth="1"/>
    <col min="8708" max="8717" width="5.6640625" customWidth="1"/>
    <col min="8718" max="8718" width="4.88671875" customWidth="1"/>
    <col min="8720" max="8720" width="6.33203125" customWidth="1"/>
    <col min="8961" max="8961" width="4" customWidth="1"/>
    <col min="8962" max="8962" width="13.109375" customWidth="1"/>
    <col min="8963" max="8963" width="12" customWidth="1"/>
    <col min="8964" max="8973" width="5.6640625" customWidth="1"/>
    <col min="8974" max="8974" width="4.88671875" customWidth="1"/>
    <col min="8976" max="8976" width="6.33203125" customWidth="1"/>
    <col min="9217" max="9217" width="4" customWidth="1"/>
    <col min="9218" max="9218" width="13.109375" customWidth="1"/>
    <col min="9219" max="9219" width="12" customWidth="1"/>
    <col min="9220" max="9229" width="5.6640625" customWidth="1"/>
    <col min="9230" max="9230" width="4.88671875" customWidth="1"/>
    <col min="9232" max="9232" width="6.33203125" customWidth="1"/>
    <col min="9473" max="9473" width="4" customWidth="1"/>
    <col min="9474" max="9474" width="13.109375" customWidth="1"/>
    <col min="9475" max="9475" width="12" customWidth="1"/>
    <col min="9476" max="9485" width="5.6640625" customWidth="1"/>
    <col min="9486" max="9486" width="4.88671875" customWidth="1"/>
    <col min="9488" max="9488" width="6.33203125" customWidth="1"/>
    <col min="9729" max="9729" width="4" customWidth="1"/>
    <col min="9730" max="9730" width="13.109375" customWidth="1"/>
    <col min="9731" max="9731" width="12" customWidth="1"/>
    <col min="9732" max="9741" width="5.6640625" customWidth="1"/>
    <col min="9742" max="9742" width="4.88671875" customWidth="1"/>
    <col min="9744" max="9744" width="6.33203125" customWidth="1"/>
    <col min="9985" max="9985" width="4" customWidth="1"/>
    <col min="9986" max="9986" width="13.109375" customWidth="1"/>
    <col min="9987" max="9987" width="12" customWidth="1"/>
    <col min="9988" max="9997" width="5.6640625" customWidth="1"/>
    <col min="9998" max="9998" width="4.88671875" customWidth="1"/>
    <col min="10000" max="10000" width="6.33203125" customWidth="1"/>
    <col min="10241" max="10241" width="4" customWidth="1"/>
    <col min="10242" max="10242" width="13.109375" customWidth="1"/>
    <col min="10243" max="10243" width="12" customWidth="1"/>
    <col min="10244" max="10253" width="5.6640625" customWidth="1"/>
    <col min="10254" max="10254" width="4.88671875" customWidth="1"/>
    <col min="10256" max="10256" width="6.33203125" customWidth="1"/>
    <col min="10497" max="10497" width="4" customWidth="1"/>
    <col min="10498" max="10498" width="13.109375" customWidth="1"/>
    <col min="10499" max="10499" width="12" customWidth="1"/>
    <col min="10500" max="10509" width="5.6640625" customWidth="1"/>
    <col min="10510" max="10510" width="4.88671875" customWidth="1"/>
    <col min="10512" max="10512" width="6.33203125" customWidth="1"/>
    <col min="10753" max="10753" width="4" customWidth="1"/>
    <col min="10754" max="10754" width="13.109375" customWidth="1"/>
    <col min="10755" max="10755" width="12" customWidth="1"/>
    <col min="10756" max="10765" width="5.6640625" customWidth="1"/>
    <col min="10766" max="10766" width="4.88671875" customWidth="1"/>
    <col min="10768" max="10768" width="6.33203125" customWidth="1"/>
    <col min="11009" max="11009" width="4" customWidth="1"/>
    <col min="11010" max="11010" width="13.109375" customWidth="1"/>
    <col min="11011" max="11011" width="12" customWidth="1"/>
    <col min="11012" max="11021" width="5.6640625" customWidth="1"/>
    <col min="11022" max="11022" width="4.88671875" customWidth="1"/>
    <col min="11024" max="11024" width="6.33203125" customWidth="1"/>
    <col min="11265" max="11265" width="4" customWidth="1"/>
    <col min="11266" max="11266" width="13.109375" customWidth="1"/>
    <col min="11267" max="11267" width="12" customWidth="1"/>
    <col min="11268" max="11277" width="5.6640625" customWidth="1"/>
    <col min="11278" max="11278" width="4.88671875" customWidth="1"/>
    <col min="11280" max="11280" width="6.33203125" customWidth="1"/>
    <col min="11521" max="11521" width="4" customWidth="1"/>
    <col min="11522" max="11522" width="13.109375" customWidth="1"/>
    <col min="11523" max="11523" width="12" customWidth="1"/>
    <col min="11524" max="11533" width="5.6640625" customWidth="1"/>
    <col min="11534" max="11534" width="4.88671875" customWidth="1"/>
    <col min="11536" max="11536" width="6.33203125" customWidth="1"/>
    <col min="11777" max="11777" width="4" customWidth="1"/>
    <col min="11778" max="11778" width="13.109375" customWidth="1"/>
    <col min="11779" max="11779" width="12" customWidth="1"/>
    <col min="11780" max="11789" width="5.6640625" customWidth="1"/>
    <col min="11790" max="11790" width="4.88671875" customWidth="1"/>
    <col min="11792" max="11792" width="6.33203125" customWidth="1"/>
    <col min="12033" max="12033" width="4" customWidth="1"/>
    <col min="12034" max="12034" width="13.109375" customWidth="1"/>
    <col min="12035" max="12035" width="12" customWidth="1"/>
    <col min="12036" max="12045" width="5.6640625" customWidth="1"/>
    <col min="12046" max="12046" width="4.88671875" customWidth="1"/>
    <col min="12048" max="12048" width="6.33203125" customWidth="1"/>
    <col min="12289" max="12289" width="4" customWidth="1"/>
    <col min="12290" max="12290" width="13.109375" customWidth="1"/>
    <col min="12291" max="12291" width="12" customWidth="1"/>
    <col min="12292" max="12301" width="5.6640625" customWidth="1"/>
    <col min="12302" max="12302" width="4.88671875" customWidth="1"/>
    <col min="12304" max="12304" width="6.33203125" customWidth="1"/>
    <col min="12545" max="12545" width="4" customWidth="1"/>
    <col min="12546" max="12546" width="13.109375" customWidth="1"/>
    <col min="12547" max="12547" width="12" customWidth="1"/>
    <col min="12548" max="12557" width="5.6640625" customWidth="1"/>
    <col min="12558" max="12558" width="4.88671875" customWidth="1"/>
    <col min="12560" max="12560" width="6.33203125" customWidth="1"/>
    <col min="12801" max="12801" width="4" customWidth="1"/>
    <col min="12802" max="12802" width="13.109375" customWidth="1"/>
    <col min="12803" max="12803" width="12" customWidth="1"/>
    <col min="12804" max="12813" width="5.6640625" customWidth="1"/>
    <col min="12814" max="12814" width="4.88671875" customWidth="1"/>
    <col min="12816" max="12816" width="6.33203125" customWidth="1"/>
    <col min="13057" max="13057" width="4" customWidth="1"/>
    <col min="13058" max="13058" width="13.109375" customWidth="1"/>
    <col min="13059" max="13059" width="12" customWidth="1"/>
    <col min="13060" max="13069" width="5.6640625" customWidth="1"/>
    <col min="13070" max="13070" width="4.88671875" customWidth="1"/>
    <col min="13072" max="13072" width="6.33203125" customWidth="1"/>
    <col min="13313" max="13313" width="4" customWidth="1"/>
    <col min="13314" max="13314" width="13.109375" customWidth="1"/>
    <col min="13315" max="13315" width="12" customWidth="1"/>
    <col min="13316" max="13325" width="5.6640625" customWidth="1"/>
    <col min="13326" max="13326" width="4.88671875" customWidth="1"/>
    <col min="13328" max="13328" width="6.33203125" customWidth="1"/>
    <col min="13569" max="13569" width="4" customWidth="1"/>
    <col min="13570" max="13570" width="13.109375" customWidth="1"/>
    <col min="13571" max="13571" width="12" customWidth="1"/>
    <col min="13572" max="13581" width="5.6640625" customWidth="1"/>
    <col min="13582" max="13582" width="4.88671875" customWidth="1"/>
    <col min="13584" max="13584" width="6.33203125" customWidth="1"/>
    <col min="13825" max="13825" width="4" customWidth="1"/>
    <col min="13826" max="13826" width="13.109375" customWidth="1"/>
    <col min="13827" max="13827" width="12" customWidth="1"/>
    <col min="13828" max="13837" width="5.6640625" customWidth="1"/>
    <col min="13838" max="13838" width="4.88671875" customWidth="1"/>
    <col min="13840" max="13840" width="6.33203125" customWidth="1"/>
    <col min="14081" max="14081" width="4" customWidth="1"/>
    <col min="14082" max="14082" width="13.109375" customWidth="1"/>
    <col min="14083" max="14083" width="12" customWidth="1"/>
    <col min="14084" max="14093" width="5.6640625" customWidth="1"/>
    <col min="14094" max="14094" width="4.88671875" customWidth="1"/>
    <col min="14096" max="14096" width="6.33203125" customWidth="1"/>
    <col min="14337" max="14337" width="4" customWidth="1"/>
    <col min="14338" max="14338" width="13.109375" customWidth="1"/>
    <col min="14339" max="14339" width="12" customWidth="1"/>
    <col min="14340" max="14349" width="5.6640625" customWidth="1"/>
    <col min="14350" max="14350" width="4.88671875" customWidth="1"/>
    <col min="14352" max="14352" width="6.33203125" customWidth="1"/>
    <col min="14593" max="14593" width="4" customWidth="1"/>
    <col min="14594" max="14594" width="13.109375" customWidth="1"/>
    <col min="14595" max="14595" width="12" customWidth="1"/>
    <col min="14596" max="14605" width="5.6640625" customWidth="1"/>
    <col min="14606" max="14606" width="4.88671875" customWidth="1"/>
    <col min="14608" max="14608" width="6.33203125" customWidth="1"/>
    <col min="14849" max="14849" width="4" customWidth="1"/>
    <col min="14850" max="14850" width="13.109375" customWidth="1"/>
    <col min="14851" max="14851" width="12" customWidth="1"/>
    <col min="14852" max="14861" width="5.6640625" customWidth="1"/>
    <col min="14862" max="14862" width="4.88671875" customWidth="1"/>
    <col min="14864" max="14864" width="6.33203125" customWidth="1"/>
    <col min="15105" max="15105" width="4" customWidth="1"/>
    <col min="15106" max="15106" width="13.109375" customWidth="1"/>
    <col min="15107" max="15107" width="12" customWidth="1"/>
    <col min="15108" max="15117" width="5.6640625" customWidth="1"/>
    <col min="15118" max="15118" width="4.88671875" customWidth="1"/>
    <col min="15120" max="15120" width="6.33203125" customWidth="1"/>
    <col min="15361" max="15361" width="4" customWidth="1"/>
    <col min="15362" max="15362" width="13.109375" customWidth="1"/>
    <col min="15363" max="15363" width="12" customWidth="1"/>
    <col min="15364" max="15373" width="5.6640625" customWidth="1"/>
    <col min="15374" max="15374" width="4.88671875" customWidth="1"/>
    <col min="15376" max="15376" width="6.33203125" customWidth="1"/>
    <col min="15617" max="15617" width="4" customWidth="1"/>
    <col min="15618" max="15618" width="13.109375" customWidth="1"/>
    <col min="15619" max="15619" width="12" customWidth="1"/>
    <col min="15620" max="15629" width="5.6640625" customWidth="1"/>
    <col min="15630" max="15630" width="4.88671875" customWidth="1"/>
    <col min="15632" max="15632" width="6.33203125" customWidth="1"/>
    <col min="15873" max="15873" width="4" customWidth="1"/>
    <col min="15874" max="15874" width="13.109375" customWidth="1"/>
    <col min="15875" max="15875" width="12" customWidth="1"/>
    <col min="15876" max="15885" width="5.6640625" customWidth="1"/>
    <col min="15886" max="15886" width="4.88671875" customWidth="1"/>
    <col min="15888" max="15888" width="6.33203125" customWidth="1"/>
    <col min="16129" max="16129" width="4" customWidth="1"/>
    <col min="16130" max="16130" width="13.109375" customWidth="1"/>
    <col min="16131" max="16131" width="12" customWidth="1"/>
    <col min="16132" max="16141" width="5.6640625" customWidth="1"/>
    <col min="16142" max="16142" width="4.88671875" customWidth="1"/>
    <col min="16144" max="16144" width="6.33203125" customWidth="1"/>
  </cols>
  <sheetData>
    <row r="1" spans="1:14" ht="15" customHeight="1">
      <c r="A1" s="97" t="s">
        <v>0</v>
      </c>
      <c r="C1" s="97" t="s">
        <v>279</v>
      </c>
      <c r="D1" s="97"/>
      <c r="E1" s="97"/>
      <c r="F1" s="97"/>
      <c r="J1" t="s">
        <v>578</v>
      </c>
    </row>
    <row r="2" spans="1:14" ht="15" customHeight="1">
      <c r="A2" s="97" t="s">
        <v>290</v>
      </c>
      <c r="C2" s="97"/>
      <c r="D2" s="97"/>
      <c r="E2" s="97"/>
      <c r="F2" s="97"/>
      <c r="J2" s="364"/>
      <c r="K2" s="364"/>
      <c r="L2" s="364"/>
    </row>
    <row r="3" spans="1:14" ht="15" customHeight="1">
      <c r="A3" s="98"/>
      <c r="B3" s="99" t="s">
        <v>280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4" ht="12.9" customHeight="1">
      <c r="B4" s="365" t="s">
        <v>300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7"/>
    </row>
    <row r="5" spans="1:14" ht="12.9" customHeight="1">
      <c r="B5" s="317" t="s">
        <v>32</v>
      </c>
      <c r="C5" s="318"/>
      <c r="D5" s="404">
        <v>0.375</v>
      </c>
      <c r="E5" s="405"/>
      <c r="F5" s="405"/>
      <c r="G5" s="404">
        <v>0.375</v>
      </c>
      <c r="H5" s="405"/>
      <c r="I5" s="405"/>
      <c r="J5" s="319">
        <v>0.25</v>
      </c>
      <c r="K5" s="320"/>
      <c r="L5" s="320"/>
      <c r="M5" s="321"/>
      <c r="N5" s="322"/>
    </row>
    <row r="6" spans="1:14" ht="12.9" customHeight="1">
      <c r="A6" s="117" t="s">
        <v>281</v>
      </c>
      <c r="B6" s="116" t="s">
        <v>41</v>
      </c>
      <c r="C6" s="116" t="s">
        <v>282</v>
      </c>
      <c r="D6" s="374" t="s">
        <v>24</v>
      </c>
      <c r="E6" s="375"/>
      <c r="F6" s="376"/>
      <c r="G6" s="377" t="s">
        <v>283</v>
      </c>
      <c r="H6" s="378"/>
      <c r="I6" s="379"/>
      <c r="J6" s="401" t="s">
        <v>284</v>
      </c>
      <c r="K6" s="402"/>
      <c r="L6" s="403"/>
      <c r="M6" s="120" t="s">
        <v>285</v>
      </c>
      <c r="N6" s="113" t="s">
        <v>297</v>
      </c>
    </row>
    <row r="7" spans="1:14" ht="12.6" customHeight="1">
      <c r="A7" s="121"/>
      <c r="D7" s="96" t="s">
        <v>43</v>
      </c>
      <c r="E7" s="96" t="s">
        <v>44</v>
      </c>
      <c r="F7" s="115" t="s">
        <v>45</v>
      </c>
      <c r="G7" s="96" t="s">
        <v>43</v>
      </c>
      <c r="H7" s="96" t="s">
        <v>44</v>
      </c>
      <c r="I7" s="115" t="s">
        <v>45</v>
      </c>
      <c r="J7" s="96" t="s">
        <v>43</v>
      </c>
      <c r="K7" s="96" t="s">
        <v>44</v>
      </c>
      <c r="L7" s="115" t="s">
        <v>45</v>
      </c>
      <c r="M7" s="114"/>
      <c r="N7" s="113"/>
    </row>
    <row r="8" spans="1:14" ht="12.6" customHeight="1">
      <c r="A8" s="121">
        <v>1</v>
      </c>
      <c r="B8" s="201" t="s">
        <v>576</v>
      </c>
      <c r="C8" s="202" t="s">
        <v>345</v>
      </c>
      <c r="D8" s="111">
        <f>'[8]M1 AVR'!E8</f>
        <v>13.3</v>
      </c>
      <c r="E8" s="111" t="str">
        <f>IF('[8]Ratt Anglais'!F8="","",'[8]Ratt Anglais'!F8)</f>
        <v/>
      </c>
      <c r="F8" s="111">
        <f t="shared" ref="F8:F71" si="0">IF(E8="",D8,IF(E8&lt;=12,MAX(D8,E8),12))</f>
        <v>13.3</v>
      </c>
      <c r="G8" s="112">
        <f>'[8]M1 AVR'!G8</f>
        <v>10</v>
      </c>
      <c r="H8" s="112" t="str">
        <f>IF('[8]Ratt Français'!F8="","",'[8]Ratt Français'!F8)</f>
        <v/>
      </c>
      <c r="I8" s="111">
        <f t="shared" ref="I8:I71" si="1">IF(H8="",G8,IF(H8&lt;=12,MAX(G8,H8),12))</f>
        <v>10</v>
      </c>
      <c r="J8" s="111">
        <f>'[8]M1 AVR'!I8</f>
        <v>14.5</v>
      </c>
      <c r="K8" s="111" t="str">
        <f>IF('[8]Ratt Term1'!F8="","",'[8]Ratt Term1'!F8)</f>
        <v/>
      </c>
      <c r="L8" s="111">
        <f t="shared" ref="L8:L71" si="2">IF(K8="",J8,IF(K8&lt;=12,MAX(J8,K8),12))</f>
        <v>14.5</v>
      </c>
      <c r="M8" s="122">
        <f>(F8*0.375+I8*0.375+L8*0.25)</f>
        <v>12.362500000000001</v>
      </c>
      <c r="N8" s="110" t="str">
        <f>IF(M8&lt;8,"AR",IF(M8&lt;12,"NV",IF(AND(E8="",H8="",K8=""),"V","VAR")))</f>
        <v>V</v>
      </c>
    </row>
    <row r="9" spans="1:14" ht="12.6" customHeight="1">
      <c r="A9" s="121">
        <v>2</v>
      </c>
      <c r="B9" s="201" t="s">
        <v>575</v>
      </c>
      <c r="C9" s="202" t="s">
        <v>574</v>
      </c>
      <c r="D9" s="111">
        <f>'[8]M1 AVR'!E9</f>
        <v>15.299999999999999</v>
      </c>
      <c r="E9" s="111" t="str">
        <f>IF('[8]Ratt Anglais'!F9="","",'[8]Ratt Anglais'!F9)</f>
        <v/>
      </c>
      <c r="F9" s="111">
        <f t="shared" si="0"/>
        <v>15.299999999999999</v>
      </c>
      <c r="G9" s="112">
        <f>'[8]M1 AVR'!G9</f>
        <v>12</v>
      </c>
      <c r="H9" s="112" t="str">
        <f>IF('[8]Ratt Français'!F9="","",'[8]Ratt Français'!F9)</f>
        <v/>
      </c>
      <c r="I9" s="111">
        <f t="shared" si="1"/>
        <v>12</v>
      </c>
      <c r="J9" s="111">
        <f>'[8]M1 AVR'!I9</f>
        <v>12</v>
      </c>
      <c r="K9" s="111" t="str">
        <f>IF('[8]Ratt Term1'!F9="","",'[8]Ratt Term1'!F9)</f>
        <v/>
      </c>
      <c r="L9" s="111">
        <f t="shared" si="2"/>
        <v>12</v>
      </c>
      <c r="M9" s="122">
        <f t="shared" ref="M9:M72" si="3">(F9*0.375+I9*0.375+L9*0.25)</f>
        <v>13.237500000000001</v>
      </c>
      <c r="N9" s="110" t="str">
        <f t="shared" ref="N9:N72" si="4">IF(M9&lt;8,"AR",IF(M9&lt;12,"NV",IF(AND(E9="",H9="",K9=""),"V","VAR")))</f>
        <v>V</v>
      </c>
    </row>
    <row r="10" spans="1:14" ht="12.6" customHeight="1">
      <c r="A10" s="121">
        <v>3</v>
      </c>
      <c r="B10" s="201" t="s">
        <v>573</v>
      </c>
      <c r="C10" s="202" t="s">
        <v>534</v>
      </c>
      <c r="D10" s="111">
        <f>'[8]M1 AVR'!E10</f>
        <v>8</v>
      </c>
      <c r="E10" s="111">
        <f>IF('[8]Ratt Anglais'!F10="","",'[8]Ratt Anglais'!F10)</f>
        <v>11</v>
      </c>
      <c r="F10" s="111">
        <f t="shared" si="0"/>
        <v>11</v>
      </c>
      <c r="G10" s="112">
        <f>'[8]M1 AVR'!G10</f>
        <v>10</v>
      </c>
      <c r="H10" s="112">
        <f>IF('[8]Ratt Français'!F10="","",'[8]Ratt Français'!F10)</f>
        <v>14</v>
      </c>
      <c r="I10" s="111">
        <f t="shared" si="1"/>
        <v>12</v>
      </c>
      <c r="J10" s="111">
        <f>'[8]M1 AVR'!I10</f>
        <v>9.5</v>
      </c>
      <c r="K10" s="111">
        <f>IF('[8]Ratt Term1'!F10="","",'[8]Ratt Term1'!F10)</f>
        <v>12</v>
      </c>
      <c r="L10" s="111">
        <f t="shared" si="2"/>
        <v>12</v>
      </c>
      <c r="M10" s="122">
        <f t="shared" si="3"/>
        <v>11.625</v>
      </c>
      <c r="N10" s="110" t="str">
        <f t="shared" si="4"/>
        <v>NV</v>
      </c>
    </row>
    <row r="11" spans="1:14" ht="12.6" customHeight="1">
      <c r="A11" s="121">
        <v>4</v>
      </c>
      <c r="B11" s="203" t="s">
        <v>572</v>
      </c>
      <c r="C11" s="204" t="s">
        <v>583</v>
      </c>
      <c r="D11" s="111">
        <f>'[8]M1 AVR'!E11</f>
        <v>7.4</v>
      </c>
      <c r="E11" s="111">
        <f>IF('[8]Ratt Anglais'!F11="","",'[8]Ratt Anglais'!F11)</f>
        <v>11.5</v>
      </c>
      <c r="F11" s="111">
        <f t="shared" si="0"/>
        <v>11.5</v>
      </c>
      <c r="G11" s="112">
        <f>'[8]M1 AVR'!G11</f>
        <v>12</v>
      </c>
      <c r="H11" s="112" t="str">
        <f>IF('[8]Ratt Français'!F11="","",'[8]Ratt Français'!F11)</f>
        <v/>
      </c>
      <c r="I11" s="111">
        <f t="shared" si="1"/>
        <v>12</v>
      </c>
      <c r="J11" s="111">
        <f>'[8]M1 AVR'!I11</f>
        <v>14.5</v>
      </c>
      <c r="K11" s="111" t="str">
        <f>IF('[8]Ratt Term1'!F11="","",'[8]Ratt Term1'!F11)</f>
        <v/>
      </c>
      <c r="L11" s="111">
        <f t="shared" si="2"/>
        <v>14.5</v>
      </c>
      <c r="M11" s="122">
        <f t="shared" si="3"/>
        <v>12.4375</v>
      </c>
      <c r="N11" s="110" t="str">
        <f t="shared" si="4"/>
        <v>VAR</v>
      </c>
    </row>
    <row r="12" spans="1:14" ht="12.6" customHeight="1">
      <c r="A12" s="121">
        <v>5</v>
      </c>
      <c r="B12" s="201" t="s">
        <v>570</v>
      </c>
      <c r="C12" s="202" t="s">
        <v>131</v>
      </c>
      <c r="D12" s="111">
        <f>'[8]M1 AVR'!E12</f>
        <v>12.600000000000001</v>
      </c>
      <c r="E12" s="111" t="str">
        <f>IF('[8]Ratt Anglais'!F12="","",'[8]Ratt Anglais'!F12)</f>
        <v/>
      </c>
      <c r="F12" s="111">
        <f t="shared" si="0"/>
        <v>12.600000000000001</v>
      </c>
      <c r="G12" s="112">
        <f>'[8]M1 AVR'!G12</f>
        <v>12</v>
      </c>
      <c r="H12" s="112" t="str">
        <f>IF('[8]Ratt Français'!F12="","",'[8]Ratt Français'!F12)</f>
        <v/>
      </c>
      <c r="I12" s="111">
        <f t="shared" si="1"/>
        <v>12</v>
      </c>
      <c r="J12" s="111">
        <f>'[8]M1 AVR'!I12</f>
        <v>16</v>
      </c>
      <c r="K12" s="111" t="str">
        <f>IF('[8]Ratt Term1'!F12="","",'[8]Ratt Term1'!F12)</f>
        <v/>
      </c>
      <c r="L12" s="111">
        <f t="shared" si="2"/>
        <v>16</v>
      </c>
      <c r="M12" s="122">
        <f t="shared" si="3"/>
        <v>13.225000000000001</v>
      </c>
      <c r="N12" s="110" t="str">
        <f t="shared" si="4"/>
        <v>V</v>
      </c>
    </row>
    <row r="13" spans="1:14" ht="12.6" customHeight="1">
      <c r="A13" s="121">
        <v>6</v>
      </c>
      <c r="B13" s="201" t="s">
        <v>569</v>
      </c>
      <c r="C13" s="202" t="s">
        <v>458</v>
      </c>
      <c r="D13" s="111">
        <f>'[8]M1 AVR'!E13</f>
        <v>8.6</v>
      </c>
      <c r="E13" s="111">
        <f>IF('[8]Ratt Anglais'!F13="","",'[8]Ratt Anglais'!F13)</f>
        <v>12</v>
      </c>
      <c r="F13" s="111">
        <f t="shared" si="0"/>
        <v>12</v>
      </c>
      <c r="G13" s="112">
        <f>'[8]M1 AVR'!G13</f>
        <v>8.5</v>
      </c>
      <c r="H13" s="112">
        <f>IF('[8]Ratt Français'!F13="","",'[8]Ratt Français'!F13)</f>
        <v>13</v>
      </c>
      <c r="I13" s="111">
        <f t="shared" si="1"/>
        <v>12</v>
      </c>
      <c r="J13" s="111">
        <f>'[8]M1 AVR'!I13</f>
        <v>15.5</v>
      </c>
      <c r="K13" s="111" t="str">
        <f>IF('[8]Ratt Term1'!F13="","",'[8]Ratt Term1'!F13)</f>
        <v/>
      </c>
      <c r="L13" s="111">
        <f t="shared" si="2"/>
        <v>15.5</v>
      </c>
      <c r="M13" s="122">
        <f t="shared" si="3"/>
        <v>12.875</v>
      </c>
      <c r="N13" s="110" t="str">
        <f t="shared" si="4"/>
        <v>VAR</v>
      </c>
    </row>
    <row r="14" spans="1:14" ht="12.6" customHeight="1">
      <c r="A14" s="121">
        <v>7</v>
      </c>
      <c r="B14" s="205" t="s">
        <v>568</v>
      </c>
      <c r="C14" s="206" t="s">
        <v>133</v>
      </c>
      <c r="D14" s="111">
        <f>'[8]M1 AVR'!E14</f>
        <v>12</v>
      </c>
      <c r="E14" s="111" t="str">
        <f>IF('[8]Ratt Anglais'!F14="","",'[8]Ratt Anglais'!F14)</f>
        <v/>
      </c>
      <c r="F14" s="111">
        <f t="shared" si="0"/>
        <v>12</v>
      </c>
      <c r="G14" s="112">
        <f>'[8]M1 AVR'!G14</f>
        <v>12</v>
      </c>
      <c r="H14" s="112" t="str">
        <f>IF('[8]Ratt Français'!F14="","",'[8]Ratt Français'!F14)</f>
        <v/>
      </c>
      <c r="I14" s="111">
        <f t="shared" si="1"/>
        <v>12</v>
      </c>
      <c r="J14" s="111">
        <f>'[8]M1 AVR'!I14</f>
        <v>17</v>
      </c>
      <c r="K14" s="111" t="str">
        <f>IF('[8]Ratt Term1'!F14="","",'[8]Ratt Term1'!F14)</f>
        <v/>
      </c>
      <c r="L14" s="111">
        <f t="shared" si="2"/>
        <v>17</v>
      </c>
      <c r="M14" s="122">
        <f t="shared" si="3"/>
        <v>13.25</v>
      </c>
      <c r="N14" s="110" t="str">
        <f t="shared" si="4"/>
        <v>V</v>
      </c>
    </row>
    <row r="15" spans="1:14" ht="12.6" customHeight="1">
      <c r="A15" s="121">
        <v>8</v>
      </c>
      <c r="B15" s="207" t="s">
        <v>567</v>
      </c>
      <c r="C15" s="208" t="s">
        <v>566</v>
      </c>
      <c r="D15" s="111">
        <f>'[8]M1 AVR'!E15</f>
        <v>7.4</v>
      </c>
      <c r="E15" s="111">
        <f>IF('[8]Ratt Anglais'!F15="","",'[8]Ratt Anglais'!F15)</f>
        <v>11</v>
      </c>
      <c r="F15" s="111">
        <f t="shared" si="0"/>
        <v>11</v>
      </c>
      <c r="G15" s="112">
        <f>'[8]M1 AVR'!G15</f>
        <v>12</v>
      </c>
      <c r="H15" s="112" t="str">
        <f>IF('[8]Ratt Français'!F15="","",'[8]Ratt Français'!F15)</f>
        <v/>
      </c>
      <c r="I15" s="111">
        <f t="shared" si="1"/>
        <v>12</v>
      </c>
      <c r="J15" s="111">
        <f>'[8]M1 AVR'!I15</f>
        <v>16</v>
      </c>
      <c r="K15" s="111" t="str">
        <f>IF('[8]Ratt Term1'!F15="","",'[8]Ratt Term1'!F15)</f>
        <v/>
      </c>
      <c r="L15" s="111">
        <f t="shared" si="2"/>
        <v>16</v>
      </c>
      <c r="M15" s="122">
        <f t="shared" si="3"/>
        <v>12.625</v>
      </c>
      <c r="N15" s="110" t="str">
        <f t="shared" si="4"/>
        <v>VAR</v>
      </c>
    </row>
    <row r="16" spans="1:14" ht="12.6" customHeight="1">
      <c r="A16" s="121">
        <v>9</v>
      </c>
      <c r="B16" s="209" t="s">
        <v>565</v>
      </c>
      <c r="C16" s="202" t="s">
        <v>375</v>
      </c>
      <c r="D16" s="111">
        <f>'[8]M1 AVR'!E16</f>
        <v>8.1999999999999993</v>
      </c>
      <c r="E16" s="111">
        <f>IF('[8]Ratt Anglais'!F16="","",'[8]Ratt Anglais'!F16)</f>
        <v>12</v>
      </c>
      <c r="F16" s="111">
        <f t="shared" si="0"/>
        <v>12</v>
      </c>
      <c r="G16" s="112">
        <f>'[8]M1 AVR'!G16</f>
        <v>12</v>
      </c>
      <c r="H16" s="112" t="str">
        <f>IF('[8]Ratt Français'!F16="","",'[8]Ratt Français'!F16)</f>
        <v/>
      </c>
      <c r="I16" s="111">
        <f t="shared" si="1"/>
        <v>12</v>
      </c>
      <c r="J16" s="111">
        <f>'[8]M1 AVR'!I16</f>
        <v>10</v>
      </c>
      <c r="K16" s="111">
        <f>IF('[8]Ratt Term1'!F16="","",'[8]Ratt Term1'!F16)</f>
        <v>13</v>
      </c>
      <c r="L16" s="111">
        <f t="shared" si="2"/>
        <v>12</v>
      </c>
      <c r="M16" s="122">
        <f t="shared" si="3"/>
        <v>12</v>
      </c>
      <c r="N16" s="110" t="str">
        <f t="shared" si="4"/>
        <v>VAR</v>
      </c>
    </row>
    <row r="17" spans="1:14" ht="12.6" customHeight="1">
      <c r="A17" s="121">
        <v>10</v>
      </c>
      <c r="B17" s="201" t="s">
        <v>564</v>
      </c>
      <c r="C17" s="202" t="s">
        <v>563</v>
      </c>
      <c r="D17" s="111">
        <f>'[8]M1 AVR'!E17</f>
        <v>8.6</v>
      </c>
      <c r="E17" s="111">
        <f>IF('[8]Ratt Anglais'!F17="","",'[8]Ratt Anglais'!F17)</f>
        <v>12</v>
      </c>
      <c r="F17" s="111">
        <f t="shared" si="0"/>
        <v>12</v>
      </c>
      <c r="G17" s="112">
        <f>'[8]M1 AVR'!G17</f>
        <v>13</v>
      </c>
      <c r="H17" s="112" t="str">
        <f>IF('[8]Ratt Français'!F17="","",'[8]Ratt Français'!F17)</f>
        <v/>
      </c>
      <c r="I17" s="111">
        <f t="shared" si="1"/>
        <v>13</v>
      </c>
      <c r="J17" s="111">
        <f>'[8]M1 AVR'!I17</f>
        <v>12</v>
      </c>
      <c r="K17" s="111" t="str">
        <f>IF('[8]Ratt Term1'!F17="","",'[8]Ratt Term1'!F17)</f>
        <v/>
      </c>
      <c r="L17" s="111">
        <f t="shared" si="2"/>
        <v>12</v>
      </c>
      <c r="M17" s="122">
        <f t="shared" si="3"/>
        <v>12.375</v>
      </c>
      <c r="N17" s="110" t="str">
        <f t="shared" si="4"/>
        <v>VAR</v>
      </c>
    </row>
    <row r="18" spans="1:14" ht="12.6" customHeight="1">
      <c r="A18" s="121">
        <v>11</v>
      </c>
      <c r="B18" s="209" t="s">
        <v>562</v>
      </c>
      <c r="C18" s="202" t="s">
        <v>277</v>
      </c>
      <c r="D18" s="111">
        <f>'[8]M1 AVR'!E18</f>
        <v>8.4</v>
      </c>
      <c r="E18" s="111" t="str">
        <f>IF('[8]Ratt Anglais'!F18="","",'[8]Ratt Anglais'!F18)</f>
        <v/>
      </c>
      <c r="F18" s="111">
        <f t="shared" si="0"/>
        <v>8.4</v>
      </c>
      <c r="G18" s="112">
        <f>'[8]M1 AVR'!G18</f>
        <v>15</v>
      </c>
      <c r="H18" s="112" t="str">
        <f>IF('[8]Ratt Français'!F18="","",'[8]Ratt Français'!F18)</f>
        <v/>
      </c>
      <c r="I18" s="111">
        <f t="shared" si="1"/>
        <v>15</v>
      </c>
      <c r="J18" s="111">
        <f>'[8]M1 AVR'!I18</f>
        <v>19</v>
      </c>
      <c r="K18" s="111" t="str">
        <f>IF('[8]Ratt Term1'!F18="","",'[8]Ratt Term1'!F18)</f>
        <v/>
      </c>
      <c r="L18" s="111">
        <f t="shared" si="2"/>
        <v>19</v>
      </c>
      <c r="M18" s="122">
        <f t="shared" si="3"/>
        <v>13.525</v>
      </c>
      <c r="N18" s="110" t="str">
        <f t="shared" si="4"/>
        <v>V</v>
      </c>
    </row>
    <row r="19" spans="1:14" ht="12.6" customHeight="1">
      <c r="A19" s="121">
        <v>12</v>
      </c>
      <c r="B19" s="210" t="s">
        <v>561</v>
      </c>
      <c r="C19" s="210" t="s">
        <v>560</v>
      </c>
      <c r="D19" s="111">
        <f>'[8]M1 AVR'!E19</f>
        <v>12</v>
      </c>
      <c r="E19" s="111" t="str">
        <f>IF('[8]Ratt Anglais'!F19="","",'[8]Ratt Anglais'!F19)</f>
        <v/>
      </c>
      <c r="F19" s="111">
        <f t="shared" si="0"/>
        <v>12</v>
      </c>
      <c r="G19" s="112">
        <f>'[8]M1 AVR'!G19</f>
        <v>14.25</v>
      </c>
      <c r="H19" s="112" t="str">
        <f>IF('[8]Ratt Français'!F19="","",'[8]Ratt Français'!F19)</f>
        <v/>
      </c>
      <c r="I19" s="111">
        <f t="shared" si="1"/>
        <v>14.25</v>
      </c>
      <c r="J19" s="111">
        <f>'[8]M1 AVR'!I19</f>
        <v>12</v>
      </c>
      <c r="K19" s="111" t="str">
        <f>IF('[8]Ratt Term1'!F19="","",'[8]Ratt Term1'!F19)</f>
        <v/>
      </c>
      <c r="L19" s="111">
        <f t="shared" si="2"/>
        <v>12</v>
      </c>
      <c r="M19" s="122">
        <f t="shared" si="3"/>
        <v>12.84375</v>
      </c>
      <c r="N19" s="110" t="str">
        <f t="shared" si="4"/>
        <v>V</v>
      </c>
    </row>
    <row r="20" spans="1:14" ht="12.6" customHeight="1">
      <c r="A20" s="121">
        <v>13</v>
      </c>
      <c r="B20" s="201" t="s">
        <v>559</v>
      </c>
      <c r="C20" s="202" t="s">
        <v>377</v>
      </c>
      <c r="D20" s="111">
        <f>'[8]M1 AVR'!E20</f>
        <v>9.1999999999999993</v>
      </c>
      <c r="E20" s="111">
        <f>IF('[8]Ratt Anglais'!F20="","",'[8]Ratt Anglais'!F20)</f>
        <v>12</v>
      </c>
      <c r="F20" s="111">
        <f t="shared" si="0"/>
        <v>12</v>
      </c>
      <c r="G20" s="112">
        <f>'[8]M1 AVR'!G20</f>
        <v>10</v>
      </c>
      <c r="H20" s="112">
        <f>IF('[8]Ratt Français'!F20="","",'[8]Ratt Français'!F20)</f>
        <v>13</v>
      </c>
      <c r="I20" s="111">
        <f t="shared" si="1"/>
        <v>12</v>
      </c>
      <c r="J20" s="111">
        <f>'[8]M1 AVR'!I20</f>
        <v>11</v>
      </c>
      <c r="K20" s="111">
        <f>IF('[8]Ratt Term1'!F20="","",'[8]Ratt Term1'!F20)</f>
        <v>14</v>
      </c>
      <c r="L20" s="111">
        <f t="shared" si="2"/>
        <v>12</v>
      </c>
      <c r="M20" s="122">
        <f t="shared" si="3"/>
        <v>12</v>
      </c>
      <c r="N20" s="110" t="str">
        <f t="shared" si="4"/>
        <v>VAR</v>
      </c>
    </row>
    <row r="21" spans="1:14" ht="12.6" customHeight="1">
      <c r="A21" s="121">
        <v>14</v>
      </c>
      <c r="B21" s="211" t="s">
        <v>558</v>
      </c>
      <c r="C21" s="212" t="s">
        <v>309</v>
      </c>
      <c r="D21" s="111">
        <f>'[8]M1 AVR'!E21</f>
        <v>10.8</v>
      </c>
      <c r="E21" s="111">
        <f>IF('[8]Ratt Anglais'!F21="","",'[8]Ratt Anglais'!F21)</f>
        <v>12</v>
      </c>
      <c r="F21" s="111">
        <f t="shared" si="0"/>
        <v>12</v>
      </c>
      <c r="G21" s="112">
        <f>'[8]M1 AVR'!G21</f>
        <v>12</v>
      </c>
      <c r="H21" s="112" t="str">
        <f>IF('[8]Ratt Français'!F21="","",'[8]Ratt Français'!F21)</f>
        <v/>
      </c>
      <c r="I21" s="111">
        <f t="shared" si="1"/>
        <v>12</v>
      </c>
      <c r="J21" s="111">
        <f>'[8]M1 AVR'!I21</f>
        <v>10.5</v>
      </c>
      <c r="K21" s="111">
        <f>IF('[8]Ratt Term1'!F21="","",'[8]Ratt Term1'!F21)</f>
        <v>12</v>
      </c>
      <c r="L21" s="111">
        <f t="shared" si="2"/>
        <v>12</v>
      </c>
      <c r="M21" s="122">
        <f t="shared" si="3"/>
        <v>12</v>
      </c>
      <c r="N21" s="110" t="str">
        <f t="shared" si="4"/>
        <v>VAR</v>
      </c>
    </row>
    <row r="22" spans="1:14" ht="12.6" customHeight="1">
      <c r="A22" s="121">
        <v>15</v>
      </c>
      <c r="B22" s="210" t="s">
        <v>557</v>
      </c>
      <c r="C22" s="210" t="s">
        <v>556</v>
      </c>
      <c r="D22" s="111">
        <f>'[8]M1 AVR'!E22</f>
        <v>12</v>
      </c>
      <c r="E22" s="111" t="str">
        <f>IF('[8]Ratt Anglais'!F22="","",'[8]Ratt Anglais'!F22)</f>
        <v/>
      </c>
      <c r="F22" s="111">
        <f t="shared" si="0"/>
        <v>12</v>
      </c>
      <c r="G22" s="112">
        <f>'[8]M1 AVR'!G22</f>
        <v>12.375</v>
      </c>
      <c r="H22" s="112" t="str">
        <f>IF('[8]Ratt Français'!F22="","",'[8]Ratt Français'!F22)</f>
        <v/>
      </c>
      <c r="I22" s="111">
        <f t="shared" si="1"/>
        <v>12.375</v>
      </c>
      <c r="J22" s="111">
        <f>'[8]M1 AVR'!I22</f>
        <v>12</v>
      </c>
      <c r="K22" s="111" t="str">
        <f>IF('[8]Ratt Term1'!F22="","",'[8]Ratt Term1'!F22)</f>
        <v/>
      </c>
      <c r="L22" s="111">
        <f t="shared" si="2"/>
        <v>12</v>
      </c>
      <c r="M22" s="122">
        <f t="shared" si="3"/>
        <v>12.140625</v>
      </c>
      <c r="N22" s="110" t="str">
        <f t="shared" si="4"/>
        <v>V</v>
      </c>
    </row>
    <row r="23" spans="1:14" ht="12.6" customHeight="1">
      <c r="A23" s="121">
        <v>16</v>
      </c>
      <c r="B23" s="209" t="s">
        <v>555</v>
      </c>
      <c r="C23" s="202" t="s">
        <v>554</v>
      </c>
      <c r="D23" s="111">
        <f>'[8]M1 AVR'!E23</f>
        <v>12</v>
      </c>
      <c r="E23" s="111" t="str">
        <f>IF('[8]Ratt Anglais'!F23="","",'[8]Ratt Anglais'!F23)</f>
        <v/>
      </c>
      <c r="F23" s="111">
        <f t="shared" si="0"/>
        <v>12</v>
      </c>
      <c r="G23" s="112">
        <f>'[8]M1 AVR'!G23</f>
        <v>11</v>
      </c>
      <c r="H23" s="112" t="str">
        <f>IF('[8]Ratt Français'!F23="","",'[8]Ratt Français'!F23)</f>
        <v/>
      </c>
      <c r="I23" s="111">
        <f t="shared" si="1"/>
        <v>11</v>
      </c>
      <c r="J23" s="111">
        <f>'[8]M1 AVR'!I23</f>
        <v>13.5</v>
      </c>
      <c r="K23" s="111" t="str">
        <f>IF('[8]Ratt Term1'!F23="","",'[8]Ratt Term1'!F23)</f>
        <v/>
      </c>
      <c r="L23" s="111">
        <f t="shared" si="2"/>
        <v>13.5</v>
      </c>
      <c r="M23" s="122">
        <f t="shared" si="3"/>
        <v>12</v>
      </c>
      <c r="N23" s="110" t="str">
        <f t="shared" si="4"/>
        <v>V</v>
      </c>
    </row>
    <row r="24" spans="1:14" ht="12.6" customHeight="1">
      <c r="A24" s="121">
        <v>17</v>
      </c>
      <c r="B24" s="211" t="s">
        <v>553</v>
      </c>
      <c r="C24" s="212" t="s">
        <v>355</v>
      </c>
      <c r="D24" s="111">
        <f>'[8]M1 AVR'!E24</f>
        <v>12.600000000000001</v>
      </c>
      <c r="E24" s="111" t="str">
        <f>IF('[8]Ratt Anglais'!F24="","",'[8]Ratt Anglais'!F24)</f>
        <v/>
      </c>
      <c r="F24" s="111">
        <f t="shared" si="0"/>
        <v>12.600000000000001</v>
      </c>
      <c r="G24" s="112">
        <f>'[8]M1 AVR'!G24</f>
        <v>9</v>
      </c>
      <c r="H24" s="112">
        <f>IF('[8]Ratt Français'!F24="","",'[8]Ratt Français'!F24)</f>
        <v>10</v>
      </c>
      <c r="I24" s="111">
        <f t="shared" si="1"/>
        <v>10</v>
      </c>
      <c r="J24" s="111">
        <f>'[8]M1 AVR'!I24</f>
        <v>11</v>
      </c>
      <c r="K24" s="111">
        <f>IF('[8]Ratt Term1'!F24="","",'[8]Ratt Term1'!F24)</f>
        <v>12</v>
      </c>
      <c r="L24" s="111">
        <f t="shared" si="2"/>
        <v>12</v>
      </c>
      <c r="M24" s="122">
        <f t="shared" si="3"/>
        <v>11.475000000000001</v>
      </c>
      <c r="N24" s="110" t="str">
        <f t="shared" si="4"/>
        <v>NV</v>
      </c>
    </row>
    <row r="25" spans="1:14" ht="12.6" customHeight="1">
      <c r="A25" s="121">
        <v>18</v>
      </c>
      <c r="B25" s="209" t="s">
        <v>552</v>
      </c>
      <c r="C25" s="202" t="s">
        <v>551</v>
      </c>
      <c r="D25" s="111">
        <f>'[8]M1 AVR'!E25</f>
        <v>9.1999999999999993</v>
      </c>
      <c r="E25" s="111">
        <f>IF('[8]Ratt Anglais'!F25="","",'[8]Ratt Anglais'!F25)</f>
        <v>12</v>
      </c>
      <c r="F25" s="111">
        <f t="shared" si="0"/>
        <v>12</v>
      </c>
      <c r="G25" s="112">
        <f>'[8]M1 AVR'!G25</f>
        <v>9</v>
      </c>
      <c r="H25" s="112">
        <f>IF('[8]Ratt Français'!F25="","",'[8]Ratt Français'!F25)</f>
        <v>13</v>
      </c>
      <c r="I25" s="111">
        <f t="shared" si="1"/>
        <v>12</v>
      </c>
      <c r="J25" s="111">
        <f>'[8]M1 AVR'!I25</f>
        <v>16.5</v>
      </c>
      <c r="K25" s="111" t="str">
        <f>IF('[8]Ratt Term1'!F25="","",'[8]Ratt Term1'!F25)</f>
        <v/>
      </c>
      <c r="L25" s="111">
        <f t="shared" si="2"/>
        <v>16.5</v>
      </c>
      <c r="M25" s="122">
        <f t="shared" si="3"/>
        <v>13.125</v>
      </c>
      <c r="N25" s="110" t="str">
        <f t="shared" si="4"/>
        <v>VAR</v>
      </c>
    </row>
    <row r="26" spans="1:14" ht="12.6" customHeight="1">
      <c r="A26" s="121">
        <v>19</v>
      </c>
      <c r="B26" s="209" t="s">
        <v>550</v>
      </c>
      <c r="C26" s="202" t="s">
        <v>412</v>
      </c>
      <c r="D26" s="111">
        <f>'[8]M1 AVR'!E26</f>
        <v>12.600000000000001</v>
      </c>
      <c r="E26" s="111" t="str">
        <f>IF('[8]Ratt Anglais'!F26="","",'[8]Ratt Anglais'!F26)</f>
        <v/>
      </c>
      <c r="F26" s="111">
        <f t="shared" si="0"/>
        <v>12.600000000000001</v>
      </c>
      <c r="G26" s="112">
        <f>'[8]M1 AVR'!G26</f>
        <v>12</v>
      </c>
      <c r="H26" s="112" t="str">
        <f>IF('[8]Ratt Français'!F26="","",'[8]Ratt Français'!F26)</f>
        <v/>
      </c>
      <c r="I26" s="111">
        <f t="shared" si="1"/>
        <v>12</v>
      </c>
      <c r="J26" s="111">
        <f>'[8]M1 AVR'!I26</f>
        <v>12</v>
      </c>
      <c r="K26" s="111" t="str">
        <f>IF('[8]Ratt Term1'!F26="","",'[8]Ratt Term1'!F26)</f>
        <v/>
      </c>
      <c r="L26" s="111">
        <f t="shared" si="2"/>
        <v>12</v>
      </c>
      <c r="M26" s="122">
        <f t="shared" si="3"/>
        <v>12.225000000000001</v>
      </c>
      <c r="N26" s="110" t="str">
        <f t="shared" si="4"/>
        <v>V</v>
      </c>
    </row>
    <row r="27" spans="1:14" ht="12.6" customHeight="1">
      <c r="A27" s="121">
        <v>20</v>
      </c>
      <c r="B27" s="209" t="s">
        <v>549</v>
      </c>
      <c r="C27" s="202" t="s">
        <v>548</v>
      </c>
      <c r="D27" s="111">
        <f>'[8]M1 AVR'!E27</f>
        <v>12</v>
      </c>
      <c r="E27" s="111" t="str">
        <f>IF('[8]Ratt Anglais'!F27="","",'[8]Ratt Anglais'!F27)</f>
        <v/>
      </c>
      <c r="F27" s="111">
        <f t="shared" si="0"/>
        <v>12</v>
      </c>
      <c r="G27" s="112">
        <f>'[8]M1 AVR'!G27</f>
        <v>13</v>
      </c>
      <c r="H27" s="112" t="str">
        <f>IF('[8]Ratt Français'!F27="","",'[8]Ratt Français'!F27)</f>
        <v/>
      </c>
      <c r="I27" s="111">
        <f t="shared" si="1"/>
        <v>13</v>
      </c>
      <c r="J27" s="111">
        <f>'[8]M1 AVR'!I27</f>
        <v>15.5</v>
      </c>
      <c r="K27" s="111" t="str">
        <f>IF('[8]Ratt Term1'!F27="","",'[8]Ratt Term1'!F27)</f>
        <v/>
      </c>
      <c r="L27" s="111">
        <f t="shared" si="2"/>
        <v>15.5</v>
      </c>
      <c r="M27" s="122">
        <f t="shared" si="3"/>
        <v>13.25</v>
      </c>
      <c r="N27" s="110" t="str">
        <f t="shared" si="4"/>
        <v>V</v>
      </c>
    </row>
    <row r="28" spans="1:14" ht="12.6" customHeight="1">
      <c r="A28" s="121">
        <v>21</v>
      </c>
      <c r="B28" s="209" t="s">
        <v>547</v>
      </c>
      <c r="C28" s="202" t="s">
        <v>416</v>
      </c>
      <c r="D28" s="111">
        <f>'[8]M1 AVR'!E28</f>
        <v>6.8</v>
      </c>
      <c r="E28" s="111">
        <f>IF('[8]Ratt Anglais'!F28="","",'[8]Ratt Anglais'!F28)</f>
        <v>11</v>
      </c>
      <c r="F28" s="111">
        <f t="shared" si="0"/>
        <v>11</v>
      </c>
      <c r="G28" s="112">
        <f>'[8]M1 AVR'!G28</f>
        <v>8.5</v>
      </c>
      <c r="H28" s="112">
        <f>IF('[8]Ratt Français'!F28="","",'[8]Ratt Français'!F28)</f>
        <v>10</v>
      </c>
      <c r="I28" s="111">
        <f t="shared" si="1"/>
        <v>10</v>
      </c>
      <c r="J28" s="111">
        <f>'[8]M1 AVR'!I28</f>
        <v>5.5</v>
      </c>
      <c r="K28" s="111">
        <f>IF('[8]Ratt Term1'!F28="","",'[8]Ratt Term1'!F28)</f>
        <v>12</v>
      </c>
      <c r="L28" s="111">
        <f t="shared" si="2"/>
        <v>12</v>
      </c>
      <c r="M28" s="122">
        <f t="shared" si="3"/>
        <v>10.875</v>
      </c>
      <c r="N28" s="110" t="str">
        <f t="shared" si="4"/>
        <v>NV</v>
      </c>
    </row>
    <row r="29" spans="1:14" ht="12.6" customHeight="1">
      <c r="A29" s="121">
        <v>22</v>
      </c>
      <c r="B29" s="209" t="s">
        <v>546</v>
      </c>
      <c r="C29" s="202" t="s">
        <v>545</v>
      </c>
      <c r="D29" s="111">
        <f>'[8]M1 AVR'!E29</f>
        <v>13.2</v>
      </c>
      <c r="E29" s="111" t="str">
        <f>IF('[8]Ratt Anglais'!F29="","",'[8]Ratt Anglais'!F29)</f>
        <v/>
      </c>
      <c r="F29" s="111">
        <f t="shared" si="0"/>
        <v>13.2</v>
      </c>
      <c r="G29" s="112">
        <f>'[8]M1 AVR'!G29</f>
        <v>12.5</v>
      </c>
      <c r="H29" s="112" t="str">
        <f>IF('[8]Ratt Français'!F29="","",'[8]Ratt Français'!F29)</f>
        <v/>
      </c>
      <c r="I29" s="111">
        <f t="shared" si="1"/>
        <v>12.5</v>
      </c>
      <c r="J29" s="111">
        <f>'[8]M1 AVR'!I29</f>
        <v>8.5</v>
      </c>
      <c r="K29" s="111">
        <f>IF('[8]Ratt Term1'!F29="","",'[8]Ratt Term1'!F29)</f>
        <v>14</v>
      </c>
      <c r="L29" s="111">
        <f t="shared" si="2"/>
        <v>12</v>
      </c>
      <c r="M29" s="122">
        <f t="shared" si="3"/>
        <v>12.637499999999999</v>
      </c>
      <c r="N29" s="110" t="str">
        <f t="shared" si="4"/>
        <v>VAR</v>
      </c>
    </row>
    <row r="30" spans="1:14" ht="12.6" customHeight="1">
      <c r="A30" s="121">
        <v>23</v>
      </c>
      <c r="B30" s="201" t="s">
        <v>544</v>
      </c>
      <c r="C30" s="202" t="s">
        <v>277</v>
      </c>
      <c r="D30" s="111">
        <f>'[8]M1 AVR'!E30</f>
        <v>8.8000000000000007</v>
      </c>
      <c r="E30" s="111">
        <f>IF('[8]Ratt Anglais'!F30="","",'[8]Ratt Anglais'!F30)</f>
        <v>12</v>
      </c>
      <c r="F30" s="111">
        <f t="shared" si="0"/>
        <v>12</v>
      </c>
      <c r="G30" s="112">
        <f>'[8]M1 AVR'!G30</f>
        <v>12</v>
      </c>
      <c r="H30" s="112" t="str">
        <f>IF('[8]Ratt Français'!F30="","",'[8]Ratt Français'!F30)</f>
        <v/>
      </c>
      <c r="I30" s="111">
        <f t="shared" si="1"/>
        <v>12</v>
      </c>
      <c r="J30" s="111">
        <f>'[8]M1 AVR'!I30</f>
        <v>13.5</v>
      </c>
      <c r="K30" s="111" t="str">
        <f>IF('[8]Ratt Term1'!F30="","",'[8]Ratt Term1'!F30)</f>
        <v/>
      </c>
      <c r="L30" s="111">
        <f t="shared" si="2"/>
        <v>13.5</v>
      </c>
      <c r="M30" s="122">
        <f t="shared" si="3"/>
        <v>12.375</v>
      </c>
      <c r="N30" s="110" t="str">
        <f t="shared" si="4"/>
        <v>VAR</v>
      </c>
    </row>
    <row r="31" spans="1:14" ht="12.6" customHeight="1">
      <c r="A31" s="121">
        <v>24</v>
      </c>
      <c r="B31" s="209" t="s">
        <v>543</v>
      </c>
      <c r="C31" s="202" t="s">
        <v>542</v>
      </c>
      <c r="D31" s="111">
        <f>'[8]M1 AVR'!E31</f>
        <v>11.6</v>
      </c>
      <c r="E31" s="111">
        <f>IF('[8]Ratt Anglais'!F31="","",'[8]Ratt Anglais'!F31)</f>
        <v>12</v>
      </c>
      <c r="F31" s="111">
        <f t="shared" si="0"/>
        <v>12</v>
      </c>
      <c r="G31" s="112">
        <f>'[8]M1 AVR'!G31</f>
        <v>12</v>
      </c>
      <c r="H31" s="112" t="str">
        <f>IF('[8]Ratt Français'!F31="","",'[8]Ratt Français'!F31)</f>
        <v/>
      </c>
      <c r="I31" s="111">
        <f t="shared" si="1"/>
        <v>12</v>
      </c>
      <c r="J31" s="111">
        <f>'[8]M1 AVR'!I31</f>
        <v>12.5</v>
      </c>
      <c r="K31" s="111" t="str">
        <f>IF('[8]Ratt Term1'!F31="","",'[8]Ratt Term1'!F31)</f>
        <v/>
      </c>
      <c r="L31" s="111">
        <f t="shared" si="2"/>
        <v>12.5</v>
      </c>
      <c r="M31" s="122">
        <f t="shared" si="3"/>
        <v>12.125</v>
      </c>
      <c r="N31" s="110" t="str">
        <f t="shared" si="4"/>
        <v>VAR</v>
      </c>
    </row>
    <row r="32" spans="1:14" ht="12.6" customHeight="1">
      <c r="A32" s="121">
        <v>25</v>
      </c>
      <c r="B32" s="211" t="s">
        <v>541</v>
      </c>
      <c r="C32" s="212" t="s">
        <v>367</v>
      </c>
      <c r="D32" s="111">
        <f>'[8]M1 AVR'!E32</f>
        <v>8.4</v>
      </c>
      <c r="E32" s="111">
        <f>IF('[8]Ratt Anglais'!F32="","",'[8]Ratt Anglais'!F32)</f>
        <v>12</v>
      </c>
      <c r="F32" s="111">
        <f t="shared" si="0"/>
        <v>12</v>
      </c>
      <c r="G32" s="112">
        <f>'[8]M1 AVR'!G32</f>
        <v>6.5</v>
      </c>
      <c r="H32" s="112">
        <f>IF('[8]Ratt Français'!F32="","",'[8]Ratt Français'!F32)</f>
        <v>13</v>
      </c>
      <c r="I32" s="111">
        <f t="shared" si="1"/>
        <v>12</v>
      </c>
      <c r="J32" s="111">
        <f>'[8]M1 AVR'!I32</f>
        <v>8</v>
      </c>
      <c r="K32" s="111">
        <f>IF('[8]Ratt Term1'!F32="","",'[8]Ratt Term1'!F32)</f>
        <v>0</v>
      </c>
      <c r="L32" s="111">
        <f t="shared" si="2"/>
        <v>8</v>
      </c>
      <c r="M32" s="122">
        <f t="shared" si="3"/>
        <v>11</v>
      </c>
      <c r="N32" s="110" t="str">
        <f t="shared" si="4"/>
        <v>NV</v>
      </c>
    </row>
    <row r="33" spans="1:14" ht="12.6" customHeight="1">
      <c r="A33" s="121">
        <v>26</v>
      </c>
      <c r="B33" s="209" t="s">
        <v>540</v>
      </c>
      <c r="C33" s="202" t="s">
        <v>528</v>
      </c>
      <c r="D33" s="111">
        <f>'[8]M1 AVR'!E33</f>
        <v>14.600000000000001</v>
      </c>
      <c r="E33" s="111" t="str">
        <f>IF('[8]Ratt Anglais'!F33="","",'[8]Ratt Anglais'!F33)</f>
        <v/>
      </c>
      <c r="F33" s="111">
        <f t="shared" si="0"/>
        <v>14.600000000000001</v>
      </c>
      <c r="G33" s="112">
        <f>'[8]M1 AVR'!G33</f>
        <v>10</v>
      </c>
      <c r="H33" s="112">
        <f>IF('[8]Ratt Français'!F33="","",'[8]Ratt Français'!F33)</f>
        <v>13</v>
      </c>
      <c r="I33" s="111">
        <f t="shared" si="1"/>
        <v>12</v>
      </c>
      <c r="J33" s="111">
        <f>'[8]M1 AVR'!I33</f>
        <v>10.5</v>
      </c>
      <c r="K33" s="111">
        <f>IF('[8]Ratt Term1'!F33="","",'[8]Ratt Term1'!F33)</f>
        <v>14.5</v>
      </c>
      <c r="L33" s="111">
        <f t="shared" si="2"/>
        <v>12</v>
      </c>
      <c r="M33" s="122">
        <f t="shared" si="3"/>
        <v>12.975000000000001</v>
      </c>
      <c r="N33" s="110" t="str">
        <f t="shared" si="4"/>
        <v>VAR</v>
      </c>
    </row>
    <row r="34" spans="1:14" ht="12.6" customHeight="1">
      <c r="A34" s="121">
        <v>27</v>
      </c>
      <c r="B34" s="209" t="s">
        <v>539</v>
      </c>
      <c r="C34" s="202" t="s">
        <v>538</v>
      </c>
      <c r="D34" s="111">
        <f>'[8]M1 AVR'!E34</f>
        <v>8.1999999999999993</v>
      </c>
      <c r="E34" s="111">
        <f>IF('[8]Ratt Anglais'!F34="","",'[8]Ratt Anglais'!F34)</f>
        <v>12</v>
      </c>
      <c r="F34" s="111">
        <f t="shared" si="0"/>
        <v>12</v>
      </c>
      <c r="G34" s="112">
        <f>'[8]M1 AVR'!G34</f>
        <v>9.5</v>
      </c>
      <c r="H34" s="112">
        <f>IF('[8]Ratt Français'!F34="","",'[8]Ratt Français'!F34)</f>
        <v>14</v>
      </c>
      <c r="I34" s="111">
        <f t="shared" si="1"/>
        <v>12</v>
      </c>
      <c r="J34" s="111">
        <f>'[8]M1 AVR'!I34</f>
        <v>15.5</v>
      </c>
      <c r="K34" s="111" t="str">
        <f>IF('[8]Ratt Term1'!F34="","",'[8]Ratt Term1'!F34)</f>
        <v/>
      </c>
      <c r="L34" s="111">
        <f t="shared" si="2"/>
        <v>15.5</v>
      </c>
      <c r="M34" s="122">
        <f t="shared" si="3"/>
        <v>12.875</v>
      </c>
      <c r="N34" s="110" t="str">
        <f t="shared" si="4"/>
        <v>VAR</v>
      </c>
    </row>
    <row r="35" spans="1:14" ht="12.6" customHeight="1">
      <c r="A35" s="121">
        <v>28</v>
      </c>
      <c r="B35" s="211" t="s">
        <v>537</v>
      </c>
      <c r="C35" s="212" t="s">
        <v>536</v>
      </c>
      <c r="D35" s="111">
        <f>'[8]M1 AVR'!E35</f>
        <v>12.7</v>
      </c>
      <c r="E35" s="111" t="str">
        <f>IF('[8]Ratt Anglais'!F35="","",'[8]Ratt Anglais'!F35)</f>
        <v/>
      </c>
      <c r="F35" s="111">
        <f t="shared" si="0"/>
        <v>12.7</v>
      </c>
      <c r="G35" s="112">
        <f>'[8]M1 AVR'!G35</f>
        <v>7</v>
      </c>
      <c r="H35" s="112">
        <f>IF('[8]Ratt Français'!F35="","",'[8]Ratt Français'!F35)</f>
        <v>13</v>
      </c>
      <c r="I35" s="111">
        <f t="shared" si="1"/>
        <v>12</v>
      </c>
      <c r="J35" s="111">
        <f>'[8]M1 AVR'!I35</f>
        <v>11</v>
      </c>
      <c r="K35" s="111">
        <f>IF('[8]Ratt Term1'!F35="","",'[8]Ratt Term1'!F35)</f>
        <v>14</v>
      </c>
      <c r="L35" s="111">
        <f t="shared" si="2"/>
        <v>12</v>
      </c>
      <c r="M35" s="122">
        <f t="shared" si="3"/>
        <v>12.262499999999999</v>
      </c>
      <c r="N35" s="110" t="str">
        <f t="shared" si="4"/>
        <v>VAR</v>
      </c>
    </row>
    <row r="36" spans="1:14" ht="12.6" customHeight="1">
      <c r="A36" s="121">
        <v>29</v>
      </c>
      <c r="B36" s="211" t="s">
        <v>535</v>
      </c>
      <c r="C36" s="212" t="s">
        <v>534</v>
      </c>
      <c r="D36" s="111">
        <f>'[8]M1 AVR'!E36</f>
        <v>7.4</v>
      </c>
      <c r="E36" s="111">
        <f>IF('[8]Ratt Anglais'!F36="","",'[8]Ratt Anglais'!F36)</f>
        <v>11</v>
      </c>
      <c r="F36" s="111">
        <f t="shared" si="0"/>
        <v>11</v>
      </c>
      <c r="G36" s="112">
        <f>'[8]M1 AVR'!G36</f>
        <v>7</v>
      </c>
      <c r="H36" s="112">
        <f>IF('[8]Ratt Français'!F36="","",'[8]Ratt Français'!F36)</f>
        <v>14</v>
      </c>
      <c r="I36" s="111">
        <f t="shared" si="1"/>
        <v>12</v>
      </c>
      <c r="J36" s="111">
        <f>'[8]M1 AVR'!I36</f>
        <v>5</v>
      </c>
      <c r="K36" s="111">
        <f>IF('[8]Ratt Term1'!F36="","",'[8]Ratt Term1'!F36)</f>
        <v>12</v>
      </c>
      <c r="L36" s="111">
        <f t="shared" si="2"/>
        <v>12</v>
      </c>
      <c r="M36" s="122">
        <f t="shared" si="3"/>
        <v>11.625</v>
      </c>
      <c r="N36" s="110" t="str">
        <f t="shared" si="4"/>
        <v>NV</v>
      </c>
    </row>
    <row r="37" spans="1:14" ht="12.6" customHeight="1">
      <c r="A37" s="121">
        <v>30</v>
      </c>
      <c r="B37" s="209" t="s">
        <v>533</v>
      </c>
      <c r="C37" s="209" t="s">
        <v>532</v>
      </c>
      <c r="D37" s="111">
        <f>'[8]M1 AVR'!E37</f>
        <v>13.600000000000001</v>
      </c>
      <c r="E37" s="111" t="str">
        <f>IF('[8]Ratt Anglais'!F37="","",'[8]Ratt Anglais'!F37)</f>
        <v/>
      </c>
      <c r="F37" s="111">
        <f t="shared" si="0"/>
        <v>13.600000000000001</v>
      </c>
      <c r="G37" s="112">
        <f>'[8]M1 AVR'!G37</f>
        <v>2</v>
      </c>
      <c r="H37" s="112" t="str">
        <f>IF('[8]Ratt Français'!F37="","",'[8]Ratt Français'!F37)</f>
        <v/>
      </c>
      <c r="I37" s="111">
        <f t="shared" si="1"/>
        <v>2</v>
      </c>
      <c r="J37" s="111">
        <f>'[8]M1 AVR'!I37</f>
        <v>0</v>
      </c>
      <c r="K37" s="111" t="str">
        <f>IF('[8]Ratt Term1'!F37="","",'[8]Ratt Term1'!F37)</f>
        <v/>
      </c>
      <c r="L37" s="111">
        <f t="shared" si="2"/>
        <v>0</v>
      </c>
      <c r="M37" s="122">
        <f t="shared" si="3"/>
        <v>5.8500000000000005</v>
      </c>
      <c r="N37" s="110" t="str">
        <f t="shared" si="4"/>
        <v>AR</v>
      </c>
    </row>
    <row r="38" spans="1:14" ht="12.6" customHeight="1">
      <c r="A38" s="121">
        <v>31</v>
      </c>
      <c r="B38" s="201" t="s">
        <v>531</v>
      </c>
      <c r="C38" s="202" t="s">
        <v>530</v>
      </c>
      <c r="D38" s="111">
        <f>'[8]M1 AVR'!E38</f>
        <v>13.3</v>
      </c>
      <c r="E38" s="111" t="str">
        <f>IF('[8]Ratt Anglais'!F38="","",'[8]Ratt Anglais'!F38)</f>
        <v/>
      </c>
      <c r="F38" s="111">
        <f t="shared" si="0"/>
        <v>13.3</v>
      </c>
      <c r="G38" s="112">
        <f>'[8]M1 AVR'!G38</f>
        <v>13</v>
      </c>
      <c r="H38" s="112" t="str">
        <f>IF('[8]Ratt Français'!F38="","",'[8]Ratt Français'!F38)</f>
        <v/>
      </c>
      <c r="I38" s="111">
        <f t="shared" si="1"/>
        <v>13</v>
      </c>
      <c r="J38" s="111">
        <f>'[8]M1 AVR'!I38</f>
        <v>14.5</v>
      </c>
      <c r="K38" s="111" t="str">
        <f>IF('[8]Ratt Term1'!F38="","",'[8]Ratt Term1'!F38)</f>
        <v/>
      </c>
      <c r="L38" s="111">
        <f t="shared" si="2"/>
        <v>14.5</v>
      </c>
      <c r="M38" s="122">
        <f t="shared" si="3"/>
        <v>13.487500000000001</v>
      </c>
      <c r="N38" s="110" t="str">
        <f t="shared" si="4"/>
        <v>V</v>
      </c>
    </row>
    <row r="39" spans="1:14" ht="12.6" customHeight="1">
      <c r="A39" s="121">
        <v>32</v>
      </c>
      <c r="B39" s="209" t="s">
        <v>529</v>
      </c>
      <c r="C39" s="202" t="s">
        <v>528</v>
      </c>
      <c r="D39" s="111">
        <f>'[8]M1 AVR'!E39</f>
        <v>8.8000000000000007</v>
      </c>
      <c r="E39" s="111">
        <f>IF('[8]Ratt Anglais'!F39="","",'[8]Ratt Anglais'!F39)</f>
        <v>12</v>
      </c>
      <c r="F39" s="111">
        <f t="shared" si="0"/>
        <v>12</v>
      </c>
      <c r="G39" s="112">
        <f>'[8]M1 AVR'!G39</f>
        <v>6</v>
      </c>
      <c r="H39" s="112">
        <f>IF('[8]Ratt Français'!F39="","",'[8]Ratt Français'!F39)</f>
        <v>10</v>
      </c>
      <c r="I39" s="111">
        <f t="shared" si="1"/>
        <v>10</v>
      </c>
      <c r="J39" s="111">
        <f>'[8]M1 AVR'!I39</f>
        <v>13.5</v>
      </c>
      <c r="K39" s="111" t="str">
        <f>IF('[8]Ratt Term1'!F39="","",'[8]Ratt Term1'!F39)</f>
        <v/>
      </c>
      <c r="L39" s="111">
        <f t="shared" si="2"/>
        <v>13.5</v>
      </c>
      <c r="M39" s="122">
        <f t="shared" si="3"/>
        <v>11.625</v>
      </c>
      <c r="N39" s="110" t="str">
        <f t="shared" si="4"/>
        <v>NV</v>
      </c>
    </row>
    <row r="40" spans="1:14" ht="12.6" customHeight="1">
      <c r="A40" s="121">
        <v>33</v>
      </c>
      <c r="B40" s="209" t="s">
        <v>527</v>
      </c>
      <c r="C40" s="202" t="s">
        <v>526</v>
      </c>
      <c r="D40" s="111">
        <f>'[8]M1 AVR'!E40</f>
        <v>6.8</v>
      </c>
      <c r="E40" s="111">
        <f>IF('[8]Ratt Anglais'!F40="","",'[8]Ratt Anglais'!F40)</f>
        <v>11</v>
      </c>
      <c r="F40" s="111">
        <f t="shared" si="0"/>
        <v>11</v>
      </c>
      <c r="G40" s="112">
        <f>'[8]M1 AVR'!G40</f>
        <v>8</v>
      </c>
      <c r="H40" s="112">
        <f>IF('[8]Ratt Français'!F40="","",'[8]Ratt Français'!F40)</f>
        <v>13</v>
      </c>
      <c r="I40" s="111">
        <f t="shared" si="1"/>
        <v>12</v>
      </c>
      <c r="J40" s="111">
        <f>'[8]M1 AVR'!I40</f>
        <v>13</v>
      </c>
      <c r="K40" s="111" t="str">
        <f>IF('[8]Ratt Term1'!F40="","",'[8]Ratt Term1'!F40)</f>
        <v/>
      </c>
      <c r="L40" s="111">
        <f t="shared" si="2"/>
        <v>13</v>
      </c>
      <c r="M40" s="122">
        <f t="shared" si="3"/>
        <v>11.875</v>
      </c>
      <c r="N40" s="110" t="str">
        <f t="shared" si="4"/>
        <v>NV</v>
      </c>
    </row>
    <row r="41" spans="1:14" ht="12.6" customHeight="1">
      <c r="A41" s="121">
        <v>34</v>
      </c>
      <c r="B41" s="201" t="s">
        <v>525</v>
      </c>
      <c r="C41" s="202" t="s">
        <v>514</v>
      </c>
      <c r="D41" s="111">
        <f>'[8]M1 AVR'!E41</f>
        <v>11.1</v>
      </c>
      <c r="E41" s="111">
        <f>IF('[8]Ratt Anglais'!F41="","",'[8]Ratt Anglais'!F41)</f>
        <v>12</v>
      </c>
      <c r="F41" s="111">
        <f t="shared" si="0"/>
        <v>12</v>
      </c>
      <c r="G41" s="112">
        <f>'[8]M1 AVR'!G41</f>
        <v>11</v>
      </c>
      <c r="H41" s="112">
        <f>IF('[8]Ratt Français'!F41="","",'[8]Ratt Français'!F41)</f>
        <v>10</v>
      </c>
      <c r="I41" s="111">
        <f t="shared" si="1"/>
        <v>11</v>
      </c>
      <c r="J41" s="111">
        <f>'[8]M1 AVR'!I41</f>
        <v>13.5</v>
      </c>
      <c r="K41" s="111" t="str">
        <f>IF('[8]Ratt Term1'!F41="","",'[8]Ratt Term1'!F41)</f>
        <v/>
      </c>
      <c r="L41" s="111">
        <f t="shared" si="2"/>
        <v>13.5</v>
      </c>
      <c r="M41" s="122">
        <f t="shared" si="3"/>
        <v>12</v>
      </c>
      <c r="N41" s="110" t="str">
        <f t="shared" si="4"/>
        <v>VAR</v>
      </c>
    </row>
    <row r="42" spans="1:14" ht="12.6" customHeight="1">
      <c r="A42" s="121">
        <v>35</v>
      </c>
      <c r="B42" s="209" t="s">
        <v>524</v>
      </c>
      <c r="C42" s="202" t="s">
        <v>105</v>
      </c>
      <c r="D42" s="111">
        <f>'[8]M1 AVR'!E42</f>
        <v>9.1999999999999993</v>
      </c>
      <c r="E42" s="111">
        <f>IF('[8]Ratt Anglais'!F42="","",'[8]Ratt Anglais'!F42)</f>
        <v>12</v>
      </c>
      <c r="F42" s="111">
        <f t="shared" si="0"/>
        <v>12</v>
      </c>
      <c r="G42" s="112">
        <f>'[8]M1 AVR'!G42</f>
        <v>12</v>
      </c>
      <c r="H42" s="112" t="str">
        <f>IF('[8]Ratt Français'!F42="","",'[8]Ratt Français'!F42)</f>
        <v/>
      </c>
      <c r="I42" s="111">
        <f t="shared" si="1"/>
        <v>12</v>
      </c>
      <c r="J42" s="111">
        <f>'[8]M1 AVR'!I42</f>
        <v>12</v>
      </c>
      <c r="K42" s="111" t="str">
        <f>IF('[8]Ratt Term1'!F42="","",'[8]Ratt Term1'!F42)</f>
        <v/>
      </c>
      <c r="L42" s="111">
        <f t="shared" si="2"/>
        <v>12</v>
      </c>
      <c r="M42" s="122">
        <f t="shared" si="3"/>
        <v>12</v>
      </c>
      <c r="N42" s="110" t="str">
        <f t="shared" si="4"/>
        <v>VAR</v>
      </c>
    </row>
    <row r="43" spans="1:14" ht="12.6" customHeight="1">
      <c r="A43" s="121">
        <v>36</v>
      </c>
      <c r="B43" s="209" t="s">
        <v>523</v>
      </c>
      <c r="C43" s="202" t="s">
        <v>522</v>
      </c>
      <c r="D43" s="111">
        <f>'[8]M1 AVR'!E43</f>
        <v>6.8</v>
      </c>
      <c r="E43" s="111">
        <f>IF('[8]Ratt Anglais'!F43="","",'[8]Ratt Anglais'!F43)</f>
        <v>10</v>
      </c>
      <c r="F43" s="111">
        <f t="shared" si="0"/>
        <v>10</v>
      </c>
      <c r="G43" s="112">
        <f>'[8]M1 AVR'!G43</f>
        <v>13</v>
      </c>
      <c r="H43" s="112" t="str">
        <f>IF('[8]Ratt Français'!F43="","",'[8]Ratt Français'!F43)</f>
        <v/>
      </c>
      <c r="I43" s="111">
        <f t="shared" si="1"/>
        <v>13</v>
      </c>
      <c r="J43" s="111">
        <f>'[8]M1 AVR'!I43</f>
        <v>7</v>
      </c>
      <c r="K43" s="111">
        <f>IF('[8]Ratt Term1'!F43="","",'[8]Ratt Term1'!F43)</f>
        <v>10</v>
      </c>
      <c r="L43" s="111">
        <f t="shared" si="2"/>
        <v>10</v>
      </c>
      <c r="M43" s="122">
        <f t="shared" si="3"/>
        <v>11.125</v>
      </c>
      <c r="N43" s="110" t="str">
        <f t="shared" si="4"/>
        <v>NV</v>
      </c>
    </row>
    <row r="44" spans="1:14" ht="12.6" customHeight="1">
      <c r="A44" s="121">
        <v>37</v>
      </c>
      <c r="B44" s="201" t="s">
        <v>521</v>
      </c>
      <c r="C44" s="202" t="s">
        <v>491</v>
      </c>
      <c r="D44" s="111">
        <f>'[8]M1 AVR'!E44</f>
        <v>14.600000000000001</v>
      </c>
      <c r="E44" s="111" t="str">
        <f>IF('[8]Ratt Anglais'!F44="","",'[8]Ratt Anglais'!F44)</f>
        <v/>
      </c>
      <c r="F44" s="111">
        <f t="shared" si="0"/>
        <v>14.600000000000001</v>
      </c>
      <c r="G44" s="112">
        <f>'[8]M1 AVR'!G44</f>
        <v>10.5</v>
      </c>
      <c r="H44" s="112" t="str">
        <f>IF('[8]Ratt Français'!F44="","",'[8]Ratt Français'!F44)</f>
        <v/>
      </c>
      <c r="I44" s="111">
        <f t="shared" si="1"/>
        <v>10.5</v>
      </c>
      <c r="J44" s="111">
        <f>'[8]M1 AVR'!I44</f>
        <v>15.5</v>
      </c>
      <c r="K44" s="111" t="str">
        <f>IF('[8]Ratt Term1'!F44="","",'[8]Ratt Term1'!F44)</f>
        <v/>
      </c>
      <c r="L44" s="111">
        <f t="shared" si="2"/>
        <v>15.5</v>
      </c>
      <c r="M44" s="122">
        <f t="shared" si="3"/>
        <v>13.287500000000001</v>
      </c>
      <c r="N44" s="110" t="str">
        <f t="shared" si="4"/>
        <v>V</v>
      </c>
    </row>
    <row r="45" spans="1:14" ht="12.6" customHeight="1">
      <c r="A45" s="121">
        <v>38</v>
      </c>
      <c r="B45" s="211" t="s">
        <v>520</v>
      </c>
      <c r="C45" s="212" t="s">
        <v>355</v>
      </c>
      <c r="D45" s="111">
        <f>'[8]M1 AVR'!E45</f>
        <v>6.8</v>
      </c>
      <c r="E45" s="111">
        <f>IF('[8]Ratt Anglais'!F45="","",'[8]Ratt Anglais'!F45)</f>
        <v>11.5</v>
      </c>
      <c r="F45" s="111">
        <f t="shared" si="0"/>
        <v>11.5</v>
      </c>
      <c r="G45" s="112">
        <f>'[8]M1 AVR'!G45</f>
        <v>9</v>
      </c>
      <c r="H45" s="112">
        <f>IF('[8]Ratt Français'!F45="","",'[8]Ratt Français'!F45)</f>
        <v>13</v>
      </c>
      <c r="I45" s="111">
        <f t="shared" si="1"/>
        <v>12</v>
      </c>
      <c r="J45" s="111">
        <f>'[8]M1 AVR'!I45</f>
        <v>12</v>
      </c>
      <c r="K45" s="111" t="str">
        <f>IF('[8]Ratt Term1'!F45="","",'[8]Ratt Term1'!F45)</f>
        <v/>
      </c>
      <c r="L45" s="111">
        <f t="shared" si="2"/>
        <v>12</v>
      </c>
      <c r="M45" s="122">
        <f t="shared" si="3"/>
        <v>11.8125</v>
      </c>
      <c r="N45" s="110" t="str">
        <f t="shared" si="4"/>
        <v>NV</v>
      </c>
    </row>
    <row r="46" spans="1:14" ht="12.6" customHeight="1">
      <c r="A46" s="121">
        <v>39</v>
      </c>
      <c r="B46" s="209" t="s">
        <v>519</v>
      </c>
      <c r="C46" s="202" t="s">
        <v>518</v>
      </c>
      <c r="D46" s="111">
        <f>'[8]M1 AVR'!E46</f>
        <v>6.8</v>
      </c>
      <c r="E46" s="111">
        <f>IF('[8]Ratt Anglais'!F46="","",'[8]Ratt Anglais'!F46)</f>
        <v>11</v>
      </c>
      <c r="F46" s="111">
        <f t="shared" si="0"/>
        <v>11</v>
      </c>
      <c r="G46" s="112">
        <f>'[8]M1 AVR'!G46</f>
        <v>13.5</v>
      </c>
      <c r="H46" s="112" t="str">
        <f>IF('[8]Ratt Français'!F46="","",'[8]Ratt Français'!F46)</f>
        <v/>
      </c>
      <c r="I46" s="111">
        <f t="shared" si="1"/>
        <v>13.5</v>
      </c>
      <c r="J46" s="111">
        <f>'[8]M1 AVR'!I46</f>
        <v>17.5</v>
      </c>
      <c r="K46" s="111" t="str">
        <f>IF('[8]Ratt Term1'!F46="","",'[8]Ratt Term1'!F46)</f>
        <v/>
      </c>
      <c r="L46" s="111">
        <f t="shared" si="2"/>
        <v>17.5</v>
      </c>
      <c r="M46" s="122">
        <f t="shared" si="3"/>
        <v>13.5625</v>
      </c>
      <c r="N46" s="110" t="str">
        <f t="shared" si="4"/>
        <v>VAR</v>
      </c>
    </row>
    <row r="47" spans="1:14" ht="12.6" customHeight="1">
      <c r="A47" s="121">
        <v>40</v>
      </c>
      <c r="B47" s="201" t="s">
        <v>517</v>
      </c>
      <c r="C47" s="202" t="s">
        <v>516</v>
      </c>
      <c r="D47" s="111">
        <f>'[8]M1 AVR'!E47</f>
        <v>10.199999999999999</v>
      </c>
      <c r="E47" s="111">
        <f>IF('[8]Ratt Anglais'!F47="","",'[8]Ratt Anglais'!F47)</f>
        <v>12</v>
      </c>
      <c r="F47" s="111">
        <f t="shared" si="0"/>
        <v>12</v>
      </c>
      <c r="G47" s="112">
        <f>'[8]M1 AVR'!G47</f>
        <v>12</v>
      </c>
      <c r="H47" s="112" t="str">
        <f>IF('[8]Ratt Français'!F47="","",'[8]Ratt Français'!F47)</f>
        <v/>
      </c>
      <c r="I47" s="111">
        <f t="shared" si="1"/>
        <v>12</v>
      </c>
      <c r="J47" s="111">
        <f>'[8]M1 AVR'!I47</f>
        <v>9</v>
      </c>
      <c r="K47" s="111">
        <f>IF('[8]Ratt Term1'!F47="","",'[8]Ratt Term1'!F47)</f>
        <v>12</v>
      </c>
      <c r="L47" s="111">
        <f t="shared" si="2"/>
        <v>12</v>
      </c>
      <c r="M47" s="122">
        <f t="shared" si="3"/>
        <v>12</v>
      </c>
      <c r="N47" s="110" t="str">
        <f t="shared" si="4"/>
        <v>VAR</v>
      </c>
    </row>
    <row r="48" spans="1:14" ht="12.6" customHeight="1">
      <c r="A48" s="121">
        <v>41</v>
      </c>
      <c r="B48" s="201" t="s">
        <v>515</v>
      </c>
      <c r="C48" s="202" t="s">
        <v>514</v>
      </c>
      <c r="D48" s="111">
        <f>'[8]M1 AVR'!E48</f>
        <v>7.4</v>
      </c>
      <c r="E48" s="111" t="str">
        <f>IF('[8]Ratt Anglais'!F48="","",'[8]Ratt Anglais'!F48)</f>
        <v/>
      </c>
      <c r="F48" s="111">
        <f t="shared" si="0"/>
        <v>7.4</v>
      </c>
      <c r="G48" s="112">
        <f>'[8]M1 AVR'!G48</f>
        <v>14.5</v>
      </c>
      <c r="H48" s="112" t="str">
        <f>IF('[8]Ratt Français'!F48="","",'[8]Ratt Français'!F48)</f>
        <v/>
      </c>
      <c r="I48" s="111">
        <f t="shared" si="1"/>
        <v>14.5</v>
      </c>
      <c r="J48" s="111">
        <f>'[8]M1 AVR'!I48</f>
        <v>17</v>
      </c>
      <c r="K48" s="111" t="str">
        <f>IF('[8]Ratt Term1'!F48="","",'[8]Ratt Term1'!F48)</f>
        <v/>
      </c>
      <c r="L48" s="111">
        <f t="shared" si="2"/>
        <v>17</v>
      </c>
      <c r="M48" s="122">
        <f t="shared" si="3"/>
        <v>12.4625</v>
      </c>
      <c r="N48" s="110" t="str">
        <f t="shared" si="4"/>
        <v>V</v>
      </c>
    </row>
    <row r="49" spans="1:14" ht="12.6" customHeight="1">
      <c r="A49" s="121">
        <v>42</v>
      </c>
      <c r="B49" s="201" t="s">
        <v>513</v>
      </c>
      <c r="C49" s="202" t="s">
        <v>309</v>
      </c>
      <c r="D49" s="111">
        <f>'[8]M1 AVR'!E49</f>
        <v>12.600000000000001</v>
      </c>
      <c r="E49" s="111" t="str">
        <f>IF('[8]Ratt Anglais'!F49="","",'[8]Ratt Anglais'!F49)</f>
        <v/>
      </c>
      <c r="F49" s="111">
        <f t="shared" si="0"/>
        <v>12.600000000000001</v>
      </c>
      <c r="G49" s="112">
        <f>'[8]M1 AVR'!G49</f>
        <v>10.5</v>
      </c>
      <c r="H49" s="112">
        <f>IF('[8]Ratt Français'!F49="","",'[8]Ratt Français'!F49)</f>
        <v>13</v>
      </c>
      <c r="I49" s="111">
        <f t="shared" si="1"/>
        <v>12</v>
      </c>
      <c r="J49" s="111">
        <f>'[8]M1 AVR'!I49</f>
        <v>13</v>
      </c>
      <c r="K49" s="111" t="str">
        <f>IF('[8]Ratt Term1'!F49="","",'[8]Ratt Term1'!F49)</f>
        <v/>
      </c>
      <c r="L49" s="111">
        <f t="shared" si="2"/>
        <v>13</v>
      </c>
      <c r="M49" s="122">
        <f t="shared" si="3"/>
        <v>12.475000000000001</v>
      </c>
      <c r="N49" s="110" t="str">
        <f t="shared" si="4"/>
        <v>VAR</v>
      </c>
    </row>
    <row r="50" spans="1:14" ht="12.6" customHeight="1">
      <c r="A50" s="121">
        <v>43</v>
      </c>
      <c r="B50" s="209" t="s">
        <v>512</v>
      </c>
      <c r="C50" s="202" t="s">
        <v>386</v>
      </c>
      <c r="D50" s="111">
        <f>'[8]M1 AVR'!E50</f>
        <v>10.199999999999999</v>
      </c>
      <c r="E50" s="111" t="str">
        <f>IF('[8]Ratt Anglais'!F50="","",'[8]Ratt Anglais'!F50)</f>
        <v/>
      </c>
      <c r="F50" s="111">
        <f t="shared" si="0"/>
        <v>10.199999999999999</v>
      </c>
      <c r="G50" s="112">
        <f>'[8]M1 AVR'!G50</f>
        <v>14</v>
      </c>
      <c r="H50" s="112" t="str">
        <f>IF('[8]Ratt Français'!F50="","",'[8]Ratt Français'!F50)</f>
        <v/>
      </c>
      <c r="I50" s="111">
        <f t="shared" si="1"/>
        <v>14</v>
      </c>
      <c r="J50" s="111">
        <f>'[8]M1 AVR'!I50</f>
        <v>12.5</v>
      </c>
      <c r="K50" s="111" t="str">
        <f>IF('[8]Ratt Term1'!F50="","",'[8]Ratt Term1'!F50)</f>
        <v/>
      </c>
      <c r="L50" s="111">
        <f t="shared" si="2"/>
        <v>12.5</v>
      </c>
      <c r="M50" s="122">
        <f t="shared" si="3"/>
        <v>12.2</v>
      </c>
      <c r="N50" s="110" t="str">
        <f t="shared" si="4"/>
        <v>V</v>
      </c>
    </row>
    <row r="51" spans="1:14" ht="12.6" customHeight="1">
      <c r="A51" s="121">
        <v>44</v>
      </c>
      <c r="B51" s="201" t="s">
        <v>511</v>
      </c>
      <c r="C51" s="202" t="s">
        <v>510</v>
      </c>
      <c r="D51" s="111">
        <f>'[8]M1 AVR'!E51</f>
        <v>7.8000000000000007</v>
      </c>
      <c r="E51" s="111">
        <f>IF('[8]Ratt Anglais'!F51="","",'[8]Ratt Anglais'!F51)</f>
        <v>12</v>
      </c>
      <c r="F51" s="111">
        <f t="shared" si="0"/>
        <v>12</v>
      </c>
      <c r="G51" s="112">
        <f>'[8]M1 AVR'!G51</f>
        <v>9.5</v>
      </c>
      <c r="H51" s="112">
        <f>IF('[8]Ratt Français'!F51="","",'[8]Ratt Français'!F51)</f>
        <v>13</v>
      </c>
      <c r="I51" s="111">
        <f t="shared" si="1"/>
        <v>12</v>
      </c>
      <c r="J51" s="111">
        <f>'[8]M1 AVR'!I51</f>
        <v>16</v>
      </c>
      <c r="K51" s="111" t="str">
        <f>IF('[8]Ratt Term1'!F51="","",'[8]Ratt Term1'!F51)</f>
        <v/>
      </c>
      <c r="L51" s="111">
        <f t="shared" si="2"/>
        <v>16</v>
      </c>
      <c r="M51" s="122">
        <f t="shared" si="3"/>
        <v>13</v>
      </c>
      <c r="N51" s="110" t="str">
        <f t="shared" si="4"/>
        <v>VAR</v>
      </c>
    </row>
    <row r="52" spans="1:14" ht="12.6" customHeight="1">
      <c r="A52" s="121">
        <v>45</v>
      </c>
      <c r="B52" s="209" t="s">
        <v>509</v>
      </c>
      <c r="C52" s="202" t="s">
        <v>508</v>
      </c>
      <c r="D52" s="111">
        <f>'[8]M1 AVR'!E52</f>
        <v>14.600000000000001</v>
      </c>
      <c r="E52" s="111" t="str">
        <f>IF('[8]Ratt Anglais'!F52="","",'[8]Ratt Anglais'!F52)</f>
        <v/>
      </c>
      <c r="F52" s="111">
        <f t="shared" si="0"/>
        <v>14.600000000000001</v>
      </c>
      <c r="G52" s="112">
        <f>'[8]M1 AVR'!G52</f>
        <v>10</v>
      </c>
      <c r="H52" s="112" t="str">
        <f>IF('[8]Ratt Français'!F52="","",'[8]Ratt Français'!F52)</f>
        <v/>
      </c>
      <c r="I52" s="111">
        <f t="shared" si="1"/>
        <v>10</v>
      </c>
      <c r="J52" s="111">
        <f>'[8]M1 AVR'!I52</f>
        <v>12</v>
      </c>
      <c r="K52" s="111" t="str">
        <f>IF('[8]Ratt Term1'!F52="","",'[8]Ratt Term1'!F52)</f>
        <v/>
      </c>
      <c r="L52" s="111">
        <f t="shared" si="2"/>
        <v>12</v>
      </c>
      <c r="M52" s="122">
        <f t="shared" si="3"/>
        <v>12.225000000000001</v>
      </c>
      <c r="N52" s="110" t="str">
        <f t="shared" si="4"/>
        <v>V</v>
      </c>
    </row>
    <row r="53" spans="1:14" ht="12.6" customHeight="1">
      <c r="A53" s="121">
        <v>46</v>
      </c>
      <c r="B53" s="201" t="s">
        <v>507</v>
      </c>
      <c r="C53" s="202" t="s">
        <v>277</v>
      </c>
      <c r="D53" s="111">
        <f>'[8]M1 AVR'!E53</f>
        <v>12.600000000000001</v>
      </c>
      <c r="E53" s="111" t="str">
        <f>IF('[8]Ratt Anglais'!F53="","",'[8]Ratt Anglais'!F53)</f>
        <v/>
      </c>
      <c r="F53" s="111">
        <f t="shared" si="0"/>
        <v>12.600000000000001</v>
      </c>
      <c r="G53" s="112">
        <f>'[8]M1 AVR'!G53</f>
        <v>14</v>
      </c>
      <c r="H53" s="112" t="str">
        <f>IF('[8]Ratt Français'!F53="","",'[8]Ratt Français'!F53)</f>
        <v/>
      </c>
      <c r="I53" s="111">
        <f t="shared" si="1"/>
        <v>14</v>
      </c>
      <c r="J53" s="111">
        <f>'[8]M1 AVR'!I53</f>
        <v>15.5</v>
      </c>
      <c r="K53" s="111" t="str">
        <f>IF('[8]Ratt Term1'!F53="","",'[8]Ratt Term1'!F53)</f>
        <v/>
      </c>
      <c r="L53" s="111">
        <f t="shared" si="2"/>
        <v>15.5</v>
      </c>
      <c r="M53" s="122">
        <f t="shared" si="3"/>
        <v>13.850000000000001</v>
      </c>
      <c r="N53" s="110" t="str">
        <f t="shared" si="4"/>
        <v>V</v>
      </c>
    </row>
    <row r="54" spans="1:14" ht="12.6" customHeight="1">
      <c r="A54" s="121">
        <v>47</v>
      </c>
      <c r="B54" s="209" t="s">
        <v>506</v>
      </c>
      <c r="C54" s="202" t="s">
        <v>505</v>
      </c>
      <c r="D54" s="111">
        <f>'[8]M1 AVR'!E54</f>
        <v>16.2</v>
      </c>
      <c r="E54" s="111" t="str">
        <f>IF('[8]Ratt Anglais'!F54="","",'[8]Ratt Anglais'!F54)</f>
        <v/>
      </c>
      <c r="F54" s="111">
        <f t="shared" si="0"/>
        <v>16.2</v>
      </c>
      <c r="G54" s="112">
        <f>'[8]M1 AVR'!G54</f>
        <v>7.5</v>
      </c>
      <c r="H54" s="112" t="str">
        <f>IF('[8]Ratt Français'!F54="","",'[8]Ratt Français'!F54)</f>
        <v/>
      </c>
      <c r="I54" s="111">
        <f t="shared" si="1"/>
        <v>7.5</v>
      </c>
      <c r="J54" s="111">
        <f>'[8]M1 AVR'!I54</f>
        <v>13.5</v>
      </c>
      <c r="K54" s="111" t="str">
        <f>IF('[8]Ratt Term1'!F54="","",'[8]Ratt Term1'!F54)</f>
        <v/>
      </c>
      <c r="L54" s="111">
        <f t="shared" si="2"/>
        <v>13.5</v>
      </c>
      <c r="M54" s="122">
        <f t="shared" si="3"/>
        <v>12.262499999999999</v>
      </c>
      <c r="N54" s="110" t="str">
        <f t="shared" si="4"/>
        <v>V</v>
      </c>
    </row>
    <row r="55" spans="1:14" ht="12.6" customHeight="1">
      <c r="A55" s="121">
        <v>48</v>
      </c>
      <c r="B55" s="209" t="s">
        <v>504</v>
      </c>
      <c r="C55" s="202" t="s">
        <v>277</v>
      </c>
      <c r="D55" s="111">
        <f>'[8]M1 AVR'!E55</f>
        <v>7.7</v>
      </c>
      <c r="E55" s="111">
        <f>IF('[8]Ratt Anglais'!F55="","",'[8]Ratt Anglais'!F55)</f>
        <v>11</v>
      </c>
      <c r="F55" s="111">
        <f t="shared" si="0"/>
        <v>11</v>
      </c>
      <c r="G55" s="112">
        <f>'[8]M1 AVR'!G55</f>
        <v>7.5</v>
      </c>
      <c r="H55" s="112">
        <f>IF('[8]Ratt Français'!F55="","",'[8]Ratt Français'!F55)</f>
        <v>12</v>
      </c>
      <c r="I55" s="111">
        <f t="shared" si="1"/>
        <v>12</v>
      </c>
      <c r="J55" s="111">
        <f>'[8]M1 AVR'!I55</f>
        <v>11</v>
      </c>
      <c r="K55" s="111">
        <f>IF('[8]Ratt Term1'!F55="","",'[8]Ratt Term1'!F55)</f>
        <v>13</v>
      </c>
      <c r="L55" s="111">
        <f t="shared" si="2"/>
        <v>12</v>
      </c>
      <c r="M55" s="122">
        <f t="shared" si="3"/>
        <v>11.625</v>
      </c>
      <c r="N55" s="110" t="str">
        <f t="shared" si="4"/>
        <v>NV</v>
      </c>
    </row>
    <row r="56" spans="1:14" ht="12.6" customHeight="1">
      <c r="A56" s="121">
        <v>49</v>
      </c>
      <c r="B56" s="209" t="s">
        <v>503</v>
      </c>
      <c r="C56" s="202" t="s">
        <v>502</v>
      </c>
      <c r="D56" s="111">
        <f>'[8]M1 AVR'!E56</f>
        <v>14.600000000000001</v>
      </c>
      <c r="E56" s="111" t="str">
        <f>IF('[8]Ratt Anglais'!F56="","",'[8]Ratt Anglais'!F56)</f>
        <v/>
      </c>
      <c r="F56" s="111">
        <f t="shared" si="0"/>
        <v>14.600000000000001</v>
      </c>
      <c r="G56" s="112">
        <f>'[8]M1 AVR'!G56</f>
        <v>10</v>
      </c>
      <c r="H56" s="112" t="str">
        <f>IF('[8]Ratt Français'!F56="","",'[8]Ratt Français'!F56)</f>
        <v/>
      </c>
      <c r="I56" s="111">
        <f t="shared" si="1"/>
        <v>10</v>
      </c>
      <c r="J56" s="111">
        <f>'[8]M1 AVR'!I56</f>
        <v>12.5</v>
      </c>
      <c r="K56" s="111" t="str">
        <f>IF('[8]Ratt Term1'!F56="","",'[8]Ratt Term1'!F56)</f>
        <v/>
      </c>
      <c r="L56" s="111">
        <f t="shared" si="2"/>
        <v>12.5</v>
      </c>
      <c r="M56" s="122">
        <f t="shared" si="3"/>
        <v>12.350000000000001</v>
      </c>
      <c r="N56" s="110" t="str">
        <f t="shared" si="4"/>
        <v>V</v>
      </c>
    </row>
    <row r="57" spans="1:14" ht="12.6" customHeight="1">
      <c r="A57" s="121">
        <v>50</v>
      </c>
      <c r="B57" s="210" t="s">
        <v>501</v>
      </c>
      <c r="C57" s="210" t="s">
        <v>500</v>
      </c>
      <c r="D57" s="111">
        <f>'[8]M1 AVR'!E57</f>
        <v>12</v>
      </c>
      <c r="E57" s="111" t="str">
        <f>IF('[8]Ratt Anglais'!F57="","",'[8]Ratt Anglais'!F57)</f>
        <v/>
      </c>
      <c r="F57" s="111">
        <f t="shared" si="0"/>
        <v>12</v>
      </c>
      <c r="G57" s="112">
        <f>'[8]M1 AVR'!G57</f>
        <v>14.25</v>
      </c>
      <c r="H57" s="112" t="str">
        <f>IF('[8]Ratt Français'!F57="","",'[8]Ratt Français'!F57)</f>
        <v/>
      </c>
      <c r="I57" s="111">
        <f t="shared" si="1"/>
        <v>14.25</v>
      </c>
      <c r="J57" s="111">
        <f>'[8]M1 AVR'!I57</f>
        <v>12.5</v>
      </c>
      <c r="K57" s="111" t="str">
        <f>IF('[8]Ratt Term1'!F57="","",'[8]Ratt Term1'!F57)</f>
        <v/>
      </c>
      <c r="L57" s="111">
        <f t="shared" si="2"/>
        <v>12.5</v>
      </c>
      <c r="M57" s="122">
        <f t="shared" si="3"/>
        <v>12.96875</v>
      </c>
      <c r="N57" s="110" t="str">
        <f t="shared" si="4"/>
        <v>V</v>
      </c>
    </row>
    <row r="58" spans="1:14" ht="12.6" customHeight="1">
      <c r="A58" s="121">
        <v>51</v>
      </c>
      <c r="B58" s="209" t="s">
        <v>499</v>
      </c>
      <c r="C58" s="202" t="s">
        <v>398</v>
      </c>
      <c r="D58" s="111">
        <f>'[8]M1 AVR'!E58</f>
        <v>12.399999999999999</v>
      </c>
      <c r="E58" s="111" t="str">
        <f>IF('[8]Ratt Anglais'!F58="","",'[8]Ratt Anglais'!F58)</f>
        <v/>
      </c>
      <c r="F58" s="111">
        <f t="shared" si="0"/>
        <v>12.399999999999999</v>
      </c>
      <c r="G58" s="112">
        <f>'[8]M1 AVR'!G58</f>
        <v>13</v>
      </c>
      <c r="H58" s="112" t="str">
        <f>IF('[8]Ratt Français'!F58="","",'[8]Ratt Français'!F58)</f>
        <v/>
      </c>
      <c r="I58" s="111">
        <f t="shared" si="1"/>
        <v>13</v>
      </c>
      <c r="J58" s="111">
        <f>'[8]M1 AVR'!I58</f>
        <v>12</v>
      </c>
      <c r="K58" s="111" t="str">
        <f>IF('[8]Ratt Term1'!F58="","",'[8]Ratt Term1'!F58)</f>
        <v/>
      </c>
      <c r="L58" s="111">
        <f t="shared" si="2"/>
        <v>12</v>
      </c>
      <c r="M58" s="122">
        <f t="shared" si="3"/>
        <v>12.524999999999999</v>
      </c>
      <c r="N58" s="110" t="str">
        <f t="shared" si="4"/>
        <v>V</v>
      </c>
    </row>
    <row r="59" spans="1:14" ht="12.6" customHeight="1">
      <c r="A59" s="121">
        <v>52</v>
      </c>
      <c r="B59" s="201" t="s">
        <v>498</v>
      </c>
      <c r="C59" s="202" t="s">
        <v>361</v>
      </c>
      <c r="D59" s="111">
        <f>'[8]M1 AVR'!E59</f>
        <v>11.6</v>
      </c>
      <c r="E59" s="111">
        <f>IF('[8]Ratt Anglais'!F59="","",'[8]Ratt Anglais'!F59)</f>
        <v>12</v>
      </c>
      <c r="F59" s="111">
        <f t="shared" si="0"/>
        <v>12</v>
      </c>
      <c r="G59" s="112">
        <f>'[8]M1 AVR'!G59</f>
        <v>12</v>
      </c>
      <c r="H59" s="112" t="str">
        <f>IF('[8]Ratt Français'!F59="","",'[8]Ratt Français'!F59)</f>
        <v/>
      </c>
      <c r="I59" s="111">
        <f t="shared" si="1"/>
        <v>12</v>
      </c>
      <c r="J59" s="111">
        <f>'[8]M1 AVR'!I59</f>
        <v>12</v>
      </c>
      <c r="K59" s="111" t="str">
        <f>IF('[8]Ratt Term1'!F59="","",'[8]Ratt Term1'!F59)</f>
        <v/>
      </c>
      <c r="L59" s="111">
        <f t="shared" si="2"/>
        <v>12</v>
      </c>
      <c r="M59" s="122">
        <f t="shared" si="3"/>
        <v>12</v>
      </c>
      <c r="N59" s="110" t="str">
        <f t="shared" si="4"/>
        <v>VAR</v>
      </c>
    </row>
    <row r="60" spans="1:14" ht="12.6" customHeight="1">
      <c r="A60" s="121">
        <v>53</v>
      </c>
      <c r="B60" s="201" t="s">
        <v>584</v>
      </c>
      <c r="C60" s="202" t="s">
        <v>133</v>
      </c>
      <c r="D60" s="111">
        <f>'[8]M1 AVR'!E60</f>
        <v>10.8</v>
      </c>
      <c r="E60" s="111" t="str">
        <f>IF('[8]Ratt Anglais'!F60="","",'[8]Ratt Anglais'!F60)</f>
        <v/>
      </c>
      <c r="F60" s="111">
        <f t="shared" si="0"/>
        <v>10.8</v>
      </c>
      <c r="G60" s="112">
        <f>'[8]M1 AVR'!G60</f>
        <v>13.5</v>
      </c>
      <c r="H60" s="112" t="str">
        <f>IF('[8]Ratt Français'!F60="","",'[8]Ratt Français'!F60)</f>
        <v/>
      </c>
      <c r="I60" s="111">
        <f t="shared" si="1"/>
        <v>13.5</v>
      </c>
      <c r="J60" s="111">
        <f>'[8]M1 AVR'!I60</f>
        <v>17.5</v>
      </c>
      <c r="K60" s="111" t="str">
        <f>IF('[8]Ratt Term1'!F60="","",'[8]Ratt Term1'!F60)</f>
        <v/>
      </c>
      <c r="L60" s="111">
        <f t="shared" si="2"/>
        <v>17.5</v>
      </c>
      <c r="M60" s="122">
        <f t="shared" si="3"/>
        <v>13.487500000000001</v>
      </c>
      <c r="N60" s="110" t="str">
        <f t="shared" si="4"/>
        <v>V</v>
      </c>
    </row>
    <row r="61" spans="1:14" ht="12.6" customHeight="1">
      <c r="A61" s="121">
        <v>54</v>
      </c>
      <c r="B61" s="201" t="s">
        <v>496</v>
      </c>
      <c r="C61" s="202" t="s">
        <v>495</v>
      </c>
      <c r="D61" s="111">
        <f>'[8]M1 AVR'!E61</f>
        <v>12.2</v>
      </c>
      <c r="E61" s="111" t="str">
        <f>IF('[8]Ratt Anglais'!F61="","",'[8]Ratt Anglais'!F61)</f>
        <v/>
      </c>
      <c r="F61" s="111">
        <f t="shared" si="0"/>
        <v>12.2</v>
      </c>
      <c r="G61" s="112">
        <f>'[8]M1 AVR'!G61</f>
        <v>12</v>
      </c>
      <c r="H61" s="112" t="str">
        <f>IF('[8]Ratt Français'!F61="","",'[8]Ratt Français'!F61)</f>
        <v/>
      </c>
      <c r="I61" s="111">
        <f t="shared" si="1"/>
        <v>12</v>
      </c>
      <c r="J61" s="111">
        <f>'[8]M1 AVR'!I61</f>
        <v>17</v>
      </c>
      <c r="K61" s="111" t="str">
        <f>IF('[8]Ratt Term1'!F61="","",'[8]Ratt Term1'!F61)</f>
        <v/>
      </c>
      <c r="L61" s="111">
        <f t="shared" si="2"/>
        <v>17</v>
      </c>
      <c r="M61" s="122">
        <f t="shared" si="3"/>
        <v>13.324999999999999</v>
      </c>
      <c r="N61" s="110" t="str">
        <f t="shared" si="4"/>
        <v>V</v>
      </c>
    </row>
    <row r="62" spans="1:14" ht="12.6" customHeight="1">
      <c r="A62" s="121">
        <v>55</v>
      </c>
      <c r="B62" s="209" t="s">
        <v>494</v>
      </c>
      <c r="C62" s="202" t="s">
        <v>493</v>
      </c>
      <c r="D62" s="111">
        <f>'[8]M1 AVR'!E62</f>
        <v>8.8000000000000007</v>
      </c>
      <c r="E62" s="111" t="str">
        <f>IF('[8]Ratt Anglais'!F62="","",'[8]Ratt Anglais'!F62)</f>
        <v/>
      </c>
      <c r="F62" s="111">
        <f t="shared" si="0"/>
        <v>8.8000000000000007</v>
      </c>
      <c r="G62" s="112">
        <f>'[8]M1 AVR'!G62</f>
        <v>12</v>
      </c>
      <c r="H62" s="112" t="str">
        <f>IF('[8]Ratt Français'!F62="","",'[8]Ratt Français'!F62)</f>
        <v/>
      </c>
      <c r="I62" s="111">
        <f t="shared" si="1"/>
        <v>12</v>
      </c>
      <c r="J62" s="111">
        <f>'[8]M1 AVR'!I62</f>
        <v>17</v>
      </c>
      <c r="K62" s="111" t="str">
        <f>IF('[8]Ratt Term1'!F62="","",'[8]Ratt Term1'!F62)</f>
        <v/>
      </c>
      <c r="L62" s="111">
        <f t="shared" si="2"/>
        <v>17</v>
      </c>
      <c r="M62" s="122">
        <f t="shared" si="3"/>
        <v>12.05</v>
      </c>
      <c r="N62" s="110" t="str">
        <f t="shared" si="4"/>
        <v>V</v>
      </c>
    </row>
    <row r="63" spans="1:14" ht="12.6" customHeight="1">
      <c r="A63" s="121">
        <v>56</v>
      </c>
      <c r="B63" s="211" t="s">
        <v>492</v>
      </c>
      <c r="C63" s="212" t="s">
        <v>491</v>
      </c>
      <c r="D63" s="111">
        <f>'[8]M1 AVR'!E63</f>
        <v>13.7</v>
      </c>
      <c r="E63" s="111" t="str">
        <f>IF('[8]Ratt Anglais'!F63="","",'[8]Ratt Anglais'!F63)</f>
        <v/>
      </c>
      <c r="F63" s="111">
        <f t="shared" si="0"/>
        <v>13.7</v>
      </c>
      <c r="G63" s="112">
        <f>'[8]M1 AVR'!G63</f>
        <v>8.5</v>
      </c>
      <c r="H63" s="112">
        <f>IF('[8]Ratt Français'!F63="","",'[8]Ratt Français'!F63)</f>
        <v>14</v>
      </c>
      <c r="I63" s="111">
        <f t="shared" si="1"/>
        <v>12</v>
      </c>
      <c r="J63" s="111">
        <f>'[8]M1 AVR'!I63</f>
        <v>10</v>
      </c>
      <c r="K63" s="111">
        <f>IF('[8]Ratt Term1'!F63="","",'[8]Ratt Term1'!F63)</f>
        <v>14</v>
      </c>
      <c r="L63" s="111">
        <f t="shared" si="2"/>
        <v>12</v>
      </c>
      <c r="M63" s="122">
        <f t="shared" si="3"/>
        <v>12.637499999999999</v>
      </c>
      <c r="N63" s="110" t="str">
        <f t="shared" si="4"/>
        <v>VAR</v>
      </c>
    </row>
    <row r="64" spans="1:14" ht="12.6" customHeight="1">
      <c r="A64" s="121">
        <v>57</v>
      </c>
      <c r="B64" s="201" t="s">
        <v>490</v>
      </c>
      <c r="C64" s="202" t="s">
        <v>133</v>
      </c>
      <c r="D64" s="111">
        <f>'[8]M1 AVR'!E64</f>
        <v>12.399999999999999</v>
      </c>
      <c r="E64" s="111" t="str">
        <f>IF('[8]Ratt Anglais'!F64="","",'[8]Ratt Anglais'!F64)</f>
        <v/>
      </c>
      <c r="F64" s="111">
        <f t="shared" si="0"/>
        <v>12.399999999999999</v>
      </c>
      <c r="G64" s="112">
        <f>'[8]M1 AVR'!G64</f>
        <v>12</v>
      </c>
      <c r="H64" s="112" t="str">
        <f>IF('[8]Ratt Français'!F64="","",'[8]Ratt Français'!F64)</f>
        <v/>
      </c>
      <c r="I64" s="111">
        <f t="shared" si="1"/>
        <v>12</v>
      </c>
      <c r="J64" s="111">
        <f>'[8]M1 AVR'!I64</f>
        <v>11</v>
      </c>
      <c r="K64" s="111">
        <f>IF('[8]Ratt Term1'!F64="","",'[8]Ratt Term1'!F64)</f>
        <v>15</v>
      </c>
      <c r="L64" s="111">
        <f t="shared" si="2"/>
        <v>12</v>
      </c>
      <c r="M64" s="122">
        <f t="shared" si="3"/>
        <v>12.149999999999999</v>
      </c>
      <c r="N64" s="110" t="str">
        <f t="shared" si="4"/>
        <v>VAR</v>
      </c>
    </row>
    <row r="65" spans="1:14" ht="12.6" customHeight="1">
      <c r="A65" s="121">
        <v>58</v>
      </c>
      <c r="B65" s="213" t="s">
        <v>489</v>
      </c>
      <c r="C65" s="214" t="s">
        <v>488</v>
      </c>
      <c r="D65" s="111">
        <f>'[8]M1 AVR'!E65</f>
        <v>7.4</v>
      </c>
      <c r="E65" s="111">
        <f>IF('[8]Ratt Anglais'!F65="","",'[8]Ratt Anglais'!F65)</f>
        <v>12</v>
      </c>
      <c r="F65" s="111">
        <f t="shared" si="0"/>
        <v>12</v>
      </c>
      <c r="G65" s="112">
        <f>'[8]M1 AVR'!G65</f>
        <v>12</v>
      </c>
      <c r="H65" s="112" t="str">
        <f>IF('[8]Ratt Français'!F65="","",'[8]Ratt Français'!F65)</f>
        <v/>
      </c>
      <c r="I65" s="111">
        <f t="shared" si="1"/>
        <v>12</v>
      </c>
      <c r="J65" s="111">
        <f>'[8]M1 AVR'!I65</f>
        <v>13.5</v>
      </c>
      <c r="K65" s="111" t="str">
        <f>IF('[8]Ratt Term1'!F65="","",'[8]Ratt Term1'!F65)</f>
        <v/>
      </c>
      <c r="L65" s="111">
        <f t="shared" si="2"/>
        <v>13.5</v>
      </c>
      <c r="M65" s="122">
        <f t="shared" si="3"/>
        <v>12.375</v>
      </c>
      <c r="N65" s="110" t="str">
        <f t="shared" si="4"/>
        <v>VAR</v>
      </c>
    </row>
    <row r="66" spans="1:14" ht="12.6" customHeight="1">
      <c r="A66" s="121">
        <v>59</v>
      </c>
      <c r="B66" s="201" t="s">
        <v>487</v>
      </c>
      <c r="C66" s="202" t="s">
        <v>133</v>
      </c>
      <c r="D66" s="111">
        <f>'[8]M1 AVR'!E66</f>
        <v>6.8</v>
      </c>
      <c r="E66" s="111">
        <f>IF('[8]Ratt Anglais'!F66="","",'[8]Ratt Anglais'!F66)</f>
        <v>12</v>
      </c>
      <c r="F66" s="111">
        <f t="shared" si="0"/>
        <v>12</v>
      </c>
      <c r="G66" s="112">
        <f>'[8]M1 AVR'!G66</f>
        <v>12</v>
      </c>
      <c r="H66" s="112" t="str">
        <f>IF('[8]Ratt Français'!F66="","",'[8]Ratt Français'!F66)</f>
        <v/>
      </c>
      <c r="I66" s="111">
        <f t="shared" si="1"/>
        <v>12</v>
      </c>
      <c r="J66" s="111">
        <f>'[8]M1 AVR'!I66</f>
        <v>13.5</v>
      </c>
      <c r="K66" s="111" t="str">
        <f>IF('[8]Ratt Term1'!F66="","",'[8]Ratt Term1'!F66)</f>
        <v/>
      </c>
      <c r="L66" s="111">
        <f t="shared" si="2"/>
        <v>13.5</v>
      </c>
      <c r="M66" s="122">
        <f t="shared" si="3"/>
        <v>12.375</v>
      </c>
      <c r="N66" s="110" t="str">
        <f t="shared" si="4"/>
        <v>VAR</v>
      </c>
    </row>
    <row r="67" spans="1:14" ht="12.6" customHeight="1">
      <c r="A67" s="121">
        <v>60</v>
      </c>
      <c r="B67" s="209" t="s">
        <v>486</v>
      </c>
      <c r="C67" s="202" t="s">
        <v>485</v>
      </c>
      <c r="D67" s="111">
        <f>'[8]M1 AVR'!E67</f>
        <v>14.3</v>
      </c>
      <c r="E67" s="111" t="str">
        <f>IF('[8]Ratt Anglais'!F67="","",'[8]Ratt Anglais'!F67)</f>
        <v/>
      </c>
      <c r="F67" s="111">
        <f t="shared" si="0"/>
        <v>14.3</v>
      </c>
      <c r="G67" s="112">
        <f>'[8]M1 AVR'!G67</f>
        <v>10.5</v>
      </c>
      <c r="H67" s="112" t="str">
        <f>IF('[8]Ratt Français'!F67="","",'[8]Ratt Français'!F67)</f>
        <v/>
      </c>
      <c r="I67" s="111">
        <f t="shared" si="1"/>
        <v>10.5</v>
      </c>
      <c r="J67" s="111">
        <f>'[8]M1 AVR'!I67</f>
        <v>12</v>
      </c>
      <c r="K67" s="111" t="str">
        <f>IF('[8]Ratt Term1'!F67="","",'[8]Ratt Term1'!F67)</f>
        <v/>
      </c>
      <c r="L67" s="111">
        <f t="shared" si="2"/>
        <v>12</v>
      </c>
      <c r="M67" s="122">
        <f t="shared" si="3"/>
        <v>12.3</v>
      </c>
      <c r="N67" s="110" t="str">
        <f t="shared" si="4"/>
        <v>V</v>
      </c>
    </row>
    <row r="68" spans="1:14" ht="12.6" customHeight="1">
      <c r="A68" s="121">
        <v>61</v>
      </c>
      <c r="B68" s="209" t="s">
        <v>484</v>
      </c>
      <c r="C68" s="202" t="s">
        <v>402</v>
      </c>
      <c r="D68" s="111">
        <f>'[8]M1 AVR'!E68</f>
        <v>13</v>
      </c>
      <c r="E68" s="111" t="str">
        <f>IF('[8]Ratt Anglais'!F68="","",'[8]Ratt Anglais'!F68)</f>
        <v/>
      </c>
      <c r="F68" s="111">
        <f t="shared" si="0"/>
        <v>13</v>
      </c>
      <c r="G68" s="112">
        <f>'[8]M1 AVR'!G68</f>
        <v>13.5</v>
      </c>
      <c r="H68" s="112" t="str">
        <f>IF('[8]Ratt Français'!F68="","",'[8]Ratt Français'!F68)</f>
        <v/>
      </c>
      <c r="I68" s="111">
        <f t="shared" si="1"/>
        <v>13.5</v>
      </c>
      <c r="J68" s="111">
        <f>'[8]M1 AVR'!I68</f>
        <v>18.5</v>
      </c>
      <c r="K68" s="111" t="str">
        <f>IF('[8]Ratt Term1'!F68="","",'[8]Ratt Term1'!F68)</f>
        <v/>
      </c>
      <c r="L68" s="111">
        <f t="shared" si="2"/>
        <v>18.5</v>
      </c>
      <c r="M68" s="122">
        <f t="shared" si="3"/>
        <v>14.5625</v>
      </c>
      <c r="N68" s="110" t="str">
        <f t="shared" si="4"/>
        <v>V</v>
      </c>
    </row>
    <row r="69" spans="1:14" ht="12.6" customHeight="1">
      <c r="A69" s="121">
        <v>62</v>
      </c>
      <c r="B69" s="209" t="s">
        <v>483</v>
      </c>
      <c r="C69" s="202" t="s">
        <v>373</v>
      </c>
      <c r="D69" s="111">
        <f>'[8]M1 AVR'!E69</f>
        <v>8.3000000000000007</v>
      </c>
      <c r="E69" s="111">
        <f>IF('[8]Ratt Anglais'!F69="","",'[8]Ratt Anglais'!F69)</f>
        <v>12</v>
      </c>
      <c r="F69" s="111">
        <f t="shared" si="0"/>
        <v>12</v>
      </c>
      <c r="G69" s="112">
        <f>'[8]M1 AVR'!G69</f>
        <v>10</v>
      </c>
      <c r="H69" s="112">
        <f>IF('[8]Ratt Français'!F69="","",'[8]Ratt Français'!F69)</f>
        <v>14</v>
      </c>
      <c r="I69" s="111">
        <f t="shared" si="1"/>
        <v>12</v>
      </c>
      <c r="J69" s="111">
        <f>'[8]M1 AVR'!I69</f>
        <v>14</v>
      </c>
      <c r="K69" s="111" t="str">
        <f>IF('[8]Ratt Term1'!F69="","",'[8]Ratt Term1'!F69)</f>
        <v/>
      </c>
      <c r="L69" s="111">
        <f t="shared" si="2"/>
        <v>14</v>
      </c>
      <c r="M69" s="122">
        <f t="shared" si="3"/>
        <v>12.5</v>
      </c>
      <c r="N69" s="110" t="str">
        <f t="shared" si="4"/>
        <v>VAR</v>
      </c>
    </row>
    <row r="70" spans="1:14" ht="12.6" customHeight="1">
      <c r="A70" s="121">
        <v>63</v>
      </c>
      <c r="B70" s="201" t="s">
        <v>482</v>
      </c>
      <c r="C70" s="202" t="s">
        <v>481</v>
      </c>
      <c r="D70" s="111">
        <f>'[8]M1 AVR'!E70</f>
        <v>11.6</v>
      </c>
      <c r="E70" s="111">
        <f>IF('[8]Ratt Anglais'!F70="","",'[8]Ratt Anglais'!F70)</f>
        <v>12</v>
      </c>
      <c r="F70" s="111">
        <f t="shared" si="0"/>
        <v>12</v>
      </c>
      <c r="G70" s="112">
        <f>'[8]M1 AVR'!G70</f>
        <v>10</v>
      </c>
      <c r="H70" s="112">
        <f>IF('[8]Ratt Français'!F70="","",'[8]Ratt Français'!F70)</f>
        <v>13</v>
      </c>
      <c r="I70" s="111">
        <f t="shared" si="1"/>
        <v>12</v>
      </c>
      <c r="J70" s="111">
        <f>'[8]M1 AVR'!I70</f>
        <v>9.5</v>
      </c>
      <c r="K70" s="111">
        <f>IF('[8]Ratt Term1'!F70="","",'[8]Ratt Term1'!F70)</f>
        <v>14</v>
      </c>
      <c r="L70" s="111">
        <f t="shared" si="2"/>
        <v>12</v>
      </c>
      <c r="M70" s="122">
        <f t="shared" si="3"/>
        <v>12</v>
      </c>
      <c r="N70" s="110" t="str">
        <f t="shared" si="4"/>
        <v>VAR</v>
      </c>
    </row>
    <row r="71" spans="1:14" ht="12.6" customHeight="1">
      <c r="A71" s="121">
        <v>64</v>
      </c>
      <c r="B71" s="211" t="s">
        <v>480</v>
      </c>
      <c r="C71" s="212" t="s">
        <v>479</v>
      </c>
      <c r="D71" s="111">
        <f>'[8]M1 AVR'!E71</f>
        <v>11</v>
      </c>
      <c r="E71" s="111">
        <f>IF('[8]Ratt Anglais'!F71="","",'[8]Ratt Anglais'!F71)</f>
        <v>12</v>
      </c>
      <c r="F71" s="111">
        <f t="shared" si="0"/>
        <v>12</v>
      </c>
      <c r="G71" s="112">
        <f>'[8]M1 AVR'!G71</f>
        <v>5.5</v>
      </c>
      <c r="H71" s="112">
        <f>IF('[8]Ratt Français'!F71="","",'[8]Ratt Français'!F71)</f>
        <v>12</v>
      </c>
      <c r="I71" s="111">
        <f t="shared" si="1"/>
        <v>12</v>
      </c>
      <c r="J71" s="111">
        <f>'[8]M1 AVR'!I71</f>
        <v>13</v>
      </c>
      <c r="K71" s="111" t="str">
        <f>IF('[8]Ratt Term1'!F71="","",'[8]Ratt Term1'!F71)</f>
        <v/>
      </c>
      <c r="L71" s="111">
        <f t="shared" si="2"/>
        <v>13</v>
      </c>
      <c r="M71" s="122">
        <f t="shared" si="3"/>
        <v>12.25</v>
      </c>
      <c r="N71" s="110" t="str">
        <f t="shared" si="4"/>
        <v>VAR</v>
      </c>
    </row>
    <row r="72" spans="1:14" ht="12.6" customHeight="1">
      <c r="A72" s="121">
        <v>65</v>
      </c>
      <c r="B72" s="209" t="s">
        <v>478</v>
      </c>
      <c r="C72" s="202" t="s">
        <v>477</v>
      </c>
      <c r="D72" s="111">
        <f>'[8]M1 AVR'!E72</f>
        <v>12</v>
      </c>
      <c r="E72" s="111" t="str">
        <f>IF('[8]Ratt Anglais'!F72="","",'[8]Ratt Anglais'!F72)</f>
        <v/>
      </c>
      <c r="F72" s="111">
        <f t="shared" ref="F72:F135" si="5">IF(E72="",D72,IF(E72&lt;=12,MAX(D72,E72),12))</f>
        <v>12</v>
      </c>
      <c r="G72" s="112">
        <f>'[8]M1 AVR'!G72</f>
        <v>8</v>
      </c>
      <c r="H72" s="112">
        <f>IF('[8]Ratt Français'!F72="","",'[8]Ratt Français'!F72)</f>
        <v>13</v>
      </c>
      <c r="I72" s="111">
        <f t="shared" ref="I72:I135" si="6">IF(H72="",G72,IF(H72&lt;=12,MAX(G72,H72),12))</f>
        <v>12</v>
      </c>
      <c r="J72" s="111">
        <f>'[8]M1 AVR'!I72</f>
        <v>6</v>
      </c>
      <c r="K72" s="111">
        <f>IF('[8]Ratt Term1'!F72="","",'[8]Ratt Term1'!F72)</f>
        <v>10</v>
      </c>
      <c r="L72" s="111">
        <f t="shared" ref="L72:L135" si="7">IF(K72="",J72,IF(K72&lt;=12,MAX(J72,K72),12))</f>
        <v>10</v>
      </c>
      <c r="M72" s="122">
        <f t="shared" si="3"/>
        <v>11.5</v>
      </c>
      <c r="N72" s="110" t="str">
        <f t="shared" si="4"/>
        <v>NV</v>
      </c>
    </row>
    <row r="73" spans="1:14" ht="12.6" customHeight="1">
      <c r="A73" s="121">
        <v>66</v>
      </c>
      <c r="B73" s="209" t="s">
        <v>476</v>
      </c>
      <c r="C73" s="202" t="s">
        <v>277</v>
      </c>
      <c r="D73" s="111">
        <f>'[8]M1 AVR'!E73</f>
        <v>12.600000000000001</v>
      </c>
      <c r="E73" s="111" t="str">
        <f>IF('[8]Ratt Anglais'!F73="","",'[8]Ratt Anglais'!F73)</f>
        <v/>
      </c>
      <c r="F73" s="111">
        <f t="shared" si="5"/>
        <v>12.600000000000001</v>
      </c>
      <c r="G73" s="112">
        <f>'[8]M1 AVR'!G73</f>
        <v>12.5</v>
      </c>
      <c r="H73" s="112" t="str">
        <f>IF('[8]Ratt Français'!F73="","",'[8]Ratt Français'!F73)</f>
        <v/>
      </c>
      <c r="I73" s="111">
        <f t="shared" si="6"/>
        <v>12.5</v>
      </c>
      <c r="J73" s="111">
        <f>'[8]M1 AVR'!I73</f>
        <v>17.5</v>
      </c>
      <c r="K73" s="111" t="str">
        <f>IF('[8]Ratt Term1'!F73="","",'[8]Ratt Term1'!F73)</f>
        <v/>
      </c>
      <c r="L73" s="111">
        <f t="shared" si="7"/>
        <v>17.5</v>
      </c>
      <c r="M73" s="122">
        <f t="shared" ref="M73:M136" si="8">(F73*0.375+I73*0.375+L73*0.25)</f>
        <v>13.787500000000001</v>
      </c>
      <c r="N73" s="110" t="str">
        <f t="shared" ref="N73:N136" si="9">IF(M73&lt;8,"AR",IF(M73&lt;12,"NV",IF(AND(E73="",H73="",K73=""),"V","VAR")))</f>
        <v>V</v>
      </c>
    </row>
    <row r="74" spans="1:14" ht="12.6" customHeight="1">
      <c r="A74" s="121">
        <v>67</v>
      </c>
      <c r="B74" s="209" t="s">
        <v>475</v>
      </c>
      <c r="C74" s="202" t="s">
        <v>277</v>
      </c>
      <c r="D74" s="111">
        <f>'[8]M1 AVR'!E74</f>
        <v>11.4</v>
      </c>
      <c r="E74" s="111" t="str">
        <f>IF('[8]Ratt Anglais'!F74="","",'[8]Ratt Anglais'!F74)</f>
        <v/>
      </c>
      <c r="F74" s="111">
        <f t="shared" si="5"/>
        <v>11.4</v>
      </c>
      <c r="G74" s="112">
        <f>'[8]M1 AVR'!G74</f>
        <v>9.5</v>
      </c>
      <c r="H74" s="112" t="str">
        <f>IF('[8]Ratt Français'!F74="","",'[8]Ratt Français'!F74)</f>
        <v/>
      </c>
      <c r="I74" s="111">
        <f t="shared" si="6"/>
        <v>9.5</v>
      </c>
      <c r="J74" s="111">
        <f>'[8]M1 AVR'!I74</f>
        <v>17.5</v>
      </c>
      <c r="K74" s="111" t="str">
        <f>IF('[8]Ratt Term1'!F74="","",'[8]Ratt Term1'!F74)</f>
        <v/>
      </c>
      <c r="L74" s="111">
        <f t="shared" si="7"/>
        <v>17.5</v>
      </c>
      <c r="M74" s="122">
        <f t="shared" si="8"/>
        <v>12.2125</v>
      </c>
      <c r="N74" s="110" t="str">
        <f t="shared" si="9"/>
        <v>V</v>
      </c>
    </row>
    <row r="75" spans="1:14" ht="12.6" customHeight="1">
      <c r="A75" s="121">
        <v>68</v>
      </c>
      <c r="B75" s="201" t="s">
        <v>474</v>
      </c>
      <c r="C75" s="202" t="s">
        <v>473</v>
      </c>
      <c r="D75" s="111">
        <f>'[8]M1 AVR'!E75</f>
        <v>10.4</v>
      </c>
      <c r="E75" s="111" t="str">
        <f>IF('[8]Ratt Anglais'!F75="","",'[8]Ratt Anglais'!F75)</f>
        <v/>
      </c>
      <c r="F75" s="111">
        <f t="shared" si="5"/>
        <v>10.4</v>
      </c>
      <c r="G75" s="112">
        <f>'[8]M1 AVR'!G75</f>
        <v>12</v>
      </c>
      <c r="H75" s="112" t="str">
        <f>IF('[8]Ratt Français'!F75="","",'[8]Ratt Français'!F75)</f>
        <v/>
      </c>
      <c r="I75" s="111">
        <f t="shared" si="6"/>
        <v>12</v>
      </c>
      <c r="J75" s="111">
        <f>'[8]M1 AVR'!I75</f>
        <v>17.5</v>
      </c>
      <c r="K75" s="111" t="str">
        <f>IF('[8]Ratt Term1'!F75="","",'[8]Ratt Term1'!F75)</f>
        <v/>
      </c>
      <c r="L75" s="111">
        <f t="shared" si="7"/>
        <v>17.5</v>
      </c>
      <c r="M75" s="122">
        <f t="shared" si="8"/>
        <v>12.775</v>
      </c>
      <c r="N75" s="110" t="str">
        <f t="shared" si="9"/>
        <v>V</v>
      </c>
    </row>
    <row r="76" spans="1:14" ht="12.6" customHeight="1">
      <c r="A76" s="121">
        <v>69</v>
      </c>
      <c r="B76" s="209" t="s">
        <v>472</v>
      </c>
      <c r="C76" s="202" t="s">
        <v>187</v>
      </c>
      <c r="D76" s="111">
        <f>'[8]M1 AVR'!E76</f>
        <v>14</v>
      </c>
      <c r="E76" s="111" t="str">
        <f>IF('[8]Ratt Anglais'!F76="","",'[8]Ratt Anglais'!F76)</f>
        <v/>
      </c>
      <c r="F76" s="111">
        <f t="shared" si="5"/>
        <v>14</v>
      </c>
      <c r="G76" s="112">
        <f>'[8]M1 AVR'!G76</f>
        <v>13.5</v>
      </c>
      <c r="H76" s="112" t="str">
        <f>IF('[8]Ratt Français'!F76="","",'[8]Ratt Français'!F76)</f>
        <v/>
      </c>
      <c r="I76" s="111">
        <f t="shared" si="6"/>
        <v>13.5</v>
      </c>
      <c r="J76" s="111">
        <f>'[8]M1 AVR'!I76</f>
        <v>14.5</v>
      </c>
      <c r="K76" s="111" t="str">
        <f>IF('[8]Ratt Term1'!F76="","",'[8]Ratt Term1'!F76)</f>
        <v/>
      </c>
      <c r="L76" s="111">
        <f t="shared" si="7"/>
        <v>14.5</v>
      </c>
      <c r="M76" s="122">
        <f t="shared" si="8"/>
        <v>13.9375</v>
      </c>
      <c r="N76" s="110" t="str">
        <f t="shared" si="9"/>
        <v>V</v>
      </c>
    </row>
    <row r="77" spans="1:14" ht="12.6" customHeight="1">
      <c r="A77" s="121">
        <v>70</v>
      </c>
      <c r="B77" s="201" t="s">
        <v>471</v>
      </c>
      <c r="C77" s="202" t="s">
        <v>207</v>
      </c>
      <c r="D77" s="111">
        <f>'[8]M1 AVR'!E77</f>
        <v>10.6</v>
      </c>
      <c r="E77" s="111" t="str">
        <f>IF('[8]Ratt Anglais'!F77="","",'[8]Ratt Anglais'!F77)</f>
        <v/>
      </c>
      <c r="F77" s="111">
        <f t="shared" si="5"/>
        <v>10.6</v>
      </c>
      <c r="G77" s="112">
        <f>'[8]M1 AVR'!G77</f>
        <v>11</v>
      </c>
      <c r="H77" s="112" t="str">
        <f>IF('[8]Ratt Français'!F77="","",'[8]Ratt Français'!F77)</f>
        <v/>
      </c>
      <c r="I77" s="111">
        <f t="shared" si="6"/>
        <v>11</v>
      </c>
      <c r="J77" s="111">
        <f>'[8]M1 AVR'!I77</f>
        <v>17.5</v>
      </c>
      <c r="K77" s="111" t="str">
        <f>IF('[8]Ratt Term1'!F77="","",'[8]Ratt Term1'!F77)</f>
        <v/>
      </c>
      <c r="L77" s="111">
        <f t="shared" si="7"/>
        <v>17.5</v>
      </c>
      <c r="M77" s="122">
        <f t="shared" si="8"/>
        <v>12.475</v>
      </c>
      <c r="N77" s="110" t="str">
        <f t="shared" si="9"/>
        <v>V</v>
      </c>
    </row>
    <row r="78" spans="1:14" ht="12.6" customHeight="1">
      <c r="A78" s="121">
        <v>71</v>
      </c>
      <c r="B78" s="209" t="s">
        <v>470</v>
      </c>
      <c r="C78" s="202" t="s">
        <v>359</v>
      </c>
      <c r="D78" s="111">
        <f>'[8]M1 AVR'!E78</f>
        <v>13</v>
      </c>
      <c r="E78" s="111" t="str">
        <f>IF('[8]Ratt Anglais'!F78="","",'[8]Ratt Anglais'!F78)</f>
        <v/>
      </c>
      <c r="F78" s="111">
        <f t="shared" si="5"/>
        <v>13</v>
      </c>
      <c r="G78" s="112">
        <f>'[8]M1 AVR'!G78</f>
        <v>11</v>
      </c>
      <c r="H78" s="112">
        <f>IF('[8]Ratt Français'!F78="","",'[8]Ratt Français'!F78)</f>
        <v>14</v>
      </c>
      <c r="I78" s="111">
        <f t="shared" si="6"/>
        <v>12</v>
      </c>
      <c r="J78" s="111">
        <f>'[8]M1 AVR'!I78</f>
        <v>9</v>
      </c>
      <c r="K78" s="111">
        <f>IF('[8]Ratt Term1'!F78="","",'[8]Ratt Term1'!F78)</f>
        <v>13</v>
      </c>
      <c r="L78" s="111">
        <f t="shared" si="7"/>
        <v>12</v>
      </c>
      <c r="M78" s="122">
        <f t="shared" si="8"/>
        <v>12.375</v>
      </c>
      <c r="N78" s="110" t="str">
        <f t="shared" si="9"/>
        <v>VAR</v>
      </c>
    </row>
    <row r="79" spans="1:14" ht="12.6" customHeight="1">
      <c r="A79" s="121">
        <v>72</v>
      </c>
      <c r="B79" s="201" t="s">
        <v>469</v>
      </c>
      <c r="C79" s="202" t="s">
        <v>468</v>
      </c>
      <c r="D79" s="111">
        <f>'[8]M1 AVR'!E79</f>
        <v>13.3</v>
      </c>
      <c r="E79" s="111" t="str">
        <f>IF('[8]Ratt Anglais'!F79="","",'[8]Ratt Anglais'!F79)</f>
        <v/>
      </c>
      <c r="F79" s="111">
        <f t="shared" si="5"/>
        <v>13.3</v>
      </c>
      <c r="G79" s="112">
        <f>'[8]M1 AVR'!G79</f>
        <v>9.5</v>
      </c>
      <c r="H79" s="112" t="str">
        <f>IF('[8]Ratt Français'!F79="","",'[8]Ratt Français'!F79)</f>
        <v/>
      </c>
      <c r="I79" s="111">
        <f t="shared" si="6"/>
        <v>9.5</v>
      </c>
      <c r="J79" s="111">
        <f>'[8]M1 AVR'!I79</f>
        <v>16</v>
      </c>
      <c r="K79" s="111" t="str">
        <f>IF('[8]Ratt Term1'!F79="","",'[8]Ratt Term1'!F79)</f>
        <v/>
      </c>
      <c r="L79" s="111">
        <f t="shared" si="7"/>
        <v>16</v>
      </c>
      <c r="M79" s="122">
        <f t="shared" si="8"/>
        <v>12.55</v>
      </c>
      <c r="N79" s="110" t="str">
        <f t="shared" si="9"/>
        <v>V</v>
      </c>
    </row>
    <row r="80" spans="1:14" ht="12.6" customHeight="1">
      <c r="A80" s="121">
        <v>73</v>
      </c>
      <c r="B80" s="209" t="s">
        <v>467</v>
      </c>
      <c r="C80" s="202" t="s">
        <v>434</v>
      </c>
      <c r="D80" s="111">
        <f>'[8]M1 AVR'!E80</f>
        <v>12</v>
      </c>
      <c r="E80" s="111" t="str">
        <f>IF('[8]Ratt Anglais'!F80="","",'[8]Ratt Anglais'!F80)</f>
        <v/>
      </c>
      <c r="F80" s="111">
        <f t="shared" si="5"/>
        <v>12</v>
      </c>
      <c r="G80" s="112">
        <f>'[8]M1 AVR'!G80</f>
        <v>12</v>
      </c>
      <c r="H80" s="112" t="str">
        <f>IF('[8]Ratt Français'!F80="","",'[8]Ratt Français'!F80)</f>
        <v/>
      </c>
      <c r="I80" s="111">
        <f t="shared" si="6"/>
        <v>12</v>
      </c>
      <c r="J80" s="111">
        <f>'[8]M1 AVR'!I80</f>
        <v>14.5</v>
      </c>
      <c r="K80" s="111" t="str">
        <f>IF('[8]Ratt Term1'!F80="","",'[8]Ratt Term1'!F80)</f>
        <v/>
      </c>
      <c r="L80" s="111">
        <f t="shared" si="7"/>
        <v>14.5</v>
      </c>
      <c r="M80" s="122">
        <f t="shared" si="8"/>
        <v>12.625</v>
      </c>
      <c r="N80" s="110" t="str">
        <f t="shared" si="9"/>
        <v>V</v>
      </c>
    </row>
    <row r="81" spans="1:14" ht="12.6" customHeight="1">
      <c r="A81" s="121">
        <v>74</v>
      </c>
      <c r="B81" s="210" t="s">
        <v>466</v>
      </c>
      <c r="C81" s="210" t="s">
        <v>465</v>
      </c>
      <c r="D81" s="111">
        <f>'[8]M1 AVR'!E81</f>
        <v>11.9</v>
      </c>
      <c r="E81" s="111" t="str">
        <f>IF('[8]Ratt Anglais'!F81="","",'[8]Ratt Anglais'!F81)</f>
        <v/>
      </c>
      <c r="F81" s="111">
        <f t="shared" si="5"/>
        <v>11.9</v>
      </c>
      <c r="G81" s="112">
        <f>'[8]M1 AVR'!G81</f>
        <v>12.5</v>
      </c>
      <c r="H81" s="112" t="str">
        <f>IF('[8]Ratt Français'!F81="","",'[8]Ratt Français'!F81)</f>
        <v/>
      </c>
      <c r="I81" s="111">
        <f t="shared" si="6"/>
        <v>12.5</v>
      </c>
      <c r="J81" s="111">
        <f>'[8]M1 AVR'!I81</f>
        <v>17</v>
      </c>
      <c r="K81" s="111" t="str">
        <f>IF('[8]Ratt Term1'!F81="","",'[8]Ratt Term1'!F81)</f>
        <v/>
      </c>
      <c r="L81" s="111">
        <f t="shared" si="7"/>
        <v>17</v>
      </c>
      <c r="M81" s="122">
        <f t="shared" si="8"/>
        <v>13.4</v>
      </c>
      <c r="N81" s="110" t="str">
        <f t="shared" si="9"/>
        <v>V</v>
      </c>
    </row>
    <row r="82" spans="1:14" ht="12.6" customHeight="1">
      <c r="A82" s="121">
        <v>75</v>
      </c>
      <c r="B82" s="201" t="s">
        <v>464</v>
      </c>
      <c r="C82" s="202" t="s">
        <v>463</v>
      </c>
      <c r="D82" s="111">
        <f>'[8]M1 AVR'!E82</f>
        <v>9.6</v>
      </c>
      <c r="E82" s="111" t="str">
        <f>IF('[8]Ratt Anglais'!F82="","",'[8]Ratt Anglais'!F82)</f>
        <v/>
      </c>
      <c r="F82" s="111">
        <f t="shared" si="5"/>
        <v>9.6</v>
      </c>
      <c r="G82" s="112">
        <f>'[8]M1 AVR'!G82</f>
        <v>14</v>
      </c>
      <c r="H82" s="112" t="str">
        <f>IF('[8]Ratt Français'!F82="","",'[8]Ratt Français'!F82)</f>
        <v/>
      </c>
      <c r="I82" s="111">
        <f t="shared" si="6"/>
        <v>14</v>
      </c>
      <c r="J82" s="111">
        <f>'[8]M1 AVR'!I82</f>
        <v>17.5</v>
      </c>
      <c r="K82" s="111" t="str">
        <f>IF('[8]Ratt Term1'!F82="","",'[8]Ratt Term1'!F82)</f>
        <v/>
      </c>
      <c r="L82" s="111">
        <f t="shared" si="7"/>
        <v>17.5</v>
      </c>
      <c r="M82" s="122">
        <f t="shared" si="8"/>
        <v>13.225</v>
      </c>
      <c r="N82" s="110" t="str">
        <f t="shared" si="9"/>
        <v>V</v>
      </c>
    </row>
    <row r="83" spans="1:14" ht="12.6" customHeight="1">
      <c r="A83" s="121">
        <v>76</v>
      </c>
      <c r="B83" s="209" t="s">
        <v>462</v>
      </c>
      <c r="C83" s="202" t="s">
        <v>359</v>
      </c>
      <c r="D83" s="111">
        <f>'[8]M1 AVR'!E83</f>
        <v>7.4</v>
      </c>
      <c r="E83" s="111">
        <f>IF('[8]Ratt Anglais'!F83="","",'[8]Ratt Anglais'!F83)</f>
        <v>11</v>
      </c>
      <c r="F83" s="111">
        <f t="shared" si="5"/>
        <v>11</v>
      </c>
      <c r="G83" s="112">
        <f>'[8]M1 AVR'!G83</f>
        <v>9</v>
      </c>
      <c r="H83" s="112">
        <f>IF('[8]Ratt Français'!F83="","",'[8]Ratt Français'!F83)</f>
        <v>13</v>
      </c>
      <c r="I83" s="111">
        <f t="shared" si="6"/>
        <v>12</v>
      </c>
      <c r="J83" s="111">
        <f>'[8]M1 AVR'!I83</f>
        <v>11</v>
      </c>
      <c r="K83" s="111">
        <f>IF('[8]Ratt Term1'!F83="","",'[8]Ratt Term1'!F83)</f>
        <v>14</v>
      </c>
      <c r="L83" s="111">
        <f t="shared" si="7"/>
        <v>12</v>
      </c>
      <c r="M83" s="122">
        <f t="shared" si="8"/>
        <v>11.625</v>
      </c>
      <c r="N83" s="110" t="str">
        <f t="shared" si="9"/>
        <v>NV</v>
      </c>
    </row>
    <row r="84" spans="1:14" ht="12.6" customHeight="1">
      <c r="A84" s="121">
        <v>77</v>
      </c>
      <c r="B84" s="209" t="s">
        <v>461</v>
      </c>
      <c r="C84" s="202" t="s">
        <v>460</v>
      </c>
      <c r="D84" s="111">
        <f>'[8]M1 AVR'!E84</f>
        <v>12</v>
      </c>
      <c r="E84" s="111" t="str">
        <f>IF('[8]Ratt Anglais'!F84="","",'[8]Ratt Anglais'!F84)</f>
        <v/>
      </c>
      <c r="F84" s="111">
        <f t="shared" si="5"/>
        <v>12</v>
      </c>
      <c r="G84" s="112">
        <f>'[8]M1 AVR'!G84</f>
        <v>10</v>
      </c>
      <c r="H84" s="112">
        <f>IF('[8]Ratt Français'!F84="","",'[8]Ratt Français'!F84)</f>
        <v>14</v>
      </c>
      <c r="I84" s="111">
        <f t="shared" si="6"/>
        <v>12</v>
      </c>
      <c r="J84" s="111">
        <f>'[8]M1 AVR'!I84</f>
        <v>5</v>
      </c>
      <c r="K84" s="111">
        <f>IF('[8]Ratt Term1'!F84="","",'[8]Ratt Term1'!F84)</f>
        <v>0</v>
      </c>
      <c r="L84" s="111">
        <f t="shared" si="7"/>
        <v>5</v>
      </c>
      <c r="M84" s="122">
        <f t="shared" si="8"/>
        <v>10.25</v>
      </c>
      <c r="N84" s="110" t="s">
        <v>288</v>
      </c>
    </row>
    <row r="85" spans="1:14" ht="12.6" customHeight="1">
      <c r="A85" s="121">
        <v>78</v>
      </c>
      <c r="B85" s="201" t="s">
        <v>459</v>
      </c>
      <c r="C85" s="202" t="s">
        <v>458</v>
      </c>
      <c r="D85" s="111">
        <f>'[8]M1 AVR'!E85</f>
        <v>12.600000000000001</v>
      </c>
      <c r="E85" s="111" t="str">
        <f>IF('[8]Ratt Anglais'!F85="","",'[8]Ratt Anglais'!F85)</f>
        <v/>
      </c>
      <c r="F85" s="111">
        <f t="shared" si="5"/>
        <v>12.600000000000001</v>
      </c>
      <c r="G85" s="112">
        <f>'[8]M1 AVR'!G85</f>
        <v>10</v>
      </c>
      <c r="H85" s="112" t="str">
        <f>IF('[8]Ratt Français'!F85="","",'[8]Ratt Français'!F85)</f>
        <v/>
      </c>
      <c r="I85" s="111">
        <f t="shared" si="6"/>
        <v>10</v>
      </c>
      <c r="J85" s="111">
        <f>'[8]M1 AVR'!I85</f>
        <v>19</v>
      </c>
      <c r="K85" s="111" t="str">
        <f>IF('[8]Ratt Term1'!F85="","",'[8]Ratt Term1'!F85)</f>
        <v/>
      </c>
      <c r="L85" s="111">
        <f t="shared" si="7"/>
        <v>19</v>
      </c>
      <c r="M85" s="122">
        <f t="shared" si="8"/>
        <v>13.225000000000001</v>
      </c>
      <c r="N85" s="110" t="str">
        <f t="shared" si="9"/>
        <v>V</v>
      </c>
    </row>
    <row r="86" spans="1:14" ht="12.6" customHeight="1">
      <c r="A86" s="121">
        <v>79</v>
      </c>
      <c r="B86" s="209" t="s">
        <v>457</v>
      </c>
      <c r="C86" s="202" t="s">
        <v>456</v>
      </c>
      <c r="D86" s="111">
        <f>'[8]M1 AVR'!E86</f>
        <v>10.799999999999999</v>
      </c>
      <c r="E86" s="111">
        <f>IF('[8]Ratt Anglais'!F86="","",'[8]Ratt Anglais'!F86)</f>
        <v>12</v>
      </c>
      <c r="F86" s="111">
        <f t="shared" si="5"/>
        <v>12</v>
      </c>
      <c r="G86" s="112">
        <f>'[8]M1 AVR'!G86</f>
        <v>6.5</v>
      </c>
      <c r="H86" s="112">
        <f>IF('[8]Ratt Français'!F86="","",'[8]Ratt Français'!F86)</f>
        <v>10</v>
      </c>
      <c r="I86" s="111">
        <f t="shared" si="6"/>
        <v>10</v>
      </c>
      <c r="J86" s="111">
        <f>'[8]M1 AVR'!I86</f>
        <v>1</v>
      </c>
      <c r="K86" s="111">
        <f>IF('[8]Ratt Term1'!F86="","",'[8]Ratt Term1'!F86)</f>
        <v>8</v>
      </c>
      <c r="L86" s="111">
        <f t="shared" si="7"/>
        <v>8</v>
      </c>
      <c r="M86" s="122">
        <f t="shared" si="8"/>
        <v>10.25</v>
      </c>
      <c r="N86" s="110" t="str">
        <f t="shared" si="9"/>
        <v>NV</v>
      </c>
    </row>
    <row r="87" spans="1:14" ht="12.6" customHeight="1">
      <c r="A87" s="121">
        <v>80</v>
      </c>
      <c r="B87" s="211" t="s">
        <v>455</v>
      </c>
      <c r="C87" s="212" t="s">
        <v>454</v>
      </c>
      <c r="D87" s="111">
        <f>'[8]M1 AVR'!E87</f>
        <v>10.8</v>
      </c>
      <c r="E87" s="111" t="str">
        <f>IF('[8]Ratt Anglais'!F87="","",'[8]Ratt Anglais'!F87)</f>
        <v/>
      </c>
      <c r="F87" s="111">
        <f t="shared" si="5"/>
        <v>10.8</v>
      </c>
      <c r="G87" s="112">
        <f>'[8]M1 AVR'!G87</f>
        <v>12</v>
      </c>
      <c r="H87" s="112" t="str">
        <f>IF('[8]Ratt Français'!F87="","",'[8]Ratt Français'!F87)</f>
        <v/>
      </c>
      <c r="I87" s="111">
        <f t="shared" si="6"/>
        <v>12</v>
      </c>
      <c r="J87" s="111">
        <f>'[8]M1 AVR'!I87</f>
        <v>17.5</v>
      </c>
      <c r="K87" s="111" t="str">
        <f>IF('[8]Ratt Term1'!F87="","",'[8]Ratt Term1'!F87)</f>
        <v/>
      </c>
      <c r="L87" s="111">
        <f t="shared" si="7"/>
        <v>17.5</v>
      </c>
      <c r="M87" s="122">
        <f t="shared" si="8"/>
        <v>12.925000000000001</v>
      </c>
      <c r="N87" s="110" t="str">
        <f t="shared" si="9"/>
        <v>V</v>
      </c>
    </row>
    <row r="88" spans="1:14" ht="12.6" customHeight="1">
      <c r="A88" s="121">
        <v>81</v>
      </c>
      <c r="B88" s="209" t="s">
        <v>453</v>
      </c>
      <c r="C88" s="202" t="s">
        <v>452</v>
      </c>
      <c r="D88" s="111">
        <f>'[8]M1 AVR'!E88</f>
        <v>13.200000000000001</v>
      </c>
      <c r="E88" s="111" t="str">
        <f>IF('[8]Ratt Anglais'!F88="","",'[8]Ratt Anglais'!F88)</f>
        <v/>
      </c>
      <c r="F88" s="111">
        <f t="shared" si="5"/>
        <v>13.200000000000001</v>
      </c>
      <c r="G88" s="112">
        <f>'[8]M1 AVR'!G88</f>
        <v>15</v>
      </c>
      <c r="H88" s="112" t="str">
        <f>IF('[8]Ratt Français'!F88="","",'[8]Ratt Français'!F88)</f>
        <v/>
      </c>
      <c r="I88" s="111">
        <f t="shared" si="6"/>
        <v>15</v>
      </c>
      <c r="J88" s="111">
        <f>'[8]M1 AVR'!I88</f>
        <v>14.5</v>
      </c>
      <c r="K88" s="111" t="str">
        <f>IF('[8]Ratt Term1'!F88="","",'[8]Ratt Term1'!F88)</f>
        <v/>
      </c>
      <c r="L88" s="111">
        <f t="shared" si="7"/>
        <v>14.5</v>
      </c>
      <c r="M88" s="122">
        <f t="shared" si="8"/>
        <v>14.2</v>
      </c>
      <c r="N88" s="110" t="str">
        <f t="shared" si="9"/>
        <v>V</v>
      </c>
    </row>
    <row r="89" spans="1:14" ht="12.6" customHeight="1">
      <c r="A89" s="121">
        <v>82</v>
      </c>
      <c r="B89" s="209" t="s">
        <v>451</v>
      </c>
      <c r="C89" s="202" t="s">
        <v>450</v>
      </c>
      <c r="D89" s="111">
        <f>'[8]M1 AVR'!E89</f>
        <v>13.600000000000001</v>
      </c>
      <c r="E89" s="111" t="str">
        <f>IF('[8]Ratt Anglais'!F89="","",'[8]Ratt Anglais'!F89)</f>
        <v/>
      </c>
      <c r="F89" s="111">
        <f t="shared" si="5"/>
        <v>13.600000000000001</v>
      </c>
      <c r="G89" s="112">
        <f>'[8]M1 AVR'!G89</f>
        <v>11</v>
      </c>
      <c r="H89" s="112" t="str">
        <f>IF('[8]Ratt Français'!F89="","",'[8]Ratt Français'!F89)</f>
        <v/>
      </c>
      <c r="I89" s="111">
        <f t="shared" si="6"/>
        <v>11</v>
      </c>
      <c r="J89" s="111">
        <f>'[8]M1 AVR'!I89</f>
        <v>14.5</v>
      </c>
      <c r="K89" s="111" t="str">
        <f>IF('[8]Ratt Term1'!F89="","",'[8]Ratt Term1'!F89)</f>
        <v/>
      </c>
      <c r="L89" s="111">
        <f t="shared" si="7"/>
        <v>14.5</v>
      </c>
      <c r="M89" s="122">
        <f t="shared" si="8"/>
        <v>12.850000000000001</v>
      </c>
      <c r="N89" s="110" t="str">
        <f t="shared" si="9"/>
        <v>V</v>
      </c>
    </row>
    <row r="90" spans="1:14" ht="12.6" customHeight="1">
      <c r="A90" s="121">
        <v>83</v>
      </c>
      <c r="B90" s="209" t="s">
        <v>449</v>
      </c>
      <c r="C90" s="202" t="s">
        <v>448</v>
      </c>
      <c r="D90" s="111">
        <f>'[8]M1 AVR'!E90</f>
        <v>12.600000000000001</v>
      </c>
      <c r="E90" s="111" t="str">
        <f>IF('[8]Ratt Anglais'!F90="","",'[8]Ratt Anglais'!F90)</f>
        <v/>
      </c>
      <c r="F90" s="111">
        <f t="shared" si="5"/>
        <v>12.600000000000001</v>
      </c>
      <c r="G90" s="112">
        <f>'[8]M1 AVR'!G90</f>
        <v>13</v>
      </c>
      <c r="H90" s="112" t="str">
        <f>IF('[8]Ratt Français'!F90="","",'[8]Ratt Français'!F90)</f>
        <v/>
      </c>
      <c r="I90" s="111">
        <f t="shared" si="6"/>
        <v>13</v>
      </c>
      <c r="J90" s="111">
        <f>'[8]M1 AVR'!I90</f>
        <v>17</v>
      </c>
      <c r="K90" s="111" t="str">
        <f>IF('[8]Ratt Term1'!F90="","",'[8]Ratt Term1'!F90)</f>
        <v/>
      </c>
      <c r="L90" s="111">
        <f t="shared" si="7"/>
        <v>17</v>
      </c>
      <c r="M90" s="122">
        <f t="shared" si="8"/>
        <v>13.850000000000001</v>
      </c>
      <c r="N90" s="110" t="str">
        <f t="shared" si="9"/>
        <v>V</v>
      </c>
    </row>
    <row r="91" spans="1:14" ht="12.6" customHeight="1">
      <c r="A91" s="121">
        <v>84</v>
      </c>
      <c r="B91" s="211" t="s">
        <v>447</v>
      </c>
      <c r="C91" s="212" t="s">
        <v>275</v>
      </c>
      <c r="D91" s="111">
        <f>'[8]M1 AVR'!E91</f>
        <v>10.8</v>
      </c>
      <c r="E91" s="111">
        <f>IF('[8]Ratt Anglais'!F91="","",'[8]Ratt Anglais'!F91)</f>
        <v>12</v>
      </c>
      <c r="F91" s="111">
        <f t="shared" si="5"/>
        <v>12</v>
      </c>
      <c r="G91" s="112">
        <f>'[8]M1 AVR'!G91</f>
        <v>9</v>
      </c>
      <c r="H91" s="112">
        <f>IF('[8]Ratt Français'!F91="","",'[8]Ratt Français'!F91)</f>
        <v>14</v>
      </c>
      <c r="I91" s="111">
        <f t="shared" si="6"/>
        <v>12</v>
      </c>
      <c r="J91" s="111">
        <f>'[8]M1 AVR'!I91</f>
        <v>7</v>
      </c>
      <c r="K91" s="111">
        <f>IF('[8]Ratt Term1'!F91="","",'[8]Ratt Term1'!F91)</f>
        <v>13</v>
      </c>
      <c r="L91" s="111">
        <f t="shared" si="7"/>
        <v>12</v>
      </c>
      <c r="M91" s="122">
        <f t="shared" si="8"/>
        <v>12</v>
      </c>
      <c r="N91" s="110" t="str">
        <f t="shared" si="9"/>
        <v>VAR</v>
      </c>
    </row>
    <row r="92" spans="1:14" ht="12.6" customHeight="1">
      <c r="A92" s="121">
        <v>85</v>
      </c>
      <c r="B92" s="201" t="s">
        <v>446</v>
      </c>
      <c r="C92" s="202" t="s">
        <v>445</v>
      </c>
      <c r="D92" s="111">
        <f>'[8]M1 AVR'!E92</f>
        <v>14.4</v>
      </c>
      <c r="E92" s="111" t="str">
        <f>IF('[8]Ratt Anglais'!F92="","",'[8]Ratt Anglais'!F92)</f>
        <v/>
      </c>
      <c r="F92" s="111">
        <f t="shared" si="5"/>
        <v>14.4</v>
      </c>
      <c r="G92" s="112">
        <f>'[8]M1 AVR'!G92</f>
        <v>12</v>
      </c>
      <c r="H92" s="112" t="str">
        <f>IF('[8]Ratt Français'!F92="","",'[8]Ratt Français'!F92)</f>
        <v/>
      </c>
      <c r="I92" s="111">
        <f t="shared" si="6"/>
        <v>12</v>
      </c>
      <c r="J92" s="111">
        <f>'[8]M1 AVR'!I92</f>
        <v>12</v>
      </c>
      <c r="K92" s="111" t="str">
        <f>IF('[8]Ratt Term1'!F92="","",'[8]Ratt Term1'!F92)</f>
        <v/>
      </c>
      <c r="L92" s="111">
        <f t="shared" si="7"/>
        <v>12</v>
      </c>
      <c r="M92" s="122">
        <f t="shared" si="8"/>
        <v>12.9</v>
      </c>
      <c r="N92" s="110" t="str">
        <f t="shared" si="9"/>
        <v>V</v>
      </c>
    </row>
    <row r="93" spans="1:14" ht="12.6" customHeight="1">
      <c r="A93" s="121">
        <v>86</v>
      </c>
      <c r="B93" s="209" t="s">
        <v>444</v>
      </c>
      <c r="C93" s="202" t="s">
        <v>443</v>
      </c>
      <c r="D93" s="111">
        <f>'[8]M1 AVR'!E93</f>
        <v>10.6</v>
      </c>
      <c r="E93" s="111">
        <f>IF('[8]Ratt Anglais'!F93="","",'[8]Ratt Anglais'!F93)</f>
        <v>12</v>
      </c>
      <c r="F93" s="111">
        <f t="shared" si="5"/>
        <v>12</v>
      </c>
      <c r="G93" s="112">
        <f>'[8]M1 AVR'!G93</f>
        <v>9</v>
      </c>
      <c r="H93" s="112">
        <f>IF('[8]Ratt Français'!F93="","",'[8]Ratt Français'!F93)</f>
        <v>0</v>
      </c>
      <c r="I93" s="111">
        <f t="shared" si="6"/>
        <v>9</v>
      </c>
      <c r="J93" s="111">
        <f>'[8]M1 AVR'!I93</f>
        <v>4.5</v>
      </c>
      <c r="K93" s="111">
        <f>IF('[8]Ratt Term1'!F93="","",'[8]Ratt Term1'!F93)</f>
        <v>0</v>
      </c>
      <c r="L93" s="111">
        <f t="shared" si="7"/>
        <v>4.5</v>
      </c>
      <c r="M93" s="122">
        <f t="shared" si="8"/>
        <v>9</v>
      </c>
      <c r="N93" s="110" t="s">
        <v>288</v>
      </c>
    </row>
    <row r="94" spans="1:14" ht="12.6" customHeight="1">
      <c r="A94" s="121">
        <v>87</v>
      </c>
      <c r="B94" s="211" t="s">
        <v>442</v>
      </c>
      <c r="C94" s="212" t="s">
        <v>441</v>
      </c>
      <c r="D94" s="111">
        <f>'[8]M1 AVR'!E94</f>
        <v>11.9</v>
      </c>
      <c r="E94" s="111">
        <f>IF('[8]Ratt Anglais'!F94="","",'[8]Ratt Anglais'!F94)</f>
        <v>12</v>
      </c>
      <c r="F94" s="111">
        <f t="shared" si="5"/>
        <v>12</v>
      </c>
      <c r="G94" s="112">
        <f>'[8]M1 AVR'!G94</f>
        <v>5</v>
      </c>
      <c r="H94" s="112">
        <f>IF('[8]Ratt Français'!F94="","",'[8]Ratt Français'!F94)</f>
        <v>13</v>
      </c>
      <c r="I94" s="111">
        <f t="shared" si="6"/>
        <v>12</v>
      </c>
      <c r="J94" s="111">
        <f>'[8]M1 AVR'!I94</f>
        <v>14</v>
      </c>
      <c r="K94" s="111" t="str">
        <f>IF('[8]Ratt Term1'!F94="","",'[8]Ratt Term1'!F94)</f>
        <v/>
      </c>
      <c r="L94" s="111">
        <f t="shared" si="7"/>
        <v>14</v>
      </c>
      <c r="M94" s="122">
        <f t="shared" si="8"/>
        <v>12.5</v>
      </c>
      <c r="N94" s="110" t="str">
        <f t="shared" si="9"/>
        <v>VAR</v>
      </c>
    </row>
    <row r="95" spans="1:14" ht="12.6" customHeight="1">
      <c r="A95" s="121">
        <v>88</v>
      </c>
      <c r="B95" s="209" t="s">
        <v>440</v>
      </c>
      <c r="C95" s="202" t="s">
        <v>439</v>
      </c>
      <c r="D95" s="111">
        <f>'[8]M1 AVR'!E95</f>
        <v>10.799999999999999</v>
      </c>
      <c r="E95" s="111">
        <f>IF('[8]Ratt Anglais'!F95="","",'[8]Ratt Anglais'!F95)</f>
        <v>12</v>
      </c>
      <c r="F95" s="111">
        <f t="shared" si="5"/>
        <v>12</v>
      </c>
      <c r="G95" s="112">
        <f>'[8]M1 AVR'!G95</f>
        <v>10</v>
      </c>
      <c r="H95" s="112">
        <f>IF('[8]Ratt Français'!F95="","",'[8]Ratt Français'!F95)</f>
        <v>10</v>
      </c>
      <c r="I95" s="111">
        <f t="shared" si="6"/>
        <v>10</v>
      </c>
      <c r="J95" s="111">
        <f>'[8]M1 AVR'!I95</f>
        <v>13.5</v>
      </c>
      <c r="K95" s="111" t="str">
        <f>IF('[8]Ratt Term1'!F95="","",'[8]Ratt Term1'!F95)</f>
        <v/>
      </c>
      <c r="L95" s="111">
        <f t="shared" si="7"/>
        <v>13.5</v>
      </c>
      <c r="M95" s="122">
        <f t="shared" si="8"/>
        <v>11.625</v>
      </c>
      <c r="N95" s="110" t="str">
        <f t="shared" si="9"/>
        <v>NV</v>
      </c>
    </row>
    <row r="96" spans="1:14" ht="12.6" customHeight="1">
      <c r="A96" s="121">
        <v>89</v>
      </c>
      <c r="B96" s="201" t="s">
        <v>438</v>
      </c>
      <c r="C96" s="202" t="s">
        <v>416</v>
      </c>
      <c r="D96" s="111">
        <f>'[8]M1 AVR'!E96</f>
        <v>12.3</v>
      </c>
      <c r="E96" s="111" t="str">
        <f>IF('[8]Ratt Anglais'!F96="","",'[8]Ratt Anglais'!F96)</f>
        <v/>
      </c>
      <c r="F96" s="111">
        <f t="shared" si="5"/>
        <v>12.3</v>
      </c>
      <c r="G96" s="112">
        <f>'[8]M1 AVR'!G96</f>
        <v>15</v>
      </c>
      <c r="H96" s="112" t="str">
        <f>IF('[8]Ratt Français'!F96="","",'[8]Ratt Français'!F96)</f>
        <v/>
      </c>
      <c r="I96" s="111">
        <f t="shared" si="6"/>
        <v>15</v>
      </c>
      <c r="J96" s="111">
        <f>'[8]M1 AVR'!I96</f>
        <v>19</v>
      </c>
      <c r="K96" s="111" t="str">
        <f>IF('[8]Ratt Term1'!F96="","",'[8]Ratt Term1'!F96)</f>
        <v/>
      </c>
      <c r="L96" s="111">
        <f t="shared" si="7"/>
        <v>19</v>
      </c>
      <c r="M96" s="122">
        <f t="shared" si="8"/>
        <v>14.987500000000001</v>
      </c>
      <c r="N96" s="110" t="str">
        <f t="shared" si="9"/>
        <v>V</v>
      </c>
    </row>
    <row r="97" spans="1:14" ht="12.6" customHeight="1">
      <c r="A97" s="121">
        <v>90</v>
      </c>
      <c r="B97" s="211" t="s">
        <v>437</v>
      </c>
      <c r="C97" s="212" t="s">
        <v>436</v>
      </c>
      <c r="D97" s="111">
        <f>'[8]M1 AVR'!E97</f>
        <v>8.6</v>
      </c>
      <c r="E97" s="111">
        <f>IF('[8]Ratt Anglais'!F97="","",'[8]Ratt Anglais'!F97)</f>
        <v>12</v>
      </c>
      <c r="F97" s="111">
        <f t="shared" si="5"/>
        <v>12</v>
      </c>
      <c r="G97" s="112">
        <f>'[8]M1 AVR'!G97</f>
        <v>9.5</v>
      </c>
      <c r="H97" s="112">
        <f>IF('[8]Ratt Français'!F97="","",'[8]Ratt Français'!F97)</f>
        <v>14</v>
      </c>
      <c r="I97" s="111">
        <f t="shared" si="6"/>
        <v>12</v>
      </c>
      <c r="J97" s="111">
        <f>'[8]M1 AVR'!I97</f>
        <v>17.5</v>
      </c>
      <c r="K97" s="111" t="str">
        <f>IF('[8]Ratt Term1'!F97="","",'[8]Ratt Term1'!F97)</f>
        <v/>
      </c>
      <c r="L97" s="111">
        <f t="shared" si="7"/>
        <v>17.5</v>
      </c>
      <c r="M97" s="122">
        <f t="shared" si="8"/>
        <v>13.375</v>
      </c>
      <c r="N97" s="110" t="str">
        <f t="shared" si="9"/>
        <v>VAR</v>
      </c>
    </row>
    <row r="98" spans="1:14" ht="12.6" customHeight="1">
      <c r="A98" s="121">
        <v>91</v>
      </c>
      <c r="B98" s="209" t="s">
        <v>435</v>
      </c>
      <c r="C98" s="202" t="s">
        <v>434</v>
      </c>
      <c r="D98" s="111">
        <f>'[8]M1 AVR'!E98</f>
        <v>10.6</v>
      </c>
      <c r="E98" s="111">
        <f>IF('[8]Ratt Anglais'!F98="","",'[8]Ratt Anglais'!F98)</f>
        <v>12</v>
      </c>
      <c r="F98" s="111">
        <f t="shared" si="5"/>
        <v>12</v>
      </c>
      <c r="G98" s="112">
        <f>'[8]M1 AVR'!G98</f>
        <v>11</v>
      </c>
      <c r="H98" s="112">
        <f>IF('[8]Ratt Français'!F98="","",'[8]Ratt Français'!F98)</f>
        <v>13</v>
      </c>
      <c r="I98" s="111">
        <f t="shared" si="6"/>
        <v>12</v>
      </c>
      <c r="J98" s="111">
        <f>'[8]M1 AVR'!I98</f>
        <v>12</v>
      </c>
      <c r="K98" s="111" t="str">
        <f>IF('[8]Ratt Term1'!F98="","",'[8]Ratt Term1'!F98)</f>
        <v/>
      </c>
      <c r="L98" s="111">
        <f t="shared" si="7"/>
        <v>12</v>
      </c>
      <c r="M98" s="122">
        <f t="shared" si="8"/>
        <v>12</v>
      </c>
      <c r="N98" s="110" t="str">
        <f t="shared" si="9"/>
        <v>VAR</v>
      </c>
    </row>
    <row r="99" spans="1:14" ht="12.6" customHeight="1">
      <c r="A99" s="121">
        <v>92</v>
      </c>
      <c r="B99" s="201" t="s">
        <v>433</v>
      </c>
      <c r="C99" s="202" t="s">
        <v>431</v>
      </c>
      <c r="D99" s="111">
        <f>'[8]M1 AVR'!E99</f>
        <v>9.3999999999999986</v>
      </c>
      <c r="E99" s="111">
        <f>IF('[8]Ratt Anglais'!F99="","",'[8]Ratt Anglais'!F99)</f>
        <v>12</v>
      </c>
      <c r="F99" s="111">
        <f t="shared" si="5"/>
        <v>12</v>
      </c>
      <c r="G99" s="112">
        <f>'[8]M1 AVR'!G99</f>
        <v>11</v>
      </c>
      <c r="H99" s="112">
        <f>IF('[8]Ratt Français'!F99="","",'[8]Ratt Français'!F99)</f>
        <v>13</v>
      </c>
      <c r="I99" s="111">
        <f t="shared" si="6"/>
        <v>12</v>
      </c>
      <c r="J99" s="111">
        <f>'[8]M1 AVR'!I99</f>
        <v>17</v>
      </c>
      <c r="K99" s="111" t="str">
        <f>IF('[8]Ratt Term1'!F99="","",'[8]Ratt Term1'!F99)</f>
        <v/>
      </c>
      <c r="L99" s="111">
        <f t="shared" si="7"/>
        <v>17</v>
      </c>
      <c r="M99" s="122">
        <f t="shared" si="8"/>
        <v>13.25</v>
      </c>
      <c r="N99" s="110" t="str">
        <f t="shared" si="9"/>
        <v>VAR</v>
      </c>
    </row>
    <row r="100" spans="1:14" ht="12.6" customHeight="1">
      <c r="A100" s="121">
        <v>93</v>
      </c>
      <c r="B100" s="210" t="s">
        <v>432</v>
      </c>
      <c r="C100" s="210" t="s">
        <v>431</v>
      </c>
      <c r="D100" s="111">
        <f>'[8]M1 AVR'!E100</f>
        <v>12.4</v>
      </c>
      <c r="E100" s="111" t="str">
        <f>IF('[8]Ratt Anglais'!F100="","",'[8]Ratt Anglais'!F100)</f>
        <v/>
      </c>
      <c r="F100" s="111">
        <f t="shared" si="5"/>
        <v>12.4</v>
      </c>
      <c r="G100" s="112">
        <f>'[8]M1 AVR'!G100</f>
        <v>12</v>
      </c>
      <c r="H100" s="112" t="str">
        <f>IF('[8]Ratt Français'!F100="","",'[8]Ratt Français'!F100)</f>
        <v/>
      </c>
      <c r="I100" s="111">
        <f t="shared" si="6"/>
        <v>12</v>
      </c>
      <c r="J100" s="111">
        <f>'[8]M1 AVR'!I100</f>
        <v>12</v>
      </c>
      <c r="K100" s="111" t="str">
        <f>IF('[8]Ratt Term1'!F100="","",'[8]Ratt Term1'!F100)</f>
        <v/>
      </c>
      <c r="L100" s="111">
        <f t="shared" si="7"/>
        <v>12</v>
      </c>
      <c r="M100" s="122">
        <f t="shared" si="8"/>
        <v>12.15</v>
      </c>
      <c r="N100" s="110" t="str">
        <f t="shared" si="9"/>
        <v>V</v>
      </c>
    </row>
    <row r="101" spans="1:14" ht="12.6" customHeight="1">
      <c r="A101" s="121">
        <v>94</v>
      </c>
      <c r="B101" s="209" t="s">
        <v>430</v>
      </c>
      <c r="C101" s="202" t="s">
        <v>322</v>
      </c>
      <c r="D101" s="111">
        <f>'[8]M1 AVR'!E101</f>
        <v>12.600000000000001</v>
      </c>
      <c r="E101" s="111" t="str">
        <f>IF('[8]Ratt Anglais'!F101="","",'[8]Ratt Anglais'!F101)</f>
        <v/>
      </c>
      <c r="F101" s="111">
        <f t="shared" si="5"/>
        <v>12.600000000000001</v>
      </c>
      <c r="G101" s="112">
        <f>'[8]M1 AVR'!G101</f>
        <v>12</v>
      </c>
      <c r="H101" s="112" t="str">
        <f>IF('[8]Ratt Français'!F101="","",'[8]Ratt Français'!F101)</f>
        <v/>
      </c>
      <c r="I101" s="111">
        <f t="shared" si="6"/>
        <v>12</v>
      </c>
      <c r="J101" s="111">
        <f>'[8]M1 AVR'!I101</f>
        <v>13.5</v>
      </c>
      <c r="K101" s="111" t="str">
        <f>IF('[8]Ratt Term1'!F101="","",'[8]Ratt Term1'!F101)</f>
        <v/>
      </c>
      <c r="L101" s="111">
        <f t="shared" si="7"/>
        <v>13.5</v>
      </c>
      <c r="M101" s="122">
        <f t="shared" si="8"/>
        <v>12.600000000000001</v>
      </c>
      <c r="N101" s="110" t="str">
        <f t="shared" si="9"/>
        <v>V</v>
      </c>
    </row>
    <row r="102" spans="1:14" ht="12.6" customHeight="1">
      <c r="A102" s="121">
        <v>95</v>
      </c>
      <c r="B102" s="201" t="s">
        <v>429</v>
      </c>
      <c r="C102" s="202" t="s">
        <v>367</v>
      </c>
      <c r="D102" s="111">
        <f>'[8]M1 AVR'!E102</f>
        <v>10.199999999999999</v>
      </c>
      <c r="E102" s="111" t="str">
        <f>IF('[8]Ratt Anglais'!F102="","",'[8]Ratt Anglais'!F102)</f>
        <v/>
      </c>
      <c r="F102" s="111">
        <f t="shared" si="5"/>
        <v>10.199999999999999</v>
      </c>
      <c r="G102" s="112">
        <f>'[8]M1 AVR'!G102</f>
        <v>14</v>
      </c>
      <c r="H102" s="112" t="str">
        <f>IF('[8]Ratt Français'!F102="","",'[8]Ratt Français'!F102)</f>
        <v/>
      </c>
      <c r="I102" s="111">
        <f t="shared" si="6"/>
        <v>14</v>
      </c>
      <c r="J102" s="111">
        <f>'[8]M1 AVR'!I102</f>
        <v>13.5</v>
      </c>
      <c r="K102" s="111" t="str">
        <f>IF('[8]Ratt Term1'!F102="","",'[8]Ratt Term1'!F102)</f>
        <v/>
      </c>
      <c r="L102" s="111">
        <f t="shared" si="7"/>
        <v>13.5</v>
      </c>
      <c r="M102" s="122">
        <f t="shared" si="8"/>
        <v>12.45</v>
      </c>
      <c r="N102" s="110" t="str">
        <f t="shared" si="9"/>
        <v>V</v>
      </c>
    </row>
    <row r="103" spans="1:14" ht="12.6" customHeight="1">
      <c r="A103" s="121">
        <v>96</v>
      </c>
      <c r="B103" s="209" t="s">
        <v>428</v>
      </c>
      <c r="C103" s="202" t="s">
        <v>277</v>
      </c>
      <c r="D103" s="111">
        <f>'[8]M1 AVR'!E103</f>
        <v>8.4</v>
      </c>
      <c r="E103" s="111">
        <f>IF('[8]Ratt Anglais'!F103="","",'[8]Ratt Anglais'!F103)</f>
        <v>12</v>
      </c>
      <c r="F103" s="111">
        <f t="shared" si="5"/>
        <v>12</v>
      </c>
      <c r="G103" s="112">
        <f>'[8]M1 AVR'!G103</f>
        <v>12</v>
      </c>
      <c r="H103" s="112" t="str">
        <f>IF('[8]Ratt Français'!F103="","",'[8]Ratt Français'!F103)</f>
        <v/>
      </c>
      <c r="I103" s="111">
        <f t="shared" si="6"/>
        <v>12</v>
      </c>
      <c r="J103" s="111">
        <f>'[8]M1 AVR'!I103</f>
        <v>15</v>
      </c>
      <c r="K103" s="111" t="str">
        <f>IF('[8]Ratt Term1'!F103="","",'[8]Ratt Term1'!F103)</f>
        <v/>
      </c>
      <c r="L103" s="111">
        <f t="shared" si="7"/>
        <v>15</v>
      </c>
      <c r="M103" s="122">
        <f t="shared" si="8"/>
        <v>12.75</v>
      </c>
      <c r="N103" s="110" t="str">
        <f t="shared" si="9"/>
        <v>VAR</v>
      </c>
    </row>
    <row r="104" spans="1:14" ht="12.6" customHeight="1">
      <c r="A104" s="121">
        <v>97</v>
      </c>
      <c r="B104" s="201" t="s">
        <v>427</v>
      </c>
      <c r="C104" s="202" t="s">
        <v>398</v>
      </c>
      <c r="D104" s="111">
        <f>'[8]M1 AVR'!E104</f>
        <v>7.4</v>
      </c>
      <c r="E104" s="111">
        <f>IF('[8]Ratt Anglais'!F104="","",'[8]Ratt Anglais'!F104)</f>
        <v>11</v>
      </c>
      <c r="F104" s="111">
        <f t="shared" si="5"/>
        <v>11</v>
      </c>
      <c r="G104" s="112">
        <f>'[8]M1 AVR'!G104</f>
        <v>12</v>
      </c>
      <c r="H104" s="112" t="str">
        <f>IF('[8]Ratt Français'!F104="","",'[8]Ratt Français'!F104)</f>
        <v/>
      </c>
      <c r="I104" s="111">
        <f t="shared" si="6"/>
        <v>12</v>
      </c>
      <c r="J104" s="111">
        <f>'[8]M1 AVR'!I104</f>
        <v>16</v>
      </c>
      <c r="K104" s="111" t="str">
        <f>IF('[8]Ratt Term1'!F104="","",'[8]Ratt Term1'!F104)</f>
        <v/>
      </c>
      <c r="L104" s="111">
        <f t="shared" si="7"/>
        <v>16</v>
      </c>
      <c r="M104" s="122">
        <f t="shared" si="8"/>
        <v>12.625</v>
      </c>
      <c r="N104" s="110" t="str">
        <f t="shared" si="9"/>
        <v>VAR</v>
      </c>
    </row>
    <row r="105" spans="1:14" ht="12.6" customHeight="1">
      <c r="A105" s="121">
        <v>98</v>
      </c>
      <c r="B105" s="201" t="s">
        <v>426</v>
      </c>
      <c r="C105" s="215" t="s">
        <v>52</v>
      </c>
      <c r="D105" s="111">
        <f>'[8]M1 AVR'!E105</f>
        <v>14.600000000000001</v>
      </c>
      <c r="E105" s="111" t="str">
        <f>IF('[8]Ratt Anglais'!F105="","",'[8]Ratt Anglais'!F105)</f>
        <v/>
      </c>
      <c r="F105" s="111">
        <f t="shared" si="5"/>
        <v>14.600000000000001</v>
      </c>
      <c r="G105" s="112">
        <f>'[8]M1 AVR'!G105</f>
        <v>12</v>
      </c>
      <c r="H105" s="112" t="str">
        <f>IF('[8]Ratt Français'!F105="","",'[8]Ratt Français'!F105)</f>
        <v/>
      </c>
      <c r="I105" s="111">
        <f t="shared" si="6"/>
        <v>12</v>
      </c>
      <c r="J105" s="111">
        <f>'[8]M1 AVR'!I105</f>
        <v>17</v>
      </c>
      <c r="K105" s="111" t="str">
        <f>IF('[8]Ratt Term1'!F105="","",'[8]Ratt Term1'!F105)</f>
        <v/>
      </c>
      <c r="L105" s="111">
        <f t="shared" si="7"/>
        <v>17</v>
      </c>
      <c r="M105" s="122">
        <f t="shared" si="8"/>
        <v>14.225000000000001</v>
      </c>
      <c r="N105" s="110" t="str">
        <f t="shared" si="9"/>
        <v>V</v>
      </c>
    </row>
    <row r="106" spans="1:14" ht="12.6" customHeight="1">
      <c r="A106" s="121">
        <v>99</v>
      </c>
      <c r="B106" s="201" t="s">
        <v>425</v>
      </c>
      <c r="C106" s="202" t="s">
        <v>386</v>
      </c>
      <c r="D106" s="111">
        <f>'[8]M1 AVR'!E106</f>
        <v>7.4</v>
      </c>
      <c r="E106" s="111" t="str">
        <f>IF('[8]Ratt Anglais'!F106="","",'[8]Ratt Anglais'!F106)</f>
        <v/>
      </c>
      <c r="F106" s="111">
        <f t="shared" si="5"/>
        <v>7.4</v>
      </c>
      <c r="G106" s="112">
        <f>'[8]M1 AVR'!G106</f>
        <v>17</v>
      </c>
      <c r="H106" s="112" t="str">
        <f>IF('[8]Ratt Français'!F106="","",'[8]Ratt Français'!F106)</f>
        <v/>
      </c>
      <c r="I106" s="111">
        <f t="shared" si="6"/>
        <v>17</v>
      </c>
      <c r="J106" s="111">
        <f>'[8]M1 AVR'!I106</f>
        <v>19.75</v>
      </c>
      <c r="K106" s="111" t="str">
        <f>IF('[8]Ratt Term1'!F106="","",'[8]Ratt Term1'!F106)</f>
        <v/>
      </c>
      <c r="L106" s="111">
        <f t="shared" si="7"/>
        <v>19.75</v>
      </c>
      <c r="M106" s="122">
        <f t="shared" si="8"/>
        <v>14.0875</v>
      </c>
      <c r="N106" s="110" t="str">
        <f t="shared" si="9"/>
        <v>V</v>
      </c>
    </row>
    <row r="107" spans="1:14" ht="12.6" customHeight="1">
      <c r="A107" s="121">
        <v>100</v>
      </c>
      <c r="B107" s="209" t="s">
        <v>424</v>
      </c>
      <c r="C107" s="202" t="s">
        <v>382</v>
      </c>
      <c r="D107" s="111">
        <f>'[8]M1 AVR'!E107</f>
        <v>13</v>
      </c>
      <c r="E107" s="111" t="str">
        <f>IF('[8]Ratt Anglais'!F107="","",'[8]Ratt Anglais'!F107)</f>
        <v/>
      </c>
      <c r="F107" s="111">
        <f t="shared" si="5"/>
        <v>13</v>
      </c>
      <c r="G107" s="112">
        <f>'[8]M1 AVR'!G107</f>
        <v>14</v>
      </c>
      <c r="H107" s="112" t="str">
        <f>IF('[8]Ratt Français'!F107="","",'[8]Ratt Français'!F107)</f>
        <v/>
      </c>
      <c r="I107" s="111">
        <f t="shared" si="6"/>
        <v>14</v>
      </c>
      <c r="J107" s="111">
        <f>'[8]M1 AVR'!I107</f>
        <v>16.5</v>
      </c>
      <c r="K107" s="111" t="str">
        <f>IF('[8]Ratt Term1'!F107="","",'[8]Ratt Term1'!F107)</f>
        <v/>
      </c>
      <c r="L107" s="111">
        <f t="shared" si="7"/>
        <v>16.5</v>
      </c>
      <c r="M107" s="122">
        <f t="shared" si="8"/>
        <v>14.25</v>
      </c>
      <c r="N107" s="110" t="str">
        <f t="shared" si="9"/>
        <v>V</v>
      </c>
    </row>
    <row r="108" spans="1:14" ht="12.6" customHeight="1">
      <c r="A108" s="121">
        <v>101</v>
      </c>
      <c r="B108" s="209" t="s">
        <v>585</v>
      </c>
      <c r="C108" s="202" t="s">
        <v>422</v>
      </c>
      <c r="D108" s="111">
        <f>'[8]M1 AVR'!E108</f>
        <v>8.6</v>
      </c>
      <c r="E108" s="111">
        <f>IF('[8]Ratt Anglais'!F108="","",'[8]Ratt Anglais'!F108)</f>
        <v>12</v>
      </c>
      <c r="F108" s="111">
        <f t="shared" si="5"/>
        <v>12</v>
      </c>
      <c r="G108" s="112">
        <f>'[8]M1 AVR'!G108</f>
        <v>10</v>
      </c>
      <c r="H108" s="112">
        <f>IF('[8]Ratt Français'!F108="","",'[8]Ratt Français'!F108)</f>
        <v>13</v>
      </c>
      <c r="I108" s="111">
        <f t="shared" si="6"/>
        <v>12</v>
      </c>
      <c r="J108" s="111">
        <f>'[8]M1 AVR'!I108</f>
        <v>10.5</v>
      </c>
      <c r="K108" s="111">
        <f>IF('[8]Ratt Term1'!F108="","",'[8]Ratt Term1'!F108)</f>
        <v>15</v>
      </c>
      <c r="L108" s="111">
        <f t="shared" si="7"/>
        <v>12</v>
      </c>
      <c r="M108" s="122">
        <f t="shared" si="8"/>
        <v>12</v>
      </c>
      <c r="N108" s="110" t="str">
        <f t="shared" si="9"/>
        <v>VAR</v>
      </c>
    </row>
    <row r="109" spans="1:14" ht="12.6" customHeight="1">
      <c r="A109" s="121">
        <v>102</v>
      </c>
      <c r="B109" s="210" t="s">
        <v>421</v>
      </c>
      <c r="C109" s="210" t="s">
        <v>420</v>
      </c>
      <c r="D109" s="111">
        <f>'[8]M1 AVR'!E109</f>
        <v>13</v>
      </c>
      <c r="E109" s="111" t="str">
        <f>IF('[8]Ratt Anglais'!F109="","",'[8]Ratt Anglais'!F109)</f>
        <v/>
      </c>
      <c r="F109" s="111">
        <f t="shared" si="5"/>
        <v>13</v>
      </c>
      <c r="G109" s="112">
        <f>'[8]M1 AVR'!G109</f>
        <v>12.625</v>
      </c>
      <c r="H109" s="112" t="str">
        <f>IF('[8]Ratt Français'!F109="","",'[8]Ratt Français'!F109)</f>
        <v/>
      </c>
      <c r="I109" s="111">
        <f t="shared" si="6"/>
        <v>12.625</v>
      </c>
      <c r="J109" s="111">
        <f>'[8]M1 AVR'!I109</f>
        <v>12</v>
      </c>
      <c r="K109" s="111" t="str">
        <f>IF('[8]Ratt Term1'!F109="","",'[8]Ratt Term1'!F109)</f>
        <v/>
      </c>
      <c r="L109" s="111">
        <f t="shared" si="7"/>
        <v>12</v>
      </c>
      <c r="M109" s="122">
        <f t="shared" si="8"/>
        <v>12.609375</v>
      </c>
      <c r="N109" s="110" t="str">
        <f t="shared" si="9"/>
        <v>V</v>
      </c>
    </row>
    <row r="110" spans="1:14" ht="12.6" customHeight="1">
      <c r="A110" s="121">
        <v>103</v>
      </c>
      <c r="B110" s="209" t="s">
        <v>419</v>
      </c>
      <c r="C110" s="202" t="s">
        <v>418</v>
      </c>
      <c r="D110" s="111">
        <f>'[8]M1 AVR'!E110</f>
        <v>11.2</v>
      </c>
      <c r="E110" s="111">
        <f>IF('[8]Ratt Anglais'!F110="","",'[8]Ratt Anglais'!F110)</f>
        <v>12</v>
      </c>
      <c r="F110" s="111">
        <f t="shared" si="5"/>
        <v>12</v>
      </c>
      <c r="G110" s="112">
        <f>'[8]M1 AVR'!G110</f>
        <v>5</v>
      </c>
      <c r="H110" s="112">
        <f>IF('[8]Ratt Français'!F110="","",'[8]Ratt Français'!F110)</f>
        <v>13</v>
      </c>
      <c r="I110" s="111">
        <f t="shared" si="6"/>
        <v>12</v>
      </c>
      <c r="J110" s="111">
        <f>'[8]M1 AVR'!I110</f>
        <v>2.5</v>
      </c>
      <c r="K110" s="111">
        <f>IF('[8]Ratt Term1'!F110="","",'[8]Ratt Term1'!F110)</f>
        <v>12</v>
      </c>
      <c r="L110" s="111">
        <f t="shared" si="7"/>
        <v>12</v>
      </c>
      <c r="M110" s="122">
        <f t="shared" si="8"/>
        <v>12</v>
      </c>
      <c r="N110" s="110" t="str">
        <f t="shared" si="9"/>
        <v>VAR</v>
      </c>
    </row>
    <row r="111" spans="1:14" ht="12.6" customHeight="1">
      <c r="A111" s="121">
        <v>104</v>
      </c>
      <c r="B111" s="209" t="s">
        <v>417</v>
      </c>
      <c r="C111" s="202" t="s">
        <v>416</v>
      </c>
      <c r="D111" s="111">
        <f>'[8]M1 AVR'!E111</f>
        <v>10.199999999999999</v>
      </c>
      <c r="E111" s="111">
        <f>IF('[8]Ratt Anglais'!F111="","",'[8]Ratt Anglais'!F111)</f>
        <v>12</v>
      </c>
      <c r="F111" s="111">
        <f t="shared" si="5"/>
        <v>12</v>
      </c>
      <c r="G111" s="112">
        <f>'[8]M1 AVR'!G111</f>
        <v>8</v>
      </c>
      <c r="H111" s="112">
        <f>IF('[8]Ratt Français'!F111="","",'[8]Ratt Français'!F111)</f>
        <v>12</v>
      </c>
      <c r="I111" s="111">
        <f t="shared" si="6"/>
        <v>12</v>
      </c>
      <c r="J111" s="111">
        <f>'[8]M1 AVR'!I111</f>
        <v>12</v>
      </c>
      <c r="K111" s="111" t="str">
        <f>IF('[8]Ratt Term1'!F111="","",'[8]Ratt Term1'!F111)</f>
        <v/>
      </c>
      <c r="L111" s="111">
        <f t="shared" si="7"/>
        <v>12</v>
      </c>
      <c r="M111" s="122">
        <f t="shared" si="8"/>
        <v>12</v>
      </c>
      <c r="N111" s="110" t="str">
        <f t="shared" si="9"/>
        <v>VAR</v>
      </c>
    </row>
    <row r="112" spans="1:14" ht="12.6" customHeight="1">
      <c r="A112" s="121">
        <v>105</v>
      </c>
      <c r="B112" s="209" t="s">
        <v>415</v>
      </c>
      <c r="C112" s="202" t="s">
        <v>414</v>
      </c>
      <c r="D112" s="111">
        <f>'[8]M1 AVR'!E112</f>
        <v>13</v>
      </c>
      <c r="E112" s="111" t="str">
        <f>IF('[8]Ratt Anglais'!F112="","",'[8]Ratt Anglais'!F112)</f>
        <v/>
      </c>
      <c r="F112" s="111">
        <f t="shared" si="5"/>
        <v>13</v>
      </c>
      <c r="G112" s="112">
        <f>'[8]M1 AVR'!G112</f>
        <v>12</v>
      </c>
      <c r="H112" s="112" t="str">
        <f>IF('[8]Ratt Français'!F112="","",'[8]Ratt Français'!F112)</f>
        <v/>
      </c>
      <c r="I112" s="111">
        <f t="shared" si="6"/>
        <v>12</v>
      </c>
      <c r="J112" s="111">
        <f>'[8]M1 AVR'!I112</f>
        <v>10</v>
      </c>
      <c r="K112" s="111">
        <f>IF('[8]Ratt Term1'!F112="","",'[8]Ratt Term1'!F112)</f>
        <v>13</v>
      </c>
      <c r="L112" s="111">
        <f t="shared" si="7"/>
        <v>12</v>
      </c>
      <c r="M112" s="122">
        <f t="shared" si="8"/>
        <v>12.375</v>
      </c>
      <c r="N112" s="110" t="str">
        <f t="shared" si="9"/>
        <v>VAR</v>
      </c>
    </row>
    <row r="113" spans="1:14" ht="12.6" customHeight="1">
      <c r="A113" s="121">
        <v>106</v>
      </c>
      <c r="B113" s="201" t="s">
        <v>413</v>
      </c>
      <c r="C113" s="202" t="s">
        <v>412</v>
      </c>
      <c r="D113" s="111">
        <f>'[8]M1 AVR'!E113</f>
        <v>13.3</v>
      </c>
      <c r="E113" s="111" t="str">
        <f>IF('[8]Ratt Anglais'!F113="","",'[8]Ratt Anglais'!F113)</f>
        <v/>
      </c>
      <c r="F113" s="111">
        <f t="shared" si="5"/>
        <v>13.3</v>
      </c>
      <c r="G113" s="112">
        <f>'[8]M1 AVR'!G113</f>
        <v>9</v>
      </c>
      <c r="H113" s="112" t="str">
        <f>IF('[8]Ratt Français'!F113="","",'[8]Ratt Français'!F113)</f>
        <v/>
      </c>
      <c r="I113" s="111">
        <f t="shared" si="6"/>
        <v>9</v>
      </c>
      <c r="J113" s="111">
        <f>'[8]M1 AVR'!I113</f>
        <v>15.5</v>
      </c>
      <c r="K113" s="111" t="str">
        <f>IF('[8]Ratt Term1'!F113="","",'[8]Ratt Term1'!F113)</f>
        <v/>
      </c>
      <c r="L113" s="111">
        <f t="shared" si="7"/>
        <v>15.5</v>
      </c>
      <c r="M113" s="122">
        <f t="shared" si="8"/>
        <v>12.237500000000001</v>
      </c>
      <c r="N113" s="110" t="str">
        <f t="shared" si="9"/>
        <v>V</v>
      </c>
    </row>
    <row r="114" spans="1:14" ht="12.6" customHeight="1">
      <c r="A114" s="121">
        <v>107</v>
      </c>
      <c r="B114" s="209" t="s">
        <v>411</v>
      </c>
      <c r="C114" s="202" t="s">
        <v>410</v>
      </c>
      <c r="D114" s="111">
        <f>'[8]M1 AVR'!E114</f>
        <v>8</v>
      </c>
      <c r="E114" s="111" t="str">
        <f>IF('[8]Ratt Anglais'!F114="","",'[8]Ratt Anglais'!F114)</f>
        <v/>
      </c>
      <c r="F114" s="111">
        <f t="shared" si="5"/>
        <v>8</v>
      </c>
      <c r="G114" s="112">
        <f>'[8]M1 AVR'!G114</f>
        <v>15</v>
      </c>
      <c r="H114" s="112" t="str">
        <f>IF('[8]Ratt Français'!F114="","",'[8]Ratt Français'!F114)</f>
        <v/>
      </c>
      <c r="I114" s="111">
        <f t="shared" si="6"/>
        <v>15</v>
      </c>
      <c r="J114" s="111">
        <f>'[8]M1 AVR'!I114</f>
        <v>17.5</v>
      </c>
      <c r="K114" s="111" t="str">
        <f>IF('[8]Ratt Term1'!F114="","",'[8]Ratt Term1'!F114)</f>
        <v/>
      </c>
      <c r="L114" s="111">
        <f t="shared" si="7"/>
        <v>17.5</v>
      </c>
      <c r="M114" s="122">
        <f t="shared" si="8"/>
        <v>13</v>
      </c>
      <c r="N114" s="110" t="str">
        <f t="shared" si="9"/>
        <v>V</v>
      </c>
    </row>
    <row r="115" spans="1:14" ht="12.6" customHeight="1">
      <c r="A115" s="121">
        <v>108</v>
      </c>
      <c r="B115" s="209" t="s">
        <v>409</v>
      </c>
      <c r="C115" s="202" t="s">
        <v>408</v>
      </c>
      <c r="D115" s="111">
        <f>'[8]M1 AVR'!E115</f>
        <v>14.3</v>
      </c>
      <c r="E115" s="111" t="str">
        <f>IF('[8]Ratt Anglais'!F115="","",'[8]Ratt Anglais'!F115)</f>
        <v/>
      </c>
      <c r="F115" s="111">
        <f t="shared" si="5"/>
        <v>14.3</v>
      </c>
      <c r="G115" s="112">
        <f>'[8]M1 AVR'!G115</f>
        <v>13.5</v>
      </c>
      <c r="H115" s="112" t="str">
        <f>IF('[8]Ratt Français'!F115="","",'[8]Ratt Français'!F115)</f>
        <v/>
      </c>
      <c r="I115" s="111">
        <f t="shared" si="6"/>
        <v>13.5</v>
      </c>
      <c r="J115" s="111">
        <f>'[8]M1 AVR'!I115</f>
        <v>18.5</v>
      </c>
      <c r="K115" s="111" t="str">
        <f>IF('[8]Ratt Term1'!F115="","",'[8]Ratt Term1'!F115)</f>
        <v/>
      </c>
      <c r="L115" s="111">
        <f t="shared" si="7"/>
        <v>18.5</v>
      </c>
      <c r="M115" s="122">
        <f t="shared" si="8"/>
        <v>15.05</v>
      </c>
      <c r="N115" s="110" t="str">
        <f t="shared" si="9"/>
        <v>V</v>
      </c>
    </row>
    <row r="116" spans="1:14" ht="12.6" customHeight="1">
      <c r="A116" s="121">
        <v>109</v>
      </c>
      <c r="B116" s="210" t="s">
        <v>407</v>
      </c>
      <c r="C116" s="210" t="s">
        <v>406</v>
      </c>
      <c r="D116" s="111">
        <f>'[8]M1 AVR'!E116</f>
        <v>12.2</v>
      </c>
      <c r="E116" s="111" t="str">
        <f>IF('[8]Ratt Anglais'!F116="","",'[8]Ratt Anglais'!F116)</f>
        <v/>
      </c>
      <c r="F116" s="111">
        <f t="shared" si="5"/>
        <v>12.2</v>
      </c>
      <c r="G116" s="112">
        <f>'[8]M1 AVR'!G116</f>
        <v>12</v>
      </c>
      <c r="H116" s="112" t="str">
        <f>IF('[8]Ratt Français'!F116="","",'[8]Ratt Français'!F116)</f>
        <v/>
      </c>
      <c r="I116" s="111">
        <f t="shared" si="6"/>
        <v>12</v>
      </c>
      <c r="J116" s="111">
        <f>'[8]M1 AVR'!I116</f>
        <v>12</v>
      </c>
      <c r="K116" s="111" t="str">
        <f>IF('[8]Ratt Term1'!F116="","",'[8]Ratt Term1'!F116)</f>
        <v/>
      </c>
      <c r="L116" s="111">
        <f t="shared" si="7"/>
        <v>12</v>
      </c>
      <c r="M116" s="122">
        <f t="shared" si="8"/>
        <v>12.074999999999999</v>
      </c>
      <c r="N116" s="110" t="str">
        <f t="shared" si="9"/>
        <v>V</v>
      </c>
    </row>
    <row r="117" spans="1:14" ht="12.6" customHeight="1">
      <c r="A117" s="121">
        <v>110</v>
      </c>
      <c r="B117" s="201" t="s">
        <v>405</v>
      </c>
      <c r="C117" s="202" t="s">
        <v>404</v>
      </c>
      <c r="D117" s="111">
        <f>'[8]M1 AVR'!E117</f>
        <v>12.600000000000001</v>
      </c>
      <c r="E117" s="111" t="str">
        <f>IF('[8]Ratt Anglais'!F117="","",'[8]Ratt Anglais'!F117)</f>
        <v/>
      </c>
      <c r="F117" s="111">
        <f t="shared" si="5"/>
        <v>12.600000000000001</v>
      </c>
      <c r="G117" s="112">
        <f>'[8]M1 AVR'!G117</f>
        <v>7.5</v>
      </c>
      <c r="H117" s="112">
        <f>IF('[8]Ratt Français'!F117="","",'[8]Ratt Français'!F117)</f>
        <v>14</v>
      </c>
      <c r="I117" s="111">
        <f t="shared" si="6"/>
        <v>12</v>
      </c>
      <c r="J117" s="111">
        <f>'[8]M1 AVR'!I117</f>
        <v>12.5</v>
      </c>
      <c r="K117" s="111" t="str">
        <f>IF('[8]Ratt Term1'!F117="","",'[8]Ratt Term1'!F117)</f>
        <v/>
      </c>
      <c r="L117" s="111">
        <f t="shared" si="7"/>
        <v>12.5</v>
      </c>
      <c r="M117" s="122">
        <f t="shared" si="8"/>
        <v>12.350000000000001</v>
      </c>
      <c r="N117" s="110" t="str">
        <f t="shared" si="9"/>
        <v>VAR</v>
      </c>
    </row>
    <row r="118" spans="1:14" ht="12.6" customHeight="1">
      <c r="A118" s="121">
        <v>111</v>
      </c>
      <c r="B118" s="201" t="s">
        <v>403</v>
      </c>
      <c r="C118" s="202" t="s">
        <v>402</v>
      </c>
      <c r="D118" s="111">
        <f>'[8]M1 AVR'!E118</f>
        <v>11.6</v>
      </c>
      <c r="E118" s="111">
        <f>IF('[8]Ratt Anglais'!F118="","",'[8]Ratt Anglais'!F118)</f>
        <v>12</v>
      </c>
      <c r="F118" s="111">
        <f t="shared" si="5"/>
        <v>12</v>
      </c>
      <c r="G118" s="112">
        <f>'[8]M1 AVR'!G118</f>
        <v>7.5</v>
      </c>
      <c r="H118" s="112">
        <f>IF('[8]Ratt Français'!F118="","",'[8]Ratt Français'!F118)</f>
        <v>13</v>
      </c>
      <c r="I118" s="111">
        <f t="shared" si="6"/>
        <v>12</v>
      </c>
      <c r="J118" s="111">
        <f>'[8]M1 AVR'!I118</f>
        <v>16.5</v>
      </c>
      <c r="K118" s="111" t="str">
        <f>IF('[8]Ratt Term1'!F118="","",'[8]Ratt Term1'!F118)</f>
        <v/>
      </c>
      <c r="L118" s="111">
        <f t="shared" si="7"/>
        <v>16.5</v>
      </c>
      <c r="M118" s="122">
        <f t="shared" si="8"/>
        <v>13.125</v>
      </c>
      <c r="N118" s="110" t="str">
        <f t="shared" si="9"/>
        <v>VAR</v>
      </c>
    </row>
    <row r="119" spans="1:14" ht="12.6" customHeight="1">
      <c r="A119" s="121">
        <v>112</v>
      </c>
      <c r="B119" s="209" t="s">
        <v>401</v>
      </c>
      <c r="C119" s="202" t="s">
        <v>400</v>
      </c>
      <c r="D119" s="111">
        <f>'[8]M1 AVR'!E119</f>
        <v>7.7</v>
      </c>
      <c r="E119" s="111">
        <f>IF('[8]Ratt Anglais'!F119="","",'[8]Ratt Anglais'!F119)</f>
        <v>11.5</v>
      </c>
      <c r="F119" s="111">
        <f t="shared" si="5"/>
        <v>11.5</v>
      </c>
      <c r="G119" s="112">
        <f>'[8]M1 AVR'!G119</f>
        <v>7</v>
      </c>
      <c r="H119" s="112">
        <f>IF('[8]Ratt Français'!F119="","",'[8]Ratt Français'!F119)</f>
        <v>12</v>
      </c>
      <c r="I119" s="111">
        <f t="shared" si="6"/>
        <v>12</v>
      </c>
      <c r="J119" s="111">
        <f>'[8]M1 AVR'!I119</f>
        <v>10</v>
      </c>
      <c r="K119" s="111">
        <f>IF('[8]Ratt Term1'!F119="","",'[8]Ratt Term1'!F119)</f>
        <v>13</v>
      </c>
      <c r="L119" s="111">
        <f t="shared" si="7"/>
        <v>12</v>
      </c>
      <c r="M119" s="122">
        <f t="shared" si="8"/>
        <v>11.8125</v>
      </c>
      <c r="N119" s="110" t="str">
        <f t="shared" si="9"/>
        <v>NV</v>
      </c>
    </row>
    <row r="120" spans="1:14" ht="12.6" customHeight="1">
      <c r="A120" s="121">
        <v>113</v>
      </c>
      <c r="B120" s="201" t="s">
        <v>399</v>
      </c>
      <c r="C120" s="202" t="s">
        <v>398</v>
      </c>
      <c r="D120" s="111">
        <f>'[8]M1 AVR'!E120</f>
        <v>13.8</v>
      </c>
      <c r="E120" s="111" t="str">
        <f>IF('[8]Ratt Anglais'!F120="","",'[8]Ratt Anglais'!F120)</f>
        <v/>
      </c>
      <c r="F120" s="111">
        <f t="shared" si="5"/>
        <v>13.8</v>
      </c>
      <c r="G120" s="112">
        <f>'[8]M1 AVR'!G120</f>
        <v>17</v>
      </c>
      <c r="H120" s="112" t="str">
        <f>IF('[8]Ratt Français'!F120="","",'[8]Ratt Français'!F120)</f>
        <v/>
      </c>
      <c r="I120" s="111">
        <f t="shared" si="6"/>
        <v>17</v>
      </c>
      <c r="J120" s="111">
        <f>'[8]M1 AVR'!I120</f>
        <v>18.5</v>
      </c>
      <c r="K120" s="111" t="str">
        <f>IF('[8]Ratt Term1'!F120="","",'[8]Ratt Term1'!F120)</f>
        <v/>
      </c>
      <c r="L120" s="111">
        <f t="shared" si="7"/>
        <v>18.5</v>
      </c>
      <c r="M120" s="122">
        <f t="shared" si="8"/>
        <v>16.175000000000001</v>
      </c>
      <c r="N120" s="110" t="str">
        <f t="shared" si="9"/>
        <v>V</v>
      </c>
    </row>
    <row r="121" spans="1:14" ht="12.6" customHeight="1">
      <c r="A121" s="121">
        <v>114</v>
      </c>
      <c r="B121" s="209" t="s">
        <v>397</v>
      </c>
      <c r="C121" s="202" t="s">
        <v>396</v>
      </c>
      <c r="D121" s="111">
        <f>'[8]M1 AVR'!E121</f>
        <v>10.6</v>
      </c>
      <c r="E121" s="111" t="str">
        <f>IF('[8]Ratt Anglais'!F121="","",'[8]Ratt Anglais'!F121)</f>
        <v/>
      </c>
      <c r="F121" s="111">
        <f t="shared" si="5"/>
        <v>10.6</v>
      </c>
      <c r="G121" s="112">
        <f>'[8]M1 AVR'!G121</f>
        <v>12</v>
      </c>
      <c r="H121" s="112" t="str">
        <f>IF('[8]Ratt Français'!F121="","",'[8]Ratt Français'!F121)</f>
        <v/>
      </c>
      <c r="I121" s="111">
        <f t="shared" si="6"/>
        <v>12</v>
      </c>
      <c r="J121" s="111">
        <f>'[8]M1 AVR'!I121</f>
        <v>16</v>
      </c>
      <c r="K121" s="111" t="str">
        <f>IF('[8]Ratt Term1'!F121="","",'[8]Ratt Term1'!F121)</f>
        <v/>
      </c>
      <c r="L121" s="111">
        <f t="shared" si="7"/>
        <v>16</v>
      </c>
      <c r="M121" s="122">
        <f t="shared" si="8"/>
        <v>12.475</v>
      </c>
      <c r="N121" s="110" t="str">
        <f t="shared" si="9"/>
        <v>V</v>
      </c>
    </row>
    <row r="122" spans="1:14" ht="12.6" customHeight="1">
      <c r="A122" s="121">
        <v>115</v>
      </c>
      <c r="B122" s="201" t="s">
        <v>395</v>
      </c>
      <c r="C122" s="202" t="s">
        <v>394</v>
      </c>
      <c r="D122" s="111">
        <f>'[8]M1 AVR'!E122</f>
        <v>11.6</v>
      </c>
      <c r="E122" s="111" t="str">
        <f>IF('[8]Ratt Anglais'!F122="","",'[8]Ratt Anglais'!F122)</f>
        <v/>
      </c>
      <c r="F122" s="111">
        <f t="shared" si="5"/>
        <v>11.6</v>
      </c>
      <c r="G122" s="112">
        <f>'[8]M1 AVR'!G122</f>
        <v>15</v>
      </c>
      <c r="H122" s="112" t="str">
        <f>IF('[8]Ratt Français'!F122="","",'[8]Ratt Français'!F122)</f>
        <v/>
      </c>
      <c r="I122" s="111">
        <f t="shared" si="6"/>
        <v>15</v>
      </c>
      <c r="J122" s="111">
        <f>'[8]M1 AVR'!I122</f>
        <v>17</v>
      </c>
      <c r="K122" s="111" t="str">
        <f>IF('[8]Ratt Term1'!F122="","",'[8]Ratt Term1'!F122)</f>
        <v/>
      </c>
      <c r="L122" s="111">
        <f t="shared" si="7"/>
        <v>17</v>
      </c>
      <c r="M122" s="122">
        <f t="shared" si="8"/>
        <v>14.225</v>
      </c>
      <c r="N122" s="110" t="str">
        <f t="shared" si="9"/>
        <v>V</v>
      </c>
    </row>
    <row r="123" spans="1:14" ht="12.6" customHeight="1">
      <c r="A123" s="121">
        <v>116</v>
      </c>
      <c r="B123" s="209" t="s">
        <v>393</v>
      </c>
      <c r="C123" s="215" t="s">
        <v>392</v>
      </c>
      <c r="D123" s="111">
        <f>'[8]M1 AVR'!E123</f>
        <v>12.600000000000001</v>
      </c>
      <c r="E123" s="111" t="str">
        <f>IF('[8]Ratt Anglais'!F123="","",'[8]Ratt Anglais'!F123)</f>
        <v/>
      </c>
      <c r="F123" s="111">
        <f t="shared" si="5"/>
        <v>12.600000000000001</v>
      </c>
      <c r="G123" s="112">
        <f>'[8]M1 AVR'!G123</f>
        <v>13</v>
      </c>
      <c r="H123" s="112" t="str">
        <f>IF('[8]Ratt Français'!F123="","",'[8]Ratt Français'!F123)</f>
        <v/>
      </c>
      <c r="I123" s="111">
        <f t="shared" si="6"/>
        <v>13</v>
      </c>
      <c r="J123" s="111">
        <f>'[8]M1 AVR'!I123</f>
        <v>10.5</v>
      </c>
      <c r="K123" s="111" t="str">
        <f>IF('[8]Ratt Term1'!F123="","",'[8]Ratt Term1'!F123)</f>
        <v/>
      </c>
      <c r="L123" s="111">
        <f t="shared" si="7"/>
        <v>10.5</v>
      </c>
      <c r="M123" s="122">
        <f t="shared" si="8"/>
        <v>12.225000000000001</v>
      </c>
      <c r="N123" s="110" t="str">
        <f t="shared" si="9"/>
        <v>V</v>
      </c>
    </row>
    <row r="124" spans="1:14" ht="12.6" customHeight="1">
      <c r="A124" s="121">
        <v>117</v>
      </c>
      <c r="B124" s="211" t="s">
        <v>391</v>
      </c>
      <c r="C124" s="212" t="s">
        <v>390</v>
      </c>
      <c r="D124" s="111">
        <f>'[8]M1 AVR'!E124</f>
        <v>12.3</v>
      </c>
      <c r="E124" s="111" t="str">
        <f>IF('[8]Ratt Anglais'!F124="","",'[8]Ratt Anglais'!F124)</f>
        <v/>
      </c>
      <c r="F124" s="111">
        <f t="shared" si="5"/>
        <v>12.3</v>
      </c>
      <c r="G124" s="112">
        <f>'[8]M1 AVR'!G124</f>
        <v>12</v>
      </c>
      <c r="H124" s="112" t="str">
        <f>IF('[8]Ratt Français'!F124="","",'[8]Ratt Français'!F124)</f>
        <v/>
      </c>
      <c r="I124" s="111">
        <f t="shared" si="6"/>
        <v>12</v>
      </c>
      <c r="J124" s="111">
        <f>'[8]M1 AVR'!I124</f>
        <v>17</v>
      </c>
      <c r="K124" s="111" t="str">
        <f>IF('[8]Ratt Term1'!F124="","",'[8]Ratt Term1'!F124)</f>
        <v/>
      </c>
      <c r="L124" s="111">
        <f t="shared" si="7"/>
        <v>17</v>
      </c>
      <c r="M124" s="122">
        <f t="shared" si="8"/>
        <v>13.362500000000001</v>
      </c>
      <c r="N124" s="110" t="str">
        <f t="shared" si="9"/>
        <v>V</v>
      </c>
    </row>
    <row r="125" spans="1:14" ht="12.6" customHeight="1">
      <c r="A125" s="121">
        <v>118</v>
      </c>
      <c r="B125" s="209" t="s">
        <v>389</v>
      </c>
      <c r="C125" s="215" t="s">
        <v>388</v>
      </c>
      <c r="D125" s="111">
        <f>'[8]M1 AVR'!E125</f>
        <v>10.6</v>
      </c>
      <c r="E125" s="111" t="str">
        <f>IF('[8]Ratt Anglais'!F125="","",'[8]Ratt Anglais'!F125)</f>
        <v/>
      </c>
      <c r="F125" s="111">
        <f t="shared" si="5"/>
        <v>10.6</v>
      </c>
      <c r="G125" s="112">
        <f>'[8]M1 AVR'!G125</f>
        <v>13</v>
      </c>
      <c r="H125" s="112" t="str">
        <f>IF('[8]Ratt Français'!F125="","",'[8]Ratt Français'!F125)</f>
        <v/>
      </c>
      <c r="I125" s="111">
        <f t="shared" si="6"/>
        <v>13</v>
      </c>
      <c r="J125" s="111">
        <f>'[8]M1 AVR'!I125</f>
        <v>17.5</v>
      </c>
      <c r="K125" s="111" t="str">
        <f>IF('[8]Ratt Term1'!F125="","",'[8]Ratt Term1'!F125)</f>
        <v/>
      </c>
      <c r="L125" s="111">
        <f t="shared" si="7"/>
        <v>17.5</v>
      </c>
      <c r="M125" s="122">
        <f t="shared" si="8"/>
        <v>13.225</v>
      </c>
      <c r="N125" s="110" t="str">
        <f t="shared" si="9"/>
        <v>V</v>
      </c>
    </row>
    <row r="126" spans="1:14" ht="12.6" customHeight="1">
      <c r="A126" s="121">
        <v>119</v>
      </c>
      <c r="B126" s="209" t="s">
        <v>387</v>
      </c>
      <c r="C126" s="202" t="s">
        <v>386</v>
      </c>
      <c r="D126" s="111">
        <f>'[8]M1 AVR'!E126</f>
        <v>10.199999999999999</v>
      </c>
      <c r="E126" s="111" t="str">
        <f>IF('[8]Ratt Anglais'!F126="","",'[8]Ratt Anglais'!F126)</f>
        <v/>
      </c>
      <c r="F126" s="111">
        <f t="shared" si="5"/>
        <v>10.199999999999999</v>
      </c>
      <c r="G126" s="112">
        <f>'[8]M1 AVR'!G126</f>
        <v>14.5</v>
      </c>
      <c r="H126" s="112" t="str">
        <f>IF('[8]Ratt Français'!F126="","",'[8]Ratt Français'!F126)</f>
        <v/>
      </c>
      <c r="I126" s="111">
        <f t="shared" si="6"/>
        <v>14.5</v>
      </c>
      <c r="J126" s="111">
        <f>'[8]M1 AVR'!I126</f>
        <v>13.5</v>
      </c>
      <c r="K126" s="111" t="str">
        <f>IF('[8]Ratt Term1'!F126="","",'[8]Ratt Term1'!F126)</f>
        <v/>
      </c>
      <c r="L126" s="111">
        <f t="shared" si="7"/>
        <v>13.5</v>
      </c>
      <c r="M126" s="122">
        <f t="shared" si="8"/>
        <v>12.637499999999999</v>
      </c>
      <c r="N126" s="110" t="str">
        <f t="shared" si="9"/>
        <v>V</v>
      </c>
    </row>
    <row r="127" spans="1:14" ht="12.6" customHeight="1">
      <c r="A127" s="121">
        <v>120</v>
      </c>
      <c r="B127" s="209" t="s">
        <v>385</v>
      </c>
      <c r="C127" s="202" t="s">
        <v>384</v>
      </c>
      <c r="D127" s="111">
        <f>'[8]M1 AVR'!E127</f>
        <v>9.8000000000000007</v>
      </c>
      <c r="E127" s="111">
        <f>IF('[8]Ratt Anglais'!F127="","",'[8]Ratt Anglais'!F127)</f>
        <v>12</v>
      </c>
      <c r="F127" s="111">
        <f t="shared" si="5"/>
        <v>12</v>
      </c>
      <c r="G127" s="112">
        <f>'[8]M1 AVR'!G127</f>
        <v>10</v>
      </c>
      <c r="H127" s="112">
        <f>IF('[8]Ratt Français'!F127="","",'[8]Ratt Français'!F127)</f>
        <v>12</v>
      </c>
      <c r="I127" s="111">
        <f t="shared" si="6"/>
        <v>12</v>
      </c>
      <c r="J127" s="111">
        <f>'[8]M1 AVR'!I127</f>
        <v>10</v>
      </c>
      <c r="K127" s="111">
        <f>IF('[8]Ratt Term1'!F127="","",'[8]Ratt Term1'!F127)</f>
        <v>14</v>
      </c>
      <c r="L127" s="111">
        <f t="shared" si="7"/>
        <v>12</v>
      </c>
      <c r="M127" s="122">
        <f t="shared" si="8"/>
        <v>12</v>
      </c>
      <c r="N127" s="110" t="str">
        <f t="shared" si="9"/>
        <v>VAR</v>
      </c>
    </row>
    <row r="128" spans="1:14" ht="12.6" customHeight="1">
      <c r="A128" s="121">
        <v>121</v>
      </c>
      <c r="B128" s="201" t="s">
        <v>383</v>
      </c>
      <c r="C128" s="202" t="s">
        <v>382</v>
      </c>
      <c r="D128" s="111">
        <f>'[8]M1 AVR'!E128</f>
        <v>10.8</v>
      </c>
      <c r="E128" s="111">
        <f>IF('[8]Ratt Anglais'!F128="","",'[8]Ratt Anglais'!F128)</f>
        <v>12</v>
      </c>
      <c r="F128" s="111">
        <f t="shared" si="5"/>
        <v>12</v>
      </c>
      <c r="G128" s="112">
        <f>'[8]M1 AVR'!G128</f>
        <v>10.5</v>
      </c>
      <c r="H128" s="112">
        <f>IF('[8]Ratt Français'!F128="","",'[8]Ratt Français'!F128)</f>
        <v>13</v>
      </c>
      <c r="I128" s="111">
        <f t="shared" si="6"/>
        <v>12</v>
      </c>
      <c r="J128" s="111">
        <f>'[8]M1 AVR'!I128</f>
        <v>13.5</v>
      </c>
      <c r="K128" s="111" t="str">
        <f>IF('[8]Ratt Term1'!F128="","",'[8]Ratt Term1'!F128)</f>
        <v/>
      </c>
      <c r="L128" s="111">
        <f t="shared" si="7"/>
        <v>13.5</v>
      </c>
      <c r="M128" s="122">
        <f t="shared" si="8"/>
        <v>12.375</v>
      </c>
      <c r="N128" s="110" t="str">
        <f t="shared" si="9"/>
        <v>VAR</v>
      </c>
    </row>
    <row r="129" spans="1:14" ht="12.6" customHeight="1">
      <c r="A129" s="121">
        <v>122</v>
      </c>
      <c r="B129" s="201" t="s">
        <v>381</v>
      </c>
      <c r="C129" s="202" t="s">
        <v>380</v>
      </c>
      <c r="D129" s="111">
        <f>'[8]M1 AVR'!E129</f>
        <v>8.4</v>
      </c>
      <c r="E129" s="111">
        <f>IF('[8]Ratt Anglais'!F129="","",'[8]Ratt Anglais'!F129)</f>
        <v>12</v>
      </c>
      <c r="F129" s="111">
        <f t="shared" si="5"/>
        <v>12</v>
      </c>
      <c r="G129" s="112">
        <f>'[8]M1 AVR'!G129</f>
        <v>13</v>
      </c>
      <c r="H129" s="112" t="str">
        <f>IF('[8]Ratt Français'!F129="","",'[8]Ratt Français'!F129)</f>
        <v/>
      </c>
      <c r="I129" s="111">
        <f t="shared" si="6"/>
        <v>13</v>
      </c>
      <c r="J129" s="111">
        <f>'[8]M1 AVR'!I129</f>
        <v>14</v>
      </c>
      <c r="K129" s="111" t="str">
        <f>IF('[8]Ratt Term1'!F129="","",'[8]Ratt Term1'!F129)</f>
        <v/>
      </c>
      <c r="L129" s="111">
        <f t="shared" si="7"/>
        <v>14</v>
      </c>
      <c r="M129" s="122">
        <f t="shared" si="8"/>
        <v>12.875</v>
      </c>
      <c r="N129" s="110" t="str">
        <f t="shared" si="9"/>
        <v>VAR</v>
      </c>
    </row>
    <row r="130" spans="1:14" ht="12.6" customHeight="1">
      <c r="A130" s="121">
        <v>123</v>
      </c>
      <c r="B130" s="201" t="s">
        <v>379</v>
      </c>
      <c r="C130" s="202" t="s">
        <v>373</v>
      </c>
      <c r="D130" s="111">
        <f>'[8]M1 AVR'!E130</f>
        <v>14.600000000000001</v>
      </c>
      <c r="E130" s="111" t="str">
        <f>IF('[8]Ratt Anglais'!F130="","",'[8]Ratt Anglais'!F130)</f>
        <v/>
      </c>
      <c r="F130" s="111">
        <f t="shared" si="5"/>
        <v>14.600000000000001</v>
      </c>
      <c r="G130" s="112">
        <f>'[8]M1 AVR'!G130</f>
        <v>12</v>
      </c>
      <c r="H130" s="112" t="str">
        <f>IF('[8]Ratt Français'!F130="","",'[8]Ratt Français'!F130)</f>
        <v/>
      </c>
      <c r="I130" s="111">
        <f t="shared" si="6"/>
        <v>12</v>
      </c>
      <c r="J130" s="111">
        <f>'[8]M1 AVR'!I130</f>
        <v>17.5</v>
      </c>
      <c r="K130" s="111" t="str">
        <f>IF('[8]Ratt Term1'!F130="","",'[8]Ratt Term1'!F130)</f>
        <v/>
      </c>
      <c r="L130" s="111">
        <f t="shared" si="7"/>
        <v>17.5</v>
      </c>
      <c r="M130" s="122">
        <f t="shared" si="8"/>
        <v>14.350000000000001</v>
      </c>
      <c r="N130" s="110" t="str">
        <f t="shared" si="9"/>
        <v>V</v>
      </c>
    </row>
    <row r="131" spans="1:14" ht="12.6" customHeight="1">
      <c r="A131" s="121">
        <v>124</v>
      </c>
      <c r="B131" s="201" t="s">
        <v>378</v>
      </c>
      <c r="C131" s="202" t="s">
        <v>377</v>
      </c>
      <c r="D131" s="111">
        <f>'[8]M1 AVR'!E131</f>
        <v>8.8000000000000007</v>
      </c>
      <c r="E131" s="111">
        <f>IF('[8]Ratt Anglais'!F131="","",'[8]Ratt Anglais'!F131)</f>
        <v>12</v>
      </c>
      <c r="F131" s="111">
        <f t="shared" si="5"/>
        <v>12</v>
      </c>
      <c r="G131" s="112">
        <f>'[8]M1 AVR'!G131</f>
        <v>12</v>
      </c>
      <c r="H131" s="112" t="str">
        <f>IF('[8]Ratt Français'!F131="","",'[8]Ratt Français'!F131)</f>
        <v/>
      </c>
      <c r="I131" s="111">
        <f t="shared" si="6"/>
        <v>12</v>
      </c>
      <c r="J131" s="111">
        <f>'[8]M1 AVR'!I131</f>
        <v>12</v>
      </c>
      <c r="K131" s="111" t="str">
        <f>IF('[8]Ratt Term1'!F131="","",'[8]Ratt Term1'!F131)</f>
        <v/>
      </c>
      <c r="L131" s="111">
        <f t="shared" si="7"/>
        <v>12</v>
      </c>
      <c r="M131" s="122">
        <f t="shared" si="8"/>
        <v>12</v>
      </c>
      <c r="N131" s="110" t="str">
        <f t="shared" si="9"/>
        <v>VAR</v>
      </c>
    </row>
    <row r="132" spans="1:14" ht="12.6" customHeight="1">
      <c r="A132" s="121">
        <v>125</v>
      </c>
      <c r="B132" s="201" t="s">
        <v>376</v>
      </c>
      <c r="C132" s="202" t="s">
        <v>375</v>
      </c>
      <c r="D132" s="111">
        <f>'[8]M1 AVR'!E132</f>
        <v>12.600000000000001</v>
      </c>
      <c r="E132" s="111" t="str">
        <f>IF('[8]Ratt Anglais'!F132="","",'[8]Ratt Anglais'!F132)</f>
        <v/>
      </c>
      <c r="F132" s="111">
        <f t="shared" si="5"/>
        <v>12.600000000000001</v>
      </c>
      <c r="G132" s="112">
        <f>'[8]M1 AVR'!G132</f>
        <v>12</v>
      </c>
      <c r="H132" s="112" t="str">
        <f>IF('[8]Ratt Français'!F132="","",'[8]Ratt Français'!F132)</f>
        <v/>
      </c>
      <c r="I132" s="111">
        <f t="shared" si="6"/>
        <v>12</v>
      </c>
      <c r="J132" s="111">
        <f>'[8]M1 AVR'!I132</f>
        <v>5</v>
      </c>
      <c r="K132" s="111">
        <f>IF('[8]Ratt Term1'!F132="","",'[8]Ratt Term1'!F132)</f>
        <v>12</v>
      </c>
      <c r="L132" s="111">
        <f t="shared" si="7"/>
        <v>12</v>
      </c>
      <c r="M132" s="122">
        <f t="shared" si="8"/>
        <v>12.225000000000001</v>
      </c>
      <c r="N132" s="110" t="str">
        <f t="shared" si="9"/>
        <v>VAR</v>
      </c>
    </row>
    <row r="133" spans="1:14" ht="12.6" customHeight="1">
      <c r="A133" s="121">
        <v>126</v>
      </c>
      <c r="B133" s="209" t="s">
        <v>374</v>
      </c>
      <c r="C133" s="202" t="s">
        <v>586</v>
      </c>
      <c r="D133" s="111">
        <f>'[8]M1 AVR'!E133</f>
        <v>10.6</v>
      </c>
      <c r="E133" s="111" t="str">
        <f>IF('[8]Ratt Anglais'!F133="","",'[8]Ratt Anglais'!F133)</f>
        <v/>
      </c>
      <c r="F133" s="111">
        <f t="shared" si="5"/>
        <v>10.6</v>
      </c>
      <c r="G133" s="112">
        <f>'[8]M1 AVR'!G133</f>
        <v>13</v>
      </c>
      <c r="H133" s="112" t="str">
        <f>IF('[8]Ratt Français'!F133="","",'[8]Ratt Français'!F133)</f>
        <v/>
      </c>
      <c r="I133" s="111">
        <f t="shared" si="6"/>
        <v>13</v>
      </c>
      <c r="J133" s="111">
        <f>'[8]M1 AVR'!I133</f>
        <v>13</v>
      </c>
      <c r="K133" s="111" t="str">
        <f>IF('[8]Ratt Term1'!F133="","",'[8]Ratt Term1'!F133)</f>
        <v/>
      </c>
      <c r="L133" s="111">
        <f t="shared" si="7"/>
        <v>13</v>
      </c>
      <c r="M133" s="122">
        <f t="shared" si="8"/>
        <v>12.1</v>
      </c>
      <c r="N133" s="110" t="str">
        <f t="shared" si="9"/>
        <v>V</v>
      </c>
    </row>
    <row r="134" spans="1:14" ht="12.6" customHeight="1">
      <c r="A134" s="121">
        <v>127</v>
      </c>
      <c r="B134" s="201" t="s">
        <v>372</v>
      </c>
      <c r="C134" s="202" t="s">
        <v>371</v>
      </c>
      <c r="D134" s="111">
        <f>'[8]M1 AVR'!E134</f>
        <v>9</v>
      </c>
      <c r="E134" s="111" t="str">
        <f>IF('[8]Ratt Anglais'!F134="","",'[8]Ratt Anglais'!F134)</f>
        <v/>
      </c>
      <c r="F134" s="111">
        <f t="shared" si="5"/>
        <v>9</v>
      </c>
      <c r="G134" s="112">
        <f>'[8]M1 AVR'!G134</f>
        <v>12.5</v>
      </c>
      <c r="H134" s="112" t="str">
        <f>IF('[8]Ratt Français'!F134="","",'[8]Ratt Français'!F134)</f>
        <v/>
      </c>
      <c r="I134" s="111">
        <f t="shared" si="6"/>
        <v>12.5</v>
      </c>
      <c r="J134" s="111">
        <f>'[8]M1 AVR'!I134</f>
        <v>19</v>
      </c>
      <c r="K134" s="111" t="str">
        <f>IF('[8]Ratt Term1'!F134="","",'[8]Ratt Term1'!F134)</f>
        <v/>
      </c>
      <c r="L134" s="111">
        <f t="shared" si="7"/>
        <v>19</v>
      </c>
      <c r="M134" s="122">
        <f t="shared" si="8"/>
        <v>12.8125</v>
      </c>
      <c r="N134" s="110" t="str">
        <f t="shared" si="9"/>
        <v>V</v>
      </c>
    </row>
    <row r="135" spans="1:14" ht="12.6" customHeight="1">
      <c r="A135" s="121">
        <v>128</v>
      </c>
      <c r="B135" s="201" t="s">
        <v>370</v>
      </c>
      <c r="C135" s="202" t="s">
        <v>359</v>
      </c>
      <c r="D135" s="111">
        <f>'[8]M1 AVR'!E135</f>
        <v>9.8000000000000007</v>
      </c>
      <c r="E135" s="111" t="str">
        <f>IF('[8]Ratt Anglais'!F135="","",'[8]Ratt Anglais'!F135)</f>
        <v/>
      </c>
      <c r="F135" s="111">
        <f t="shared" si="5"/>
        <v>9.8000000000000007</v>
      </c>
      <c r="G135" s="112">
        <f>'[8]M1 AVR'!G135</f>
        <v>13.5</v>
      </c>
      <c r="H135" s="112" t="str">
        <f>IF('[8]Ratt Français'!F135="","",'[8]Ratt Français'!F135)</f>
        <v/>
      </c>
      <c r="I135" s="111">
        <f t="shared" si="6"/>
        <v>13.5</v>
      </c>
      <c r="J135" s="111">
        <f>'[8]M1 AVR'!I135</f>
        <v>19.5</v>
      </c>
      <c r="K135" s="111" t="str">
        <f>IF('[8]Ratt Term1'!F135="","",'[8]Ratt Term1'!F135)</f>
        <v/>
      </c>
      <c r="L135" s="111">
        <f t="shared" si="7"/>
        <v>19.5</v>
      </c>
      <c r="M135" s="122">
        <f t="shared" si="8"/>
        <v>13.612500000000001</v>
      </c>
      <c r="N135" s="110" t="str">
        <f t="shared" si="9"/>
        <v>V</v>
      </c>
    </row>
    <row r="136" spans="1:14" ht="12.6" customHeight="1">
      <c r="A136" s="121">
        <v>129</v>
      </c>
      <c r="B136" s="209" t="s">
        <v>587</v>
      </c>
      <c r="C136" s="202" t="s">
        <v>369</v>
      </c>
      <c r="D136" s="111">
        <f>'[8]M1 AVR'!E136</f>
        <v>15.299999999999999</v>
      </c>
      <c r="E136" s="111" t="str">
        <f>IF('[8]Ratt Anglais'!F136="","",'[8]Ratt Anglais'!F136)</f>
        <v/>
      </c>
      <c r="F136" s="111">
        <f t="shared" ref="F136:F173" si="10">IF(E136="",D136,IF(E136&lt;=12,MAX(D136,E136),12))</f>
        <v>15.299999999999999</v>
      </c>
      <c r="G136" s="112">
        <f>'[8]M1 AVR'!G136</f>
        <v>12</v>
      </c>
      <c r="H136" s="112" t="str">
        <f>IF('[8]Ratt Français'!F136="","",'[8]Ratt Français'!F136)</f>
        <v/>
      </c>
      <c r="I136" s="111">
        <f t="shared" ref="I136:I173" si="11">IF(H136="",G136,IF(H136&lt;=12,MAX(G136,H136),12))</f>
        <v>12</v>
      </c>
      <c r="J136" s="111">
        <f>'[8]M1 AVR'!I136</f>
        <v>17.5</v>
      </c>
      <c r="K136" s="111" t="str">
        <f>IF('[8]Ratt Term1'!F136="","",'[8]Ratt Term1'!F136)</f>
        <v/>
      </c>
      <c r="L136" s="111">
        <f t="shared" ref="L136:L173" si="12">IF(K136="",J136,IF(K136&lt;=12,MAX(J136,K136),12))</f>
        <v>17.5</v>
      </c>
      <c r="M136" s="122">
        <f t="shared" si="8"/>
        <v>14.612500000000001</v>
      </c>
      <c r="N136" s="110" t="str">
        <f t="shared" si="9"/>
        <v>V</v>
      </c>
    </row>
    <row r="137" spans="1:14" ht="12.6" customHeight="1">
      <c r="A137" s="121">
        <v>130</v>
      </c>
      <c r="B137" s="209" t="s">
        <v>368</v>
      </c>
      <c r="C137" s="202" t="s">
        <v>367</v>
      </c>
      <c r="D137" s="111">
        <f>'[8]M1 AVR'!E137</f>
        <v>14</v>
      </c>
      <c r="E137" s="111" t="str">
        <f>IF('[8]Ratt Anglais'!F137="","",'[8]Ratt Anglais'!F137)</f>
        <v/>
      </c>
      <c r="F137" s="111">
        <f t="shared" si="10"/>
        <v>14</v>
      </c>
      <c r="G137" s="112">
        <f>'[8]M1 AVR'!G137</f>
        <v>12</v>
      </c>
      <c r="H137" s="112" t="str">
        <f>IF('[8]Ratt Français'!F137="","",'[8]Ratt Français'!F137)</f>
        <v/>
      </c>
      <c r="I137" s="111">
        <f t="shared" si="11"/>
        <v>12</v>
      </c>
      <c r="J137" s="111">
        <f>'[8]M1 AVR'!I137</f>
        <v>14</v>
      </c>
      <c r="K137" s="111" t="str">
        <f>IF('[8]Ratt Term1'!F137="","",'[8]Ratt Term1'!F137)</f>
        <v/>
      </c>
      <c r="L137" s="111">
        <f t="shared" si="12"/>
        <v>14</v>
      </c>
      <c r="M137" s="122">
        <f t="shared" ref="M137:M173" si="13">(F137*0.375+I137*0.375+L137*0.25)</f>
        <v>13.25</v>
      </c>
      <c r="N137" s="110" t="str">
        <f t="shared" ref="N137:N173" si="14">IF(M137&lt;8,"AR",IF(M137&lt;12,"NV",IF(AND(E137="",H137="",K137=""),"V","VAR")))</f>
        <v>V</v>
      </c>
    </row>
    <row r="138" spans="1:14" ht="12.6" customHeight="1">
      <c r="A138" s="121">
        <v>131</v>
      </c>
      <c r="B138" s="211" t="s">
        <v>366</v>
      </c>
      <c r="C138" s="212" t="s">
        <v>322</v>
      </c>
      <c r="D138" s="111">
        <f>'[8]M1 AVR'!E138</f>
        <v>12.2</v>
      </c>
      <c r="E138" s="111" t="str">
        <f>IF('[8]Ratt Anglais'!F138="","",'[8]Ratt Anglais'!F138)</f>
        <v/>
      </c>
      <c r="F138" s="111">
        <f t="shared" si="10"/>
        <v>12.2</v>
      </c>
      <c r="G138" s="112">
        <f>'[8]M1 AVR'!G138</f>
        <v>11</v>
      </c>
      <c r="H138" s="112">
        <f>IF('[8]Ratt Français'!F138="","",'[8]Ratt Français'!F138)</f>
        <v>13</v>
      </c>
      <c r="I138" s="111">
        <f t="shared" si="11"/>
        <v>12</v>
      </c>
      <c r="J138" s="111">
        <f>'[8]M1 AVR'!I138</f>
        <v>7.5</v>
      </c>
      <c r="K138" s="111">
        <f>IF('[8]Ratt Term1'!F138="","",'[8]Ratt Term1'!F138)</f>
        <v>10</v>
      </c>
      <c r="L138" s="111">
        <f t="shared" si="12"/>
        <v>10</v>
      </c>
      <c r="M138" s="122">
        <f t="shared" si="13"/>
        <v>11.574999999999999</v>
      </c>
      <c r="N138" s="110" t="str">
        <f t="shared" si="14"/>
        <v>NV</v>
      </c>
    </row>
    <row r="139" spans="1:14" ht="12.6" customHeight="1">
      <c r="A139" s="121">
        <v>132</v>
      </c>
      <c r="B139" s="201" t="s">
        <v>365</v>
      </c>
      <c r="C139" s="202" t="s">
        <v>364</v>
      </c>
      <c r="D139" s="111">
        <f>'[8]M1 AVR'!E139</f>
        <v>11</v>
      </c>
      <c r="E139" s="111">
        <f>IF('[8]Ratt Anglais'!F139="","",'[8]Ratt Anglais'!F139)</f>
        <v>12</v>
      </c>
      <c r="F139" s="111">
        <f t="shared" si="10"/>
        <v>12</v>
      </c>
      <c r="G139" s="112">
        <f>'[8]M1 AVR'!G139</f>
        <v>8.5</v>
      </c>
      <c r="H139" s="112">
        <f>IF('[8]Ratt Français'!F139="","",'[8]Ratt Français'!F139)</f>
        <v>12</v>
      </c>
      <c r="I139" s="111">
        <f t="shared" si="11"/>
        <v>12</v>
      </c>
      <c r="J139" s="111">
        <f>'[8]M1 AVR'!I139</f>
        <v>8</v>
      </c>
      <c r="K139" s="111">
        <f>IF('[8]Ratt Term1'!F139="","",'[8]Ratt Term1'!F139)</f>
        <v>10</v>
      </c>
      <c r="L139" s="111">
        <f t="shared" si="12"/>
        <v>10</v>
      </c>
      <c r="M139" s="122">
        <f t="shared" si="13"/>
        <v>11.5</v>
      </c>
      <c r="N139" s="110" t="str">
        <f t="shared" si="14"/>
        <v>NV</v>
      </c>
    </row>
    <row r="140" spans="1:14" ht="12.6" customHeight="1">
      <c r="A140" s="121">
        <v>133</v>
      </c>
      <c r="B140" s="201" t="s">
        <v>363</v>
      </c>
      <c r="C140" s="202" t="s">
        <v>362</v>
      </c>
      <c r="D140" s="111">
        <f>'[8]M1 AVR'!E140</f>
        <v>11.2</v>
      </c>
      <c r="E140" s="111">
        <f>IF('[8]Ratt Anglais'!F140="","",'[8]Ratt Anglais'!F140)</f>
        <v>12</v>
      </c>
      <c r="F140" s="111">
        <f t="shared" si="10"/>
        <v>12</v>
      </c>
      <c r="G140" s="112">
        <f>'[8]M1 AVR'!G140</f>
        <v>11</v>
      </c>
      <c r="H140" s="112">
        <f>IF('[8]Ratt Français'!F140="","",'[8]Ratt Français'!F140)</f>
        <v>13</v>
      </c>
      <c r="I140" s="111">
        <f t="shared" si="11"/>
        <v>12</v>
      </c>
      <c r="J140" s="111">
        <f>'[8]M1 AVR'!I140</f>
        <v>8</v>
      </c>
      <c r="K140" s="111">
        <f>IF('[8]Ratt Term1'!F140="","",'[8]Ratt Term1'!F140)</f>
        <v>14</v>
      </c>
      <c r="L140" s="111">
        <f t="shared" si="12"/>
        <v>12</v>
      </c>
      <c r="M140" s="122">
        <f t="shared" si="13"/>
        <v>12</v>
      </c>
      <c r="N140" s="110" t="str">
        <f t="shared" si="14"/>
        <v>VAR</v>
      </c>
    </row>
    <row r="141" spans="1:14" ht="12.6" customHeight="1">
      <c r="A141" s="121">
        <v>134</v>
      </c>
      <c r="B141" s="210" t="s">
        <v>361</v>
      </c>
      <c r="C141" s="210" t="s">
        <v>318</v>
      </c>
      <c r="D141" s="111">
        <f>'[8]M1 AVR'!E141</f>
        <v>12</v>
      </c>
      <c r="E141" s="111" t="str">
        <f>IF('[8]Ratt Anglais'!F141="","",'[8]Ratt Anglais'!F141)</f>
        <v/>
      </c>
      <c r="F141" s="111">
        <f t="shared" si="10"/>
        <v>12</v>
      </c>
      <c r="G141" s="112">
        <f>'[8]M1 AVR'!G141</f>
        <v>12</v>
      </c>
      <c r="H141" s="112" t="str">
        <f>IF('[8]Ratt Français'!F141="","",'[8]Ratt Français'!F141)</f>
        <v/>
      </c>
      <c r="I141" s="111">
        <f t="shared" si="11"/>
        <v>12</v>
      </c>
      <c r="J141" s="111">
        <f>'[8]M1 AVR'!I141</f>
        <v>12</v>
      </c>
      <c r="K141" s="111" t="str">
        <f>IF('[8]Ratt Term1'!F141="","",'[8]Ratt Term1'!F141)</f>
        <v/>
      </c>
      <c r="L141" s="111">
        <f t="shared" si="12"/>
        <v>12</v>
      </c>
      <c r="M141" s="122">
        <f t="shared" si="13"/>
        <v>12</v>
      </c>
      <c r="N141" s="110" t="str">
        <f t="shared" si="14"/>
        <v>V</v>
      </c>
    </row>
    <row r="142" spans="1:14" ht="12.6" customHeight="1">
      <c r="A142" s="121">
        <v>135</v>
      </c>
      <c r="B142" s="201" t="s">
        <v>360</v>
      </c>
      <c r="C142" s="202" t="s">
        <v>359</v>
      </c>
      <c r="D142" s="111">
        <f>'[8]M1 AVR'!E142</f>
        <v>13.4</v>
      </c>
      <c r="E142" s="111" t="str">
        <f>IF('[8]Ratt Anglais'!F142="","",'[8]Ratt Anglais'!F142)</f>
        <v/>
      </c>
      <c r="F142" s="111">
        <f t="shared" si="10"/>
        <v>13.4</v>
      </c>
      <c r="G142" s="112">
        <f>'[8]M1 AVR'!G142</f>
        <v>17</v>
      </c>
      <c r="H142" s="112" t="str">
        <f>IF('[8]Ratt Français'!F142="","",'[8]Ratt Français'!F142)</f>
        <v/>
      </c>
      <c r="I142" s="111">
        <f t="shared" si="11"/>
        <v>17</v>
      </c>
      <c r="J142" s="111">
        <f>'[8]M1 AVR'!I142</f>
        <v>18</v>
      </c>
      <c r="K142" s="111" t="str">
        <f>IF('[8]Ratt Term1'!F142="","",'[8]Ratt Term1'!F142)</f>
        <v/>
      </c>
      <c r="L142" s="111">
        <f t="shared" si="12"/>
        <v>18</v>
      </c>
      <c r="M142" s="122">
        <f t="shared" si="13"/>
        <v>15.9</v>
      </c>
      <c r="N142" s="110" t="str">
        <f t="shared" si="14"/>
        <v>V</v>
      </c>
    </row>
    <row r="143" spans="1:14" ht="12.6" customHeight="1">
      <c r="A143" s="121">
        <v>136</v>
      </c>
      <c r="B143" s="209" t="s">
        <v>358</v>
      </c>
      <c r="C143" s="202" t="s">
        <v>357</v>
      </c>
      <c r="D143" s="111">
        <f>'[8]M1 AVR'!E143</f>
        <v>6.8</v>
      </c>
      <c r="E143" s="111">
        <f>IF('[8]Ratt Anglais'!F143="","",'[8]Ratt Anglais'!F143)</f>
        <v>11.5</v>
      </c>
      <c r="F143" s="111">
        <f t="shared" si="10"/>
        <v>11.5</v>
      </c>
      <c r="G143" s="112">
        <f>'[8]M1 AVR'!G143</f>
        <v>9.5</v>
      </c>
      <c r="H143" s="112">
        <f>IF('[8]Ratt Français'!F143="","",'[8]Ratt Français'!F143)</f>
        <v>13</v>
      </c>
      <c r="I143" s="111">
        <f t="shared" si="11"/>
        <v>12</v>
      </c>
      <c r="J143" s="111">
        <f>'[8]M1 AVR'!I143</f>
        <v>12.5</v>
      </c>
      <c r="K143" s="111" t="str">
        <f>IF('[8]Ratt Term1'!F143="","",'[8]Ratt Term1'!F143)</f>
        <v/>
      </c>
      <c r="L143" s="111">
        <f t="shared" si="12"/>
        <v>12.5</v>
      </c>
      <c r="M143" s="122">
        <f t="shared" si="13"/>
        <v>11.9375</v>
      </c>
      <c r="N143" s="110" t="str">
        <f t="shared" si="14"/>
        <v>NV</v>
      </c>
    </row>
    <row r="144" spans="1:14" ht="12.6" customHeight="1">
      <c r="A144" s="121">
        <v>137</v>
      </c>
      <c r="B144" s="201" t="s">
        <v>356</v>
      </c>
      <c r="C144" s="202" t="s">
        <v>355</v>
      </c>
      <c r="D144" s="111">
        <f>'[8]M1 AVR'!E144</f>
        <v>8.6</v>
      </c>
      <c r="E144" s="111" t="str">
        <f>IF('[8]Ratt Anglais'!F144="","",'[8]Ratt Anglais'!F144)</f>
        <v/>
      </c>
      <c r="F144" s="111">
        <f t="shared" si="10"/>
        <v>8.6</v>
      </c>
      <c r="G144" s="112">
        <f>'[8]M1 AVR'!G144</f>
        <v>13</v>
      </c>
      <c r="H144" s="112" t="str">
        <f>IF('[8]Ratt Français'!F144="","",'[8]Ratt Français'!F144)</f>
        <v/>
      </c>
      <c r="I144" s="111">
        <f t="shared" si="11"/>
        <v>13</v>
      </c>
      <c r="J144" s="111">
        <f>'[8]M1 AVR'!I144</f>
        <v>17.5</v>
      </c>
      <c r="K144" s="111" t="str">
        <f>IF('[8]Ratt Term1'!F144="","",'[8]Ratt Term1'!F144)</f>
        <v/>
      </c>
      <c r="L144" s="111">
        <f t="shared" si="12"/>
        <v>17.5</v>
      </c>
      <c r="M144" s="122">
        <f t="shared" si="13"/>
        <v>12.475</v>
      </c>
      <c r="N144" s="110" t="str">
        <f t="shared" si="14"/>
        <v>V</v>
      </c>
    </row>
    <row r="145" spans="1:14" ht="12.6" customHeight="1">
      <c r="A145" s="121">
        <v>138</v>
      </c>
      <c r="B145" s="209" t="s">
        <v>354</v>
      </c>
      <c r="C145" s="202" t="s">
        <v>187</v>
      </c>
      <c r="D145" s="111">
        <f>'[8]M1 AVR'!E145</f>
        <v>7.4</v>
      </c>
      <c r="E145" s="111">
        <f>IF('[8]Ratt Anglais'!F145="","",'[8]Ratt Anglais'!F145)</f>
        <v>11</v>
      </c>
      <c r="F145" s="111">
        <f t="shared" si="10"/>
        <v>11</v>
      </c>
      <c r="G145" s="112">
        <f>'[8]M1 AVR'!G145</f>
        <v>13.5</v>
      </c>
      <c r="H145" s="112" t="str">
        <f>IF('[8]Ratt Français'!F145="","",'[8]Ratt Français'!F145)</f>
        <v/>
      </c>
      <c r="I145" s="111">
        <f t="shared" si="11"/>
        <v>13.5</v>
      </c>
      <c r="J145" s="111">
        <f>'[8]M1 AVR'!I145</f>
        <v>9.5</v>
      </c>
      <c r="K145" s="111">
        <f>IF('[8]Ratt Term1'!F145="","",'[8]Ratt Term1'!F145)</f>
        <v>12</v>
      </c>
      <c r="L145" s="111">
        <f t="shared" si="12"/>
        <v>12</v>
      </c>
      <c r="M145" s="122">
        <f t="shared" si="13"/>
        <v>12.1875</v>
      </c>
      <c r="N145" s="110" t="str">
        <f t="shared" si="14"/>
        <v>VAR</v>
      </c>
    </row>
    <row r="146" spans="1:14" ht="12.6" customHeight="1">
      <c r="A146" s="121">
        <v>139</v>
      </c>
      <c r="B146" s="201" t="s">
        <v>353</v>
      </c>
      <c r="C146" s="202" t="s">
        <v>352</v>
      </c>
      <c r="D146" s="111">
        <f>'[8]M1 AVR'!E146</f>
        <v>13</v>
      </c>
      <c r="E146" s="111" t="str">
        <f>IF('[8]Ratt Anglais'!F146="","",'[8]Ratt Anglais'!F146)</f>
        <v/>
      </c>
      <c r="F146" s="111">
        <f t="shared" si="10"/>
        <v>13</v>
      </c>
      <c r="G146" s="112">
        <f>'[8]M1 AVR'!G146</f>
        <v>12</v>
      </c>
      <c r="H146" s="112" t="str">
        <f>IF('[8]Ratt Français'!F146="","",'[8]Ratt Français'!F146)</f>
        <v/>
      </c>
      <c r="I146" s="111">
        <f t="shared" si="11"/>
        <v>12</v>
      </c>
      <c r="J146" s="111">
        <f>'[8]M1 AVR'!I146</f>
        <v>14</v>
      </c>
      <c r="K146" s="111" t="str">
        <f>IF('[8]Ratt Term1'!F146="","",'[8]Ratt Term1'!F146)</f>
        <v/>
      </c>
      <c r="L146" s="111">
        <f t="shared" si="12"/>
        <v>14</v>
      </c>
      <c r="M146" s="122">
        <f t="shared" si="13"/>
        <v>12.875</v>
      </c>
      <c r="N146" s="110" t="str">
        <f t="shared" si="14"/>
        <v>V</v>
      </c>
    </row>
    <row r="147" spans="1:14" ht="12.6" customHeight="1">
      <c r="A147" s="121">
        <v>140</v>
      </c>
      <c r="B147" s="201" t="s">
        <v>351</v>
      </c>
      <c r="C147" s="202" t="s">
        <v>350</v>
      </c>
      <c r="D147" s="111">
        <f>'[8]M1 AVR'!E147</f>
        <v>9.6</v>
      </c>
      <c r="E147" s="111" t="str">
        <f>IF('[8]Ratt Anglais'!F147="","",'[8]Ratt Anglais'!F147)</f>
        <v/>
      </c>
      <c r="F147" s="111">
        <f t="shared" si="10"/>
        <v>9.6</v>
      </c>
      <c r="G147" s="112">
        <f>'[8]M1 AVR'!G147</f>
        <v>13</v>
      </c>
      <c r="H147" s="112" t="str">
        <f>IF('[8]Ratt Français'!F147="","",'[8]Ratt Français'!F147)</f>
        <v/>
      </c>
      <c r="I147" s="111">
        <f t="shared" si="11"/>
        <v>13</v>
      </c>
      <c r="J147" s="111">
        <f>'[8]M1 AVR'!I147</f>
        <v>16.5</v>
      </c>
      <c r="K147" s="111" t="str">
        <f>IF('[8]Ratt Term1'!F147="","",'[8]Ratt Term1'!F147)</f>
        <v/>
      </c>
      <c r="L147" s="111">
        <f t="shared" si="12"/>
        <v>16.5</v>
      </c>
      <c r="M147" s="122">
        <f t="shared" si="13"/>
        <v>12.6</v>
      </c>
      <c r="N147" s="110" t="str">
        <f t="shared" si="14"/>
        <v>V</v>
      </c>
    </row>
    <row r="148" spans="1:14" ht="12.6" customHeight="1">
      <c r="A148" s="121">
        <v>141</v>
      </c>
      <c r="B148" s="201" t="s">
        <v>349</v>
      </c>
      <c r="C148" s="202" t="s">
        <v>52</v>
      </c>
      <c r="D148" s="111">
        <f>'[8]M1 AVR'!E148</f>
        <v>8</v>
      </c>
      <c r="E148" s="111">
        <f>IF('[8]Ratt Anglais'!F148="","",'[8]Ratt Anglais'!F148)</f>
        <v>12</v>
      </c>
      <c r="F148" s="111">
        <f t="shared" si="10"/>
        <v>12</v>
      </c>
      <c r="G148" s="112">
        <f>'[8]M1 AVR'!G148</f>
        <v>12</v>
      </c>
      <c r="H148" s="112" t="str">
        <f>IF('[8]Ratt Français'!F148="","",'[8]Ratt Français'!F148)</f>
        <v/>
      </c>
      <c r="I148" s="111">
        <f t="shared" si="11"/>
        <v>12</v>
      </c>
      <c r="J148" s="111">
        <f>'[8]M1 AVR'!I148</f>
        <v>12</v>
      </c>
      <c r="K148" s="111" t="str">
        <f>IF('[8]Ratt Term1'!F148="","",'[8]Ratt Term1'!F148)</f>
        <v/>
      </c>
      <c r="L148" s="111">
        <f t="shared" si="12"/>
        <v>12</v>
      </c>
      <c r="M148" s="122">
        <f t="shared" si="13"/>
        <v>12</v>
      </c>
      <c r="N148" s="110" t="str">
        <f t="shared" si="14"/>
        <v>VAR</v>
      </c>
    </row>
    <row r="149" spans="1:14" ht="12.6" customHeight="1">
      <c r="A149" s="121">
        <v>142</v>
      </c>
      <c r="B149" s="201" t="s">
        <v>348</v>
      </c>
      <c r="C149" s="202" t="s">
        <v>347</v>
      </c>
      <c r="D149" s="111">
        <f>'[8]M1 AVR'!E149</f>
        <v>10.199999999999999</v>
      </c>
      <c r="E149" s="111">
        <f>IF('[8]Ratt Anglais'!F149="","",'[8]Ratt Anglais'!F149)</f>
        <v>12</v>
      </c>
      <c r="F149" s="111">
        <f t="shared" si="10"/>
        <v>12</v>
      </c>
      <c r="G149" s="112">
        <f>'[8]M1 AVR'!G149</f>
        <v>8</v>
      </c>
      <c r="H149" s="112">
        <f>IF('[8]Ratt Français'!F149="","",'[8]Ratt Français'!F149)</f>
        <v>13</v>
      </c>
      <c r="I149" s="111">
        <f t="shared" si="11"/>
        <v>12</v>
      </c>
      <c r="J149" s="111">
        <f>'[8]M1 AVR'!I149</f>
        <v>17</v>
      </c>
      <c r="K149" s="111" t="str">
        <f>IF('[8]Ratt Term1'!F149="","",'[8]Ratt Term1'!F149)</f>
        <v/>
      </c>
      <c r="L149" s="111">
        <f t="shared" si="12"/>
        <v>17</v>
      </c>
      <c r="M149" s="122">
        <f t="shared" si="13"/>
        <v>13.25</v>
      </c>
      <c r="N149" s="110" t="str">
        <f t="shared" si="14"/>
        <v>VAR</v>
      </c>
    </row>
    <row r="150" spans="1:14" ht="12.6" customHeight="1">
      <c r="A150" s="121">
        <v>143</v>
      </c>
      <c r="B150" s="201" t="s">
        <v>346</v>
      </c>
      <c r="C150" s="202" t="s">
        <v>345</v>
      </c>
      <c r="D150" s="111">
        <f>'[8]M1 AVR'!E150</f>
        <v>8.8000000000000007</v>
      </c>
      <c r="E150" s="111">
        <f>IF('[8]Ratt Anglais'!F150="","",'[8]Ratt Anglais'!F150)</f>
        <v>12</v>
      </c>
      <c r="F150" s="111">
        <f t="shared" si="10"/>
        <v>12</v>
      </c>
      <c r="G150" s="112">
        <f>'[8]M1 AVR'!G150</f>
        <v>5</v>
      </c>
      <c r="H150" s="112">
        <f>IF('[8]Ratt Français'!F150="","",'[8]Ratt Français'!F150)</f>
        <v>14</v>
      </c>
      <c r="I150" s="111">
        <f t="shared" si="11"/>
        <v>12</v>
      </c>
      <c r="J150" s="111">
        <f>'[8]M1 AVR'!I150</f>
        <v>15.5</v>
      </c>
      <c r="K150" s="111" t="str">
        <f>IF('[8]Ratt Term1'!F150="","",'[8]Ratt Term1'!F150)</f>
        <v/>
      </c>
      <c r="L150" s="111">
        <f t="shared" si="12"/>
        <v>15.5</v>
      </c>
      <c r="M150" s="122">
        <f t="shared" si="13"/>
        <v>12.875</v>
      </c>
      <c r="N150" s="110" t="str">
        <f t="shared" si="14"/>
        <v>VAR</v>
      </c>
    </row>
    <row r="151" spans="1:14" ht="12.6" customHeight="1">
      <c r="A151" s="121">
        <v>144</v>
      </c>
      <c r="B151" s="201" t="s">
        <v>344</v>
      </c>
      <c r="C151" s="202" t="s">
        <v>251</v>
      </c>
      <c r="D151" s="111">
        <f>'[8]M1 AVR'!E151</f>
        <v>15</v>
      </c>
      <c r="E151" s="111" t="str">
        <f>IF('[8]Ratt Anglais'!F151="","",'[8]Ratt Anglais'!F151)</f>
        <v/>
      </c>
      <c r="F151" s="111">
        <f t="shared" si="10"/>
        <v>15</v>
      </c>
      <c r="G151" s="112">
        <f>'[8]M1 AVR'!G151</f>
        <v>17</v>
      </c>
      <c r="H151" s="112" t="str">
        <f>IF('[8]Ratt Français'!F151="","",'[8]Ratt Français'!F151)</f>
        <v/>
      </c>
      <c r="I151" s="111">
        <f t="shared" si="11"/>
        <v>17</v>
      </c>
      <c r="J151" s="111">
        <f>'[8]M1 AVR'!I151</f>
        <v>17</v>
      </c>
      <c r="K151" s="111" t="str">
        <f>IF('[8]Ratt Term1'!F151="","",'[8]Ratt Term1'!F151)</f>
        <v/>
      </c>
      <c r="L151" s="111">
        <f t="shared" si="12"/>
        <v>17</v>
      </c>
      <c r="M151" s="122">
        <f t="shared" si="13"/>
        <v>16.25</v>
      </c>
      <c r="N151" s="110" t="str">
        <f t="shared" si="14"/>
        <v>V</v>
      </c>
    </row>
    <row r="152" spans="1:14" ht="12.6" customHeight="1">
      <c r="A152" s="121">
        <v>145</v>
      </c>
      <c r="B152" s="209" t="s">
        <v>343</v>
      </c>
      <c r="C152" s="202" t="s">
        <v>342</v>
      </c>
      <c r="D152" s="111">
        <f>'[8]M1 AVR'!E152</f>
        <v>11.6</v>
      </c>
      <c r="E152" s="111">
        <f>IF('[8]Ratt Anglais'!F152="","",'[8]Ratt Anglais'!F152)</f>
        <v>12</v>
      </c>
      <c r="F152" s="111">
        <f t="shared" si="10"/>
        <v>12</v>
      </c>
      <c r="G152" s="112">
        <f>'[8]M1 AVR'!G152</f>
        <v>7.5</v>
      </c>
      <c r="H152" s="112">
        <f>IF('[8]Ratt Français'!F152="","",'[8]Ratt Français'!F152)</f>
        <v>14</v>
      </c>
      <c r="I152" s="111">
        <f t="shared" si="11"/>
        <v>12</v>
      </c>
      <c r="J152" s="111">
        <f>'[8]M1 AVR'!I152</f>
        <v>7.5</v>
      </c>
      <c r="K152" s="111">
        <f>IF('[8]Ratt Term1'!F152="","",'[8]Ratt Term1'!F152)</f>
        <v>12</v>
      </c>
      <c r="L152" s="111">
        <f t="shared" si="12"/>
        <v>12</v>
      </c>
      <c r="M152" s="122">
        <f t="shared" si="13"/>
        <v>12</v>
      </c>
      <c r="N152" s="110" t="str">
        <f t="shared" si="14"/>
        <v>VAR</v>
      </c>
    </row>
    <row r="153" spans="1:14" ht="12.6" customHeight="1">
      <c r="A153" s="121">
        <v>146</v>
      </c>
      <c r="B153" s="209" t="s">
        <v>341</v>
      </c>
      <c r="C153" s="202" t="s">
        <v>340</v>
      </c>
      <c r="D153" s="111">
        <f>'[8]M1 AVR'!E153</f>
        <v>8.4</v>
      </c>
      <c r="E153" s="111">
        <f>IF('[8]Ratt Anglais'!F153="","",'[8]Ratt Anglais'!F153)</f>
        <v>12</v>
      </c>
      <c r="F153" s="111">
        <f t="shared" si="10"/>
        <v>12</v>
      </c>
      <c r="G153" s="112">
        <f>'[8]M1 AVR'!G153</f>
        <v>11</v>
      </c>
      <c r="H153" s="112">
        <f>IF('[8]Ratt Français'!F153="","",'[8]Ratt Français'!F153)</f>
        <v>13</v>
      </c>
      <c r="I153" s="111">
        <f t="shared" si="11"/>
        <v>12</v>
      </c>
      <c r="J153" s="111">
        <f>'[8]M1 AVR'!I153</f>
        <v>12</v>
      </c>
      <c r="K153" s="111" t="str">
        <f>IF('[8]Ratt Term1'!F153="","",'[8]Ratt Term1'!F153)</f>
        <v/>
      </c>
      <c r="L153" s="111">
        <f t="shared" si="12"/>
        <v>12</v>
      </c>
      <c r="M153" s="122">
        <f t="shared" si="13"/>
        <v>12</v>
      </c>
      <c r="N153" s="110" t="str">
        <f t="shared" si="14"/>
        <v>VAR</v>
      </c>
    </row>
    <row r="154" spans="1:14" ht="12.6" customHeight="1">
      <c r="A154" s="121">
        <v>147</v>
      </c>
      <c r="B154" s="209" t="s">
        <v>593</v>
      </c>
      <c r="C154" s="202" t="s">
        <v>594</v>
      </c>
      <c r="D154" s="111">
        <f>'[8]M1 AVR'!E154</f>
        <v>12</v>
      </c>
      <c r="E154" s="111" t="str">
        <f>IF('[8]Ratt Anglais'!F154="","",'[8]Ratt Anglais'!F154)</f>
        <v/>
      </c>
      <c r="F154" s="111">
        <f t="shared" si="10"/>
        <v>12</v>
      </c>
      <c r="G154" s="112">
        <f>'[8]M1 AVR'!G154</f>
        <v>10</v>
      </c>
      <c r="H154" s="112">
        <f>IF('[8]Ratt Français'!F154="","",'[8]Ratt Français'!F154)</f>
        <v>14</v>
      </c>
      <c r="I154" s="111">
        <f t="shared" si="11"/>
        <v>12</v>
      </c>
      <c r="J154" s="111">
        <f>'[8]M1 AVR'!I154</f>
        <v>10</v>
      </c>
      <c r="K154" s="111">
        <f>IF('[8]Ratt Term1'!F154="","",'[8]Ratt Term1'!F154)</f>
        <v>12</v>
      </c>
      <c r="L154" s="111">
        <f t="shared" si="12"/>
        <v>12</v>
      </c>
      <c r="M154" s="122">
        <f t="shared" si="13"/>
        <v>12</v>
      </c>
      <c r="N154" s="110" t="str">
        <f t="shared" si="14"/>
        <v>VAR</v>
      </c>
    </row>
    <row r="155" spans="1:14" ht="12.6" customHeight="1">
      <c r="A155" s="121">
        <v>148</v>
      </c>
      <c r="B155" s="209" t="s">
        <v>337</v>
      </c>
      <c r="C155" s="202" t="s">
        <v>336</v>
      </c>
      <c r="D155" s="111">
        <f>'[8]M1 AVR'!E155</f>
        <v>13</v>
      </c>
      <c r="E155" s="111" t="str">
        <f>IF('[8]Ratt Anglais'!F155="","",'[8]Ratt Anglais'!F155)</f>
        <v/>
      </c>
      <c r="F155" s="111">
        <f t="shared" si="10"/>
        <v>13</v>
      </c>
      <c r="G155" s="112">
        <f>'[8]M1 AVR'!G155</f>
        <v>10.5</v>
      </c>
      <c r="H155" s="112" t="str">
        <f>IF('[8]Ratt Français'!F155="","",'[8]Ratt Français'!F155)</f>
        <v/>
      </c>
      <c r="I155" s="111">
        <f t="shared" si="11"/>
        <v>10.5</v>
      </c>
      <c r="J155" s="111">
        <f>'[8]M1 AVR'!I155</f>
        <v>14</v>
      </c>
      <c r="K155" s="111" t="str">
        <f>IF('[8]Ratt Term1'!F155="","",'[8]Ratt Term1'!F155)</f>
        <v/>
      </c>
      <c r="L155" s="111">
        <f t="shared" si="12"/>
        <v>14</v>
      </c>
      <c r="M155" s="122">
        <f t="shared" si="13"/>
        <v>12.3125</v>
      </c>
      <c r="N155" s="110" t="str">
        <f t="shared" si="14"/>
        <v>V</v>
      </c>
    </row>
    <row r="156" spans="1:14" ht="12.6" customHeight="1">
      <c r="A156" s="121">
        <v>149</v>
      </c>
      <c r="B156" s="201" t="s">
        <v>335</v>
      </c>
      <c r="C156" s="202" t="s">
        <v>334</v>
      </c>
      <c r="D156" s="111">
        <f>'[8]M1 AVR'!E156</f>
        <v>7.4</v>
      </c>
      <c r="E156" s="111">
        <f>IF('[8]Ratt Anglais'!F156="","",'[8]Ratt Anglais'!F156)</f>
        <v>11.5</v>
      </c>
      <c r="F156" s="111">
        <f t="shared" si="10"/>
        <v>11.5</v>
      </c>
      <c r="G156" s="112">
        <f>'[8]M1 AVR'!G156</f>
        <v>10</v>
      </c>
      <c r="H156" s="112">
        <f>IF('[8]Ratt Français'!F156="","",'[8]Ratt Français'!F156)</f>
        <v>13</v>
      </c>
      <c r="I156" s="111">
        <f t="shared" si="11"/>
        <v>12</v>
      </c>
      <c r="J156" s="111">
        <f>'[8]M1 AVR'!I156</f>
        <v>15</v>
      </c>
      <c r="K156" s="111" t="str">
        <f>IF('[8]Ratt Term1'!F156="","",'[8]Ratt Term1'!F156)</f>
        <v/>
      </c>
      <c r="L156" s="111">
        <f t="shared" si="12"/>
        <v>15</v>
      </c>
      <c r="M156" s="122">
        <f t="shared" si="13"/>
        <v>12.5625</v>
      </c>
      <c r="N156" s="110" t="str">
        <f t="shared" si="14"/>
        <v>VAR</v>
      </c>
    </row>
    <row r="157" spans="1:14" ht="12.6" customHeight="1">
      <c r="A157" s="121">
        <v>150</v>
      </c>
      <c r="B157" s="209" t="s">
        <v>333</v>
      </c>
      <c r="C157" s="202" t="s">
        <v>332</v>
      </c>
      <c r="D157" s="111">
        <f>'[8]M1 AVR'!E157</f>
        <v>6.8</v>
      </c>
      <c r="E157" s="111">
        <f>IF('[8]Ratt Anglais'!F157="","",'[8]Ratt Anglais'!F157)</f>
        <v>11</v>
      </c>
      <c r="F157" s="111">
        <f t="shared" si="10"/>
        <v>11</v>
      </c>
      <c r="G157" s="112">
        <f>'[8]M1 AVR'!G157</f>
        <v>8</v>
      </c>
      <c r="H157" s="112">
        <f>IF('[8]Ratt Français'!F157="","",'[8]Ratt Français'!F157)</f>
        <v>12</v>
      </c>
      <c r="I157" s="111">
        <f t="shared" si="11"/>
        <v>12</v>
      </c>
      <c r="J157" s="111">
        <f>'[8]M1 AVR'!I157</f>
        <v>10.5</v>
      </c>
      <c r="K157" s="111">
        <f>IF('[8]Ratt Term1'!F157="","",'[8]Ratt Term1'!F157)</f>
        <v>14</v>
      </c>
      <c r="L157" s="111">
        <f t="shared" si="12"/>
        <v>12</v>
      </c>
      <c r="M157" s="122">
        <f t="shared" si="13"/>
        <v>11.625</v>
      </c>
      <c r="N157" s="110" t="str">
        <f t="shared" si="14"/>
        <v>NV</v>
      </c>
    </row>
    <row r="158" spans="1:14" ht="12.6" customHeight="1">
      <c r="A158" s="121">
        <v>151</v>
      </c>
      <c r="B158" s="201" t="s">
        <v>331</v>
      </c>
      <c r="C158" s="202" t="s">
        <v>330</v>
      </c>
      <c r="D158" s="111">
        <f>'[8]M1 AVR'!E158</f>
        <v>8</v>
      </c>
      <c r="E158" s="111">
        <f>IF('[8]Ratt Anglais'!F158="","",'[8]Ratt Anglais'!F158)</f>
        <v>12</v>
      </c>
      <c r="F158" s="111">
        <f t="shared" si="10"/>
        <v>12</v>
      </c>
      <c r="G158" s="112">
        <f>'[8]M1 AVR'!G158</f>
        <v>11</v>
      </c>
      <c r="H158" s="112">
        <f>IF('[8]Ratt Français'!F158="","",'[8]Ratt Français'!F158)</f>
        <v>0</v>
      </c>
      <c r="I158" s="111">
        <f t="shared" si="11"/>
        <v>11</v>
      </c>
      <c r="J158" s="111">
        <f>'[8]M1 AVR'!I158</f>
        <v>13.5</v>
      </c>
      <c r="K158" s="111" t="str">
        <f>IF('[8]Ratt Term1'!F158="","",'[8]Ratt Term1'!F158)</f>
        <v/>
      </c>
      <c r="L158" s="111">
        <f t="shared" si="12"/>
        <v>13.5</v>
      </c>
      <c r="M158" s="122">
        <f t="shared" si="13"/>
        <v>12</v>
      </c>
      <c r="N158" s="110" t="str">
        <f t="shared" si="14"/>
        <v>VAR</v>
      </c>
    </row>
    <row r="159" spans="1:14" ht="12.6" customHeight="1">
      <c r="A159" s="121">
        <v>152</v>
      </c>
      <c r="B159" s="211" t="s">
        <v>329</v>
      </c>
      <c r="C159" s="212" t="s">
        <v>328</v>
      </c>
      <c r="D159" s="111">
        <f>'[8]M1 AVR'!E159</f>
        <v>6.8</v>
      </c>
      <c r="E159" s="111">
        <f>IF('[8]Ratt Anglais'!F159="","",'[8]Ratt Anglais'!F159)</f>
        <v>11.5</v>
      </c>
      <c r="F159" s="111">
        <f t="shared" si="10"/>
        <v>11.5</v>
      </c>
      <c r="G159" s="112">
        <f>'[8]M1 AVR'!G159</f>
        <v>11</v>
      </c>
      <c r="H159" s="112">
        <f>IF('[8]Ratt Français'!F159="","",'[8]Ratt Français'!F159)</f>
        <v>14</v>
      </c>
      <c r="I159" s="111">
        <f t="shared" si="11"/>
        <v>12</v>
      </c>
      <c r="J159" s="111">
        <f>'[8]M1 AVR'!I159</f>
        <v>13</v>
      </c>
      <c r="K159" s="111" t="str">
        <f>IF('[8]Ratt Term1'!F159="","",'[8]Ratt Term1'!F159)</f>
        <v/>
      </c>
      <c r="L159" s="111">
        <f t="shared" si="12"/>
        <v>13</v>
      </c>
      <c r="M159" s="122">
        <f t="shared" si="13"/>
        <v>12.0625</v>
      </c>
      <c r="N159" s="110" t="str">
        <f t="shared" si="14"/>
        <v>VAR</v>
      </c>
    </row>
    <row r="160" spans="1:14" ht="12.6" customHeight="1">
      <c r="A160" s="121">
        <v>153</v>
      </c>
      <c r="B160" s="211" t="s">
        <v>327</v>
      </c>
      <c r="C160" s="212" t="s">
        <v>277</v>
      </c>
      <c r="D160" s="111">
        <f>'[8]M1 AVR'!E160</f>
        <v>12.2</v>
      </c>
      <c r="E160" s="111" t="str">
        <f>IF('[8]Ratt Anglais'!F160="","",'[8]Ratt Anglais'!F160)</f>
        <v/>
      </c>
      <c r="F160" s="111">
        <f t="shared" si="10"/>
        <v>12.2</v>
      </c>
      <c r="G160" s="112">
        <f>'[8]M1 AVR'!G160</f>
        <v>12</v>
      </c>
      <c r="H160" s="112" t="str">
        <f>IF('[8]Ratt Français'!F160="","",'[8]Ratt Français'!F160)</f>
        <v/>
      </c>
      <c r="I160" s="111">
        <f t="shared" si="11"/>
        <v>12</v>
      </c>
      <c r="J160" s="111">
        <f>'[8]M1 AVR'!I160</f>
        <v>14.5</v>
      </c>
      <c r="K160" s="111" t="str">
        <f>IF('[8]Ratt Term1'!F160="","",'[8]Ratt Term1'!F160)</f>
        <v/>
      </c>
      <c r="L160" s="111">
        <f t="shared" si="12"/>
        <v>14.5</v>
      </c>
      <c r="M160" s="122">
        <f t="shared" si="13"/>
        <v>12.7</v>
      </c>
      <c r="N160" s="110" t="str">
        <f t="shared" si="14"/>
        <v>V</v>
      </c>
    </row>
    <row r="161" spans="1:14" ht="12.6" customHeight="1">
      <c r="A161" s="121">
        <v>154</v>
      </c>
      <c r="B161" s="201" t="s">
        <v>326</v>
      </c>
      <c r="C161" s="202" t="s">
        <v>318</v>
      </c>
      <c r="D161" s="111">
        <f>'[8]M1 AVR'!E161</f>
        <v>16.3</v>
      </c>
      <c r="E161" s="111" t="str">
        <f>IF('[8]Ratt Anglais'!F161="","",'[8]Ratt Anglais'!F161)</f>
        <v/>
      </c>
      <c r="F161" s="111">
        <f t="shared" si="10"/>
        <v>16.3</v>
      </c>
      <c r="G161" s="112">
        <f>'[8]M1 AVR'!G161</f>
        <v>12</v>
      </c>
      <c r="H161" s="112" t="str">
        <f>IF('[8]Ratt Français'!F161="","",'[8]Ratt Français'!F161)</f>
        <v/>
      </c>
      <c r="I161" s="111">
        <f t="shared" si="11"/>
        <v>12</v>
      </c>
      <c r="J161" s="111">
        <f>'[8]M1 AVR'!I161</f>
        <v>12</v>
      </c>
      <c r="K161" s="111" t="str">
        <f>IF('[8]Ratt Term1'!F161="","",'[8]Ratt Term1'!F161)</f>
        <v/>
      </c>
      <c r="L161" s="111">
        <f t="shared" si="12"/>
        <v>12</v>
      </c>
      <c r="M161" s="122">
        <f t="shared" si="13"/>
        <v>13.612500000000001</v>
      </c>
      <c r="N161" s="110" t="str">
        <f t="shared" si="14"/>
        <v>V</v>
      </c>
    </row>
    <row r="162" spans="1:14" ht="12.6" customHeight="1">
      <c r="A162" s="121">
        <v>155</v>
      </c>
      <c r="B162" s="201" t="s">
        <v>325</v>
      </c>
      <c r="C162" s="202" t="s">
        <v>324</v>
      </c>
      <c r="D162" s="111">
        <f>'[8]M1 AVR'!E162</f>
        <v>10.4</v>
      </c>
      <c r="E162" s="111">
        <f>IF('[8]Ratt Anglais'!F162="","",'[8]Ratt Anglais'!F162)</f>
        <v>12</v>
      </c>
      <c r="F162" s="111">
        <f t="shared" si="10"/>
        <v>12</v>
      </c>
      <c r="G162" s="112">
        <f>'[8]M1 AVR'!G162</f>
        <v>12</v>
      </c>
      <c r="H162" s="112" t="str">
        <f>IF('[8]Ratt Français'!F162="","",'[8]Ratt Français'!F162)</f>
        <v/>
      </c>
      <c r="I162" s="111">
        <f t="shared" si="11"/>
        <v>12</v>
      </c>
      <c r="J162" s="111">
        <f>'[8]M1 AVR'!I162</f>
        <v>10.5</v>
      </c>
      <c r="K162" s="111">
        <f>IF('[8]Ratt Term1'!F162="","",'[8]Ratt Term1'!F162)</f>
        <v>12</v>
      </c>
      <c r="L162" s="111">
        <f t="shared" si="12"/>
        <v>12</v>
      </c>
      <c r="M162" s="122">
        <f t="shared" si="13"/>
        <v>12</v>
      </c>
      <c r="N162" s="110" t="str">
        <f t="shared" si="14"/>
        <v>VAR</v>
      </c>
    </row>
    <row r="163" spans="1:14" ht="12.6" customHeight="1">
      <c r="A163" s="121">
        <v>156</v>
      </c>
      <c r="B163" s="209" t="s">
        <v>323</v>
      </c>
      <c r="C163" s="202" t="s">
        <v>322</v>
      </c>
      <c r="D163" s="111">
        <f>'[8]M1 AVR'!E163</f>
        <v>0</v>
      </c>
      <c r="E163" s="111" t="str">
        <f>IF('[8]Ratt Anglais'!F163="","",'[8]Ratt Anglais'!F163)</f>
        <v/>
      </c>
      <c r="F163" s="111">
        <f t="shared" si="10"/>
        <v>0</v>
      </c>
      <c r="G163" s="112">
        <f>'[8]M1 AVR'!G163</f>
        <v>0</v>
      </c>
      <c r="H163" s="112" t="str">
        <f>IF('[8]Ratt Français'!F163="","",'[8]Ratt Français'!F163)</f>
        <v/>
      </c>
      <c r="I163" s="111">
        <f t="shared" si="11"/>
        <v>0</v>
      </c>
      <c r="J163" s="111">
        <f>'[8]M1 AVR'!I163</f>
        <v>0</v>
      </c>
      <c r="K163" s="111" t="str">
        <f>IF('[8]Ratt Term1'!F163="","",'[8]Ratt Term1'!F163)</f>
        <v/>
      </c>
      <c r="L163" s="111">
        <f t="shared" si="12"/>
        <v>0</v>
      </c>
      <c r="M163" s="122">
        <f t="shared" si="13"/>
        <v>0</v>
      </c>
      <c r="N163" s="110" t="str">
        <f t="shared" si="14"/>
        <v>AR</v>
      </c>
    </row>
    <row r="164" spans="1:14" ht="12.6" customHeight="1">
      <c r="A164" s="121">
        <v>157</v>
      </c>
      <c r="B164" s="210" t="s">
        <v>321</v>
      </c>
      <c r="C164" s="210" t="s">
        <v>289</v>
      </c>
      <c r="D164" s="111">
        <f>'[8]M1 AVR'!E164</f>
        <v>12</v>
      </c>
      <c r="E164" s="111" t="str">
        <f>IF('[8]Ratt Anglais'!F164="","",'[8]Ratt Anglais'!F164)</f>
        <v/>
      </c>
      <c r="F164" s="111">
        <f t="shared" si="10"/>
        <v>12</v>
      </c>
      <c r="G164" s="112">
        <f>'[8]M1 AVR'!G164</f>
        <v>14.625</v>
      </c>
      <c r="H164" s="112" t="str">
        <f>IF('[8]Ratt Français'!F164="","",'[8]Ratt Français'!F164)</f>
        <v/>
      </c>
      <c r="I164" s="111">
        <f t="shared" si="11"/>
        <v>14.625</v>
      </c>
      <c r="J164" s="111">
        <f>'[8]M1 AVR'!I164</f>
        <v>10</v>
      </c>
      <c r="K164" s="111" t="str">
        <f>IF('[8]Ratt Term1'!F164="","",'[8]Ratt Term1'!F164)</f>
        <v/>
      </c>
      <c r="L164" s="111">
        <f t="shared" si="12"/>
        <v>10</v>
      </c>
      <c r="M164" s="122">
        <f t="shared" si="13"/>
        <v>12.484375</v>
      </c>
      <c r="N164" s="110" t="str">
        <f t="shared" si="14"/>
        <v>V</v>
      </c>
    </row>
    <row r="165" spans="1:14" ht="12.6" customHeight="1">
      <c r="A165" s="121">
        <v>158</v>
      </c>
      <c r="B165" s="209" t="s">
        <v>320</v>
      </c>
      <c r="C165" s="202" t="s">
        <v>319</v>
      </c>
      <c r="D165" s="111">
        <f>'[8]M1 AVR'!E165</f>
        <v>14.899999999999999</v>
      </c>
      <c r="E165" s="111" t="str">
        <f>IF('[8]Ratt Anglais'!F165="","",'[8]Ratt Anglais'!F165)</f>
        <v/>
      </c>
      <c r="F165" s="111">
        <f t="shared" si="10"/>
        <v>14.899999999999999</v>
      </c>
      <c r="G165" s="112">
        <f>'[8]M1 AVR'!G165</f>
        <v>14.5</v>
      </c>
      <c r="H165" s="112" t="str">
        <f>IF('[8]Ratt Français'!F165="","",'[8]Ratt Français'!F165)</f>
        <v/>
      </c>
      <c r="I165" s="111">
        <f t="shared" si="11"/>
        <v>14.5</v>
      </c>
      <c r="J165" s="111">
        <f>'[8]M1 AVR'!I165</f>
        <v>15.5</v>
      </c>
      <c r="K165" s="111" t="str">
        <f>IF('[8]Ratt Term1'!F165="","",'[8]Ratt Term1'!F165)</f>
        <v/>
      </c>
      <c r="L165" s="111">
        <f t="shared" si="12"/>
        <v>15.5</v>
      </c>
      <c r="M165" s="122">
        <f t="shared" si="13"/>
        <v>14.899999999999999</v>
      </c>
      <c r="N165" s="110" t="str">
        <f t="shared" si="14"/>
        <v>V</v>
      </c>
    </row>
    <row r="166" spans="1:14" ht="12.6" customHeight="1">
      <c r="A166" s="121">
        <v>159</v>
      </c>
      <c r="B166" s="210" t="s">
        <v>318</v>
      </c>
      <c r="C166" s="210" t="s">
        <v>317</v>
      </c>
      <c r="D166" s="111">
        <f>'[8]M1 AVR'!E166</f>
        <v>12</v>
      </c>
      <c r="E166" s="111" t="str">
        <f>IF('[8]Ratt Anglais'!F166="","",'[8]Ratt Anglais'!F166)</f>
        <v/>
      </c>
      <c r="F166" s="111">
        <f t="shared" si="10"/>
        <v>12</v>
      </c>
      <c r="G166" s="112">
        <f>'[8]M1 AVR'!G166</f>
        <v>12.625</v>
      </c>
      <c r="H166" s="112" t="str">
        <f>IF('[8]Ratt Français'!F166="","",'[8]Ratt Français'!F166)</f>
        <v/>
      </c>
      <c r="I166" s="111">
        <f t="shared" si="11"/>
        <v>12.625</v>
      </c>
      <c r="J166" s="111">
        <f>'[8]M1 AVR'!I166</f>
        <v>12</v>
      </c>
      <c r="K166" s="111" t="str">
        <f>IF('[8]Ratt Term1'!F166="","",'[8]Ratt Term1'!F166)</f>
        <v/>
      </c>
      <c r="L166" s="111">
        <f t="shared" si="12"/>
        <v>12</v>
      </c>
      <c r="M166" s="122">
        <f t="shared" si="13"/>
        <v>12.234375</v>
      </c>
      <c r="N166" s="110" t="str">
        <f t="shared" si="14"/>
        <v>V</v>
      </c>
    </row>
    <row r="167" spans="1:14" ht="12.6" customHeight="1">
      <c r="A167" s="121">
        <v>160</v>
      </c>
      <c r="B167" s="201" t="s">
        <v>316</v>
      </c>
      <c r="C167" s="202" t="s">
        <v>315</v>
      </c>
      <c r="D167" s="111">
        <f>'[8]M1 AVR'!E167</f>
        <v>8</v>
      </c>
      <c r="E167" s="111">
        <f>IF('[8]Ratt Anglais'!F167="","",'[8]Ratt Anglais'!F167)</f>
        <v>12</v>
      </c>
      <c r="F167" s="111">
        <f t="shared" si="10"/>
        <v>12</v>
      </c>
      <c r="G167" s="112">
        <f>'[8]M1 AVR'!G167</f>
        <v>8.5</v>
      </c>
      <c r="H167" s="112">
        <f>IF('[8]Ratt Français'!F167="","",'[8]Ratt Français'!F167)</f>
        <v>12</v>
      </c>
      <c r="I167" s="111">
        <f t="shared" si="11"/>
        <v>12</v>
      </c>
      <c r="J167" s="111">
        <f>'[8]M1 AVR'!I167</f>
        <v>10</v>
      </c>
      <c r="K167" s="111">
        <f>IF('[8]Ratt Term1'!F167="","",'[8]Ratt Term1'!F167)</f>
        <v>13.5</v>
      </c>
      <c r="L167" s="111">
        <f t="shared" si="12"/>
        <v>12</v>
      </c>
      <c r="M167" s="122">
        <f t="shared" si="13"/>
        <v>12</v>
      </c>
      <c r="N167" s="110" t="str">
        <f t="shared" si="14"/>
        <v>VAR</v>
      </c>
    </row>
    <row r="168" spans="1:14" ht="12.6" customHeight="1">
      <c r="A168" s="121">
        <v>161</v>
      </c>
      <c r="B168" s="209" t="s">
        <v>314</v>
      </c>
      <c r="C168" s="202" t="s">
        <v>313</v>
      </c>
      <c r="D168" s="111">
        <f>'[8]M1 AVR'!E168</f>
        <v>13.3</v>
      </c>
      <c r="E168" s="111" t="str">
        <f>IF('[8]Ratt Anglais'!F168="","",'[8]Ratt Anglais'!F168)</f>
        <v/>
      </c>
      <c r="F168" s="111">
        <f t="shared" si="10"/>
        <v>13.3</v>
      </c>
      <c r="G168" s="112">
        <f>'[8]M1 AVR'!G168</f>
        <v>14</v>
      </c>
      <c r="H168" s="112" t="str">
        <f>IF('[8]Ratt Français'!F168="","",'[8]Ratt Français'!F168)</f>
        <v/>
      </c>
      <c r="I168" s="111">
        <f t="shared" si="11"/>
        <v>14</v>
      </c>
      <c r="J168" s="111">
        <f>'[8]M1 AVR'!I168</f>
        <v>11</v>
      </c>
      <c r="K168" s="111" t="str">
        <f>IF('[8]Ratt Term1'!F168="","",'[8]Ratt Term1'!F168)</f>
        <v/>
      </c>
      <c r="L168" s="111">
        <f t="shared" si="12"/>
        <v>11</v>
      </c>
      <c r="M168" s="122">
        <f t="shared" si="13"/>
        <v>12.987500000000001</v>
      </c>
      <c r="N168" s="110" t="str">
        <f t="shared" si="14"/>
        <v>V</v>
      </c>
    </row>
    <row r="169" spans="1:14" ht="12.6" customHeight="1">
      <c r="A169" s="121">
        <v>162</v>
      </c>
      <c r="B169" s="209" t="s">
        <v>312</v>
      </c>
      <c r="C169" s="202" t="s">
        <v>251</v>
      </c>
      <c r="D169" s="111">
        <f>'[8]M1 AVR'!E169</f>
        <v>8.4</v>
      </c>
      <c r="E169" s="111">
        <f>IF('[8]Ratt Anglais'!F169="","",'[8]Ratt Anglais'!F169)</f>
        <v>12</v>
      </c>
      <c r="F169" s="111">
        <f t="shared" si="10"/>
        <v>12</v>
      </c>
      <c r="G169" s="112">
        <f>'[8]M1 AVR'!G169</f>
        <v>12</v>
      </c>
      <c r="H169" s="112" t="str">
        <f>IF('[8]Ratt Français'!F169="","",'[8]Ratt Français'!F169)</f>
        <v/>
      </c>
      <c r="I169" s="111">
        <f t="shared" si="11"/>
        <v>12</v>
      </c>
      <c r="J169" s="111">
        <f>'[8]M1 AVR'!I169</f>
        <v>16</v>
      </c>
      <c r="K169" s="111" t="str">
        <f>IF('[8]Ratt Term1'!F169="","",'[8]Ratt Term1'!F169)</f>
        <v/>
      </c>
      <c r="L169" s="111">
        <f t="shared" si="12"/>
        <v>16</v>
      </c>
      <c r="M169" s="122">
        <f t="shared" si="13"/>
        <v>13</v>
      </c>
      <c r="N169" s="110" t="str">
        <f t="shared" si="14"/>
        <v>VAR</v>
      </c>
    </row>
    <row r="170" spans="1:14" ht="12.6" customHeight="1">
      <c r="A170" s="121">
        <v>163</v>
      </c>
      <c r="B170" s="209" t="s">
        <v>312</v>
      </c>
      <c r="C170" s="202" t="s">
        <v>311</v>
      </c>
      <c r="D170" s="111">
        <f>'[8]M1 AVR'!E170</f>
        <v>7.4</v>
      </c>
      <c r="E170" s="111">
        <f>IF('[8]Ratt Anglais'!F170="","",'[8]Ratt Anglais'!F170)</f>
        <v>11.5</v>
      </c>
      <c r="F170" s="111">
        <f t="shared" si="10"/>
        <v>11.5</v>
      </c>
      <c r="G170" s="112">
        <f>'[8]M1 AVR'!G170</f>
        <v>7.5</v>
      </c>
      <c r="H170" s="112">
        <f>IF('[8]Ratt Français'!F170="","",'[8]Ratt Français'!F170)</f>
        <v>13</v>
      </c>
      <c r="I170" s="111">
        <f t="shared" si="11"/>
        <v>12</v>
      </c>
      <c r="J170" s="111">
        <f>'[8]M1 AVR'!I170</f>
        <v>5</v>
      </c>
      <c r="K170" s="111">
        <f>IF('[8]Ratt Term1'!F170="","",'[8]Ratt Term1'!F170)</f>
        <v>10</v>
      </c>
      <c r="L170" s="111">
        <f t="shared" si="12"/>
        <v>10</v>
      </c>
      <c r="M170" s="122">
        <f t="shared" si="13"/>
        <v>11.3125</v>
      </c>
      <c r="N170" s="110" t="str">
        <f t="shared" si="14"/>
        <v>NV</v>
      </c>
    </row>
    <row r="171" spans="1:14" ht="12.6" customHeight="1">
      <c r="A171" s="121">
        <v>164</v>
      </c>
      <c r="B171" s="209" t="s">
        <v>310</v>
      </c>
      <c r="C171" s="202" t="s">
        <v>309</v>
      </c>
      <c r="D171" s="111">
        <f>'[8]M1 AVR'!E171</f>
        <v>11.6</v>
      </c>
      <c r="E171" s="111">
        <f>IF('[8]Ratt Anglais'!F171="","",'[8]Ratt Anglais'!F171)</f>
        <v>12</v>
      </c>
      <c r="F171" s="111">
        <f t="shared" si="10"/>
        <v>12</v>
      </c>
      <c r="G171" s="112">
        <f>'[8]M1 AVR'!G171</f>
        <v>9.5</v>
      </c>
      <c r="H171" s="112">
        <f>IF('[8]Ratt Français'!F171="","",'[8]Ratt Français'!F171)</f>
        <v>13</v>
      </c>
      <c r="I171" s="111">
        <f t="shared" si="11"/>
        <v>12</v>
      </c>
      <c r="J171" s="111">
        <f>'[8]M1 AVR'!I171</f>
        <v>12.5</v>
      </c>
      <c r="K171" s="111" t="str">
        <f>IF('[8]Ratt Term1'!F171="","",'[8]Ratt Term1'!F171)</f>
        <v/>
      </c>
      <c r="L171" s="111">
        <f t="shared" si="12"/>
        <v>12.5</v>
      </c>
      <c r="M171" s="122">
        <f t="shared" si="13"/>
        <v>12.125</v>
      </c>
      <c r="N171" s="110" t="str">
        <f t="shared" si="14"/>
        <v>VAR</v>
      </c>
    </row>
    <row r="172" spans="1:14" ht="12.6" customHeight="1">
      <c r="A172" s="121">
        <v>165</v>
      </c>
      <c r="B172" s="209" t="s">
        <v>308</v>
      </c>
      <c r="C172" s="202" t="s">
        <v>307</v>
      </c>
      <c r="D172" s="111">
        <f>'[8]M1 AVR'!E172</f>
        <v>12</v>
      </c>
      <c r="E172" s="111" t="str">
        <f>IF('[8]Ratt Anglais'!F172="","",'[8]Ratt Anglais'!F172)</f>
        <v/>
      </c>
      <c r="F172" s="111">
        <f t="shared" si="10"/>
        <v>12</v>
      </c>
      <c r="G172" s="112">
        <f>'[8]M1 AVR'!G172</f>
        <v>10</v>
      </c>
      <c r="H172" s="112" t="str">
        <f>IF('[8]Ratt Français'!F172="","",'[8]Ratt Français'!F172)</f>
        <v/>
      </c>
      <c r="I172" s="111">
        <f t="shared" si="11"/>
        <v>10</v>
      </c>
      <c r="J172" s="111">
        <f>'[8]M1 AVR'!I172</f>
        <v>15.5</v>
      </c>
      <c r="K172" s="111" t="str">
        <f>IF('[8]Ratt Term1'!F172="","",'[8]Ratt Term1'!F172)</f>
        <v/>
      </c>
      <c r="L172" s="111">
        <f t="shared" si="12"/>
        <v>15.5</v>
      </c>
      <c r="M172" s="122">
        <f t="shared" si="13"/>
        <v>12.125</v>
      </c>
      <c r="N172" s="110" t="str">
        <f t="shared" si="14"/>
        <v>V</v>
      </c>
    </row>
    <row r="173" spans="1:14">
      <c r="A173" s="121">
        <v>166</v>
      </c>
      <c r="B173" s="201" t="s">
        <v>306</v>
      </c>
      <c r="C173" s="202" t="s">
        <v>305</v>
      </c>
      <c r="D173" s="111">
        <f>'[8]M1 AVR'!E173</f>
        <v>12.2</v>
      </c>
      <c r="E173" s="111" t="str">
        <f>IF('[8]Ratt Anglais'!F173="","",'[8]Ratt Anglais'!F173)</f>
        <v/>
      </c>
      <c r="F173" s="111">
        <f t="shared" si="10"/>
        <v>12.2</v>
      </c>
      <c r="G173" s="112">
        <f>'[8]M1 AVR'!G173</f>
        <v>9</v>
      </c>
      <c r="H173" s="112">
        <f>IF('[8]Ratt Français'!F173="","",'[8]Ratt Français'!F173)</f>
        <v>0</v>
      </c>
      <c r="I173" s="111">
        <f t="shared" si="11"/>
        <v>9</v>
      </c>
      <c r="J173" s="111">
        <f>'[8]M1 AVR'!I173</f>
        <v>11</v>
      </c>
      <c r="K173" s="111">
        <f>IF('[8]Ratt Term1'!F173="","",'[8]Ratt Term1'!F173)</f>
        <v>0</v>
      </c>
      <c r="L173" s="111">
        <f t="shared" si="12"/>
        <v>11</v>
      </c>
      <c r="M173" s="122">
        <f t="shared" si="13"/>
        <v>10.7</v>
      </c>
      <c r="N173" s="110" t="str">
        <f t="shared" si="14"/>
        <v>NV</v>
      </c>
    </row>
    <row r="174" spans="1:14">
      <c r="D174" s="111">
        <f t="shared" ref="D174:J174" si="15">AVERAGE(D8:D173)</f>
        <v>10.868072289156622</v>
      </c>
      <c r="E174" s="111"/>
      <c r="F174" s="111">
        <f t="shared" si="15"/>
        <v>12.025903614457826</v>
      </c>
      <c r="G174" s="111">
        <f t="shared" si="15"/>
        <v>11.088855421686747</v>
      </c>
      <c r="H174" s="111"/>
      <c r="I174" s="111">
        <f t="shared" si="15"/>
        <v>12.106927710843374</v>
      </c>
      <c r="J174" s="111">
        <f t="shared" si="15"/>
        <v>13.058734939759036</v>
      </c>
      <c r="K174" s="111"/>
      <c r="L174" s="111">
        <f>AVERAGE(L8:L173)</f>
        <v>13.730421686746988</v>
      </c>
      <c r="M174" s="111">
        <f>AVERAGE(M8:M173)</f>
        <v>12.482417168674694</v>
      </c>
    </row>
  </sheetData>
  <autoFilter ref="F1:F155"/>
  <mergeCells count="10">
    <mergeCell ref="D6:F6"/>
    <mergeCell ref="G6:I6"/>
    <mergeCell ref="J6:L6"/>
    <mergeCell ref="J2:L2"/>
    <mergeCell ref="B4:N4"/>
    <mergeCell ref="B5:C5"/>
    <mergeCell ref="D5:F5"/>
    <mergeCell ref="G5:I5"/>
    <mergeCell ref="J5:L5"/>
    <mergeCell ref="M5:N5"/>
  </mergeCells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B1:K173"/>
  <sheetViews>
    <sheetView tabSelected="1" topLeftCell="A34" zoomScale="120" zoomScaleNormal="120" workbookViewId="0">
      <selection activeCell="F146" sqref="F146:F173"/>
    </sheetView>
  </sheetViews>
  <sheetFormatPr baseColWidth="10" defaultRowHeight="14.4"/>
  <cols>
    <col min="1" max="1" width="0.5546875" customWidth="1"/>
    <col min="2" max="2" width="4" customWidth="1"/>
    <col min="3" max="3" width="12" style="95" customWidth="1"/>
    <col min="4" max="4" width="13.6640625" style="95" customWidth="1"/>
    <col min="5" max="5" width="12.6640625" customWidth="1"/>
    <col min="6" max="6" width="19" style="265" customWidth="1"/>
    <col min="7" max="7" width="13" style="265" customWidth="1"/>
  </cols>
  <sheetData>
    <row r="1" spans="2:11">
      <c r="B1" s="248" t="s">
        <v>0</v>
      </c>
      <c r="C1" s="249"/>
      <c r="D1" s="249"/>
      <c r="E1" s="250"/>
      <c r="F1" s="262" t="s">
        <v>609</v>
      </c>
      <c r="G1" s="262"/>
    </row>
    <row r="2" spans="2:11" ht="14.25" customHeight="1">
      <c r="B2" s="248" t="s">
        <v>279</v>
      </c>
      <c r="C2" s="249"/>
      <c r="D2" s="249"/>
      <c r="E2" s="250"/>
      <c r="F2" s="262"/>
      <c r="G2" s="262"/>
    </row>
    <row r="3" spans="2:11">
      <c r="B3" s="248" t="s">
        <v>610</v>
      </c>
      <c r="C3" s="249"/>
      <c r="D3" s="249"/>
      <c r="E3" s="250"/>
      <c r="F3" s="262"/>
      <c r="G3" s="262"/>
    </row>
    <row r="4" spans="2:11" ht="4.5" customHeight="1">
      <c r="B4" s="248"/>
      <c r="C4" s="249"/>
      <c r="D4" s="249"/>
      <c r="E4" s="250"/>
      <c r="F4" s="262"/>
      <c r="G4" s="262"/>
    </row>
    <row r="5" spans="2:11" ht="18">
      <c r="B5" s="100" t="s">
        <v>611</v>
      </c>
      <c r="C5" s="260" t="s">
        <v>612</v>
      </c>
      <c r="D5" s="260"/>
      <c r="E5" s="260"/>
      <c r="F5" s="263"/>
      <c r="G5" s="263"/>
    </row>
    <row r="6" spans="2:11" ht="6.75" customHeight="1">
      <c r="B6" s="99"/>
      <c r="C6" s="251"/>
      <c r="D6" s="251"/>
      <c r="E6" s="100"/>
      <c r="F6" s="264"/>
    </row>
    <row r="7" spans="2:11" ht="17.399999999999999">
      <c r="B7" s="99"/>
      <c r="C7" s="252" t="s">
        <v>41</v>
      </c>
      <c r="D7" s="253" t="s">
        <v>42</v>
      </c>
      <c r="E7" s="247" t="s">
        <v>613</v>
      </c>
      <c r="F7" s="254" t="s">
        <v>50</v>
      </c>
      <c r="G7" s="254" t="s">
        <v>614</v>
      </c>
    </row>
    <row r="8" spans="2:11" ht="12" customHeight="1">
      <c r="B8" s="255">
        <f>' grille S1-S2 19-20-triee'!B9</f>
        <v>1</v>
      </c>
      <c r="C8" s="266" t="str">
        <f>' grille S1-S2 19-20-triee'!C9</f>
        <v>TOUZZANE</v>
      </c>
      <c r="D8" s="266" t="str">
        <f>' grille S1-S2 19-20-triee'!D9</f>
        <v>ISMAIL</v>
      </c>
      <c r="E8" s="256">
        <f>' grille S1-S2 19-20-triee'!BZ9</f>
        <v>15.956875</v>
      </c>
      <c r="F8" s="257" t="str">
        <f>' grille S1-S2 19-20-triee'!CA9</f>
        <v xml:space="preserve">Admis(e) </v>
      </c>
      <c r="G8" s="256" t="str">
        <f t="shared" ref="G8:G39" si="0">VLOOKUP(E8,Mention,2,TRUE)</f>
        <v>BIEN</v>
      </c>
    </row>
    <row r="9" spans="2:11" ht="12" customHeight="1">
      <c r="B9" s="255">
        <f>' grille S1-S2 19-20-triee'!B10</f>
        <v>2</v>
      </c>
      <c r="C9" s="266" t="str">
        <f>' grille S1-S2 19-20-triee'!C10</f>
        <v>LAKRIM</v>
      </c>
      <c r="D9" s="266" t="str">
        <f>' grille S1-S2 19-20-triee'!D10</f>
        <v>FATIMA</v>
      </c>
      <c r="E9" s="256">
        <f>' grille S1-S2 19-20-triee'!BZ10</f>
        <v>15.504375000000003</v>
      </c>
      <c r="F9" s="257" t="str">
        <f>' grille S1-S2 19-20-triee'!CA10</f>
        <v xml:space="preserve">Admis(e) </v>
      </c>
      <c r="G9" s="256" t="str">
        <f t="shared" si="0"/>
        <v>BIEN</v>
      </c>
    </row>
    <row r="10" spans="2:11" ht="12" customHeight="1">
      <c r="B10" s="255">
        <f>' grille S1-S2 19-20-triee'!B11</f>
        <v>3</v>
      </c>
      <c r="C10" s="266" t="str">
        <f>' grille S1-S2 19-20-triee'!C11</f>
        <v>KHIAT</v>
      </c>
      <c r="D10" s="266" t="str">
        <f>' grille S1-S2 19-20-triee'!D11</f>
        <v>HAFSSA</v>
      </c>
      <c r="E10" s="256">
        <f>' grille S1-S2 19-20-triee'!BZ11</f>
        <v>15.468750000000004</v>
      </c>
      <c r="F10" s="257" t="str">
        <f>' grille S1-S2 19-20-triee'!CA11</f>
        <v xml:space="preserve">Admis(e) </v>
      </c>
      <c r="G10" s="256" t="str">
        <f t="shared" si="0"/>
        <v>BIEN</v>
      </c>
    </row>
    <row r="11" spans="2:11" ht="12" customHeight="1">
      <c r="B11" s="255">
        <f>' grille S1-S2 19-20-triee'!B12</f>
        <v>4</v>
      </c>
      <c r="C11" s="266" t="str">
        <f>' grille S1-S2 19-20-triee'!C12</f>
        <v>LAHDILI</v>
      </c>
      <c r="D11" s="266" t="str">
        <f>' grille S1-S2 19-20-triee'!D12</f>
        <v>IKRAM</v>
      </c>
      <c r="E11" s="256">
        <f>' grille S1-S2 19-20-triee'!BZ12</f>
        <v>15.446249999999999</v>
      </c>
      <c r="F11" s="257" t="str">
        <f>' grille S1-S2 19-20-triee'!CA12</f>
        <v xml:space="preserve">Admis(e) </v>
      </c>
      <c r="G11" s="256" t="str">
        <f t="shared" si="0"/>
        <v>BIEN</v>
      </c>
      <c r="J11" s="258">
        <v>12</v>
      </c>
      <c r="K11" s="258" t="s">
        <v>615</v>
      </c>
    </row>
    <row r="12" spans="2:11" ht="12" customHeight="1">
      <c r="B12" s="255">
        <f>' grille S1-S2 19-20-triee'!B13</f>
        <v>5</v>
      </c>
      <c r="C12" s="266" t="str">
        <f>' grille S1-S2 19-20-triee'!C13</f>
        <v>ELGOURANY</v>
      </c>
      <c r="D12" s="266" t="str">
        <f>' grille S1-S2 19-20-triee'!D13</f>
        <v>ZAKARIA</v>
      </c>
      <c r="E12" s="256">
        <f>' grille S1-S2 19-20-triee'!BZ13</f>
        <v>15.361187500000003</v>
      </c>
      <c r="F12" s="257" t="str">
        <f>' grille S1-S2 19-20-triee'!CA13</f>
        <v xml:space="preserve">Admis(e) </v>
      </c>
      <c r="G12" s="256" t="str">
        <f t="shared" si="0"/>
        <v>BIEN</v>
      </c>
      <c r="J12" s="258">
        <v>14</v>
      </c>
      <c r="K12" s="258" t="s">
        <v>616</v>
      </c>
    </row>
    <row r="13" spans="2:11" ht="12" customHeight="1">
      <c r="B13" s="255">
        <f>' grille S1-S2 19-20-triee'!B14</f>
        <v>6</v>
      </c>
      <c r="C13" s="266" t="str">
        <f>' grille S1-S2 19-20-triee'!C14</f>
        <v>IDRISSI SERRHINI</v>
      </c>
      <c r="D13" s="266" t="str">
        <f>' grille S1-S2 19-20-triee'!D14</f>
        <v>RANIA</v>
      </c>
      <c r="E13" s="256">
        <f>' grille S1-S2 19-20-triee'!BZ14</f>
        <v>15.348125000000001</v>
      </c>
      <c r="F13" s="257" t="str">
        <f>' grille S1-S2 19-20-triee'!CA14</f>
        <v xml:space="preserve">Admis(e) </v>
      </c>
      <c r="G13" s="256" t="str">
        <f t="shared" si="0"/>
        <v>BIEN</v>
      </c>
      <c r="J13" s="258">
        <v>16</v>
      </c>
      <c r="K13" s="258" t="s">
        <v>617</v>
      </c>
    </row>
    <row r="14" spans="2:11" ht="12" customHeight="1">
      <c r="B14" s="255">
        <f>' grille S1-S2 19-20-triee'!B15</f>
        <v>7</v>
      </c>
      <c r="C14" s="266" t="str">
        <f>' grille S1-S2 19-20-triee'!C15</f>
        <v>NAJHI</v>
      </c>
      <c r="D14" s="266" t="str">
        <f>' grille S1-S2 19-20-triee'!D15</f>
        <v>CHAIMAE</v>
      </c>
      <c r="E14" s="256">
        <f>' grille S1-S2 19-20-triee'!BZ15</f>
        <v>15.344625000000001</v>
      </c>
      <c r="F14" s="257" t="str">
        <f>' grille S1-S2 19-20-triee'!CA15</f>
        <v xml:space="preserve">Admis(e) </v>
      </c>
      <c r="G14" s="256" t="str">
        <f t="shared" si="0"/>
        <v>BIEN</v>
      </c>
    </row>
    <row r="15" spans="2:11" ht="12" customHeight="1">
      <c r="B15" s="255">
        <f>' grille S1-S2 19-20-triee'!B16</f>
        <v>8</v>
      </c>
      <c r="C15" s="266" t="str">
        <f>' grille S1-S2 19-20-triee'!C16</f>
        <v>FAJRI</v>
      </c>
      <c r="D15" s="266" t="str">
        <f>' grille S1-S2 19-20-triee'!D16</f>
        <v>MAROUA</v>
      </c>
      <c r="E15" s="256">
        <f>' grille S1-S2 19-20-triee'!BZ16</f>
        <v>15.324375</v>
      </c>
      <c r="F15" s="257" t="str">
        <f>' grille S1-S2 19-20-triee'!CA16</f>
        <v xml:space="preserve">Admis(e) </v>
      </c>
      <c r="G15" s="256" t="str">
        <f t="shared" si="0"/>
        <v>BIEN</v>
      </c>
    </row>
    <row r="16" spans="2:11" ht="12" customHeight="1">
      <c r="B16" s="255">
        <f>' grille S1-S2 19-20-triee'!B17</f>
        <v>9</v>
      </c>
      <c r="C16" s="266" t="str">
        <f>' grille S1-S2 19-20-triee'!C17</f>
        <v>RHANI</v>
      </c>
      <c r="D16" s="266" t="str">
        <f>' grille S1-S2 19-20-triee'!D17</f>
        <v>KAWTAR</v>
      </c>
      <c r="E16" s="256">
        <f>' grille S1-S2 19-20-triee'!BZ17</f>
        <v>15.161687500000001</v>
      </c>
      <c r="F16" s="257" t="str">
        <f>' grille S1-S2 19-20-triee'!CA17</f>
        <v xml:space="preserve">Admis(e) </v>
      </c>
      <c r="G16" s="256" t="str">
        <f t="shared" si="0"/>
        <v>BIEN</v>
      </c>
    </row>
    <row r="17" spans="2:9" ht="12" customHeight="1">
      <c r="B17" s="255">
        <f>' grille S1-S2 19-20-triee'!B18</f>
        <v>10</v>
      </c>
      <c r="C17" s="266" t="str">
        <f>' grille S1-S2 19-20-triee'!C18</f>
        <v>AATTOUCHI</v>
      </c>
      <c r="D17" s="266" t="str">
        <f>' grille S1-S2 19-20-triee'!D18</f>
        <v>SIHAM</v>
      </c>
      <c r="E17" s="256">
        <f>' grille S1-S2 19-20-triee'!BZ18</f>
        <v>15.014312499999999</v>
      </c>
      <c r="F17" s="257" t="str">
        <f>' grille S1-S2 19-20-triee'!CA18</f>
        <v xml:space="preserve">Admis(e) </v>
      </c>
      <c r="G17" s="256" t="str">
        <f t="shared" si="0"/>
        <v>BIEN</v>
      </c>
    </row>
    <row r="18" spans="2:9" ht="12" customHeight="1">
      <c r="B18" s="255">
        <f>' grille S1-S2 19-20-triee'!B19</f>
        <v>11</v>
      </c>
      <c r="C18" s="266" t="str">
        <f>' grille S1-S2 19-20-triee'!C19</f>
        <v>EL HADEF</v>
      </c>
      <c r="D18" s="266" t="str">
        <f>' grille S1-S2 19-20-triee'!D19</f>
        <v>SALMA</v>
      </c>
      <c r="E18" s="256">
        <f>' grille S1-S2 19-20-triee'!BZ19</f>
        <v>15.013375000000003</v>
      </c>
      <c r="F18" s="257" t="str">
        <f>' grille S1-S2 19-20-triee'!CA19</f>
        <v xml:space="preserve">Admis(e) </v>
      </c>
      <c r="G18" s="256" t="str">
        <f t="shared" si="0"/>
        <v>BIEN</v>
      </c>
    </row>
    <row r="19" spans="2:9" ht="12" customHeight="1">
      <c r="B19" s="255">
        <f>' grille S1-S2 19-20-triee'!B20</f>
        <v>12</v>
      </c>
      <c r="C19" s="266" t="str">
        <f>' grille S1-S2 19-20-triee'!C20</f>
        <v>LAHRACH</v>
      </c>
      <c r="D19" s="266" t="str">
        <f>' grille S1-S2 19-20-triee'!D20</f>
        <v>NISSRINE</v>
      </c>
      <c r="E19" s="256">
        <f>' grille S1-S2 19-20-triee'!BZ20</f>
        <v>15.006249999999998</v>
      </c>
      <c r="F19" s="257" t="str">
        <f>' grille S1-S2 19-20-triee'!CA20</f>
        <v xml:space="preserve">Admis(e) </v>
      </c>
      <c r="G19" s="256" t="str">
        <f t="shared" si="0"/>
        <v>BIEN</v>
      </c>
    </row>
    <row r="20" spans="2:9" ht="12" customHeight="1">
      <c r="B20" s="255">
        <f>' grille S1-S2 19-20-triee'!B21</f>
        <v>13</v>
      </c>
      <c r="C20" s="266" t="str">
        <f>' grille S1-S2 19-20-triee'!C21</f>
        <v>EL FANNI</v>
      </c>
      <c r="D20" s="266" t="str">
        <f>' grille S1-S2 19-20-triee'!D21</f>
        <v>WEDAD</v>
      </c>
      <c r="E20" s="256">
        <f>' grille S1-S2 19-20-triee'!BZ21</f>
        <v>14.959375</v>
      </c>
      <c r="F20" s="257" t="str">
        <f>' grille S1-S2 19-20-triee'!CA21</f>
        <v xml:space="preserve">Admis(e) </v>
      </c>
      <c r="G20" s="256" t="str">
        <f t="shared" si="0"/>
        <v>BIEN</v>
      </c>
    </row>
    <row r="21" spans="2:9" ht="12" customHeight="1">
      <c r="B21" s="255">
        <f>' grille S1-S2 19-20-triee'!B22</f>
        <v>14</v>
      </c>
      <c r="C21" s="266" t="str">
        <f>' grille S1-S2 19-20-triee'!C22</f>
        <v>ESSAADAOUI</v>
      </c>
      <c r="D21" s="266" t="str">
        <f>' grille S1-S2 19-20-triee'!D22</f>
        <v>AYOUB</v>
      </c>
      <c r="E21" s="256">
        <f>' grille S1-S2 19-20-triee'!BZ22</f>
        <v>14.9375</v>
      </c>
      <c r="F21" s="257" t="str">
        <f>' grille S1-S2 19-20-triee'!CA22</f>
        <v xml:space="preserve">Admis(e) </v>
      </c>
      <c r="G21" s="256" t="str">
        <f t="shared" si="0"/>
        <v>BIEN</v>
      </c>
    </row>
    <row r="22" spans="2:9" ht="12" customHeight="1">
      <c r="B22" s="255">
        <f>' grille S1-S2 19-20-triee'!B23</f>
        <v>15</v>
      </c>
      <c r="C22" s="266" t="str">
        <f>' grille S1-S2 19-20-triee'!C23</f>
        <v>EL MAHSRI</v>
      </c>
      <c r="D22" s="266" t="str">
        <f>' grille S1-S2 19-20-triee'!D23</f>
        <v>ZINEB</v>
      </c>
      <c r="E22" s="256">
        <f>' grille S1-S2 19-20-triee'!BZ23</f>
        <v>14.827812500000002</v>
      </c>
      <c r="F22" s="257" t="str">
        <f>' grille S1-S2 19-20-triee'!CA23</f>
        <v xml:space="preserve">Admis(e) </v>
      </c>
      <c r="G22" s="256" t="str">
        <f t="shared" si="0"/>
        <v>BIEN</v>
      </c>
    </row>
    <row r="23" spans="2:9" ht="12" customHeight="1">
      <c r="B23" s="255">
        <f>' grille S1-S2 19-20-triee'!B24</f>
        <v>16</v>
      </c>
      <c r="C23" s="266" t="str">
        <f>' grille S1-S2 19-20-triee'!C24</f>
        <v>DADI</v>
      </c>
      <c r="D23" s="266" t="str">
        <f>' grille S1-S2 19-20-triee'!D24</f>
        <v>YASSAMINE</v>
      </c>
      <c r="E23" s="256">
        <f>' grille S1-S2 19-20-triee'!BZ24</f>
        <v>14.819437499999999</v>
      </c>
      <c r="F23" s="257" t="str">
        <f>' grille S1-S2 19-20-triee'!CA24</f>
        <v xml:space="preserve">Admis(e) </v>
      </c>
      <c r="G23" s="256" t="str">
        <f t="shared" si="0"/>
        <v>BIEN</v>
      </c>
    </row>
    <row r="24" spans="2:9" ht="12" customHeight="1">
      <c r="B24" s="255">
        <f>' grille S1-S2 19-20-triee'!B25</f>
        <v>17</v>
      </c>
      <c r="C24" s="266" t="str">
        <f>' grille S1-S2 19-20-triee'!C25</f>
        <v>AMLAKHFE</v>
      </c>
      <c r="D24" s="266" t="str">
        <f>' grille S1-S2 19-20-triee'!D25</f>
        <v>SALMA</v>
      </c>
      <c r="E24" s="256">
        <f>' grille S1-S2 19-20-triee'!BZ25</f>
        <v>14.806375000000001</v>
      </c>
      <c r="F24" s="257" t="str">
        <f>' grille S1-S2 19-20-triee'!CA25</f>
        <v xml:space="preserve">Admis(e) </v>
      </c>
      <c r="G24" s="256" t="str">
        <f t="shared" si="0"/>
        <v>BIEN</v>
      </c>
    </row>
    <row r="25" spans="2:9" ht="12" customHeight="1">
      <c r="B25" s="255">
        <f>' grille S1-S2 19-20-triee'!B26</f>
        <v>18</v>
      </c>
      <c r="C25" s="266" t="str">
        <f>' grille S1-S2 19-20-triee'!C26</f>
        <v>ELGOUNDALI</v>
      </c>
      <c r="D25" s="266" t="str">
        <f>' grille S1-S2 19-20-triee'!D26</f>
        <v>ASNA</v>
      </c>
      <c r="E25" s="256">
        <f>' grille S1-S2 19-20-triee'!BZ26</f>
        <v>14.672437500000003</v>
      </c>
      <c r="F25" s="257" t="str">
        <f>' grille S1-S2 19-20-triee'!CA26</f>
        <v xml:space="preserve">Admis(e) </v>
      </c>
      <c r="G25" s="256" t="str">
        <f t="shared" si="0"/>
        <v>BIEN</v>
      </c>
    </row>
    <row r="26" spans="2:9" ht="12" customHeight="1">
      <c r="B26" s="255">
        <f>' grille S1-S2 19-20-triee'!B27</f>
        <v>19</v>
      </c>
      <c r="C26" s="266" t="str">
        <f>' grille S1-S2 19-20-triee'!C27</f>
        <v>HANNOUN</v>
      </c>
      <c r="D26" s="266" t="str">
        <f>' grille S1-S2 19-20-triee'!D27</f>
        <v>NOUHAILA</v>
      </c>
      <c r="E26" s="256">
        <f>' grille S1-S2 19-20-triee'!BZ27</f>
        <v>14.652999999999999</v>
      </c>
      <c r="F26" s="257" t="str">
        <f>' grille S1-S2 19-20-triee'!CA27</f>
        <v xml:space="preserve">Admis(e) </v>
      </c>
      <c r="G26" s="256" t="str">
        <f t="shared" si="0"/>
        <v>BIEN</v>
      </c>
    </row>
    <row r="27" spans="2:9" ht="12" customHeight="1">
      <c r="B27" s="255">
        <f>' grille S1-S2 19-20-triee'!B28</f>
        <v>20</v>
      </c>
      <c r="C27" s="266" t="str">
        <f>' grille S1-S2 19-20-triee'!C28</f>
        <v>HARBI</v>
      </c>
      <c r="D27" s="266" t="str">
        <f>' grille S1-S2 19-20-triee'!D28</f>
        <v>AHMED</v>
      </c>
      <c r="E27" s="256">
        <f>' grille S1-S2 19-20-triee'!BZ28</f>
        <v>14.605750000000002</v>
      </c>
      <c r="F27" s="257" t="str">
        <f>' grille S1-S2 19-20-triee'!CA28</f>
        <v xml:space="preserve">Admis(e) </v>
      </c>
      <c r="G27" s="256" t="str">
        <f t="shared" si="0"/>
        <v>BIEN</v>
      </c>
    </row>
    <row r="28" spans="2:9" ht="12" customHeight="1">
      <c r="B28" s="255">
        <f>' grille S1-S2 19-20-triee'!B29</f>
        <v>21</v>
      </c>
      <c r="C28" s="266" t="str">
        <f>' grille S1-S2 19-20-triee'!C29</f>
        <v>HEBIZ</v>
      </c>
      <c r="D28" s="266" t="str">
        <f>' grille S1-S2 19-20-triee'!D29</f>
        <v>AMINA</v>
      </c>
      <c r="E28" s="256">
        <f>' grille S1-S2 19-20-triee'!BZ29</f>
        <v>14.592500000000001</v>
      </c>
      <c r="F28" s="257" t="str">
        <f>' grille S1-S2 19-20-triee'!CA29</f>
        <v xml:space="preserve">Admis(e) </v>
      </c>
      <c r="G28" s="256" t="str">
        <f t="shared" si="0"/>
        <v>BIEN</v>
      </c>
    </row>
    <row r="29" spans="2:9" ht="12" customHeight="1">
      <c r="B29" s="255">
        <f>' grille S1-S2 19-20-triee'!B30</f>
        <v>22</v>
      </c>
      <c r="C29" s="266" t="str">
        <f>' grille S1-S2 19-20-triee'!C30</f>
        <v>ELFALSS</v>
      </c>
      <c r="D29" s="266" t="str">
        <f>' grille S1-S2 19-20-triee'!D30</f>
        <v>SALMA</v>
      </c>
      <c r="E29" s="256">
        <f>' grille S1-S2 19-20-triee'!BZ30</f>
        <v>14.546500000000002</v>
      </c>
      <c r="F29" s="257" t="str">
        <f>' grille S1-S2 19-20-triee'!CA30</f>
        <v xml:space="preserve">Admis(e) </v>
      </c>
      <c r="G29" s="256" t="str">
        <f t="shared" si="0"/>
        <v>BIEN</v>
      </c>
      <c r="I29" s="259"/>
    </row>
    <row r="30" spans="2:9" ht="12" customHeight="1">
      <c r="B30" s="255">
        <f>' grille S1-S2 19-20-triee'!B31</f>
        <v>23</v>
      </c>
      <c r="C30" s="266" t="str">
        <f>' grille S1-S2 19-20-triee'!C31</f>
        <v>KHACHANE</v>
      </c>
      <c r="D30" s="266" t="str">
        <f>' grille S1-S2 19-20-triee'!D31</f>
        <v>LOBNA</v>
      </c>
      <c r="E30" s="256">
        <f>' grille S1-S2 19-20-triee'!BZ31</f>
        <v>14.530625000000001</v>
      </c>
      <c r="F30" s="257" t="str">
        <f>' grille S1-S2 19-20-triee'!CA31</f>
        <v xml:space="preserve">Admis(e) </v>
      </c>
      <c r="G30" s="256" t="str">
        <f t="shared" si="0"/>
        <v>BIEN</v>
      </c>
    </row>
    <row r="31" spans="2:9" ht="12" customHeight="1">
      <c r="B31" s="255">
        <f>' grille S1-S2 19-20-triee'!B32</f>
        <v>24</v>
      </c>
      <c r="C31" s="266" t="str">
        <f>' grille S1-S2 19-20-triee'!C32</f>
        <v>MILLOU</v>
      </c>
      <c r="D31" s="266" t="str">
        <f>' grille S1-S2 19-20-triee'!D32</f>
        <v>ADIL</v>
      </c>
      <c r="E31" s="256">
        <f>' grille S1-S2 19-20-triee'!BZ32</f>
        <v>14.500937499999999</v>
      </c>
      <c r="F31" s="257" t="str">
        <f>' grille S1-S2 19-20-triee'!CA32</f>
        <v xml:space="preserve">Admis(e) </v>
      </c>
      <c r="G31" s="256" t="str">
        <f t="shared" si="0"/>
        <v>BIEN</v>
      </c>
    </row>
    <row r="32" spans="2:9" ht="12" customHeight="1">
      <c r="B32" s="255">
        <f>' grille S1-S2 19-20-triee'!B33</f>
        <v>25</v>
      </c>
      <c r="C32" s="266" t="str">
        <f>' grille S1-S2 19-20-triee'!C33</f>
        <v>ISSOUBALLAH</v>
      </c>
      <c r="D32" s="266" t="str">
        <f>' grille S1-S2 19-20-triee'!D33</f>
        <v>OUMAIMA</v>
      </c>
      <c r="E32" s="256">
        <f>' grille S1-S2 19-20-triee'!BZ33</f>
        <v>14.4884375</v>
      </c>
      <c r="F32" s="257" t="str">
        <f>' grille S1-S2 19-20-triee'!CA33</f>
        <v xml:space="preserve">Admis(e) </v>
      </c>
      <c r="G32" s="256" t="str">
        <f t="shared" si="0"/>
        <v>BIEN</v>
      </c>
    </row>
    <row r="33" spans="2:7" ht="12" customHeight="1">
      <c r="B33" s="255">
        <f>' grille S1-S2 19-20-triee'!B34</f>
        <v>26</v>
      </c>
      <c r="C33" s="266" t="str">
        <f>' grille S1-S2 19-20-triee'!C34</f>
        <v>TAIB</v>
      </c>
      <c r="D33" s="266" t="str">
        <f>' grille S1-S2 19-20-triee'!D34</f>
        <v>SALMA</v>
      </c>
      <c r="E33" s="256">
        <f>' grille S1-S2 19-20-triee'!BZ34</f>
        <v>14.455937500000001</v>
      </c>
      <c r="F33" s="257" t="str">
        <f>' grille S1-S2 19-20-triee'!CA34</f>
        <v xml:space="preserve">Admis(e) </v>
      </c>
      <c r="G33" s="256" t="str">
        <f t="shared" si="0"/>
        <v>BIEN</v>
      </c>
    </row>
    <row r="34" spans="2:7" ht="12" customHeight="1">
      <c r="B34" s="255">
        <f>' grille S1-S2 19-20-triee'!B35</f>
        <v>27</v>
      </c>
      <c r="C34" s="266" t="str">
        <f>' grille S1-S2 19-20-triee'!C35</f>
        <v>RACHIDI</v>
      </c>
      <c r="D34" s="266" t="str">
        <f>' grille S1-S2 19-20-triee'!D35</f>
        <v>ASMAE</v>
      </c>
      <c r="E34" s="256">
        <f>' grille S1-S2 19-20-triee'!BZ35</f>
        <v>14.408750000000001</v>
      </c>
      <c r="F34" s="257" t="str">
        <f>' grille S1-S2 19-20-triee'!CA35</f>
        <v xml:space="preserve">Admis(e) </v>
      </c>
      <c r="G34" s="256" t="str">
        <f t="shared" si="0"/>
        <v>BIEN</v>
      </c>
    </row>
    <row r="35" spans="2:7" ht="12" customHeight="1">
      <c r="B35" s="255">
        <f>' grille S1-S2 19-20-triee'!B36</f>
        <v>28</v>
      </c>
      <c r="C35" s="266" t="str">
        <f>' grille S1-S2 19-20-triee'!C36</f>
        <v>EL ADFAOUI</v>
      </c>
      <c r="D35" s="266" t="str">
        <f>' grille S1-S2 19-20-triee'!D36</f>
        <v>AYMANE</v>
      </c>
      <c r="E35" s="256">
        <f>' grille S1-S2 19-20-triee'!BZ36</f>
        <v>14.389937500000002</v>
      </c>
      <c r="F35" s="257" t="str">
        <f>' grille S1-S2 19-20-triee'!CA36</f>
        <v xml:space="preserve">Admis(e) </v>
      </c>
      <c r="G35" s="256" t="str">
        <f t="shared" si="0"/>
        <v>BIEN</v>
      </c>
    </row>
    <row r="36" spans="2:7" ht="12" customHeight="1">
      <c r="B36" s="255">
        <f>' grille S1-S2 19-20-triee'!B37</f>
        <v>29</v>
      </c>
      <c r="C36" s="266" t="str">
        <f>' grille S1-S2 19-20-triee'!C37</f>
        <v>ELHANAFI</v>
      </c>
      <c r="D36" s="266" t="str">
        <f>' grille S1-S2 19-20-triee'!D37</f>
        <v>HAJAR</v>
      </c>
      <c r="E36" s="256">
        <f>' grille S1-S2 19-20-triee'!BZ37</f>
        <v>14.245625</v>
      </c>
      <c r="F36" s="257" t="str">
        <f>' grille S1-S2 19-20-triee'!CA37</f>
        <v xml:space="preserve">Admis(e) </v>
      </c>
      <c r="G36" s="256" t="str">
        <f t="shared" si="0"/>
        <v>BIEN</v>
      </c>
    </row>
    <row r="37" spans="2:7" ht="12" customHeight="1">
      <c r="B37" s="255">
        <f>' grille S1-S2 19-20-triee'!B38</f>
        <v>30</v>
      </c>
      <c r="C37" s="266" t="str">
        <f>' grille S1-S2 19-20-triee'!C38</f>
        <v>EZZAGOUR</v>
      </c>
      <c r="D37" s="266" t="str">
        <f>' grille S1-S2 19-20-triee'!D38</f>
        <v>LATIFA</v>
      </c>
      <c r="E37" s="256">
        <f>' grille S1-S2 19-20-triee'!BZ38</f>
        <v>14.2146875</v>
      </c>
      <c r="F37" s="257" t="str">
        <f>' grille S1-S2 19-20-triee'!CA38</f>
        <v xml:space="preserve">Admis(e) </v>
      </c>
      <c r="G37" s="256" t="str">
        <f t="shared" si="0"/>
        <v>BIEN</v>
      </c>
    </row>
    <row r="38" spans="2:7" ht="12" customHeight="1">
      <c r="B38" s="255">
        <f>' grille S1-S2 19-20-triee'!B39</f>
        <v>31</v>
      </c>
      <c r="C38" s="266" t="str">
        <f>' grille S1-S2 19-20-triee'!C39</f>
        <v>BADRA</v>
      </c>
      <c r="D38" s="266" t="str">
        <f>' grille S1-S2 19-20-triee'!D39</f>
        <v>AICHA</v>
      </c>
      <c r="E38" s="256">
        <f>' grille S1-S2 19-20-triee'!BZ39</f>
        <v>14.1915</v>
      </c>
      <c r="F38" s="257" t="str">
        <f>' grille S1-S2 19-20-triee'!CA39</f>
        <v xml:space="preserve">Admis(e) </v>
      </c>
      <c r="G38" s="256" t="str">
        <f t="shared" si="0"/>
        <v>BIEN</v>
      </c>
    </row>
    <row r="39" spans="2:7" ht="12" customHeight="1">
      <c r="B39" s="255">
        <f>' grille S1-S2 19-20-triee'!B40</f>
        <v>32</v>
      </c>
      <c r="C39" s="266" t="str">
        <f>' grille S1-S2 19-20-triee'!C40</f>
        <v>ELMASBAHI</v>
      </c>
      <c r="D39" s="266" t="str">
        <f>' grille S1-S2 19-20-triee'!D40</f>
        <v>KHOULOUD</v>
      </c>
      <c r="E39" s="256">
        <f>' grille S1-S2 19-20-triee'!BZ40</f>
        <v>14.1465625</v>
      </c>
      <c r="F39" s="257" t="str">
        <f>' grille S1-S2 19-20-triee'!CA40</f>
        <v xml:space="preserve">Admis(e) </v>
      </c>
      <c r="G39" s="256" t="str">
        <f t="shared" si="0"/>
        <v>BIEN</v>
      </c>
    </row>
    <row r="40" spans="2:7" ht="12" customHeight="1">
      <c r="B40" s="255">
        <f>' grille S1-S2 19-20-triee'!B41</f>
        <v>33</v>
      </c>
      <c r="C40" s="266" t="str">
        <f>' grille S1-S2 19-20-triee'!C41</f>
        <v>TAKZIMA</v>
      </c>
      <c r="D40" s="266" t="str">
        <f>' grille S1-S2 19-20-triee'!D41</f>
        <v>YAHYA</v>
      </c>
      <c r="E40" s="256">
        <f>' grille S1-S2 19-20-triee'!BZ41</f>
        <v>14.145687500000001</v>
      </c>
      <c r="F40" s="257" t="str">
        <f>' grille S1-S2 19-20-triee'!CA41</f>
        <v xml:space="preserve">Admis(e) </v>
      </c>
      <c r="G40" s="256" t="str">
        <f t="shared" ref="G40:G71" si="1">VLOOKUP(E40,Mention,2,TRUE)</f>
        <v>BIEN</v>
      </c>
    </row>
    <row r="41" spans="2:7" ht="12" customHeight="1">
      <c r="B41" s="255">
        <f>' grille S1-S2 19-20-triee'!B42</f>
        <v>34</v>
      </c>
      <c r="C41" s="266" t="str">
        <f>' grille S1-S2 19-20-triee'!C42</f>
        <v>ELJARIDI</v>
      </c>
      <c r="D41" s="266" t="str">
        <f>' grille S1-S2 19-20-triee'!D42</f>
        <v>AMR</v>
      </c>
      <c r="E41" s="256">
        <f>' grille S1-S2 19-20-triee'!BZ42</f>
        <v>14.125125000000001</v>
      </c>
      <c r="F41" s="257" t="str">
        <f>' grille S1-S2 19-20-triee'!CA42</f>
        <v xml:space="preserve">Admis(e) </v>
      </c>
      <c r="G41" s="256" t="str">
        <f t="shared" si="1"/>
        <v>BIEN</v>
      </c>
    </row>
    <row r="42" spans="2:7" ht="12" customHeight="1">
      <c r="B42" s="255">
        <f>' grille S1-S2 19-20-triee'!B43</f>
        <v>35</v>
      </c>
      <c r="C42" s="266" t="str">
        <f>' grille S1-S2 19-20-triee'!C43</f>
        <v>DEBBAGH</v>
      </c>
      <c r="D42" s="266" t="str">
        <f>' grille S1-S2 19-20-triee'!D43</f>
        <v>HIND</v>
      </c>
      <c r="E42" s="256">
        <f>' grille S1-S2 19-20-triee'!BZ43</f>
        <v>14.115125000000001</v>
      </c>
      <c r="F42" s="257" t="str">
        <f>' grille S1-S2 19-20-triee'!CA43</f>
        <v xml:space="preserve">Admis(e) </v>
      </c>
      <c r="G42" s="256" t="str">
        <f t="shared" si="1"/>
        <v>BIEN</v>
      </c>
    </row>
    <row r="43" spans="2:7" ht="12" customHeight="1">
      <c r="B43" s="255">
        <f>' grille S1-S2 19-20-triee'!B44</f>
        <v>36</v>
      </c>
      <c r="C43" s="266" t="str">
        <f>' grille S1-S2 19-20-triee'!C44</f>
        <v>EL MAJDOUB</v>
      </c>
      <c r="D43" s="266" t="str">
        <f>' grille S1-S2 19-20-triee'!D44</f>
        <v>ABDELJALIL</v>
      </c>
      <c r="E43" s="256">
        <f>' grille S1-S2 19-20-triee'!BZ44</f>
        <v>14.115</v>
      </c>
      <c r="F43" s="257" t="str">
        <f>' grille S1-S2 19-20-triee'!CA44</f>
        <v xml:space="preserve">Admis(e) </v>
      </c>
      <c r="G43" s="256" t="str">
        <f t="shared" si="1"/>
        <v>BIEN</v>
      </c>
    </row>
    <row r="44" spans="2:7" ht="12" customHeight="1">
      <c r="B44" s="255">
        <f>' grille S1-S2 19-20-triee'!B45</f>
        <v>37</v>
      </c>
      <c r="C44" s="266" t="str">
        <f>' grille S1-S2 19-20-triee'!C45</f>
        <v>IDBIHI</v>
      </c>
      <c r="D44" s="266" t="str">
        <f>' grille S1-S2 19-20-triee'!D45</f>
        <v>FATIMA EZZAHRA</v>
      </c>
      <c r="E44" s="256">
        <f>' grille S1-S2 19-20-triee'!BZ45</f>
        <v>14.110937500000002</v>
      </c>
      <c r="F44" s="257" t="str">
        <f>' grille S1-S2 19-20-triee'!CA45</f>
        <v xml:space="preserve">Admis(e) </v>
      </c>
      <c r="G44" s="256" t="str">
        <f t="shared" si="1"/>
        <v>BIEN</v>
      </c>
    </row>
    <row r="45" spans="2:7" ht="12" customHeight="1">
      <c r="B45" s="255">
        <f>' grille S1-S2 19-20-triee'!B46</f>
        <v>38</v>
      </c>
      <c r="C45" s="266" t="str">
        <f>' grille S1-S2 19-20-triee'!C46</f>
        <v>MHIRA</v>
      </c>
      <c r="D45" s="266" t="str">
        <f>' grille S1-S2 19-20-triee'!D46</f>
        <v>CHAIMAE</v>
      </c>
      <c r="E45" s="256">
        <f>' grille S1-S2 19-20-triee'!BZ46</f>
        <v>14.110000000000001</v>
      </c>
      <c r="F45" s="257" t="str">
        <f>' grille S1-S2 19-20-triee'!CA46</f>
        <v xml:space="preserve">Admis(e) </v>
      </c>
      <c r="G45" s="256" t="str">
        <f t="shared" si="1"/>
        <v>BIEN</v>
      </c>
    </row>
    <row r="46" spans="2:7" ht="12" customHeight="1">
      <c r="B46" s="255">
        <f>' grille S1-S2 19-20-triee'!B47</f>
        <v>39</v>
      </c>
      <c r="C46" s="266" t="str">
        <f>' grille S1-S2 19-20-triee'!C47</f>
        <v>NIHMATOUALLAH</v>
      </c>
      <c r="D46" s="266" t="str">
        <f>' grille S1-S2 19-20-triee'!D47</f>
        <v>YASSINE</v>
      </c>
      <c r="E46" s="256">
        <f>' grille S1-S2 19-20-triee'!BZ47</f>
        <v>14.065000000000001</v>
      </c>
      <c r="F46" s="257" t="str">
        <f>' grille S1-S2 19-20-triee'!CA47</f>
        <v xml:space="preserve">Admis(e) </v>
      </c>
      <c r="G46" s="256" t="str">
        <f t="shared" si="1"/>
        <v>BIEN</v>
      </c>
    </row>
    <row r="47" spans="2:7" ht="12" customHeight="1">
      <c r="B47" s="255">
        <f>' grille S1-S2 19-20-triee'!B48</f>
        <v>40</v>
      </c>
      <c r="C47" s="266" t="str">
        <f>' grille S1-S2 19-20-triee'!C48</f>
        <v>ZERHOUNI</v>
      </c>
      <c r="D47" s="266" t="str">
        <f>' grille S1-S2 19-20-triee'!D48</f>
        <v>KAWTAR</v>
      </c>
      <c r="E47" s="256">
        <f>' grille S1-S2 19-20-triee'!BZ48</f>
        <v>14.0428</v>
      </c>
      <c r="F47" s="257" t="str">
        <f>' grille S1-S2 19-20-triee'!CA48</f>
        <v xml:space="preserve">Admis(e) </v>
      </c>
      <c r="G47" s="256" t="str">
        <f t="shared" si="1"/>
        <v>BIEN</v>
      </c>
    </row>
    <row r="48" spans="2:7" ht="12" customHeight="1">
      <c r="B48" s="255">
        <f>' grille S1-S2 19-20-triee'!B49</f>
        <v>41</v>
      </c>
      <c r="C48" s="266" t="str">
        <f>' grille S1-S2 19-20-triee'!C49</f>
        <v>MAIZI</v>
      </c>
      <c r="D48" s="266" t="str">
        <f>' grille S1-S2 19-20-triee'!D49</f>
        <v>IMANE</v>
      </c>
      <c r="E48" s="256">
        <f>' grille S1-S2 19-20-triee'!BZ49</f>
        <v>13.989250000000002</v>
      </c>
      <c r="F48" s="257" t="str">
        <f>' grille S1-S2 19-20-triee'!CA49</f>
        <v xml:space="preserve">Admis(e) </v>
      </c>
      <c r="G48" s="256" t="str">
        <f t="shared" si="1"/>
        <v>A.BIEN</v>
      </c>
    </row>
    <row r="49" spans="2:7" ht="12" customHeight="1">
      <c r="B49" s="255">
        <f>' grille S1-S2 19-20-triee'!B50</f>
        <v>42</v>
      </c>
      <c r="C49" s="266" t="str">
        <f>' grille S1-S2 19-20-triee'!C50</f>
        <v>AKHDOUJE</v>
      </c>
      <c r="D49" s="266" t="str">
        <f>' grille S1-S2 19-20-triee'!D50</f>
        <v>YASSER</v>
      </c>
      <c r="E49" s="256">
        <f>' grille S1-S2 19-20-triee'!BZ50</f>
        <v>13.964125000000001</v>
      </c>
      <c r="F49" s="257" t="str">
        <f>' grille S1-S2 19-20-triee'!CA50</f>
        <v xml:space="preserve">Admis(e) </v>
      </c>
      <c r="G49" s="256" t="str">
        <f t="shared" si="1"/>
        <v>A.BIEN</v>
      </c>
    </row>
    <row r="50" spans="2:7" ht="12" customHeight="1">
      <c r="B50" s="255">
        <f>' grille S1-S2 19-20-triee'!B51</f>
        <v>43</v>
      </c>
      <c r="C50" s="266" t="str">
        <f>' grille S1-S2 19-20-triee'!C51</f>
        <v>AMEKHCHOUNE</v>
      </c>
      <c r="D50" s="266" t="str">
        <f>' grille S1-S2 19-20-triee'!D51</f>
        <v>ILHAM</v>
      </c>
      <c r="E50" s="256">
        <f>' grille S1-S2 19-20-triee'!BZ51</f>
        <v>13.914375</v>
      </c>
      <c r="F50" s="257" t="str">
        <f>' grille S1-S2 19-20-triee'!CA51</f>
        <v xml:space="preserve">Admis(e) </v>
      </c>
      <c r="G50" s="256" t="str">
        <f t="shared" si="1"/>
        <v>A.BIEN</v>
      </c>
    </row>
    <row r="51" spans="2:7" ht="12" customHeight="1">
      <c r="B51" s="255">
        <f>' grille S1-S2 19-20-triee'!B52</f>
        <v>44</v>
      </c>
      <c r="C51" s="266" t="str">
        <f>' grille S1-S2 19-20-triee'!C52</f>
        <v>EL FETKHANI</v>
      </c>
      <c r="D51" s="266" t="str">
        <f>' grille S1-S2 19-20-triee'!D52</f>
        <v>YASMINE</v>
      </c>
      <c r="E51" s="256">
        <f>' grille S1-S2 19-20-triee'!BZ52</f>
        <v>13.905875000000002</v>
      </c>
      <c r="F51" s="257" t="str">
        <f>' grille S1-S2 19-20-triee'!CA52</f>
        <v xml:space="preserve">Admis(e) </v>
      </c>
      <c r="G51" s="256" t="str">
        <f t="shared" si="1"/>
        <v>A.BIEN</v>
      </c>
    </row>
    <row r="52" spans="2:7" ht="12" customHeight="1">
      <c r="B52" s="255">
        <f>' grille S1-S2 19-20-triee'!B53</f>
        <v>45</v>
      </c>
      <c r="C52" s="266" t="str">
        <f>' grille S1-S2 19-20-triee'!C53</f>
        <v>SABBANE</v>
      </c>
      <c r="D52" s="266" t="str">
        <f>' grille S1-S2 19-20-triee'!D53</f>
        <v>KHAOULA</v>
      </c>
      <c r="E52" s="256">
        <f>' grille S1-S2 19-20-triee'!BZ53</f>
        <v>13.87125</v>
      </c>
      <c r="F52" s="257" t="str">
        <f>' grille S1-S2 19-20-triee'!CA53</f>
        <v xml:space="preserve">Admis(e) </v>
      </c>
      <c r="G52" s="256" t="str">
        <f t="shared" si="1"/>
        <v>A.BIEN</v>
      </c>
    </row>
    <row r="53" spans="2:7" ht="12" customHeight="1">
      <c r="B53" s="255">
        <f>' grille S1-S2 19-20-triee'!B54</f>
        <v>46</v>
      </c>
      <c r="C53" s="266" t="str">
        <f>' grille S1-S2 19-20-triee'!C54</f>
        <v>AITTALEB</v>
      </c>
      <c r="D53" s="266" t="str">
        <f>' grille S1-S2 19-20-triee'!D54</f>
        <v>ZINEB</v>
      </c>
      <c r="E53" s="256">
        <f>' grille S1-S2 19-20-triee'!BZ54</f>
        <v>13.8185</v>
      </c>
      <c r="F53" s="257" t="str">
        <f>' grille S1-S2 19-20-triee'!CA54</f>
        <v xml:space="preserve">Admis(e) </v>
      </c>
      <c r="G53" s="256" t="str">
        <f t="shared" si="1"/>
        <v>A.BIEN</v>
      </c>
    </row>
    <row r="54" spans="2:7" ht="12" customHeight="1">
      <c r="B54" s="255">
        <f>' grille S1-S2 19-20-triee'!B55</f>
        <v>47</v>
      </c>
      <c r="C54" s="266" t="str">
        <f>' grille S1-S2 19-20-triee'!C55</f>
        <v>EL MOUHI</v>
      </c>
      <c r="D54" s="266" t="str">
        <f>' grille S1-S2 19-20-triee'!D55</f>
        <v>ZINEB</v>
      </c>
      <c r="E54" s="256">
        <f>' grille S1-S2 19-20-triee'!BZ55</f>
        <v>13.803125000000001</v>
      </c>
      <c r="F54" s="257" t="str">
        <f>' grille S1-S2 19-20-triee'!CA55</f>
        <v xml:space="preserve">Admis(e) </v>
      </c>
      <c r="G54" s="256" t="str">
        <f t="shared" si="1"/>
        <v>A.BIEN</v>
      </c>
    </row>
    <row r="55" spans="2:7" ht="12" customHeight="1">
      <c r="B55" s="255">
        <f>' grille S1-S2 19-20-triee'!B56</f>
        <v>48</v>
      </c>
      <c r="C55" s="266" t="str">
        <f>' grille S1-S2 19-20-triee'!C56</f>
        <v>EL AZHAR</v>
      </c>
      <c r="D55" s="266" t="str">
        <f>' grille S1-S2 19-20-triee'!D56</f>
        <v>YASSAMINE</v>
      </c>
      <c r="E55" s="256">
        <f>' grille S1-S2 19-20-triee'!BZ56</f>
        <v>13.790000000000001</v>
      </c>
      <c r="F55" s="257" t="str">
        <f>' grille S1-S2 19-20-triee'!CA56</f>
        <v xml:space="preserve">Admis(e) </v>
      </c>
      <c r="G55" s="256" t="str">
        <f t="shared" si="1"/>
        <v>A.BIEN</v>
      </c>
    </row>
    <row r="56" spans="2:7" ht="12" customHeight="1">
      <c r="B56" s="255">
        <f>' grille S1-S2 19-20-triee'!B57</f>
        <v>49</v>
      </c>
      <c r="C56" s="266" t="str">
        <f>' grille S1-S2 19-20-triee'!C57</f>
        <v>CHARIF</v>
      </c>
      <c r="D56" s="266" t="str">
        <f>' grille S1-S2 19-20-triee'!D57</f>
        <v>ABIR</v>
      </c>
      <c r="E56" s="256">
        <f>' grille S1-S2 19-20-triee'!BZ57</f>
        <v>13.770687500000001</v>
      </c>
      <c r="F56" s="257" t="str">
        <f>' grille S1-S2 19-20-triee'!CA57</f>
        <v xml:space="preserve">Admis(e) </v>
      </c>
      <c r="G56" s="256" t="str">
        <f t="shared" si="1"/>
        <v>A.BIEN</v>
      </c>
    </row>
    <row r="57" spans="2:7" ht="12" customHeight="1">
      <c r="B57" s="255">
        <f>' grille S1-S2 19-20-triee'!B58</f>
        <v>50</v>
      </c>
      <c r="C57" s="266" t="str">
        <f>' grille S1-S2 19-20-triee'!C58</f>
        <v>SAMATA</v>
      </c>
      <c r="D57" s="266" t="str">
        <f>' grille S1-S2 19-20-triee'!D58</f>
        <v>ZAYNAB</v>
      </c>
      <c r="E57" s="256">
        <f>' grille S1-S2 19-20-triee'!BZ58</f>
        <v>13.7634375</v>
      </c>
      <c r="F57" s="257" t="str">
        <f>' grille S1-S2 19-20-triee'!CA58</f>
        <v xml:space="preserve">Admis(e) </v>
      </c>
      <c r="G57" s="256" t="str">
        <f t="shared" si="1"/>
        <v>A.BIEN</v>
      </c>
    </row>
    <row r="58" spans="2:7" ht="12" customHeight="1">
      <c r="B58" s="255">
        <f>' grille S1-S2 19-20-triee'!B59</f>
        <v>51</v>
      </c>
      <c r="C58" s="266" t="str">
        <f>' grille S1-S2 19-20-triee'!C59</f>
        <v>ELFADIL</v>
      </c>
      <c r="D58" s="266" t="str">
        <f>' grille S1-S2 19-20-triee'!D59</f>
        <v>SALMA</v>
      </c>
      <c r="E58" s="256">
        <f>' grille S1-S2 19-20-triee'!BZ59</f>
        <v>13.757187500000001</v>
      </c>
      <c r="F58" s="257" t="str">
        <f>' grille S1-S2 19-20-triee'!CA59</f>
        <v xml:space="preserve">Admis(e) </v>
      </c>
      <c r="G58" s="256" t="str">
        <f t="shared" si="1"/>
        <v>A.BIEN</v>
      </c>
    </row>
    <row r="59" spans="2:7" ht="12" customHeight="1">
      <c r="B59" s="255">
        <f>' grille S1-S2 19-20-triee'!B60</f>
        <v>52</v>
      </c>
      <c r="C59" s="266" t="str">
        <f>' grille S1-S2 19-20-triee'!C60</f>
        <v>ABOUDALAL</v>
      </c>
      <c r="D59" s="266" t="str">
        <f>' grille S1-S2 19-20-triee'!D60</f>
        <v>SOUKAINA</v>
      </c>
      <c r="E59" s="256">
        <f>' grille S1-S2 19-20-triee'!BZ60</f>
        <v>13.741937499999999</v>
      </c>
      <c r="F59" s="257" t="str">
        <f>' grille S1-S2 19-20-triee'!CA60</f>
        <v xml:space="preserve">Admis(e) </v>
      </c>
      <c r="G59" s="256" t="str">
        <f t="shared" si="1"/>
        <v>A.BIEN</v>
      </c>
    </row>
    <row r="60" spans="2:7" ht="12" customHeight="1">
      <c r="B60" s="255">
        <f>' grille S1-S2 19-20-triee'!B61</f>
        <v>53</v>
      </c>
      <c r="C60" s="266" t="str">
        <f>' grille S1-S2 19-20-triee'!C61</f>
        <v>LASSABA</v>
      </c>
      <c r="D60" s="266" t="str">
        <f>' grille S1-S2 19-20-triee'!D61</f>
        <v>MERYAME</v>
      </c>
      <c r="E60" s="256">
        <f>' grille S1-S2 19-20-triee'!BZ61</f>
        <v>13.709687500000001</v>
      </c>
      <c r="F60" s="257" t="str">
        <f>' grille S1-S2 19-20-triee'!CA61</f>
        <v xml:space="preserve">Admis(e) </v>
      </c>
      <c r="G60" s="256" t="str">
        <f t="shared" si="1"/>
        <v>A.BIEN</v>
      </c>
    </row>
    <row r="61" spans="2:7" ht="12" customHeight="1">
      <c r="B61" s="255">
        <f>' grille S1-S2 19-20-triee'!B62</f>
        <v>54</v>
      </c>
      <c r="C61" s="266" t="str">
        <f>' grille S1-S2 19-20-triee'!C62</f>
        <v>EL CHEIKH</v>
      </c>
      <c r="D61" s="266" t="str">
        <f>' grille S1-S2 19-20-triee'!D62</f>
        <v>ANAS</v>
      </c>
      <c r="E61" s="256">
        <f>' grille S1-S2 19-20-triee'!BZ62</f>
        <v>13.698437500000001</v>
      </c>
      <c r="F61" s="257" t="str">
        <f>' grille S1-S2 19-20-triee'!CA62</f>
        <v xml:space="preserve">Admis(e) </v>
      </c>
      <c r="G61" s="256" t="str">
        <f t="shared" si="1"/>
        <v>A.BIEN</v>
      </c>
    </row>
    <row r="62" spans="2:7" ht="12" customHeight="1">
      <c r="B62" s="255">
        <f>' grille S1-S2 19-20-triee'!B63</f>
        <v>55</v>
      </c>
      <c r="C62" s="266" t="str">
        <f>' grille S1-S2 19-20-triee'!C63</f>
        <v>EZQALLI</v>
      </c>
      <c r="D62" s="266" t="str">
        <f>' grille S1-S2 19-20-triee'!D63</f>
        <v>WISSAM</v>
      </c>
      <c r="E62" s="256">
        <f>' grille S1-S2 19-20-triee'!BZ63</f>
        <v>13.684374999999999</v>
      </c>
      <c r="F62" s="406" t="s">
        <v>618</v>
      </c>
      <c r="G62" s="407"/>
    </row>
    <row r="63" spans="2:7" ht="12" customHeight="1">
      <c r="B63" s="255">
        <f>' grille S1-S2 19-20-triee'!B64</f>
        <v>56</v>
      </c>
      <c r="C63" s="266" t="str">
        <f>' grille S1-S2 19-20-triee'!C64</f>
        <v>OUMAIR</v>
      </c>
      <c r="D63" s="266" t="str">
        <f>' grille S1-S2 19-20-triee'!D64</f>
        <v>FATIMA EZZAHRA</v>
      </c>
      <c r="E63" s="256">
        <f>' grille S1-S2 19-20-triee'!BZ64</f>
        <v>13.644874999999999</v>
      </c>
      <c r="F63" s="257" t="str">
        <f>' grille S1-S2 19-20-triee'!CA64</f>
        <v xml:space="preserve">Admis(e) </v>
      </c>
      <c r="G63" s="256" t="str">
        <f t="shared" si="1"/>
        <v>A.BIEN</v>
      </c>
    </row>
    <row r="64" spans="2:7" ht="12" customHeight="1">
      <c r="B64" s="255">
        <f>' grille S1-S2 19-20-triee'!B65</f>
        <v>57</v>
      </c>
      <c r="C64" s="266" t="str">
        <f>' grille S1-S2 19-20-triee'!C65</f>
        <v>EL HAKMI</v>
      </c>
      <c r="D64" s="266" t="str">
        <f>' grille S1-S2 19-20-triee'!D65</f>
        <v>SALMA</v>
      </c>
      <c r="E64" s="256">
        <f>' grille S1-S2 19-20-triee'!BZ65</f>
        <v>13.631874999999999</v>
      </c>
      <c r="F64" s="257" t="str">
        <f>' grille S1-S2 19-20-triee'!CA65</f>
        <v xml:space="preserve">Admis(e) </v>
      </c>
      <c r="G64" s="256" t="str">
        <f t="shared" si="1"/>
        <v>A.BIEN</v>
      </c>
    </row>
    <row r="65" spans="2:7" ht="12" customHeight="1">
      <c r="B65" s="255">
        <f>' grille S1-S2 19-20-triee'!B66</f>
        <v>58</v>
      </c>
      <c r="C65" s="266" t="str">
        <f>' grille S1-S2 19-20-triee'!C66</f>
        <v>AIT AHMED</v>
      </c>
      <c r="D65" s="266" t="str">
        <f>' grille S1-S2 19-20-triee'!D66</f>
        <v>AYOUB</v>
      </c>
      <c r="E65" s="256">
        <f>' grille S1-S2 19-20-triee'!BZ66</f>
        <v>13.612500000000001</v>
      </c>
      <c r="F65" s="257" t="str">
        <f>' grille S1-S2 19-20-triee'!CA66</f>
        <v xml:space="preserve">Admis(e) </v>
      </c>
      <c r="G65" s="256" t="str">
        <f t="shared" si="1"/>
        <v>A.BIEN</v>
      </c>
    </row>
    <row r="66" spans="2:7" ht="12" customHeight="1">
      <c r="B66" s="255">
        <f>' grille S1-S2 19-20-triee'!B67</f>
        <v>59</v>
      </c>
      <c r="C66" s="266" t="str">
        <f>' grille S1-S2 19-20-triee'!C67</f>
        <v>BELLOUK</v>
      </c>
      <c r="D66" s="266" t="str">
        <f>' grille S1-S2 19-20-triee'!D67</f>
        <v>SOUHAIL</v>
      </c>
      <c r="E66" s="256">
        <f>' grille S1-S2 19-20-triee'!BZ67</f>
        <v>13.609687500000001</v>
      </c>
      <c r="F66" s="257" t="str">
        <f>' grille S1-S2 19-20-triee'!CA67</f>
        <v xml:space="preserve">Admis(e) </v>
      </c>
      <c r="G66" s="256" t="str">
        <f t="shared" si="1"/>
        <v>A.BIEN</v>
      </c>
    </row>
    <row r="67" spans="2:7" ht="12" customHeight="1">
      <c r="B67" s="255">
        <f>' grille S1-S2 19-20-triee'!B68</f>
        <v>60</v>
      </c>
      <c r="C67" s="266" t="str">
        <f>' grille S1-S2 19-20-triee'!C68</f>
        <v>BOULASSAID</v>
      </c>
      <c r="D67" s="266" t="str">
        <f>' grille S1-S2 19-20-triee'!D68</f>
        <v>ASSIYA</v>
      </c>
      <c r="E67" s="256">
        <f>' grille S1-S2 19-20-triee'!BZ68</f>
        <v>13.591562500000002</v>
      </c>
      <c r="F67" s="257" t="str">
        <f>' grille S1-S2 19-20-triee'!CA68</f>
        <v xml:space="preserve">Admis(e) </v>
      </c>
      <c r="G67" s="256" t="str">
        <f t="shared" si="1"/>
        <v>A.BIEN</v>
      </c>
    </row>
    <row r="68" spans="2:7" ht="12" customHeight="1">
      <c r="B68" s="255">
        <f>' grille S1-S2 19-20-triee'!B69</f>
        <v>61</v>
      </c>
      <c r="C68" s="266" t="str">
        <f>' grille S1-S2 19-20-triee'!C69</f>
        <v>LHERD</v>
      </c>
      <c r="D68" s="266" t="str">
        <f>' grille S1-S2 19-20-triee'!D69</f>
        <v>NISRINE</v>
      </c>
      <c r="E68" s="256">
        <f>' grille S1-S2 19-20-triee'!BZ69</f>
        <v>13.5479375</v>
      </c>
      <c r="F68" s="257" t="str">
        <f>' grille S1-S2 19-20-triee'!CA69</f>
        <v xml:space="preserve">Admis(e) </v>
      </c>
      <c r="G68" s="256" t="str">
        <f t="shared" si="1"/>
        <v>A.BIEN</v>
      </c>
    </row>
    <row r="69" spans="2:7" ht="12" customHeight="1">
      <c r="B69" s="255">
        <f>' grille S1-S2 19-20-triee'!B70</f>
        <v>62</v>
      </c>
      <c r="C69" s="266" t="str">
        <f>' grille S1-S2 19-20-triee'!C70</f>
        <v>BENNOUNA</v>
      </c>
      <c r="D69" s="266" t="str">
        <f>' grille S1-S2 19-20-triee'!D70</f>
        <v>OMAR</v>
      </c>
      <c r="E69" s="256">
        <f>' grille S1-S2 19-20-triee'!BZ70</f>
        <v>13.545125000000001</v>
      </c>
      <c r="F69" s="257" t="str">
        <f>' grille S1-S2 19-20-triee'!CA70</f>
        <v xml:space="preserve">Admis(e) </v>
      </c>
      <c r="G69" s="256" t="str">
        <f t="shared" si="1"/>
        <v>A.BIEN</v>
      </c>
    </row>
    <row r="70" spans="2:7" ht="12" customHeight="1">
      <c r="B70" s="255">
        <f>' grille S1-S2 19-20-triee'!B71</f>
        <v>63</v>
      </c>
      <c r="C70" s="266" t="str">
        <f>' grille S1-S2 19-20-triee'!C71</f>
        <v>JADDAR</v>
      </c>
      <c r="D70" s="266" t="str">
        <f>' grille S1-S2 19-20-triee'!D71</f>
        <v>NAJWA</v>
      </c>
      <c r="E70" s="256">
        <f>' grille S1-S2 19-20-triee'!BZ71</f>
        <v>13.53875</v>
      </c>
      <c r="F70" s="257" t="str">
        <f>' grille S1-S2 19-20-triee'!CA71</f>
        <v xml:space="preserve">Admis(e) </v>
      </c>
      <c r="G70" s="256" t="str">
        <f t="shared" si="1"/>
        <v>A.BIEN</v>
      </c>
    </row>
    <row r="71" spans="2:7" ht="12" customHeight="1">
      <c r="B71" s="255">
        <f>' grille S1-S2 19-20-triee'!B72</f>
        <v>64</v>
      </c>
      <c r="C71" s="266" t="str">
        <f>' grille S1-S2 19-20-triee'!C72</f>
        <v>AGNAOU</v>
      </c>
      <c r="D71" s="266" t="str">
        <f>' grille S1-S2 19-20-triee'!D72</f>
        <v>HANANE</v>
      </c>
      <c r="E71" s="256">
        <f>' grille S1-S2 19-20-triee'!BZ72</f>
        <v>13.532375000000002</v>
      </c>
      <c r="F71" s="257" t="str">
        <f>' grille S1-S2 19-20-triee'!CA72</f>
        <v xml:space="preserve">Admis(e) </v>
      </c>
      <c r="G71" s="256" t="str">
        <f t="shared" si="1"/>
        <v>A.BIEN</v>
      </c>
    </row>
    <row r="72" spans="2:7" ht="12" customHeight="1">
      <c r="B72" s="255">
        <f>' grille S1-S2 19-20-triee'!B73</f>
        <v>65</v>
      </c>
      <c r="C72" s="266" t="str">
        <f>' grille S1-S2 19-20-triee'!C73</f>
        <v>BENBYA</v>
      </c>
      <c r="D72" s="266" t="str">
        <f>' grille S1-S2 19-20-triee'!D73</f>
        <v>KAOUTAR</v>
      </c>
      <c r="E72" s="256">
        <f>' grille S1-S2 19-20-triee'!BZ73</f>
        <v>13.52125</v>
      </c>
      <c r="F72" s="257" t="str">
        <f>' grille S1-S2 19-20-triee'!CA73</f>
        <v xml:space="preserve">Admis(e) </v>
      </c>
      <c r="G72" s="256" t="str">
        <f t="shared" ref="G72:G103" si="2">VLOOKUP(E72,Mention,2,TRUE)</f>
        <v>A.BIEN</v>
      </c>
    </row>
    <row r="73" spans="2:7" ht="12" customHeight="1">
      <c r="B73" s="255">
        <f>' grille S1-S2 19-20-triee'!B74</f>
        <v>66</v>
      </c>
      <c r="C73" s="266" t="str">
        <f>' grille S1-S2 19-20-triee'!C74</f>
        <v>ELARDAOUI</v>
      </c>
      <c r="D73" s="266" t="str">
        <f>' grille S1-S2 19-20-triee'!D74</f>
        <v>IMANE</v>
      </c>
      <c r="E73" s="256">
        <f>' grille S1-S2 19-20-triee'!BZ74</f>
        <v>13.4765625</v>
      </c>
      <c r="F73" s="257" t="str">
        <f>' grille S1-S2 19-20-triee'!CA74</f>
        <v xml:space="preserve">Admis(e) </v>
      </c>
      <c r="G73" s="256" t="str">
        <f t="shared" si="2"/>
        <v>A.BIEN</v>
      </c>
    </row>
    <row r="74" spans="2:7" ht="12" customHeight="1">
      <c r="B74" s="255">
        <f>' grille S1-S2 19-20-triee'!B75</f>
        <v>67</v>
      </c>
      <c r="C74" s="266" t="str">
        <f>' grille S1-S2 19-20-triee'!C75</f>
        <v>LEBJAOUNI</v>
      </c>
      <c r="D74" s="266" t="str">
        <f>' grille S1-S2 19-20-triee'!D75</f>
        <v>MOHAMMED. AMINE</v>
      </c>
      <c r="E74" s="256">
        <f>' grille S1-S2 19-20-triee'!BZ75</f>
        <v>13.475625000000001</v>
      </c>
      <c r="F74" s="257" t="str">
        <f>' grille S1-S2 19-20-triee'!CA75</f>
        <v xml:space="preserve">Admis(e) </v>
      </c>
      <c r="G74" s="256" t="str">
        <f t="shared" si="2"/>
        <v>A.BIEN</v>
      </c>
    </row>
    <row r="75" spans="2:7" ht="12" customHeight="1">
      <c r="B75" s="255">
        <f>' grille S1-S2 19-20-triee'!B76</f>
        <v>68</v>
      </c>
      <c r="C75" s="266" t="str">
        <f>' grille S1-S2 19-20-triee'!C76</f>
        <v>OUADNOUNI</v>
      </c>
      <c r="D75" s="266" t="str">
        <f>' grille S1-S2 19-20-triee'!D76</f>
        <v>EL GHALI</v>
      </c>
      <c r="E75" s="256">
        <f>' grille S1-S2 19-20-triee'!BZ76</f>
        <v>13.447500000000002</v>
      </c>
      <c r="F75" s="257" t="str">
        <f>' grille S1-S2 19-20-triee'!CA76</f>
        <v xml:space="preserve">Admis(e) </v>
      </c>
      <c r="G75" s="256" t="str">
        <f t="shared" si="2"/>
        <v>A.BIEN</v>
      </c>
    </row>
    <row r="76" spans="2:7" ht="12" customHeight="1">
      <c r="B76" s="255">
        <f>' grille S1-S2 19-20-triee'!B77</f>
        <v>69</v>
      </c>
      <c r="C76" s="266" t="str">
        <f>' grille S1-S2 19-20-triee'!C77</f>
        <v>ELJOUD</v>
      </c>
      <c r="D76" s="266" t="str">
        <f>' grille S1-S2 19-20-triee'!D77</f>
        <v>AMAL</v>
      </c>
      <c r="E76" s="256">
        <f>' grille S1-S2 19-20-triee'!BZ77</f>
        <v>13.421874999999998</v>
      </c>
      <c r="F76" s="257" t="str">
        <f>' grille S1-S2 19-20-triee'!CA77</f>
        <v xml:space="preserve">Admis(e) </v>
      </c>
      <c r="G76" s="256" t="str">
        <f t="shared" si="2"/>
        <v>A.BIEN</v>
      </c>
    </row>
    <row r="77" spans="2:7" ht="12" customHeight="1">
      <c r="B77" s="255">
        <f>' grille S1-S2 19-20-triee'!B78</f>
        <v>70</v>
      </c>
      <c r="C77" s="266" t="str">
        <f>' grille S1-S2 19-20-triee'!C78</f>
        <v>EL MESNAOUI</v>
      </c>
      <c r="D77" s="266" t="str">
        <f>' grille S1-S2 19-20-triee'!D78</f>
        <v>ZINEB</v>
      </c>
      <c r="E77" s="256">
        <f>' grille S1-S2 19-20-triee'!BZ78</f>
        <v>13.416999999999998</v>
      </c>
      <c r="F77" s="257" t="str">
        <f>' grille S1-S2 19-20-triee'!CA78</f>
        <v xml:space="preserve">Admis(e) </v>
      </c>
      <c r="G77" s="256" t="str">
        <f t="shared" si="2"/>
        <v>A.BIEN</v>
      </c>
    </row>
    <row r="78" spans="2:7" ht="12" customHeight="1">
      <c r="B78" s="255">
        <f>' grille S1-S2 19-20-triee'!B79</f>
        <v>71</v>
      </c>
      <c r="C78" s="266" t="str">
        <f>' grille S1-S2 19-20-triee'!C79</f>
        <v>ELALAMI</v>
      </c>
      <c r="D78" s="266" t="str">
        <f>' grille S1-S2 19-20-triee'!D79</f>
        <v>GHITA</v>
      </c>
      <c r="E78" s="256">
        <f>' grille S1-S2 19-20-triee'!BZ79</f>
        <v>13.415312499999999</v>
      </c>
      <c r="F78" s="257" t="str">
        <f>' grille S1-S2 19-20-triee'!CA79</f>
        <v xml:space="preserve">Admis(e) </v>
      </c>
      <c r="G78" s="256" t="str">
        <f t="shared" si="2"/>
        <v>A.BIEN</v>
      </c>
    </row>
    <row r="79" spans="2:7" ht="12" customHeight="1">
      <c r="B79" s="255">
        <f>' grille S1-S2 19-20-triee'!B80</f>
        <v>72</v>
      </c>
      <c r="C79" s="266" t="str">
        <f>' grille S1-S2 19-20-triee'!C80</f>
        <v>YAHYA</v>
      </c>
      <c r="D79" s="266" t="str">
        <f>' grille S1-S2 19-20-triee'!D80</f>
        <v>IKRAME</v>
      </c>
      <c r="E79" s="256">
        <f>' grille S1-S2 19-20-triee'!BZ80</f>
        <v>13.399609374999999</v>
      </c>
      <c r="F79" s="257" t="str">
        <f>' grille S1-S2 19-20-triee'!CA80</f>
        <v xml:space="preserve">Admis(e) </v>
      </c>
      <c r="G79" s="256" t="str">
        <f t="shared" si="2"/>
        <v>A.BIEN</v>
      </c>
    </row>
    <row r="80" spans="2:7" ht="12" customHeight="1">
      <c r="B80" s="255">
        <f>' grille S1-S2 19-20-triee'!B81</f>
        <v>73</v>
      </c>
      <c r="C80" s="266" t="str">
        <f>' grille S1-S2 19-20-triee'!C81</f>
        <v>TAHARI</v>
      </c>
      <c r="D80" s="266" t="str">
        <f>' grille S1-S2 19-20-triee'!D81</f>
        <v>RIM</v>
      </c>
      <c r="E80" s="256">
        <f>' grille S1-S2 19-20-triee'!BZ81</f>
        <v>13.396875000000001</v>
      </c>
      <c r="F80" s="257" t="str">
        <f>' grille S1-S2 19-20-triee'!CA81</f>
        <v xml:space="preserve">Admis(e) </v>
      </c>
      <c r="G80" s="256" t="str">
        <f t="shared" si="2"/>
        <v>A.BIEN</v>
      </c>
    </row>
    <row r="81" spans="2:7" ht="12" customHeight="1">
      <c r="B81" s="255">
        <f>' grille S1-S2 19-20-triee'!B82</f>
        <v>74</v>
      </c>
      <c r="C81" s="266" t="str">
        <f>' grille S1-S2 19-20-triee'!C82</f>
        <v>TAHRAOUI</v>
      </c>
      <c r="D81" s="266" t="str">
        <f>' grille S1-S2 19-20-triee'!D82</f>
        <v>RABAB</v>
      </c>
      <c r="E81" s="256">
        <f>' grille S1-S2 19-20-triee'!BZ82</f>
        <v>13.396562500000002</v>
      </c>
      <c r="F81" s="257" t="str">
        <f>' grille S1-S2 19-20-triee'!CA82</f>
        <v xml:space="preserve">Admis(e) </v>
      </c>
      <c r="G81" s="256" t="str">
        <f t="shared" si="2"/>
        <v>A.BIEN</v>
      </c>
    </row>
    <row r="82" spans="2:7" ht="12" customHeight="1">
      <c r="B82" s="255">
        <f>' grille S1-S2 19-20-triee'!B83</f>
        <v>75</v>
      </c>
      <c r="C82" s="266" t="str">
        <f>' grille S1-S2 19-20-triee'!C83</f>
        <v>HANNOUBI</v>
      </c>
      <c r="D82" s="266" t="str">
        <f>' grille S1-S2 19-20-triee'!D83</f>
        <v>ILYAS</v>
      </c>
      <c r="E82" s="256">
        <f>' grille S1-S2 19-20-triee'!BZ83</f>
        <v>13.3946875</v>
      </c>
      <c r="F82" s="257" t="str">
        <f>' grille S1-S2 19-20-triee'!CA83</f>
        <v xml:space="preserve">Admis(e) </v>
      </c>
      <c r="G82" s="256" t="str">
        <f t="shared" si="2"/>
        <v>A.BIEN</v>
      </c>
    </row>
    <row r="83" spans="2:7" ht="12" customHeight="1">
      <c r="B83" s="255">
        <f>' grille S1-S2 19-20-triee'!B84</f>
        <v>76</v>
      </c>
      <c r="C83" s="266" t="str">
        <f>' grille S1-S2 19-20-triee'!C84</f>
        <v>HOUSSANI</v>
      </c>
      <c r="D83" s="266" t="str">
        <f>' grille S1-S2 19-20-triee'!D84</f>
        <v>MANAL</v>
      </c>
      <c r="E83" s="256">
        <f>' grille S1-S2 19-20-triee'!BZ84</f>
        <v>13.3946875</v>
      </c>
      <c r="F83" s="257" t="str">
        <f>' grille S1-S2 19-20-triee'!CA84</f>
        <v xml:space="preserve">Admis(e) </v>
      </c>
      <c r="G83" s="256" t="str">
        <f t="shared" si="2"/>
        <v>A.BIEN</v>
      </c>
    </row>
    <row r="84" spans="2:7" ht="12" customHeight="1">
      <c r="B84" s="255">
        <f>' grille S1-S2 19-20-triee'!B85</f>
        <v>77</v>
      </c>
      <c r="C84" s="266" t="str">
        <f>' grille S1-S2 19-20-triee'!C85</f>
        <v>TALIA</v>
      </c>
      <c r="D84" s="266" t="str">
        <f>' grille S1-S2 19-20-triee'!D85</f>
        <v>SALAH-EDDINE</v>
      </c>
      <c r="E84" s="256">
        <f>' grille S1-S2 19-20-triee'!BZ85</f>
        <v>13.3828125</v>
      </c>
      <c r="F84" s="257" t="str">
        <f>' grille S1-S2 19-20-triee'!CA85</f>
        <v xml:space="preserve">Admis(e) </v>
      </c>
      <c r="G84" s="256" t="str">
        <f t="shared" si="2"/>
        <v>A.BIEN</v>
      </c>
    </row>
    <row r="85" spans="2:7" ht="12" customHeight="1">
      <c r="B85" s="255">
        <f>' grille S1-S2 19-20-triee'!B86</f>
        <v>78</v>
      </c>
      <c r="C85" s="266" t="str">
        <f>' grille S1-S2 19-20-triee'!C86</f>
        <v>OUHCINE</v>
      </c>
      <c r="D85" s="266" t="str">
        <f>' grille S1-S2 19-20-triee'!D86</f>
        <v>RAHMA</v>
      </c>
      <c r="E85" s="256">
        <f>' grille S1-S2 19-20-triee'!BZ86</f>
        <v>13.356875</v>
      </c>
      <c r="F85" s="257" t="str">
        <f>' grille S1-S2 19-20-triee'!CA86</f>
        <v xml:space="preserve">Admis(e) </v>
      </c>
      <c r="G85" s="256" t="str">
        <f t="shared" si="2"/>
        <v>A.BIEN</v>
      </c>
    </row>
    <row r="86" spans="2:7" ht="12" customHeight="1">
      <c r="B86" s="255">
        <f>' grille S1-S2 19-20-triee'!B87</f>
        <v>79</v>
      </c>
      <c r="C86" s="266" t="str">
        <f>' grille S1-S2 19-20-triee'!C87</f>
        <v>EL KOURI</v>
      </c>
      <c r="D86" s="266" t="str">
        <f>' grille S1-S2 19-20-triee'!D87</f>
        <v>NABIL</v>
      </c>
      <c r="E86" s="256">
        <f>' grille S1-S2 19-20-triee'!BZ87</f>
        <v>13.349687500000002</v>
      </c>
      <c r="F86" s="257" t="str">
        <f>' grille S1-S2 19-20-triee'!CA87</f>
        <v xml:space="preserve">Admis(e) </v>
      </c>
      <c r="G86" s="256" t="str">
        <f t="shared" si="2"/>
        <v>A.BIEN</v>
      </c>
    </row>
    <row r="87" spans="2:7" ht="12" customHeight="1">
      <c r="B87" s="255">
        <f>' grille S1-S2 19-20-triee'!B88</f>
        <v>80</v>
      </c>
      <c r="C87" s="266" t="str">
        <f>' grille S1-S2 19-20-triee'!C88</f>
        <v>ADERDOUR</v>
      </c>
      <c r="D87" s="266" t="str">
        <f>' grille S1-S2 19-20-triee'!D88</f>
        <v>RAHJA</v>
      </c>
      <c r="E87" s="256">
        <f>' grille S1-S2 19-20-triee'!BZ88</f>
        <v>13.349062500000002</v>
      </c>
      <c r="F87" s="257" t="str">
        <f>' grille S1-S2 19-20-triee'!CA88</f>
        <v xml:space="preserve">Admis(e) </v>
      </c>
      <c r="G87" s="256" t="str">
        <f t="shared" si="2"/>
        <v>A.BIEN</v>
      </c>
    </row>
    <row r="88" spans="2:7" ht="12" customHeight="1">
      <c r="B88" s="255">
        <f>' grille S1-S2 19-20-triee'!B89</f>
        <v>81</v>
      </c>
      <c r="C88" s="266" t="str">
        <f>' grille S1-S2 19-20-triee'!C89</f>
        <v>ZBIRIA</v>
      </c>
      <c r="D88" s="266" t="str">
        <f>' grille S1-S2 19-20-triee'!D89</f>
        <v>SALEH</v>
      </c>
      <c r="E88" s="256">
        <f>' grille S1-S2 19-20-triee'!BZ89</f>
        <v>13.288562500000001</v>
      </c>
      <c r="F88" s="257" t="str">
        <f>' grille S1-S2 19-20-triee'!CA89</f>
        <v xml:space="preserve">Admis(e) </v>
      </c>
      <c r="G88" s="256" t="str">
        <f t="shared" si="2"/>
        <v>A.BIEN</v>
      </c>
    </row>
    <row r="89" spans="2:7" ht="12" customHeight="1">
      <c r="B89" s="255">
        <f>' grille S1-S2 19-20-triee'!B90</f>
        <v>82</v>
      </c>
      <c r="C89" s="266" t="str">
        <f>' grille S1-S2 19-20-triee'!C90</f>
        <v>ELKOURCHI</v>
      </c>
      <c r="D89" s="266" t="str">
        <f>' grille S1-S2 19-20-triee'!D90</f>
        <v>SOUFINAE</v>
      </c>
      <c r="E89" s="256">
        <f>' grille S1-S2 19-20-triee'!BZ90</f>
        <v>13.286718749999999</v>
      </c>
      <c r="F89" s="257" t="str">
        <f>' grille S1-S2 19-20-triee'!CA90</f>
        <v xml:space="preserve">Admis(e) </v>
      </c>
      <c r="G89" s="256" t="str">
        <f t="shared" si="2"/>
        <v>A.BIEN</v>
      </c>
    </row>
    <row r="90" spans="2:7" ht="12" customHeight="1">
      <c r="B90" s="255">
        <f>' grille S1-S2 19-20-triee'!B91</f>
        <v>83</v>
      </c>
      <c r="C90" s="266" t="str">
        <f>' grille S1-S2 19-20-triee'!C91</f>
        <v>HOUIDER</v>
      </c>
      <c r="D90" s="266" t="str">
        <f>' grille S1-S2 19-20-triee'!D91</f>
        <v>CHAIMAA</v>
      </c>
      <c r="E90" s="256">
        <f>' grille S1-S2 19-20-triee'!BZ91</f>
        <v>13.284374999999999</v>
      </c>
      <c r="F90" s="257" t="str">
        <f>' grille S1-S2 19-20-triee'!CA91</f>
        <v xml:space="preserve">Admis(e) </v>
      </c>
      <c r="G90" s="256" t="str">
        <f t="shared" si="2"/>
        <v>A.BIEN</v>
      </c>
    </row>
    <row r="91" spans="2:7" ht="12" customHeight="1">
      <c r="B91" s="255">
        <f>' grille S1-S2 19-20-triee'!B92</f>
        <v>84</v>
      </c>
      <c r="C91" s="266" t="str">
        <f>' grille S1-S2 19-20-triee'!C92</f>
        <v>EL MOUKHTAFI</v>
      </c>
      <c r="D91" s="266" t="str">
        <f>' grille S1-S2 19-20-triee'!D92</f>
        <v>BOUTAINA</v>
      </c>
      <c r="E91" s="256">
        <f>' grille S1-S2 19-20-triee'!BZ92</f>
        <v>13.278749999999999</v>
      </c>
      <c r="F91" s="257" t="str">
        <f>' grille S1-S2 19-20-triee'!CA92</f>
        <v xml:space="preserve">Admis(e) </v>
      </c>
      <c r="G91" s="256" t="str">
        <f t="shared" si="2"/>
        <v>A.BIEN</v>
      </c>
    </row>
    <row r="92" spans="2:7" ht="12" customHeight="1">
      <c r="B92" s="255">
        <f>' grille S1-S2 19-20-triee'!B93</f>
        <v>85</v>
      </c>
      <c r="C92" s="266" t="str">
        <f>' grille S1-S2 19-20-triee'!C93</f>
        <v>ICHY</v>
      </c>
      <c r="D92" s="266" t="str">
        <f>' grille S1-S2 19-20-triee'!D93</f>
        <v>IKRAM</v>
      </c>
      <c r="E92" s="256">
        <f>' grille S1-S2 19-20-triee'!BZ93</f>
        <v>13.268437500000001</v>
      </c>
      <c r="F92" s="261" t="s">
        <v>621</v>
      </c>
      <c r="G92" s="256"/>
    </row>
    <row r="93" spans="2:7" ht="12" customHeight="1">
      <c r="B93" s="255">
        <f>' grille S1-S2 19-20-triee'!B94</f>
        <v>86</v>
      </c>
      <c r="C93" s="266" t="str">
        <f>' grille S1-S2 19-20-triee'!C94</f>
        <v>KRAICHA</v>
      </c>
      <c r="D93" s="266" t="str">
        <f>' grille S1-S2 19-20-triee'!D94</f>
        <v>SALIMA</v>
      </c>
      <c r="E93" s="256">
        <f>' grille S1-S2 19-20-triee'!BZ94</f>
        <v>13.248437500000001</v>
      </c>
      <c r="F93" s="257" t="str">
        <f>' grille S1-S2 19-20-triee'!CA94</f>
        <v xml:space="preserve">Admis(e) </v>
      </c>
      <c r="G93" s="256" t="str">
        <f t="shared" si="2"/>
        <v>A.BIEN</v>
      </c>
    </row>
    <row r="94" spans="2:7" ht="12" customHeight="1">
      <c r="B94" s="255">
        <f>' grille S1-S2 19-20-triee'!B95</f>
        <v>87</v>
      </c>
      <c r="C94" s="266" t="str">
        <f>' grille S1-S2 19-20-triee'!C95</f>
        <v>DJIMI</v>
      </c>
      <c r="D94" s="266" t="str">
        <f>' grille S1-S2 19-20-triee'!D95</f>
        <v>YASSINE</v>
      </c>
      <c r="E94" s="256">
        <f>' grille S1-S2 19-20-triee'!BZ95</f>
        <v>13.2340625</v>
      </c>
      <c r="F94" s="257" t="str">
        <f>' grille S1-S2 19-20-triee'!CA95</f>
        <v xml:space="preserve">Admis(e) </v>
      </c>
      <c r="G94" s="256" t="str">
        <f t="shared" si="2"/>
        <v>A.BIEN</v>
      </c>
    </row>
    <row r="95" spans="2:7" ht="12" customHeight="1">
      <c r="B95" s="255">
        <f>' grille S1-S2 19-20-triee'!B96</f>
        <v>88</v>
      </c>
      <c r="C95" s="266" t="str">
        <f>' grille S1-S2 19-20-triee'!C96</f>
        <v>MAJID</v>
      </c>
      <c r="D95" s="266" t="str">
        <f>' grille S1-S2 19-20-triee'!D96</f>
        <v>AICHA</v>
      </c>
      <c r="E95" s="256">
        <f>' grille S1-S2 19-20-triee'!BZ96</f>
        <v>13.22625</v>
      </c>
      <c r="F95" s="257" t="str">
        <f>' grille S1-S2 19-20-triee'!CA96</f>
        <v xml:space="preserve">Admis(e) </v>
      </c>
      <c r="G95" s="256" t="str">
        <f t="shared" si="2"/>
        <v>A.BIEN</v>
      </c>
    </row>
    <row r="96" spans="2:7" ht="12" customHeight="1">
      <c r="B96" s="255">
        <f>' grille S1-S2 19-20-triee'!B97</f>
        <v>89</v>
      </c>
      <c r="C96" s="266" t="str">
        <f>' grille S1-S2 19-20-triee'!C97</f>
        <v>LAMSIAH</v>
      </c>
      <c r="D96" s="266" t="str">
        <f>' grille S1-S2 19-20-triee'!D97</f>
        <v>FATIMA-EZZAHRAA</v>
      </c>
      <c r="E96" s="256">
        <f>' grille S1-S2 19-20-triee'!BZ97</f>
        <v>13.2109375</v>
      </c>
      <c r="F96" s="257" t="str">
        <f>' grille S1-S2 19-20-triee'!CA97</f>
        <v xml:space="preserve">Admis(e) </v>
      </c>
      <c r="G96" s="256" t="str">
        <f t="shared" si="2"/>
        <v>A.BIEN</v>
      </c>
    </row>
    <row r="97" spans="2:7" ht="12" customHeight="1">
      <c r="B97" s="255">
        <f>' grille S1-S2 19-20-triee'!B98</f>
        <v>90</v>
      </c>
      <c r="C97" s="266" t="str">
        <f>' grille S1-S2 19-20-triee'!C98</f>
        <v>MINOUCHE</v>
      </c>
      <c r="D97" s="266" t="str">
        <f>' grille S1-S2 19-20-triee'!D98</f>
        <v>MANAL</v>
      </c>
      <c r="E97" s="256">
        <f>' grille S1-S2 19-20-triee'!BZ98</f>
        <v>13.209499999999998</v>
      </c>
      <c r="F97" s="257" t="str">
        <f>' grille S1-S2 19-20-triee'!CA98</f>
        <v xml:space="preserve">Admis(e) </v>
      </c>
      <c r="G97" s="256" t="str">
        <f t="shared" si="2"/>
        <v>A.BIEN</v>
      </c>
    </row>
    <row r="98" spans="2:7" ht="12" customHeight="1">
      <c r="B98" s="255">
        <f>' grille S1-S2 19-20-triee'!B99</f>
        <v>91</v>
      </c>
      <c r="C98" s="266" t="str">
        <f>' grille S1-S2 19-20-triee'!C99</f>
        <v>BELFADLA</v>
      </c>
      <c r="D98" s="266" t="str">
        <f>' grille S1-S2 19-20-triee'!D99</f>
        <v>YASSINE</v>
      </c>
      <c r="E98" s="256">
        <f>' grille S1-S2 19-20-triee'!BZ99</f>
        <v>13.206</v>
      </c>
      <c r="F98" s="257" t="str">
        <f>' grille S1-S2 19-20-triee'!CA99</f>
        <v xml:space="preserve">Admis(e) </v>
      </c>
      <c r="G98" s="256" t="str">
        <f t="shared" si="2"/>
        <v>A.BIEN</v>
      </c>
    </row>
    <row r="99" spans="2:7" ht="12" customHeight="1">
      <c r="B99" s="255">
        <f>' grille S1-S2 19-20-triee'!B100</f>
        <v>92</v>
      </c>
      <c r="C99" s="266" t="str">
        <f>' grille S1-S2 19-20-triee'!C100</f>
        <v>LHANNOUNI</v>
      </c>
      <c r="D99" s="266" t="str">
        <f>' grille S1-S2 19-20-triee'!D100</f>
        <v>OUMAIMA</v>
      </c>
      <c r="E99" s="256">
        <f>' grille S1-S2 19-20-triee'!BZ100</f>
        <v>13.200625</v>
      </c>
      <c r="F99" s="257" t="str">
        <f>' grille S1-S2 19-20-triee'!CA100</f>
        <v xml:space="preserve">Admis(e) </v>
      </c>
      <c r="G99" s="256" t="str">
        <f t="shared" si="2"/>
        <v>A.BIEN</v>
      </c>
    </row>
    <row r="100" spans="2:7" ht="12" customHeight="1">
      <c r="B100" s="255">
        <f>' grille S1-S2 19-20-triee'!B101</f>
        <v>93</v>
      </c>
      <c r="C100" s="266" t="str">
        <f>' grille S1-S2 19-20-triee'!C101</f>
        <v>LAANAYA</v>
      </c>
      <c r="D100" s="266" t="str">
        <f>' grille S1-S2 19-20-triee'!D101</f>
        <v>GHITA</v>
      </c>
      <c r="E100" s="256">
        <f>' grille S1-S2 19-20-triee'!BZ101</f>
        <v>13.194375000000001</v>
      </c>
      <c r="F100" s="257" t="str">
        <f>' grille S1-S2 19-20-triee'!CA101</f>
        <v xml:space="preserve">Admis(e) </v>
      </c>
      <c r="G100" s="256" t="str">
        <f t="shared" si="2"/>
        <v>A.BIEN</v>
      </c>
    </row>
    <row r="101" spans="2:7" ht="12" customHeight="1">
      <c r="B101" s="255">
        <f>' grille S1-S2 19-20-triee'!B102</f>
        <v>94</v>
      </c>
      <c r="C101" s="266" t="str">
        <f>' grille S1-S2 19-20-triee'!C102</f>
        <v>SARNANE</v>
      </c>
      <c r="D101" s="266" t="str">
        <f>' grille S1-S2 19-20-triee'!D102</f>
        <v>BOUCHRA</v>
      </c>
      <c r="E101" s="256">
        <f>' grille S1-S2 19-20-triee'!BZ102</f>
        <v>13.192500000000001</v>
      </c>
      <c r="F101" s="257" t="str">
        <f>' grille S1-S2 19-20-triee'!CA102</f>
        <v xml:space="preserve">Admis(e) </v>
      </c>
      <c r="G101" s="256" t="str">
        <f t="shared" si="2"/>
        <v>A.BIEN</v>
      </c>
    </row>
    <row r="102" spans="2:7" ht="12" customHeight="1">
      <c r="B102" s="255">
        <f>' grille S1-S2 19-20-triee'!B103</f>
        <v>95</v>
      </c>
      <c r="C102" s="266" t="str">
        <f>' grille S1-S2 19-20-triee'!C103</f>
        <v>ZNATI</v>
      </c>
      <c r="D102" s="266" t="str">
        <f>' grille S1-S2 19-20-triee'!D103</f>
        <v>WALID</v>
      </c>
      <c r="E102" s="256">
        <f>' grille S1-S2 19-20-triee'!BZ103</f>
        <v>13.1915625</v>
      </c>
      <c r="F102" s="261" t="s">
        <v>621</v>
      </c>
      <c r="G102" s="256"/>
    </row>
    <row r="103" spans="2:7" ht="12" customHeight="1">
      <c r="B103" s="255">
        <f>' grille S1-S2 19-20-triee'!B104</f>
        <v>96</v>
      </c>
      <c r="C103" s="266" t="str">
        <f>' grille S1-S2 19-20-triee'!C104</f>
        <v>HAMADA</v>
      </c>
      <c r="D103" s="266" t="str">
        <f>' grille S1-S2 19-20-triee'!D104</f>
        <v>ABDERRAHMANE</v>
      </c>
      <c r="E103" s="256">
        <f>' grille S1-S2 19-20-triee'!BZ104</f>
        <v>13.186875000000001</v>
      </c>
      <c r="F103" s="257" t="str">
        <f>' grille S1-S2 19-20-triee'!CA104</f>
        <v xml:space="preserve">Admis(e) </v>
      </c>
      <c r="G103" s="256" t="str">
        <f t="shared" si="2"/>
        <v>A.BIEN</v>
      </c>
    </row>
    <row r="104" spans="2:7" ht="12" customHeight="1">
      <c r="B104" s="255">
        <f>' grille S1-S2 19-20-triee'!B105</f>
        <v>97</v>
      </c>
      <c r="C104" s="266" t="str">
        <f>' grille S1-S2 19-20-triee'!C105</f>
        <v>EL MIR</v>
      </c>
      <c r="D104" s="266" t="str">
        <f>' grille S1-S2 19-20-triee'!D105</f>
        <v>MARWA</v>
      </c>
      <c r="E104" s="256">
        <f>' grille S1-S2 19-20-triee'!BZ105</f>
        <v>13.185000000000002</v>
      </c>
      <c r="F104" s="257" t="str">
        <f>' grille S1-S2 19-20-triee'!CA105</f>
        <v xml:space="preserve">Admis(e) </v>
      </c>
      <c r="G104" s="256" t="str">
        <f t="shared" ref="G104:G105" si="3">VLOOKUP(E104,Mention,2,TRUE)</f>
        <v>A.BIEN</v>
      </c>
    </row>
    <row r="105" spans="2:7" ht="12" customHeight="1">
      <c r="B105" s="255">
        <f>' grille S1-S2 19-20-triee'!B106</f>
        <v>98</v>
      </c>
      <c r="C105" s="266" t="str">
        <f>' grille S1-S2 19-20-triee'!C106</f>
        <v>BOUANANI</v>
      </c>
      <c r="D105" s="266" t="str">
        <f>' grille S1-S2 19-20-triee'!D106</f>
        <v>MOSSAAB</v>
      </c>
      <c r="E105" s="256">
        <f>' grille S1-S2 19-20-triee'!BZ106</f>
        <v>13.12875</v>
      </c>
      <c r="F105" s="257" t="str">
        <f>' grille S1-S2 19-20-triee'!CA106</f>
        <v xml:space="preserve">Admis(e) </v>
      </c>
      <c r="G105" s="256" t="str">
        <f t="shared" si="3"/>
        <v>A.BIEN</v>
      </c>
    </row>
    <row r="106" spans="2:7" ht="12" customHeight="1">
      <c r="B106" s="255">
        <f>' grille S1-S2 19-20-triee'!B107</f>
        <v>99</v>
      </c>
      <c r="C106" s="266" t="str">
        <f>' grille S1-S2 19-20-triee'!C107</f>
        <v>HADADIA</v>
      </c>
      <c r="D106" s="266" t="str">
        <f>' grille S1-S2 19-20-triee'!D107</f>
        <v>OUISSAL</v>
      </c>
      <c r="E106" s="256">
        <f>' grille S1-S2 19-20-triee'!BZ107</f>
        <v>13.1205</v>
      </c>
      <c r="F106" s="261" t="s">
        <v>621</v>
      </c>
      <c r="G106" s="256"/>
    </row>
    <row r="107" spans="2:7" ht="12" customHeight="1">
      <c r="B107" s="255">
        <f>' grille S1-S2 19-20-triee'!B108</f>
        <v>100</v>
      </c>
      <c r="C107" s="266" t="str">
        <f>' grille S1-S2 19-20-triee'!C108</f>
        <v>CHOUMA</v>
      </c>
      <c r="D107" s="266" t="str">
        <f>' grille S1-S2 19-20-triee'!D108</f>
        <v>CHERKAOUI</v>
      </c>
      <c r="E107" s="256">
        <f>' grille S1-S2 19-20-triee'!BZ108</f>
        <v>13.104375000000001</v>
      </c>
      <c r="F107" s="257" t="str">
        <f>' grille S1-S2 19-20-triee'!CA108</f>
        <v xml:space="preserve">Admis(e) </v>
      </c>
      <c r="G107" s="256" t="str">
        <f t="shared" ref="G107" si="4">VLOOKUP(E107,Mention,2,TRUE)</f>
        <v>A.BIEN</v>
      </c>
    </row>
    <row r="108" spans="2:7" ht="12" customHeight="1">
      <c r="B108" s="255">
        <f>' grille S1-S2 19-20-triee'!B109</f>
        <v>101</v>
      </c>
      <c r="C108" s="266" t="str">
        <f>' grille S1-S2 19-20-triee'!C109</f>
        <v>LEGRAINE</v>
      </c>
      <c r="D108" s="266" t="str">
        <f>' grille S1-S2 19-20-triee'!D109</f>
        <v>RANIA</v>
      </c>
      <c r="E108" s="256">
        <f>' grille S1-S2 19-20-triee'!BZ109</f>
        <v>13.0878125</v>
      </c>
      <c r="F108" s="257" t="str">
        <f>' grille S1-S2 19-20-triee'!CA109</f>
        <v xml:space="preserve">Admis(e) </v>
      </c>
      <c r="G108" s="256" t="str">
        <f t="shared" ref="G108:G143" si="5">VLOOKUP(E108,Mention,2,TRUE)</f>
        <v>A.BIEN</v>
      </c>
    </row>
    <row r="109" spans="2:7" ht="12" customHeight="1">
      <c r="B109" s="255">
        <f>' grille S1-S2 19-20-triee'!B110</f>
        <v>102</v>
      </c>
      <c r="C109" s="266" t="str">
        <f>' grille S1-S2 19-20-triee'!C110</f>
        <v>BDAOUI</v>
      </c>
      <c r="D109" s="266" t="str">
        <f>' grille S1-S2 19-20-triee'!D110</f>
        <v>ANAS</v>
      </c>
      <c r="E109" s="256">
        <f>' grille S1-S2 19-20-triee'!BZ110</f>
        <v>13.081</v>
      </c>
      <c r="F109" s="257" t="str">
        <f>' grille S1-S2 19-20-triee'!CA110</f>
        <v xml:space="preserve">Admis(e) </v>
      </c>
      <c r="G109" s="256" t="str">
        <f t="shared" si="5"/>
        <v>A.BIEN</v>
      </c>
    </row>
    <row r="110" spans="2:7" ht="12" customHeight="1">
      <c r="B110" s="255">
        <f>' grille S1-S2 19-20-triee'!B111</f>
        <v>103</v>
      </c>
      <c r="C110" s="266" t="str">
        <f>' grille S1-S2 19-20-triee'!C111</f>
        <v>BELATTAR</v>
      </c>
      <c r="D110" s="266" t="str">
        <f>' grille S1-S2 19-20-triee'!D111</f>
        <v>FADWA</v>
      </c>
      <c r="E110" s="256">
        <f>' grille S1-S2 19-20-triee'!BZ111</f>
        <v>13.05875</v>
      </c>
      <c r="F110" s="257" t="str">
        <f>' grille S1-S2 19-20-triee'!CA111</f>
        <v xml:space="preserve">Admis(e) </v>
      </c>
      <c r="G110" s="256" t="str">
        <f t="shared" si="5"/>
        <v>A.BIEN</v>
      </c>
    </row>
    <row r="111" spans="2:7" ht="12" customHeight="1">
      <c r="B111" s="255">
        <f>' grille S1-S2 19-20-triee'!B112</f>
        <v>104</v>
      </c>
      <c r="C111" s="266" t="str">
        <f>' grille S1-S2 19-20-triee'!C112</f>
        <v>KAMAL</v>
      </c>
      <c r="D111" s="266" t="str">
        <f>' grille S1-S2 19-20-triee'!D112</f>
        <v>NOUHAILA</v>
      </c>
      <c r="E111" s="256">
        <f>' grille S1-S2 19-20-triee'!BZ112</f>
        <v>13.054375</v>
      </c>
      <c r="F111" s="257" t="str">
        <f>' grille S1-S2 19-20-triee'!CA112</f>
        <v xml:space="preserve">Admis(e) </v>
      </c>
      <c r="G111" s="256" t="str">
        <f t="shared" si="5"/>
        <v>A.BIEN</v>
      </c>
    </row>
    <row r="112" spans="2:7" ht="12" customHeight="1">
      <c r="B112" s="255">
        <f>' grille S1-S2 19-20-triee'!B113</f>
        <v>105</v>
      </c>
      <c r="C112" s="266" t="str">
        <f>' grille S1-S2 19-20-triee'!C113</f>
        <v>EL HAIL</v>
      </c>
      <c r="D112" s="266" t="str">
        <f>' grille S1-S2 19-20-triee'!D113</f>
        <v>MADIHA</v>
      </c>
      <c r="E112" s="256">
        <f>' grille S1-S2 19-20-triee'!BZ113</f>
        <v>13.018750000000001</v>
      </c>
      <c r="F112" s="261" t="s">
        <v>621</v>
      </c>
      <c r="G112" s="256"/>
    </row>
    <row r="113" spans="2:7" ht="12" customHeight="1">
      <c r="B113" s="255">
        <f>' grille S1-S2 19-20-triee'!B114</f>
        <v>106</v>
      </c>
      <c r="C113" s="266" t="str">
        <f>' grille S1-S2 19-20-triee'!C114</f>
        <v>FADLI</v>
      </c>
      <c r="D113" s="266" t="str">
        <f>' grille S1-S2 19-20-triee'!D114</f>
        <v>ALAA EDDINE</v>
      </c>
      <c r="E113" s="256">
        <f>' grille S1-S2 19-20-triee'!BZ114</f>
        <v>13.005312500000002</v>
      </c>
      <c r="F113" s="257" t="str">
        <f>' grille S1-S2 19-20-triee'!CA114</f>
        <v xml:space="preserve">Admis(e) </v>
      </c>
      <c r="G113" s="256" t="str">
        <f t="shared" si="5"/>
        <v>A.BIEN</v>
      </c>
    </row>
    <row r="114" spans="2:7" ht="12" customHeight="1">
      <c r="B114" s="255">
        <f>' grille S1-S2 19-20-triee'!B115</f>
        <v>107</v>
      </c>
      <c r="C114" s="266" t="str">
        <f>' grille S1-S2 19-20-triee'!C115</f>
        <v>ALLAM</v>
      </c>
      <c r="D114" s="266" t="str">
        <f>' grille S1-S2 19-20-triee'!D115</f>
        <v>MERYEM</v>
      </c>
      <c r="E114" s="256">
        <f>' grille S1-S2 19-20-triee'!BZ115</f>
        <v>12.941875</v>
      </c>
      <c r="F114" s="261" t="s">
        <v>621</v>
      </c>
      <c r="G114" s="256"/>
    </row>
    <row r="115" spans="2:7" ht="12" customHeight="1">
      <c r="B115" s="255">
        <f>' grille S1-S2 19-20-triee'!B116</f>
        <v>108</v>
      </c>
      <c r="C115" s="266" t="str">
        <f>' grille S1-S2 19-20-triee'!C116</f>
        <v>KIHAL</v>
      </c>
      <c r="D115" s="266" t="str">
        <f>' grille S1-S2 19-20-triee'!D116</f>
        <v>MOHAMED-SAAD</v>
      </c>
      <c r="E115" s="256">
        <f>' grille S1-S2 19-20-triee'!BZ116</f>
        <v>12.906874999999999</v>
      </c>
      <c r="F115" s="257" t="str">
        <f>' grille S1-S2 19-20-triee'!CA116</f>
        <v xml:space="preserve">Admis(e) </v>
      </c>
      <c r="G115" s="256" t="str">
        <f t="shared" si="5"/>
        <v>A.BIEN</v>
      </c>
    </row>
    <row r="116" spans="2:7" ht="12" customHeight="1">
      <c r="B116" s="255">
        <f>' grille S1-S2 19-20-triee'!B117</f>
        <v>109</v>
      </c>
      <c r="C116" s="266" t="str">
        <f>' grille S1-S2 19-20-triee'!C117</f>
        <v>RAFAA</v>
      </c>
      <c r="D116" s="266" t="str">
        <f>' grille S1-S2 19-20-triee'!D117</f>
        <v>SIHAM</v>
      </c>
      <c r="E116" s="256">
        <f>' grille S1-S2 19-20-triee'!BZ117</f>
        <v>12.836562500000001</v>
      </c>
      <c r="F116" s="257" t="str">
        <f>' grille S1-S2 19-20-triee'!CA117</f>
        <v xml:space="preserve">Admis(e) </v>
      </c>
      <c r="G116" s="256" t="str">
        <f t="shared" si="5"/>
        <v>A.BIEN</v>
      </c>
    </row>
    <row r="117" spans="2:7" ht="12" customHeight="1">
      <c r="B117" s="255">
        <f>' grille S1-S2 19-20-triee'!B118</f>
        <v>110</v>
      </c>
      <c r="C117" s="266" t="str">
        <f>' grille S1-S2 19-20-triee'!C118</f>
        <v>DAHR</v>
      </c>
      <c r="D117" s="266" t="str">
        <f>' grille S1-S2 19-20-triee'!D118</f>
        <v>ADAM</v>
      </c>
      <c r="E117" s="256">
        <f>' grille S1-S2 19-20-triee'!BZ118</f>
        <v>12.8121875</v>
      </c>
      <c r="F117" s="261" t="s">
        <v>621</v>
      </c>
      <c r="G117" s="256"/>
    </row>
    <row r="118" spans="2:7" ht="12" customHeight="1">
      <c r="B118" s="255">
        <f>' grille S1-S2 19-20-triee'!B119</f>
        <v>111</v>
      </c>
      <c r="C118" s="266" t="str">
        <f>' grille S1-S2 19-20-triee'!C119</f>
        <v>BELOMARI</v>
      </c>
      <c r="D118" s="266" t="str">
        <f>' grille S1-S2 19-20-triee'!D119</f>
        <v>MOHAMED</v>
      </c>
      <c r="E118" s="256">
        <f>' grille S1-S2 19-20-triee'!BZ119</f>
        <v>12.775375</v>
      </c>
      <c r="F118" s="257" t="str">
        <f>' grille S1-S2 19-20-triee'!CA119</f>
        <v xml:space="preserve">Admis(e) </v>
      </c>
      <c r="G118" s="256" t="str">
        <f t="shared" si="5"/>
        <v>A.BIEN</v>
      </c>
    </row>
    <row r="119" spans="2:7" ht="12" customHeight="1">
      <c r="B119" s="255">
        <f>' grille S1-S2 19-20-triee'!B120</f>
        <v>112</v>
      </c>
      <c r="C119" s="266" t="str">
        <f>' grille S1-S2 19-20-triee'!C120</f>
        <v>EL MEDRAOUI</v>
      </c>
      <c r="D119" s="266" t="str">
        <f>' grille S1-S2 19-20-triee'!D120</f>
        <v>HIND</v>
      </c>
      <c r="E119" s="256">
        <f>' grille S1-S2 19-20-triee'!BZ120</f>
        <v>12.753437499999999</v>
      </c>
      <c r="F119" s="406" t="s">
        <v>621</v>
      </c>
      <c r="G119" s="407"/>
    </row>
    <row r="120" spans="2:7" ht="12" customHeight="1">
      <c r="B120" s="255">
        <f>' grille S1-S2 19-20-triee'!B121</f>
        <v>113</v>
      </c>
      <c r="C120" s="266" t="str">
        <f>' grille S1-S2 19-20-triee'!C121</f>
        <v>NABIL</v>
      </c>
      <c r="D120" s="266" t="str">
        <f>' grille S1-S2 19-20-triee'!D121</f>
        <v>YAHYA</v>
      </c>
      <c r="E120" s="256">
        <f>' grille S1-S2 19-20-triee'!BZ121</f>
        <v>12.737750000000002</v>
      </c>
      <c r="F120" s="257" t="str">
        <f>' grille S1-S2 19-20-triee'!CA121</f>
        <v xml:space="preserve">Admis(e) </v>
      </c>
      <c r="G120" s="256" t="str">
        <f t="shared" si="5"/>
        <v>A.BIEN</v>
      </c>
    </row>
    <row r="121" spans="2:7" ht="12" customHeight="1">
      <c r="B121" s="255">
        <f>' grille S1-S2 19-20-triee'!B122</f>
        <v>114</v>
      </c>
      <c r="C121" s="266" t="str">
        <f>' grille S1-S2 19-20-triee'!C122</f>
        <v>EL ALAMI IDRISSI</v>
      </c>
      <c r="D121" s="266" t="str">
        <f>' grille S1-S2 19-20-triee'!D122</f>
        <v>FATIM EZZAHRA</v>
      </c>
      <c r="E121" s="256">
        <f>' grille S1-S2 19-20-triee'!BZ122</f>
        <v>12.72</v>
      </c>
      <c r="F121" s="261" t="s">
        <v>618</v>
      </c>
      <c r="G121" s="256"/>
    </row>
    <row r="122" spans="2:7" ht="12" customHeight="1">
      <c r="B122" s="255">
        <f>' grille S1-S2 19-20-triee'!B123</f>
        <v>115</v>
      </c>
      <c r="C122" s="266" t="str">
        <f>' grille S1-S2 19-20-triee'!C123</f>
        <v>MEKAOUI</v>
      </c>
      <c r="D122" s="266" t="str">
        <f>' grille S1-S2 19-20-triee'!D123</f>
        <v>IMANE</v>
      </c>
      <c r="E122" s="256">
        <f>' grille S1-S2 19-20-triee'!BZ123</f>
        <v>12.707500000000001</v>
      </c>
      <c r="F122" s="257" t="str">
        <f>' grille S1-S2 19-20-triee'!CA123</f>
        <v xml:space="preserve">Admis(e) </v>
      </c>
      <c r="G122" s="256" t="str">
        <f t="shared" si="5"/>
        <v>A.BIEN</v>
      </c>
    </row>
    <row r="123" spans="2:7" ht="12" customHeight="1">
      <c r="B123" s="255">
        <f>' grille S1-S2 19-20-triee'!B124</f>
        <v>116</v>
      </c>
      <c r="C123" s="266" t="str">
        <f>' grille S1-S2 19-20-triee'!C124</f>
        <v>EL MALTI</v>
      </c>
      <c r="D123" s="266" t="str">
        <f>' grille S1-S2 19-20-triee'!D124</f>
        <v>OUMNIYA</v>
      </c>
      <c r="E123" s="256">
        <f>' grille S1-S2 19-20-triee'!BZ124</f>
        <v>12.665625</v>
      </c>
      <c r="F123" s="261" t="s">
        <v>621</v>
      </c>
      <c r="G123" s="256"/>
    </row>
    <row r="124" spans="2:7" ht="12" customHeight="1">
      <c r="B124" s="255">
        <f>' grille S1-S2 19-20-triee'!B125</f>
        <v>117</v>
      </c>
      <c r="C124" s="266" t="str">
        <f>' grille S1-S2 19-20-triee'!C125</f>
        <v>BOUKARI</v>
      </c>
      <c r="D124" s="266" t="str">
        <f>' grille S1-S2 19-20-triee'!D125</f>
        <v>HAMZA</v>
      </c>
      <c r="E124" s="256">
        <f>' grille S1-S2 19-20-triee'!BZ125</f>
        <v>12.64625</v>
      </c>
      <c r="F124" s="261" t="s">
        <v>621</v>
      </c>
      <c r="G124" s="256"/>
    </row>
    <row r="125" spans="2:7" ht="12" customHeight="1">
      <c r="B125" s="255">
        <f>' grille S1-S2 19-20-triee'!B126</f>
        <v>118</v>
      </c>
      <c r="C125" s="266" t="str">
        <f>' grille S1-S2 19-20-triee'!C126</f>
        <v>JAIDA</v>
      </c>
      <c r="D125" s="266" t="str">
        <f>' grille S1-S2 19-20-triee'!D126</f>
        <v>HOUDA</v>
      </c>
      <c r="E125" s="256">
        <f>' grille S1-S2 19-20-triee'!BZ126</f>
        <v>12.623046875</v>
      </c>
      <c r="F125" s="257" t="str">
        <f>' grille S1-S2 19-20-triee'!CA126</f>
        <v xml:space="preserve">Admis(e) </v>
      </c>
      <c r="G125" s="256" t="str">
        <f t="shared" si="5"/>
        <v>A.BIEN</v>
      </c>
    </row>
    <row r="126" spans="2:7" ht="12" customHeight="1">
      <c r="B126" s="255">
        <f>' grille S1-S2 19-20-triee'!B127</f>
        <v>119</v>
      </c>
      <c r="C126" s="266" t="str">
        <f>' grille S1-S2 19-20-triee'!C127</f>
        <v>ACHIBANE</v>
      </c>
      <c r="D126" s="266" t="str">
        <f>' grille S1-S2 19-20-triee'!D127</f>
        <v>HIBA</v>
      </c>
      <c r="E126" s="256">
        <f>' grille S1-S2 19-20-triee'!BZ127</f>
        <v>12.549375</v>
      </c>
      <c r="F126" s="257" t="str">
        <f>' grille S1-S2 19-20-triee'!CA127</f>
        <v xml:space="preserve">Admis(e) </v>
      </c>
      <c r="G126" s="256" t="str">
        <f t="shared" si="5"/>
        <v>A.BIEN</v>
      </c>
    </row>
    <row r="127" spans="2:7" ht="12" customHeight="1">
      <c r="B127" s="255">
        <f>' grille S1-S2 19-20-triee'!B128</f>
        <v>120</v>
      </c>
      <c r="C127" s="266" t="str">
        <f>' grille S1-S2 19-20-triee'!C128</f>
        <v>EL KARCHE</v>
      </c>
      <c r="D127" s="266" t="str">
        <f>' grille S1-S2 19-20-triee'!D128</f>
        <v>IKRAM</v>
      </c>
      <c r="E127" s="256">
        <f>' grille S1-S2 19-20-triee'!BZ128</f>
        <v>12.506562500000001</v>
      </c>
      <c r="F127" s="261" t="s">
        <v>618</v>
      </c>
      <c r="G127" s="256"/>
    </row>
    <row r="128" spans="2:7" ht="12" customHeight="1">
      <c r="B128" s="255">
        <f>' grille S1-S2 19-20-triee'!B129</f>
        <v>121</v>
      </c>
      <c r="C128" s="266" t="str">
        <f>' grille S1-S2 19-20-triee'!C129</f>
        <v>OQBAH</v>
      </c>
      <c r="D128" s="266" t="str">
        <f>' grille S1-S2 19-20-triee'!D129</f>
        <v>ZAKARIA</v>
      </c>
      <c r="E128" s="256">
        <f>' grille S1-S2 19-20-triee'!BZ129</f>
        <v>12.499062500000001</v>
      </c>
      <c r="F128" s="261" t="s">
        <v>618</v>
      </c>
      <c r="G128" s="256"/>
    </row>
    <row r="129" spans="2:7" ht="12" customHeight="1">
      <c r="B129" s="255">
        <f>' grille S1-S2 19-20-triee'!B130</f>
        <v>122</v>
      </c>
      <c r="C129" s="266" t="str">
        <f>' grille S1-S2 19-20-triee'!C130</f>
        <v>BENZOUAK</v>
      </c>
      <c r="D129" s="266" t="str">
        <f>' grille S1-S2 19-20-triee'!D130</f>
        <v>SALMA</v>
      </c>
      <c r="E129" s="256">
        <f>' grille S1-S2 19-20-triee'!BZ130</f>
        <v>12.482500000000002</v>
      </c>
      <c r="F129" s="257" t="str">
        <f>' grille S1-S2 19-20-triee'!CA130</f>
        <v xml:space="preserve">Admis(e) </v>
      </c>
      <c r="G129" s="256" t="str">
        <f t="shared" si="5"/>
        <v>A.BIEN</v>
      </c>
    </row>
    <row r="130" spans="2:7" ht="12" customHeight="1">
      <c r="B130" s="255">
        <f>' grille S1-S2 19-20-triee'!B131</f>
        <v>123</v>
      </c>
      <c r="C130" s="266" t="str">
        <f>' grille S1-S2 19-20-triee'!C131</f>
        <v>TISSIR</v>
      </c>
      <c r="D130" s="266" t="str">
        <f>' grille S1-S2 19-20-triee'!D131</f>
        <v>Hamza</v>
      </c>
      <c r="E130" s="256">
        <f>' grille S1-S2 19-20-triee'!BZ131</f>
        <v>12.454921875</v>
      </c>
      <c r="F130" s="257" t="str">
        <f>' grille S1-S2 19-20-triee'!CA131</f>
        <v xml:space="preserve">Admis(e) </v>
      </c>
      <c r="G130" s="256" t="str">
        <f t="shared" si="5"/>
        <v>A.BIEN</v>
      </c>
    </row>
    <row r="131" spans="2:7" ht="12" customHeight="1">
      <c r="B131" s="255">
        <f>' grille S1-S2 19-20-triee'!B132</f>
        <v>124</v>
      </c>
      <c r="C131" s="266" t="str">
        <f>' grille S1-S2 19-20-triee'!C132</f>
        <v>MHIDRA</v>
      </c>
      <c r="D131" s="266" t="str">
        <f>' grille S1-S2 19-20-triee'!D132</f>
        <v>SOUMIA</v>
      </c>
      <c r="E131" s="256">
        <f>' grille S1-S2 19-20-triee'!BZ132</f>
        <v>12.4378125</v>
      </c>
      <c r="F131" s="261" t="s">
        <v>622</v>
      </c>
      <c r="G131" s="256"/>
    </row>
    <row r="132" spans="2:7" ht="12" customHeight="1">
      <c r="B132" s="255">
        <f>' grille S1-S2 19-20-triee'!B133</f>
        <v>125</v>
      </c>
      <c r="C132" s="266" t="str">
        <f>' grille S1-S2 19-20-triee'!C133</f>
        <v>ELMOUSSAOUI</v>
      </c>
      <c r="D132" s="266" t="str">
        <f>' grille S1-S2 19-20-triee'!D133</f>
        <v>CHAIMAE</v>
      </c>
      <c r="E132" s="256">
        <f>' grille S1-S2 19-20-triee'!BZ133</f>
        <v>12.396249999999998</v>
      </c>
      <c r="F132" s="261" t="s">
        <v>621</v>
      </c>
      <c r="G132" s="256"/>
    </row>
    <row r="133" spans="2:7" ht="12" customHeight="1">
      <c r="B133" s="255">
        <f>' grille S1-S2 19-20-triee'!B134</f>
        <v>126</v>
      </c>
      <c r="C133" s="266" t="str">
        <f>' grille S1-S2 19-20-triee'!C134</f>
        <v>BEDDA</v>
      </c>
      <c r="D133" s="266" t="str">
        <f>' grille S1-S2 19-20-triee'!D134</f>
        <v>OUALID</v>
      </c>
      <c r="E133" s="256">
        <f>' grille S1-S2 19-20-triee'!BZ134</f>
        <v>12.371328125</v>
      </c>
      <c r="F133" s="257" t="str">
        <f>' grille S1-S2 19-20-triee'!CA134</f>
        <v xml:space="preserve">Admis(e) </v>
      </c>
      <c r="G133" s="256" t="str">
        <f t="shared" si="5"/>
        <v>A.BIEN</v>
      </c>
    </row>
    <row r="134" spans="2:7" ht="12" customHeight="1">
      <c r="B134" s="255">
        <f>' grille S1-S2 19-20-triee'!B135</f>
        <v>127</v>
      </c>
      <c r="C134" s="266" t="str">
        <f>' grille S1-S2 19-20-triee'!C135</f>
        <v>ZIRARI</v>
      </c>
      <c r="D134" s="266" t="str">
        <f>' grille S1-S2 19-20-triee'!D135</f>
        <v>ANAS</v>
      </c>
      <c r="E134" s="256">
        <f>' grille S1-S2 19-20-triee'!BZ135</f>
        <v>12.364999999999998</v>
      </c>
      <c r="F134" s="261" t="s">
        <v>618</v>
      </c>
      <c r="G134" s="256"/>
    </row>
    <row r="135" spans="2:7" ht="12" customHeight="1">
      <c r="B135" s="255">
        <f>' grille S1-S2 19-20-triee'!B136</f>
        <v>128</v>
      </c>
      <c r="C135" s="266" t="str">
        <f>' grille S1-S2 19-20-triee'!C136</f>
        <v>HRACH</v>
      </c>
      <c r="D135" s="266" t="str">
        <f>' grille S1-S2 19-20-triee'!D136</f>
        <v>SALMA</v>
      </c>
      <c r="E135" s="256">
        <f>' grille S1-S2 19-20-triee'!BZ136</f>
        <v>12.3590625</v>
      </c>
      <c r="F135" s="261" t="s">
        <v>618</v>
      </c>
      <c r="G135" s="256"/>
    </row>
    <row r="136" spans="2:7" ht="12" customHeight="1">
      <c r="B136" s="255">
        <f>' grille S1-S2 19-20-triee'!B137</f>
        <v>129</v>
      </c>
      <c r="C136" s="266" t="str">
        <f>' grille S1-S2 19-20-triee'!C137</f>
        <v>BACHAR</v>
      </c>
      <c r="D136" s="266" t="str">
        <f>' grille S1-S2 19-20-triee'!D137</f>
        <v>AMINE</v>
      </c>
      <c r="E136" s="256">
        <f>' grille S1-S2 19-20-triee'!BZ137</f>
        <v>12.337468750000001</v>
      </c>
      <c r="F136" s="257" t="str">
        <f>' grille S1-S2 19-20-triee'!CA137</f>
        <v xml:space="preserve">Admis(e) </v>
      </c>
      <c r="G136" s="256" t="str">
        <f t="shared" si="5"/>
        <v>A.BIEN</v>
      </c>
    </row>
    <row r="137" spans="2:7" ht="12" customHeight="1">
      <c r="B137" s="255">
        <f>' grille S1-S2 19-20-triee'!B138</f>
        <v>130</v>
      </c>
      <c r="C137" s="266" t="str">
        <f>' grille S1-S2 19-20-triee'!C138</f>
        <v>ZERHOUNI</v>
      </c>
      <c r="D137" s="266" t="str">
        <f>' grille S1-S2 19-20-triee'!D138</f>
        <v>HASNAE</v>
      </c>
      <c r="E137" s="256">
        <f>' grille S1-S2 19-20-triee'!BZ138</f>
        <v>12.302187500000002</v>
      </c>
      <c r="F137" s="261" t="s">
        <v>623</v>
      </c>
      <c r="G137" s="256"/>
    </row>
    <row r="138" spans="2:7" ht="12" customHeight="1">
      <c r="B138" s="255">
        <f>' grille S1-S2 19-20-triee'!B139</f>
        <v>131</v>
      </c>
      <c r="C138" s="266" t="str">
        <f>' grille S1-S2 19-20-triee'!C139</f>
        <v>EL IDRISSI</v>
      </c>
      <c r="D138" s="266" t="str">
        <f>' grille S1-S2 19-20-triee'!D139</f>
        <v>KANZA</v>
      </c>
      <c r="E138" s="256">
        <f>' grille S1-S2 19-20-triee'!BZ139</f>
        <v>12.28990625</v>
      </c>
      <c r="F138" s="257" t="str">
        <f>' grille S1-S2 19-20-triee'!CA139</f>
        <v xml:space="preserve">Admis(e) </v>
      </c>
      <c r="G138" s="256" t="str">
        <f t="shared" si="5"/>
        <v>A.BIEN</v>
      </c>
    </row>
    <row r="139" spans="2:7" ht="12" customHeight="1">
      <c r="B139" s="255">
        <f>' grille S1-S2 19-20-triee'!B140</f>
        <v>132</v>
      </c>
      <c r="C139" s="266" t="str">
        <f>' grille S1-S2 19-20-triee'!C140</f>
        <v>ELBAHALI</v>
      </c>
      <c r="D139" s="266" t="str">
        <f>' grille S1-S2 19-20-triee'!D140</f>
        <v>JIHAD</v>
      </c>
      <c r="E139" s="256">
        <f>' grille S1-S2 19-20-triee'!BZ140</f>
        <v>12.263437500000002</v>
      </c>
      <c r="F139" s="261" t="s">
        <v>624</v>
      </c>
      <c r="G139" s="256"/>
    </row>
    <row r="140" spans="2:7" ht="12" customHeight="1">
      <c r="B140" s="255">
        <f>' grille S1-S2 19-20-triee'!B141</f>
        <v>133</v>
      </c>
      <c r="C140" s="266" t="str">
        <f>' grille S1-S2 19-20-triee'!C141</f>
        <v>DAOUDI</v>
      </c>
      <c r="D140" s="266" t="str">
        <f>' grille S1-S2 19-20-triee'!D141</f>
        <v>INSSAF</v>
      </c>
      <c r="E140" s="256">
        <f>' grille S1-S2 19-20-triee'!BZ141</f>
        <v>12.244999999999999</v>
      </c>
      <c r="F140" s="261" t="s">
        <v>623</v>
      </c>
      <c r="G140" s="256"/>
    </row>
    <row r="141" spans="2:7" ht="12" customHeight="1">
      <c r="B141" s="255">
        <f>' grille S1-S2 19-20-triee'!B142</f>
        <v>134</v>
      </c>
      <c r="C141" s="266" t="str">
        <f>' grille S1-S2 19-20-triee'!C142</f>
        <v>EL HMOUDI</v>
      </c>
      <c r="D141" s="266" t="str">
        <f>' grille S1-S2 19-20-triee'!D142</f>
        <v>EL MEHDI</v>
      </c>
      <c r="E141" s="256">
        <f>' grille S1-S2 19-20-triee'!BZ142</f>
        <v>12.23875</v>
      </c>
      <c r="F141" s="261" t="s">
        <v>625</v>
      </c>
      <c r="G141" s="256"/>
    </row>
    <row r="142" spans="2:7" ht="12" customHeight="1">
      <c r="B142" s="255">
        <f>' grille S1-S2 19-20-triee'!B143</f>
        <v>135</v>
      </c>
      <c r="C142" s="266" t="str">
        <f>' grille S1-S2 19-20-triee'!C143</f>
        <v>KARBAL</v>
      </c>
      <c r="D142" s="266" t="str">
        <f>' grille S1-S2 19-20-triee'!D143</f>
        <v>AYMAN</v>
      </c>
      <c r="E142" s="256">
        <f>' grille S1-S2 19-20-triee'!BZ143</f>
        <v>12.139374999999999</v>
      </c>
      <c r="F142" s="261" t="s">
        <v>621</v>
      </c>
      <c r="G142" s="256"/>
    </row>
    <row r="143" spans="2:7" ht="12" customHeight="1">
      <c r="B143" s="255">
        <f>' grille S1-S2 19-20-triee'!B144</f>
        <v>136</v>
      </c>
      <c r="C143" s="266" t="str">
        <f>' grille S1-S2 19-20-triee'!C144</f>
        <v>HOUBBI</v>
      </c>
      <c r="D143" s="266" t="str">
        <f>' grille S1-S2 19-20-triee'!D144</f>
        <v>AMINA</v>
      </c>
      <c r="E143" s="256">
        <f>' grille S1-S2 19-20-triee'!BZ144</f>
        <v>12.11484375</v>
      </c>
      <c r="F143" s="257" t="str">
        <f>' grille S1-S2 19-20-triee'!CA144</f>
        <v xml:space="preserve">Admis(e) </v>
      </c>
      <c r="G143" s="256" t="str">
        <f t="shared" si="5"/>
        <v>A.BIEN</v>
      </c>
    </row>
    <row r="144" spans="2:7" ht="12" customHeight="1">
      <c r="B144" s="255">
        <f>' grille S1-S2 19-20-triee'!B145</f>
        <v>137</v>
      </c>
      <c r="C144" s="266" t="str">
        <f>' grille S1-S2 19-20-triee'!C145</f>
        <v>MOUJAHID</v>
      </c>
      <c r="D144" s="266" t="str">
        <f>' grille S1-S2 19-20-triee'!D145</f>
        <v>IBTISSAM</v>
      </c>
      <c r="E144" s="256">
        <f>' grille S1-S2 19-20-triee'!BZ145</f>
        <v>12.045625000000001</v>
      </c>
      <c r="F144" s="261" t="s">
        <v>625</v>
      </c>
      <c r="G144" s="256"/>
    </row>
    <row r="145" spans="2:7" ht="12" customHeight="1">
      <c r="B145" s="255">
        <f>' grille S1-S2 19-20-triee'!B146</f>
        <v>138</v>
      </c>
      <c r="C145" s="266" t="str">
        <f>' grille S1-S2 19-20-triee'!C146</f>
        <v>ZOUBIRI</v>
      </c>
      <c r="D145" s="266" t="str">
        <f>' grille S1-S2 19-20-triee'!D146</f>
        <v>AYA</v>
      </c>
      <c r="E145" s="256">
        <f>' grille S1-S2 19-20-triee'!BZ146</f>
        <v>12.034062500000001</v>
      </c>
      <c r="F145" s="261" t="s">
        <v>621</v>
      </c>
      <c r="G145" s="256"/>
    </row>
    <row r="146" spans="2:7" ht="12" customHeight="1">
      <c r="B146" s="255">
        <f>' grille S1-S2 19-20-triee'!B147</f>
        <v>139</v>
      </c>
      <c r="C146" s="266" t="str">
        <f>' grille S1-S2 19-20-triee'!C147</f>
        <v>KARCHI</v>
      </c>
      <c r="D146" s="266" t="str">
        <f>' grille S1-S2 19-20-triee'!D147</f>
        <v>MOHAMED</v>
      </c>
      <c r="E146" s="256">
        <f>' grille S1-S2 19-20-triee'!BZ147</f>
        <v>11.940687500000001</v>
      </c>
      <c r="F146" s="261" t="s">
        <v>620</v>
      </c>
      <c r="G146" s="256"/>
    </row>
    <row r="147" spans="2:7" ht="12" customHeight="1">
      <c r="B147" s="255">
        <f>' grille S1-S2 19-20-triee'!B148</f>
        <v>140</v>
      </c>
      <c r="C147" s="266" t="str">
        <f>' grille S1-S2 19-20-triee'!C148</f>
        <v>LEMKHOUDEM</v>
      </c>
      <c r="D147" s="266" t="str">
        <f>' grille S1-S2 19-20-triee'!D148</f>
        <v>MOUAD</v>
      </c>
      <c r="E147" s="256">
        <f>' grille S1-S2 19-20-triee'!BZ148</f>
        <v>11.906500000000001</v>
      </c>
      <c r="F147" s="261" t="s">
        <v>620</v>
      </c>
      <c r="G147" s="256"/>
    </row>
    <row r="148" spans="2:7" ht="12" customHeight="1">
      <c r="B148" s="255">
        <f>' grille S1-S2 19-20-triee'!B149</f>
        <v>141</v>
      </c>
      <c r="C148" s="266" t="str">
        <f>' grille S1-S2 19-20-triee'!C149</f>
        <v>EL FAGRI</v>
      </c>
      <c r="D148" s="266" t="str">
        <f>' grille S1-S2 19-20-triee'!D149</f>
        <v>RANIA</v>
      </c>
      <c r="E148" s="256">
        <f>' grille S1-S2 19-20-triee'!BZ149</f>
        <v>11.901875</v>
      </c>
      <c r="F148" s="261" t="s">
        <v>620</v>
      </c>
      <c r="G148" s="256"/>
    </row>
    <row r="149" spans="2:7" ht="12" customHeight="1">
      <c r="B149" s="255">
        <f>' grille S1-S2 19-20-triee'!B150</f>
        <v>142</v>
      </c>
      <c r="C149" s="266" t="str">
        <f>' grille S1-S2 19-20-triee'!C150</f>
        <v>MIRIR</v>
      </c>
      <c r="D149" s="266" t="str">
        <f>' grille S1-S2 19-20-triee'!D150</f>
        <v>SANAE</v>
      </c>
      <c r="E149" s="256">
        <f>' grille S1-S2 19-20-triee'!BZ150</f>
        <v>11.861250000000002</v>
      </c>
      <c r="F149" s="261" t="s">
        <v>620</v>
      </c>
      <c r="G149" s="256"/>
    </row>
    <row r="150" spans="2:7" ht="12" customHeight="1">
      <c r="B150" s="255">
        <f>' grille S1-S2 19-20-triee'!B151</f>
        <v>143</v>
      </c>
      <c r="C150" s="266" t="str">
        <f>' grille S1-S2 19-20-triee'!C151</f>
        <v>NBIGUI</v>
      </c>
      <c r="D150" s="266" t="str">
        <f>' grille S1-S2 19-20-triee'!D151</f>
        <v>CHARIFA</v>
      </c>
      <c r="E150" s="256">
        <f>' grille S1-S2 19-20-triee'!BZ151</f>
        <v>11.729062500000001</v>
      </c>
      <c r="F150" s="261" t="s">
        <v>620</v>
      </c>
      <c r="G150" s="256"/>
    </row>
    <row r="151" spans="2:7" ht="12" customHeight="1">
      <c r="B151" s="255">
        <f>' grille S1-S2 19-20-triee'!B152</f>
        <v>144</v>
      </c>
      <c r="C151" s="266" t="str">
        <f>' grille S1-S2 19-20-triee'!C152</f>
        <v>JOUHARI</v>
      </c>
      <c r="D151" s="266" t="str">
        <f>' grille S1-S2 19-20-triee'!D152</f>
        <v>MOHAMMED-TAHA</v>
      </c>
      <c r="E151" s="256">
        <f>' grille S1-S2 19-20-triee'!BZ152</f>
        <v>11.724375</v>
      </c>
      <c r="F151" s="261" t="s">
        <v>620</v>
      </c>
      <c r="G151" s="256"/>
    </row>
    <row r="152" spans="2:7" ht="12" customHeight="1">
      <c r="B152" s="255">
        <f>' grille S1-S2 19-20-triee'!B153</f>
        <v>145</v>
      </c>
      <c r="C152" s="266" t="str">
        <f>' grille S1-S2 19-20-triee'!C153</f>
        <v>SAISSI</v>
      </c>
      <c r="D152" s="266" t="str">
        <f>' grille S1-S2 19-20-triee'!D153</f>
        <v>RACHID</v>
      </c>
      <c r="E152" s="256">
        <f>' grille S1-S2 19-20-triee'!BZ153</f>
        <v>11.692625</v>
      </c>
      <c r="F152" s="261" t="s">
        <v>620</v>
      </c>
      <c r="G152" s="256"/>
    </row>
    <row r="153" spans="2:7" ht="12" customHeight="1">
      <c r="B153" s="255">
        <f>' grille S1-S2 19-20-triee'!B154</f>
        <v>146</v>
      </c>
      <c r="C153" s="266" t="str">
        <f>' grille S1-S2 19-20-triee'!C154</f>
        <v>MIRAOUI</v>
      </c>
      <c r="D153" s="266" t="str">
        <f>' grille S1-S2 19-20-triee'!D154</f>
        <v>CHAIMAA</v>
      </c>
      <c r="E153" s="256">
        <f>' grille S1-S2 19-20-triee'!BZ154</f>
        <v>11.4453125</v>
      </c>
      <c r="F153" s="261" t="s">
        <v>620</v>
      </c>
      <c r="G153" s="256"/>
    </row>
    <row r="154" spans="2:7" ht="12" customHeight="1">
      <c r="B154" s="255">
        <f>' grille S1-S2 19-20-triee'!B155</f>
        <v>147</v>
      </c>
      <c r="C154" s="266" t="str">
        <f>' grille S1-S2 19-20-triee'!C155</f>
        <v>SLOUA</v>
      </c>
      <c r="D154" s="266" t="str">
        <f>' grille S1-S2 19-20-triee'!D155</f>
        <v>HABIBA</v>
      </c>
      <c r="E154" s="256">
        <f>' grille S1-S2 19-20-triee'!BZ155</f>
        <v>11.205000000000002</v>
      </c>
      <c r="F154" s="261" t="s">
        <v>620</v>
      </c>
      <c r="G154" s="256"/>
    </row>
    <row r="155" spans="2:7" ht="12" customHeight="1">
      <c r="B155" s="255">
        <f>' grille S1-S2 19-20-triee'!B156</f>
        <v>148</v>
      </c>
      <c r="C155" s="266" t="str">
        <f>' grille S1-S2 19-20-triee'!C156</f>
        <v>LABSIRI</v>
      </c>
      <c r="D155" s="266" t="str">
        <f>' grille S1-S2 19-20-triee'!D156</f>
        <v>NAFISSA</v>
      </c>
      <c r="E155" s="256">
        <f>' grille S1-S2 19-20-triee'!BZ156</f>
        <v>11.1815625</v>
      </c>
      <c r="F155" s="261" t="s">
        <v>620</v>
      </c>
      <c r="G155" s="256"/>
    </row>
    <row r="156" spans="2:7" ht="12" customHeight="1">
      <c r="B156" s="255">
        <f>' grille S1-S2 19-20-triee'!B157</f>
        <v>149</v>
      </c>
      <c r="C156" s="266" t="str">
        <f>' grille S1-S2 19-20-triee'!C157</f>
        <v>BOUSMAHI</v>
      </c>
      <c r="D156" s="266" t="str">
        <f>' grille S1-S2 19-20-triee'!D157</f>
        <v>HIBA</v>
      </c>
      <c r="E156" s="256">
        <f>' grille S1-S2 19-20-triee'!BZ157</f>
        <v>11.05</v>
      </c>
      <c r="F156" s="261" t="s">
        <v>620</v>
      </c>
      <c r="G156" s="256"/>
    </row>
    <row r="157" spans="2:7" ht="12" customHeight="1">
      <c r="B157" s="255">
        <f>' grille S1-S2 19-20-triee'!B158</f>
        <v>150</v>
      </c>
      <c r="C157" s="266" t="str">
        <f>' grille S1-S2 19-20-triee'!C158</f>
        <v>BOUMEZGANE</v>
      </c>
      <c r="D157" s="266" t="str">
        <f>' grille S1-S2 19-20-triee'!D158</f>
        <v>AHLAM</v>
      </c>
      <c r="E157" s="256">
        <f>' grille S1-S2 19-20-triee'!BZ158</f>
        <v>10.706875</v>
      </c>
      <c r="F157" s="261" t="s">
        <v>620</v>
      </c>
      <c r="G157" s="256"/>
    </row>
    <row r="158" spans="2:7" ht="12" customHeight="1">
      <c r="B158" s="255">
        <f>' grille S1-S2 19-20-triee'!B159</f>
        <v>151</v>
      </c>
      <c r="C158" s="266" t="str">
        <f>' grille S1-S2 19-20-triee'!C159</f>
        <v>ELBOUKHARI</v>
      </c>
      <c r="D158" s="266" t="str">
        <f>' grille S1-S2 19-20-triee'!D159</f>
        <v>ELHOUCINE</v>
      </c>
      <c r="E158" s="256">
        <f>' grille S1-S2 19-20-triee'!BZ159</f>
        <v>10.704375000000001</v>
      </c>
      <c r="F158" s="261" t="s">
        <v>620</v>
      </c>
      <c r="G158" s="256"/>
    </row>
    <row r="159" spans="2:7" ht="12" customHeight="1">
      <c r="B159" s="255">
        <f>' grille S1-S2 19-20-triee'!B160</f>
        <v>152</v>
      </c>
      <c r="C159" s="266" t="str">
        <f>' grille S1-S2 19-20-triee'!C160</f>
        <v>ELHILALI</v>
      </c>
      <c r="D159" s="266" t="str">
        <f>' grille S1-S2 19-20-triee'!D160</f>
        <v>CHAIMAE</v>
      </c>
      <c r="E159" s="256">
        <f>' grille S1-S2 19-20-triee'!BZ160</f>
        <v>10.5115625</v>
      </c>
      <c r="F159" s="261" t="s">
        <v>620</v>
      </c>
      <c r="G159" s="256"/>
    </row>
    <row r="160" spans="2:7" ht="12" customHeight="1">
      <c r="B160" s="255">
        <f>' grille S1-S2 19-20-triee'!B161</f>
        <v>153</v>
      </c>
      <c r="C160" s="266" t="str">
        <f>' grille S1-S2 19-20-triee'!C161</f>
        <v>ELFAADELY</v>
      </c>
      <c r="D160" s="266" t="str">
        <f>' grille S1-S2 19-20-triee'!D161</f>
        <v>AYMEN</v>
      </c>
      <c r="E160" s="256">
        <f>' grille S1-S2 19-20-triee'!BZ161</f>
        <v>10.328125</v>
      </c>
      <c r="F160" s="261" t="s">
        <v>620</v>
      </c>
      <c r="G160" s="256"/>
    </row>
    <row r="161" spans="2:7" ht="12" customHeight="1">
      <c r="B161" s="255">
        <f>' grille S1-S2 19-20-triee'!B162</f>
        <v>154</v>
      </c>
      <c r="C161" s="266" t="str">
        <f>' grille S1-S2 19-20-triee'!C162</f>
        <v>ESSARHIR</v>
      </c>
      <c r="D161" s="266" t="str">
        <f>' grille S1-S2 19-20-triee'!D162</f>
        <v>MERIEM</v>
      </c>
      <c r="E161" s="256">
        <f>' grille S1-S2 19-20-triee'!BZ162</f>
        <v>10.328125</v>
      </c>
      <c r="F161" s="261" t="s">
        <v>620</v>
      </c>
      <c r="G161" s="256"/>
    </row>
    <row r="162" spans="2:7" ht="12" customHeight="1">
      <c r="B162" s="255">
        <f>' grille S1-S2 19-20-triee'!B163</f>
        <v>155</v>
      </c>
      <c r="C162" s="266" t="str">
        <f>' grille S1-S2 19-20-triee'!C163</f>
        <v>CHOUIDA</v>
      </c>
      <c r="D162" s="266" t="str">
        <f>' grille S1-S2 19-20-triee'!D163</f>
        <v>HAMZA</v>
      </c>
      <c r="E162" s="256">
        <f>' grille S1-S2 19-20-triee'!BZ163</f>
        <v>10.2984375</v>
      </c>
      <c r="F162" s="261" t="s">
        <v>620</v>
      </c>
      <c r="G162" s="256"/>
    </row>
    <row r="163" spans="2:7" ht="12" customHeight="1">
      <c r="B163" s="255">
        <f>' grille S1-S2 19-20-triee'!B164</f>
        <v>156</v>
      </c>
      <c r="C163" s="266" t="str">
        <f>' grille S1-S2 19-20-triee'!C164</f>
        <v>HAROTA</v>
      </c>
      <c r="D163" s="266" t="str">
        <f>' grille S1-S2 19-20-triee'!D164</f>
        <v>AMAL</v>
      </c>
      <c r="E163" s="256">
        <f>' grille S1-S2 19-20-triee'!BZ164</f>
        <v>10.228125</v>
      </c>
      <c r="F163" s="261" t="s">
        <v>620</v>
      </c>
      <c r="G163" s="256"/>
    </row>
    <row r="164" spans="2:7" ht="12" customHeight="1">
      <c r="B164" s="255">
        <f>' grille S1-S2 19-20-triee'!B165</f>
        <v>157</v>
      </c>
      <c r="C164" s="266" t="str">
        <f>' grille S1-S2 19-20-triee'!C165</f>
        <v>SALEH</v>
      </c>
      <c r="D164" s="266" t="str">
        <f>' grille S1-S2 19-20-triee'!D165</f>
        <v>NASSIRA</v>
      </c>
      <c r="E164" s="256">
        <f>' grille S1-S2 19-20-triee'!BZ165</f>
        <v>10.009062500000001</v>
      </c>
      <c r="F164" s="261" t="s">
        <v>620</v>
      </c>
      <c r="G164" s="256"/>
    </row>
    <row r="165" spans="2:7" ht="12" customHeight="1">
      <c r="B165" s="255">
        <f>' grille S1-S2 19-20-triee'!B166</f>
        <v>158</v>
      </c>
      <c r="C165" s="266" t="str">
        <f>' grille S1-S2 19-20-triee'!C166</f>
        <v>ELOUAHABI</v>
      </c>
      <c r="D165" s="266" t="str">
        <f>' grille S1-S2 19-20-triee'!D166</f>
        <v>NIHAL</v>
      </c>
      <c r="E165" s="256">
        <f>' grille S1-S2 19-20-triee'!BZ166</f>
        <v>9.9490625000000001</v>
      </c>
      <c r="F165" s="261" t="s">
        <v>620</v>
      </c>
      <c r="G165" s="256"/>
    </row>
    <row r="166" spans="2:7" ht="12" customHeight="1">
      <c r="B166" s="255">
        <f>' grille S1-S2 19-20-triee'!B167</f>
        <v>159</v>
      </c>
      <c r="C166" s="266" t="str">
        <f>' grille S1-S2 19-20-triee'!C167</f>
        <v>BOUCHRIT</v>
      </c>
      <c r="D166" s="266" t="str">
        <f>' grille S1-S2 19-20-triee'!D167</f>
        <v>MANAL</v>
      </c>
      <c r="E166" s="256">
        <f>' grille S1-S2 19-20-triee'!BZ167</f>
        <v>9.9231875000000009</v>
      </c>
      <c r="F166" s="261" t="s">
        <v>620</v>
      </c>
      <c r="G166" s="256"/>
    </row>
    <row r="167" spans="2:7" ht="12" customHeight="1">
      <c r="B167" s="255">
        <f>' grille S1-S2 19-20-triee'!B168</f>
        <v>160</v>
      </c>
      <c r="C167" s="266" t="str">
        <f>' grille S1-S2 19-20-triee'!C168</f>
        <v>HAIF</v>
      </c>
      <c r="D167" s="266" t="str">
        <f>' grille S1-S2 19-20-triee'!D168</f>
        <v>ROKAIA</v>
      </c>
      <c r="E167" s="256">
        <f>' grille S1-S2 19-20-triee'!BZ168</f>
        <v>9.1925000000000008</v>
      </c>
      <c r="F167" s="261" t="s">
        <v>620</v>
      </c>
      <c r="G167" s="256"/>
    </row>
    <row r="168" spans="2:7" ht="12" customHeight="1">
      <c r="B168" s="255">
        <f>' grille S1-S2 19-20-triee'!B169</f>
        <v>161</v>
      </c>
      <c r="C168" s="266" t="str">
        <f>' grille S1-S2 19-20-triee'!C169</f>
        <v>MAROUAZI</v>
      </c>
      <c r="D168" s="266" t="str">
        <f>' grille S1-S2 19-20-triee'!D169</f>
        <v>MERYEM</v>
      </c>
      <c r="E168" s="256">
        <f>' grille S1-S2 19-20-triee'!BZ169</f>
        <v>5.5762499999999999</v>
      </c>
      <c r="F168" s="257" t="s">
        <v>619</v>
      </c>
      <c r="G168" s="256"/>
    </row>
    <row r="169" spans="2:7" ht="12" customHeight="1">
      <c r="B169" s="255">
        <f>' grille S1-S2 19-20-triee'!B170</f>
        <v>162</v>
      </c>
      <c r="C169" s="266" t="str">
        <f>' grille S1-S2 19-20-triee'!C170</f>
        <v>ZAHRAOUI</v>
      </c>
      <c r="D169" s="266" t="str">
        <f>' grille S1-S2 19-20-triee'!D170</f>
        <v>MOHAMED-GHALI</v>
      </c>
      <c r="E169" s="256">
        <f>' grille S1-S2 19-20-triee'!BZ170</f>
        <v>5.1756250000000001</v>
      </c>
      <c r="F169" s="257" t="s">
        <v>619</v>
      </c>
      <c r="G169" s="256"/>
    </row>
    <row r="170" spans="2:7" ht="12" customHeight="1">
      <c r="B170" s="255">
        <f>' grille S1-S2 19-20-triee'!B171</f>
        <v>163</v>
      </c>
      <c r="C170" s="266" t="str">
        <f>' grille S1-S2 19-20-triee'!C171</f>
        <v>BENDAOULA</v>
      </c>
      <c r="D170" s="266" t="str">
        <f>' grille S1-S2 19-20-triee'!D171</f>
        <v>NOUHAILA</v>
      </c>
      <c r="E170" s="256">
        <f>' grille S1-S2 19-20-triee'!BZ171</f>
        <v>3.8606249999999998</v>
      </c>
      <c r="F170" s="257" t="s">
        <v>619</v>
      </c>
      <c r="G170" s="256"/>
    </row>
    <row r="171" spans="2:7" ht="12" customHeight="1">
      <c r="B171" s="255">
        <f>' grille S1-S2 19-20-triee'!B172</f>
        <v>164</v>
      </c>
      <c r="C171" s="266" t="str">
        <f>' grille S1-S2 19-20-triee'!C172</f>
        <v>BOUZERDA</v>
      </c>
      <c r="D171" s="266" t="str">
        <f>' grille S1-S2 19-20-triee'!D172</f>
        <v>WISSAL</v>
      </c>
      <c r="E171" s="256">
        <f>' grille S1-S2 19-20-triee'!BZ172</f>
        <v>3.812875</v>
      </c>
      <c r="F171" s="257" t="s">
        <v>619</v>
      </c>
      <c r="G171" s="256"/>
    </row>
    <row r="172" spans="2:7" ht="12" customHeight="1">
      <c r="B172" s="255">
        <f>' grille S1-S2 19-20-triee'!B173</f>
        <v>165</v>
      </c>
      <c r="C172" s="266" t="str">
        <f>' grille S1-S2 19-20-triee'!C173</f>
        <v>GARCHE</v>
      </c>
      <c r="D172" s="266" t="str">
        <f>' grille S1-S2 19-20-triee'!D173</f>
        <v>IHSANE</v>
      </c>
      <c r="E172" s="256">
        <f>' grille S1-S2 19-20-triee'!BZ173</f>
        <v>3.1973750000000001</v>
      </c>
      <c r="F172" s="257" t="s">
        <v>619</v>
      </c>
      <c r="G172" s="256"/>
    </row>
    <row r="173" spans="2:7" ht="12" customHeight="1">
      <c r="B173" s="255">
        <f>' grille S1-S2 19-20-triee'!B174</f>
        <v>166</v>
      </c>
      <c r="C173" s="266" t="str">
        <f>' grille S1-S2 19-20-triee'!C174</f>
        <v>TALIBI</v>
      </c>
      <c r="D173" s="266" t="str">
        <f>' grille S1-S2 19-20-triee'!D174</f>
        <v>CHAIMAA</v>
      </c>
      <c r="E173" s="256">
        <f>' grille S1-S2 19-20-triee'!BZ174</f>
        <v>0.9068750000000001</v>
      </c>
      <c r="F173" s="257" t="s">
        <v>619</v>
      </c>
      <c r="G173" s="256"/>
    </row>
  </sheetData>
  <mergeCells count="2">
    <mergeCell ref="F62:G62"/>
    <mergeCell ref="F119:G119"/>
  </mergeCells>
  <pageMargins left="0.39" right="0.7" top="0.17" bottom="0.56000000000000005" header="0.17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C174"/>
  <sheetViews>
    <sheetView topLeftCell="AX153" workbookViewId="0">
      <selection activeCell="CD168" sqref="CD168"/>
    </sheetView>
  </sheetViews>
  <sheetFormatPr baseColWidth="10" defaultRowHeight="14.4"/>
  <cols>
    <col min="1" max="1" width="1.33203125" customWidth="1"/>
    <col min="2" max="2" width="4.109375" customWidth="1"/>
    <col min="3" max="3" width="16" customWidth="1"/>
    <col min="4" max="4" width="16.33203125" customWidth="1"/>
    <col min="5" max="5" width="5.6640625" style="238" customWidth="1"/>
    <col min="6" max="14" width="5.6640625" style="95" customWidth="1"/>
    <col min="15" max="15" width="5.109375" style="95" customWidth="1"/>
    <col min="16" max="22" width="4.6640625" style="95" customWidth="1"/>
    <col min="23" max="23" width="4.33203125" style="95" customWidth="1"/>
    <col min="24" max="29" width="4.6640625" style="95" customWidth="1"/>
    <col min="30" max="30" width="5.6640625" style="95" customWidth="1"/>
    <col min="31" max="31" width="6.88671875" style="95" customWidth="1"/>
    <col min="32" max="32" width="5" style="95" customWidth="1"/>
    <col min="33" max="33" width="4.6640625" style="95" customWidth="1"/>
    <col min="34" max="34" width="5.109375" style="95" customWidth="1"/>
    <col min="35" max="67" width="4.6640625" style="95" customWidth="1"/>
    <col min="68" max="68" width="5.109375" style="95" customWidth="1"/>
    <col min="69" max="77" width="4.6640625" style="95" customWidth="1"/>
    <col min="78" max="78" width="7.6640625" style="95" customWidth="1"/>
    <col min="79" max="79" width="25" style="95" customWidth="1"/>
    <col min="80" max="80" width="18.109375" style="95" customWidth="1"/>
    <col min="81" max="81" width="5.88671875" customWidth="1"/>
  </cols>
  <sheetData>
    <row r="1" spans="1:81">
      <c r="A1" s="1" t="s">
        <v>0</v>
      </c>
      <c r="B1" s="2"/>
      <c r="C1" s="1"/>
      <c r="D1" s="1" t="s">
        <v>1</v>
      </c>
      <c r="E1" s="12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 t="s">
        <v>304</v>
      </c>
      <c r="BZ1" s="2"/>
      <c r="CA1" s="3"/>
      <c r="CB1" s="2"/>
    </row>
    <row r="2" spans="1:81" ht="17.399999999999999">
      <c r="A2" s="1" t="s">
        <v>3</v>
      </c>
      <c r="B2" s="2"/>
      <c r="C2" s="1"/>
      <c r="D2" s="2"/>
      <c r="E2" s="12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" t="s">
        <v>608</v>
      </c>
      <c r="U2" s="5"/>
      <c r="V2" s="5"/>
      <c r="W2" s="5"/>
      <c r="X2" s="6"/>
      <c r="Y2" s="6"/>
      <c r="Z2" s="6"/>
      <c r="AA2" s="6"/>
      <c r="AB2" s="6"/>
      <c r="AC2" s="6"/>
      <c r="AD2" s="6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3"/>
      <c r="CB2" s="2"/>
    </row>
    <row r="3" spans="1:81" ht="4.5" customHeight="1">
      <c r="A3" s="7"/>
      <c r="B3" s="1"/>
      <c r="C3" s="8"/>
      <c r="D3" s="8"/>
      <c r="E3" s="12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3"/>
      <c r="CB3" s="2"/>
    </row>
    <row r="4" spans="1:81" ht="6" customHeight="1">
      <c r="A4" s="2"/>
      <c r="B4" s="15"/>
      <c r="C4" s="15"/>
      <c r="D4" s="2"/>
      <c r="E4" s="12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3"/>
      <c r="CB4" s="2"/>
    </row>
    <row r="5" spans="1:81" ht="17.399999999999999">
      <c r="A5" s="16"/>
      <c r="B5" s="11"/>
      <c r="C5" s="297" t="s">
        <v>5</v>
      </c>
      <c r="D5" s="298"/>
      <c r="E5" s="299" t="s">
        <v>6</v>
      </c>
      <c r="F5" s="300"/>
      <c r="G5" s="300"/>
      <c r="H5" s="300"/>
      <c r="I5" s="300"/>
      <c r="J5" s="300"/>
      <c r="K5" s="300"/>
      <c r="L5" s="300"/>
      <c r="M5" s="300"/>
      <c r="N5" s="300"/>
      <c r="O5" s="301"/>
      <c r="P5" s="299" t="s">
        <v>7</v>
      </c>
      <c r="Q5" s="300"/>
      <c r="R5" s="300"/>
      <c r="S5" s="300"/>
      <c r="T5" s="300"/>
      <c r="U5" s="300"/>
      <c r="V5" s="300"/>
      <c r="W5" s="301"/>
      <c r="X5" s="299" t="s">
        <v>299</v>
      </c>
      <c r="Y5" s="300"/>
      <c r="Z5" s="300"/>
      <c r="AA5" s="300"/>
      <c r="AB5" s="300"/>
      <c r="AC5" s="300"/>
      <c r="AD5" s="300"/>
      <c r="AE5" s="300"/>
      <c r="AF5" s="17" t="s">
        <v>9</v>
      </c>
      <c r="AG5" s="18"/>
      <c r="AH5" s="18"/>
      <c r="AI5" s="18"/>
      <c r="AJ5" s="18"/>
      <c r="AK5" s="18"/>
      <c r="AL5" s="19"/>
      <c r="AM5" s="20"/>
      <c r="AN5" s="299" t="s">
        <v>10</v>
      </c>
      <c r="AO5" s="300"/>
      <c r="AP5" s="300"/>
      <c r="AQ5" s="300"/>
      <c r="AR5" s="300"/>
      <c r="AS5" s="300"/>
      <c r="AT5" s="300"/>
      <c r="AU5" s="300"/>
      <c r="AV5" s="300"/>
      <c r="AW5" s="300"/>
      <c r="AX5" s="301"/>
      <c r="AY5" s="299" t="s">
        <v>11</v>
      </c>
      <c r="AZ5" s="300"/>
      <c r="BA5" s="300"/>
      <c r="BB5" s="300"/>
      <c r="BC5" s="300"/>
      <c r="BD5" s="300"/>
      <c r="BE5" s="300"/>
      <c r="BF5" s="300"/>
      <c r="BG5" s="300"/>
      <c r="BH5" s="300"/>
      <c r="BI5" s="301"/>
      <c r="BJ5" s="299" t="s">
        <v>12</v>
      </c>
      <c r="BK5" s="300"/>
      <c r="BL5" s="300"/>
      <c r="BM5" s="300"/>
      <c r="BN5" s="300"/>
      <c r="BO5" s="300"/>
      <c r="BP5" s="300"/>
      <c r="BQ5" s="300"/>
      <c r="BR5" s="307" t="s">
        <v>13</v>
      </c>
      <c r="BS5" s="308"/>
      <c r="BT5" s="308"/>
      <c r="BU5" s="308"/>
      <c r="BV5" s="308"/>
      <c r="BW5" s="308"/>
      <c r="BX5" s="308"/>
      <c r="BY5" s="309"/>
      <c r="BZ5" s="21"/>
      <c r="CA5" s="22"/>
      <c r="CB5" s="23"/>
    </row>
    <row r="6" spans="1:81" ht="24.75" customHeight="1">
      <c r="A6" s="16"/>
      <c r="B6" s="11"/>
      <c r="C6" s="297" t="s">
        <v>14</v>
      </c>
      <c r="D6" s="298"/>
      <c r="E6" s="286" t="s">
        <v>15</v>
      </c>
      <c r="F6" s="287"/>
      <c r="G6" s="287"/>
      <c r="H6" s="293" t="s">
        <v>283</v>
      </c>
      <c r="I6" s="294"/>
      <c r="J6" s="294"/>
      <c r="K6" s="295" t="s">
        <v>303</v>
      </c>
      <c r="L6" s="296"/>
      <c r="M6" s="296"/>
      <c r="N6" s="289" t="s">
        <v>33</v>
      </c>
      <c r="O6" s="290"/>
      <c r="P6" s="286" t="s">
        <v>18</v>
      </c>
      <c r="Q6" s="287"/>
      <c r="R6" s="287"/>
      <c r="S6" s="293" t="s">
        <v>19</v>
      </c>
      <c r="T6" s="294"/>
      <c r="U6" s="294"/>
      <c r="V6" s="280" t="s">
        <v>34</v>
      </c>
      <c r="W6" s="281"/>
      <c r="X6" s="286" t="s">
        <v>20</v>
      </c>
      <c r="Y6" s="287"/>
      <c r="Z6" s="287"/>
      <c r="AA6" s="288" t="s">
        <v>21</v>
      </c>
      <c r="AB6" s="288"/>
      <c r="AC6" s="288"/>
      <c r="AD6" s="289" t="s">
        <v>35</v>
      </c>
      <c r="AE6" s="290"/>
      <c r="AF6" s="286" t="s">
        <v>22</v>
      </c>
      <c r="AG6" s="287"/>
      <c r="AH6" s="287"/>
      <c r="AI6" s="286" t="s">
        <v>23</v>
      </c>
      <c r="AJ6" s="287"/>
      <c r="AK6" s="287"/>
      <c r="AL6" s="280" t="s">
        <v>36</v>
      </c>
      <c r="AM6" s="281"/>
      <c r="AN6" s="286" t="s">
        <v>24</v>
      </c>
      <c r="AO6" s="287"/>
      <c r="AP6" s="287"/>
      <c r="AQ6" s="293" t="s">
        <v>25</v>
      </c>
      <c r="AR6" s="294"/>
      <c r="AS6" s="294"/>
      <c r="AT6" s="295" t="s">
        <v>17</v>
      </c>
      <c r="AU6" s="296"/>
      <c r="AV6" s="296"/>
      <c r="AW6" s="280" t="s">
        <v>37</v>
      </c>
      <c r="AX6" s="281"/>
      <c r="AY6" s="295" t="s">
        <v>26</v>
      </c>
      <c r="AZ6" s="296"/>
      <c r="BA6" s="296"/>
      <c r="BB6" s="286" t="s">
        <v>27</v>
      </c>
      <c r="BC6" s="287"/>
      <c r="BD6" s="287"/>
      <c r="BE6" s="293" t="s">
        <v>28</v>
      </c>
      <c r="BF6" s="294"/>
      <c r="BG6" s="294"/>
      <c r="BH6" s="280" t="s">
        <v>38</v>
      </c>
      <c r="BI6" s="281"/>
      <c r="BJ6" s="295" t="s">
        <v>296</v>
      </c>
      <c r="BK6" s="296"/>
      <c r="BL6" s="296"/>
      <c r="BM6" s="288" t="s">
        <v>21</v>
      </c>
      <c r="BN6" s="288"/>
      <c r="BO6" s="288"/>
      <c r="BP6" s="314" t="s">
        <v>39</v>
      </c>
      <c r="BQ6" s="281"/>
      <c r="BR6" s="286" t="s">
        <v>22</v>
      </c>
      <c r="BS6" s="287"/>
      <c r="BT6" s="287"/>
      <c r="BU6" s="293" t="s">
        <v>31</v>
      </c>
      <c r="BV6" s="294"/>
      <c r="BW6" s="313"/>
      <c r="BX6" s="280" t="s">
        <v>40</v>
      </c>
      <c r="BY6" s="281"/>
      <c r="BZ6" s="30"/>
      <c r="CA6" s="22"/>
      <c r="CB6" s="30"/>
    </row>
    <row r="7" spans="1:81">
      <c r="A7" s="31"/>
      <c r="B7" s="32"/>
      <c r="C7" s="297" t="s">
        <v>32</v>
      </c>
      <c r="D7" s="298"/>
      <c r="E7" s="305">
        <v>0.375</v>
      </c>
      <c r="F7" s="306"/>
      <c r="G7" s="306"/>
      <c r="H7" s="305">
        <v>0.375</v>
      </c>
      <c r="I7" s="306"/>
      <c r="J7" s="306"/>
      <c r="K7" s="284">
        <v>0.25</v>
      </c>
      <c r="L7" s="285"/>
      <c r="M7" s="285"/>
      <c r="N7" s="291"/>
      <c r="O7" s="292"/>
      <c r="P7" s="284">
        <v>0.56000000000000005</v>
      </c>
      <c r="Q7" s="285"/>
      <c r="R7" s="304"/>
      <c r="S7" s="284">
        <v>0.44</v>
      </c>
      <c r="T7" s="285"/>
      <c r="U7" s="285"/>
      <c r="V7" s="282"/>
      <c r="W7" s="283"/>
      <c r="X7" s="284">
        <v>0.5</v>
      </c>
      <c r="Y7" s="285"/>
      <c r="Z7" s="304"/>
      <c r="AA7" s="284">
        <v>0.5</v>
      </c>
      <c r="AB7" s="285"/>
      <c r="AC7" s="285"/>
      <c r="AD7" s="291"/>
      <c r="AE7" s="292"/>
      <c r="AF7" s="284">
        <v>0.56000000000000005</v>
      </c>
      <c r="AG7" s="285"/>
      <c r="AH7" s="285"/>
      <c r="AI7" s="284">
        <v>0.44</v>
      </c>
      <c r="AJ7" s="285"/>
      <c r="AK7" s="285"/>
      <c r="AL7" s="282"/>
      <c r="AM7" s="283"/>
      <c r="AN7" s="284">
        <v>0.33</v>
      </c>
      <c r="AO7" s="285"/>
      <c r="AP7" s="285"/>
      <c r="AQ7" s="284">
        <v>0.33</v>
      </c>
      <c r="AR7" s="285"/>
      <c r="AS7" s="285"/>
      <c r="AT7" s="284">
        <v>0.34</v>
      </c>
      <c r="AU7" s="285"/>
      <c r="AV7" s="285"/>
      <c r="AW7" s="282"/>
      <c r="AX7" s="283"/>
      <c r="AY7" s="310">
        <v>0.3</v>
      </c>
      <c r="AZ7" s="311"/>
      <c r="BA7" s="311"/>
      <c r="BB7" s="284">
        <v>0.4</v>
      </c>
      <c r="BC7" s="285"/>
      <c r="BD7" s="285"/>
      <c r="BE7" s="284">
        <v>0.3</v>
      </c>
      <c r="BF7" s="285"/>
      <c r="BG7" s="285"/>
      <c r="BH7" s="282"/>
      <c r="BI7" s="283"/>
      <c r="BJ7" s="302">
        <v>0.44</v>
      </c>
      <c r="BK7" s="303"/>
      <c r="BL7" s="303"/>
      <c r="BM7" s="302">
        <v>0.56000000000000005</v>
      </c>
      <c r="BN7" s="303"/>
      <c r="BO7" s="312"/>
      <c r="BP7" s="315"/>
      <c r="BQ7" s="283"/>
      <c r="BR7" s="302">
        <v>0.5</v>
      </c>
      <c r="BS7" s="303"/>
      <c r="BT7" s="303"/>
      <c r="BU7" s="284">
        <v>0.5</v>
      </c>
      <c r="BV7" s="285"/>
      <c r="BW7" s="304"/>
      <c r="BX7" s="282"/>
      <c r="BY7" s="283"/>
      <c r="BZ7" s="30"/>
      <c r="CA7" s="22"/>
      <c r="CB7" s="30"/>
    </row>
    <row r="8" spans="1:81" ht="17.399999999999999">
      <c r="A8" s="16"/>
      <c r="B8" s="94" t="s">
        <v>281</v>
      </c>
      <c r="C8" s="88" t="s">
        <v>41</v>
      </c>
      <c r="D8" s="89" t="s">
        <v>42</v>
      </c>
      <c r="E8" s="90" t="s">
        <v>43</v>
      </c>
      <c r="F8" s="90" t="s">
        <v>44</v>
      </c>
      <c r="G8" s="90" t="s">
        <v>45</v>
      </c>
      <c r="H8" s="90" t="s">
        <v>43</v>
      </c>
      <c r="I8" s="90" t="s">
        <v>44</v>
      </c>
      <c r="J8" s="90" t="s">
        <v>45</v>
      </c>
      <c r="K8" s="90" t="s">
        <v>43</v>
      </c>
      <c r="L8" s="90" t="s">
        <v>44</v>
      </c>
      <c r="M8" s="90" t="s">
        <v>45</v>
      </c>
      <c r="N8" s="91" t="s">
        <v>47</v>
      </c>
      <c r="O8" s="90" t="s">
        <v>48</v>
      </c>
      <c r="P8" s="90" t="s">
        <v>43</v>
      </c>
      <c r="Q8" s="90" t="s">
        <v>44</v>
      </c>
      <c r="R8" s="90" t="s">
        <v>45</v>
      </c>
      <c r="S8" s="90" t="s">
        <v>43</v>
      </c>
      <c r="T8" s="90" t="s">
        <v>44</v>
      </c>
      <c r="U8" s="90" t="s">
        <v>45</v>
      </c>
      <c r="V8" s="91" t="s">
        <v>47</v>
      </c>
      <c r="W8" s="92" t="s">
        <v>48</v>
      </c>
      <c r="X8" s="90" t="s">
        <v>43</v>
      </c>
      <c r="Y8" s="90" t="s">
        <v>44</v>
      </c>
      <c r="Z8" s="90" t="s">
        <v>45</v>
      </c>
      <c r="AA8" s="90" t="s">
        <v>43</v>
      </c>
      <c r="AB8" s="90" t="s">
        <v>44</v>
      </c>
      <c r="AC8" s="90" t="s">
        <v>45</v>
      </c>
      <c r="AD8" s="91" t="s">
        <v>47</v>
      </c>
      <c r="AE8" s="92" t="s">
        <v>48</v>
      </c>
      <c r="AF8" s="90" t="s">
        <v>43</v>
      </c>
      <c r="AG8" s="90" t="s">
        <v>44</v>
      </c>
      <c r="AH8" s="90" t="s">
        <v>45</v>
      </c>
      <c r="AI8" s="90" t="s">
        <v>43</v>
      </c>
      <c r="AJ8" s="90" t="s">
        <v>44</v>
      </c>
      <c r="AK8" s="90" t="s">
        <v>45</v>
      </c>
      <c r="AL8" s="91" t="s">
        <v>47</v>
      </c>
      <c r="AM8" s="92" t="s">
        <v>48</v>
      </c>
      <c r="AN8" s="90" t="s">
        <v>43</v>
      </c>
      <c r="AO8" s="90" t="s">
        <v>44</v>
      </c>
      <c r="AP8" s="90" t="s">
        <v>45</v>
      </c>
      <c r="AQ8" s="90" t="s">
        <v>43</v>
      </c>
      <c r="AR8" s="90" t="s">
        <v>44</v>
      </c>
      <c r="AS8" s="90" t="s">
        <v>45</v>
      </c>
      <c r="AT8" s="90" t="s">
        <v>43</v>
      </c>
      <c r="AU8" s="90" t="s">
        <v>44</v>
      </c>
      <c r="AV8" s="90" t="s">
        <v>45</v>
      </c>
      <c r="AW8" s="91" t="s">
        <v>47</v>
      </c>
      <c r="AX8" s="92" t="s">
        <v>48</v>
      </c>
      <c r="AY8" s="90" t="s">
        <v>43</v>
      </c>
      <c r="AZ8" s="90" t="s">
        <v>44</v>
      </c>
      <c r="BA8" s="90" t="s">
        <v>45</v>
      </c>
      <c r="BB8" s="90" t="s">
        <v>43</v>
      </c>
      <c r="BC8" s="90" t="s">
        <v>44</v>
      </c>
      <c r="BD8" s="90" t="s">
        <v>45</v>
      </c>
      <c r="BE8" s="90" t="s">
        <v>43</v>
      </c>
      <c r="BF8" s="90" t="s">
        <v>44</v>
      </c>
      <c r="BG8" s="90" t="s">
        <v>45</v>
      </c>
      <c r="BH8" s="91" t="s">
        <v>47</v>
      </c>
      <c r="BI8" s="92" t="s">
        <v>48</v>
      </c>
      <c r="BJ8" s="90" t="s">
        <v>43</v>
      </c>
      <c r="BK8" s="90" t="s">
        <v>44</v>
      </c>
      <c r="BL8" s="90" t="s">
        <v>45</v>
      </c>
      <c r="BM8" s="90" t="s">
        <v>43</v>
      </c>
      <c r="BN8" s="90" t="s">
        <v>44</v>
      </c>
      <c r="BO8" s="90" t="s">
        <v>45</v>
      </c>
      <c r="BP8" s="47" t="s">
        <v>47</v>
      </c>
      <c r="BQ8" s="92" t="s">
        <v>48</v>
      </c>
      <c r="BR8" s="90" t="s">
        <v>43</v>
      </c>
      <c r="BS8" s="90" t="s">
        <v>44</v>
      </c>
      <c r="BT8" s="49" t="s">
        <v>45</v>
      </c>
      <c r="BU8" s="90" t="s">
        <v>43</v>
      </c>
      <c r="BV8" s="90" t="s">
        <v>44</v>
      </c>
      <c r="BW8" s="90" t="s">
        <v>45</v>
      </c>
      <c r="BX8" s="91" t="s">
        <v>47</v>
      </c>
      <c r="BY8" s="92" t="s">
        <v>48</v>
      </c>
      <c r="BZ8" s="93" t="s">
        <v>49</v>
      </c>
      <c r="CA8" s="93" t="s">
        <v>50</v>
      </c>
      <c r="CB8" s="273" t="s">
        <v>41</v>
      </c>
      <c r="CC8" s="258" t="s">
        <v>281</v>
      </c>
    </row>
    <row r="9" spans="1:81">
      <c r="B9" s="102">
        <v>1</v>
      </c>
      <c r="C9" s="130" t="s">
        <v>320</v>
      </c>
      <c r="D9" s="128" t="s">
        <v>319</v>
      </c>
      <c r="E9" s="237">
        <f>'M1 FINAL'!D165</f>
        <v>14.899999999999999</v>
      </c>
      <c r="F9" s="237" t="str">
        <f>'M1 FINAL'!E165</f>
        <v/>
      </c>
      <c r="G9" s="237">
        <f>'M1 FINAL'!F165</f>
        <v>14.899999999999999</v>
      </c>
      <c r="H9" s="237">
        <f>'M1 FINAL'!G165</f>
        <v>14.5</v>
      </c>
      <c r="I9" s="237" t="str">
        <f>'M1 FINAL'!H165</f>
        <v/>
      </c>
      <c r="J9" s="237">
        <f>'M1 FINAL'!I165</f>
        <v>14.5</v>
      </c>
      <c r="K9" s="237">
        <f>'M1 FINAL'!J165</f>
        <v>15.5</v>
      </c>
      <c r="L9" s="237" t="str">
        <f>'M1 FINAL'!K165</f>
        <v/>
      </c>
      <c r="M9" s="237">
        <f>'M1 FINAL'!L165</f>
        <v>15.5</v>
      </c>
      <c r="N9" s="237">
        <f>'M1 FINAL'!M165</f>
        <v>14.899999999999999</v>
      </c>
      <c r="O9" s="237" t="str">
        <f t="shared" ref="O9:O40" si="0">IF(AND(G9&gt;=6,J9&gt;=6,M9&gt;=6,N9&gt;=12),IF(AND(F9="",I9="",L9=""),"V","VAR"),IF(OR(G9&lt;6,J9&lt;6,N9&lt;8),"NV",IF($BZ9&gt;=12,"VPC","NV")))</f>
        <v>V</v>
      </c>
      <c r="P9" s="237">
        <f>'M2 FINAL'!D165</f>
        <v>16</v>
      </c>
      <c r="Q9" s="237" t="str">
        <f>'M2 FINAL'!E165</f>
        <v/>
      </c>
      <c r="R9" s="237">
        <f>'M2 FINAL'!F165</f>
        <v>16</v>
      </c>
      <c r="S9" s="237">
        <f>'M2 FINAL'!G165</f>
        <v>16.5</v>
      </c>
      <c r="T9" s="237" t="str">
        <f>'M2 FINAL'!H165</f>
        <v/>
      </c>
      <c r="U9" s="237">
        <f>'M2 FINAL'!I165</f>
        <v>16.5</v>
      </c>
      <c r="V9" s="237">
        <f>'M2 FINAL'!J165</f>
        <v>16.22</v>
      </c>
      <c r="W9" s="237" t="str">
        <f t="shared" ref="W9:W40" si="1">IF(AND(R9&gt;=6,U9&gt;=6,V9&gt;=12),IF(AND(Q9="",T9=""),"V","VAR"),IF(OR(R9&lt;6,V9&lt;8),"NV",IF($BZ9&gt;=12,"VPC","NV")))</f>
        <v>V</v>
      </c>
      <c r="X9" s="237">
        <f>'M3-FINAL'!E167</f>
        <v>14.25</v>
      </c>
      <c r="Y9" s="237" t="str">
        <f>'M3-FINAL'!F167</f>
        <v/>
      </c>
      <c r="Z9" s="237">
        <f>'M3-FINAL'!G167</f>
        <v>14.25</v>
      </c>
      <c r="AA9" s="237">
        <f>'M3-FINAL'!H167</f>
        <v>19.75</v>
      </c>
      <c r="AB9" s="237" t="str">
        <f>'M3-FINAL'!I167</f>
        <v/>
      </c>
      <c r="AC9" s="237">
        <f>'M3-FINAL'!J167</f>
        <v>19.75</v>
      </c>
      <c r="AD9" s="237">
        <f>'M3-FINAL'!K167</f>
        <v>17</v>
      </c>
      <c r="AE9" s="237" t="str">
        <f t="shared" ref="AE9:AE40" si="2">IF(AND(Z9&gt;=6,AC9&gt;=6,AD9&gt;=12),IF(AND(Y9="",AB9=""),"V","VAR"),IF(OR(Z9&lt;6,AD9&lt;8),"NV",IF($BZ9&gt;=12,"VPC","NV")))</f>
        <v>V</v>
      </c>
      <c r="AF9" s="237">
        <f>'M4_FINAL '!E166</f>
        <v>16</v>
      </c>
      <c r="AG9" s="237" t="str">
        <f>IF('M4_FINAL '!F166="","",'M4_FINAL '!F166)</f>
        <v/>
      </c>
      <c r="AH9" s="237">
        <f>'M4_FINAL '!G166</f>
        <v>16</v>
      </c>
      <c r="AI9" s="237">
        <f>'M4_FINAL '!H166</f>
        <v>13.75</v>
      </c>
      <c r="AJ9" s="237" t="str">
        <f>IF('M4_FINAL '!I166="","",'M4_FINAL '!I166)</f>
        <v/>
      </c>
      <c r="AK9" s="237">
        <f>'M4_FINAL '!J166</f>
        <v>13.75</v>
      </c>
      <c r="AL9" s="237">
        <f>'M4_FINAL '!K166</f>
        <v>15.010000000000002</v>
      </c>
      <c r="AM9" s="237" t="str">
        <f t="shared" ref="AM9:AM40" si="3">IF(AND(AH9&gt;=6,AK9&gt;=6,AL9&gt;=12),IF(AND(AG9="",AJ9=""),"V","VAR"),IF(OR(AH9&lt;6,AL9&lt;8),"NV",IF($BZ9&gt;=12,"VPC","NV")))</f>
        <v>V</v>
      </c>
      <c r="AN9" s="237">
        <f>'M5-FINAL'!D165</f>
        <v>15</v>
      </c>
      <c r="AO9" s="237" t="str">
        <f>'M5-FINAL'!E165</f>
        <v/>
      </c>
      <c r="AP9" s="237">
        <f>'M5-FINAL'!F165</f>
        <v>15</v>
      </c>
      <c r="AQ9" s="237">
        <f>'M5-FINAL'!G165</f>
        <v>16</v>
      </c>
      <c r="AR9" s="237" t="str">
        <f>'M5-FINAL'!H165</f>
        <v/>
      </c>
      <c r="AS9" s="237">
        <f>'M5-FINAL'!I165</f>
        <v>16</v>
      </c>
      <c r="AT9" s="237">
        <f>'M5-FINAL'!J165</f>
        <v>14.5</v>
      </c>
      <c r="AU9" s="237" t="str">
        <f>'M5-FINAL'!K165</f>
        <v/>
      </c>
      <c r="AV9" s="237">
        <f>'M5-FINAL'!L165</f>
        <v>14.5</v>
      </c>
      <c r="AW9" s="237">
        <f>'M5-FINAL'!M165</f>
        <v>15.16</v>
      </c>
      <c r="AX9" s="237" t="str">
        <f t="shared" ref="AX9:AX40" si="4">IF(AND(AP9&gt;=6,AS9&gt;=6,AV9&gt;=6,AW9&gt;=12),IF(AND(AO9="",AR9="",AU9=""),"V","VAR"),IF(OR(AP9&lt;6,AS9&lt;6,AW9&lt;8),"NV",IF($BZ9&gt;=12,"VPC","NV")))</f>
        <v>V</v>
      </c>
      <c r="AY9" s="237">
        <f>'M6-FINAL'!D165</f>
        <v>16.5</v>
      </c>
      <c r="AZ9" s="237" t="str">
        <f>'M6-FINAL'!E165</f>
        <v/>
      </c>
      <c r="BA9" s="237">
        <f>'M6-FINAL'!F165</f>
        <v>16.5</v>
      </c>
      <c r="BB9" s="237">
        <f>'M6-FINAL'!G165</f>
        <v>16.5</v>
      </c>
      <c r="BC9" s="237" t="str">
        <f>'M6-FINAL'!H165</f>
        <v/>
      </c>
      <c r="BD9" s="237">
        <f>'M6-FINAL'!I165</f>
        <v>16.5</v>
      </c>
      <c r="BE9" s="237">
        <f>'M6-FINAL'!J165</f>
        <v>13</v>
      </c>
      <c r="BF9" s="237" t="str">
        <f>'M6-FINAL'!K165</f>
        <v/>
      </c>
      <c r="BG9" s="237">
        <f>'M6-FINAL'!L165</f>
        <v>13</v>
      </c>
      <c r="BH9" s="237">
        <f>'M6-FINAL'!M165</f>
        <v>15.450000000000001</v>
      </c>
      <c r="BI9" s="237" t="str">
        <f t="shared" ref="BI9:BI40" si="5">IF(AND(BA9&gt;=6,BD9&gt;=6,BG9&gt;=6,BH9&gt;=12),IF(AND(AZ9="",BC9="",BF9=""),"V","VAR"),IF(OR(BA9&lt;6,BD9&lt;6,BH9&lt;8),"NV",IF($BZ9&gt;=12,"VPC","NV")))</f>
        <v>V</v>
      </c>
      <c r="BJ9" s="237">
        <f>M7_FINAL!E167</f>
        <v>18.5</v>
      </c>
      <c r="BK9" s="237" t="str">
        <f>M7_FINAL!F167</f>
        <v/>
      </c>
      <c r="BL9" s="237">
        <f>M7_FINAL!G167</f>
        <v>18.5</v>
      </c>
      <c r="BM9" s="237">
        <f>M7_FINAL!H167</f>
        <v>15</v>
      </c>
      <c r="BN9" s="237" t="str">
        <f>M7_FINAL!I167</f>
        <v/>
      </c>
      <c r="BO9" s="237">
        <f>M7_FINAL!J167</f>
        <v>15</v>
      </c>
      <c r="BP9" s="237">
        <f>M7_FINAL!K167</f>
        <v>16.54</v>
      </c>
      <c r="BQ9" s="237" t="str">
        <f t="shared" ref="BQ9:BQ40" si="6">IF(AND(BL9&gt;=6,BO9&gt;=6,BP9&gt;=12),IF(AND(BK9="",BN9=""),"V","VAR"),IF(OR(BL9&lt;6,BP9&lt;8),"NV",IF($BZ9&gt;=12,"VPC","NV")))</f>
        <v>V</v>
      </c>
      <c r="BR9" s="237">
        <f>M8FINAL!E167</f>
        <v>20</v>
      </c>
      <c r="BS9" s="237" t="str">
        <f>M8FINAL!F167</f>
        <v/>
      </c>
      <c r="BT9" s="237">
        <f>M8FINAL!G167</f>
        <v>20</v>
      </c>
      <c r="BU9" s="237">
        <f>M8FINAL!H167</f>
        <v>14.75</v>
      </c>
      <c r="BV9" s="237" t="str">
        <f>M8FINAL!I167</f>
        <v/>
      </c>
      <c r="BW9" s="237">
        <f>M8FINAL!J167</f>
        <v>14.75</v>
      </c>
      <c r="BX9" s="237">
        <f>M8FINAL!K167</f>
        <v>17.375</v>
      </c>
      <c r="BY9" s="237" t="str">
        <f t="shared" ref="BY9:BY40" si="7">IF(AND(BT9&gt;=6,BW9&gt;=6,BX9&gt;=12),IF(AND(BS9="",BV9=""),"V","VAR"),IF(OR(BT9&lt;6,BX9&lt;8),"NV",IF($BZ9&gt;=12,"VPC","NV")))</f>
        <v>V</v>
      </c>
      <c r="BZ9" s="237">
        <f t="shared" ref="BZ9:BZ40" si="8">(N9+V9+AD9+AL9+AW9+BH9+BP9+BX9)/8</f>
        <v>15.956875</v>
      </c>
      <c r="CA9" s="124" t="str">
        <f t="shared" ref="CA9:CA40" si="9">IF(AND(BZ9&gt;=12, G9&gt;=6,J9&gt;=6,M9&gt;=6, N9&gt;=8,  R9&gt;=6, U9&gt;=6, V9&gt;=8,  Z9&gt;=6,AC9&gt;=6,AD9&gt;=8,AH9&gt;=6,AK9&gt;=6,AL9&gt;=8, AP9&gt;=6,AS9&gt;=6,AV9&gt;=6,AW9&gt;=8, BA9&gt;=6,BD9&gt;=6,BG9&gt;=6,BH9&gt;=8, BL9&gt;=6,BO9&gt;=6,BP9&gt;=8, BT9&gt;=6,BW9&gt;=6,BX9&gt;=8),"Admis(e) ","")</f>
        <v xml:space="preserve">Admis(e) </v>
      </c>
      <c r="CB9" s="274" t="s">
        <v>320</v>
      </c>
      <c r="CC9" s="258">
        <v>1</v>
      </c>
    </row>
    <row r="10" spans="1:81">
      <c r="B10" s="101">
        <v>2</v>
      </c>
      <c r="C10" s="129" t="s">
        <v>395</v>
      </c>
      <c r="D10" s="128" t="s">
        <v>394</v>
      </c>
      <c r="E10" s="237">
        <f>'M1 FINAL'!D122</f>
        <v>11.6</v>
      </c>
      <c r="F10" s="237" t="str">
        <f>'M1 FINAL'!E122</f>
        <v/>
      </c>
      <c r="G10" s="237">
        <f>'M1 FINAL'!F122</f>
        <v>11.6</v>
      </c>
      <c r="H10" s="237">
        <f>'M1 FINAL'!G122</f>
        <v>15</v>
      </c>
      <c r="I10" s="237" t="str">
        <f>'M1 FINAL'!H122</f>
        <v/>
      </c>
      <c r="J10" s="237">
        <f>'M1 FINAL'!I122</f>
        <v>15</v>
      </c>
      <c r="K10" s="237">
        <f>'M1 FINAL'!J122</f>
        <v>17</v>
      </c>
      <c r="L10" s="237" t="str">
        <f>'M1 FINAL'!K122</f>
        <v/>
      </c>
      <c r="M10" s="237">
        <f>'M1 FINAL'!L122</f>
        <v>17</v>
      </c>
      <c r="N10" s="237">
        <f>'M1 FINAL'!M122</f>
        <v>14.225</v>
      </c>
      <c r="O10" s="237" t="str">
        <f t="shared" si="0"/>
        <v>V</v>
      </c>
      <c r="P10" s="237">
        <f>'M2 FINAL'!D122</f>
        <v>16.5</v>
      </c>
      <c r="Q10" s="237" t="str">
        <f>'M2 FINAL'!E122</f>
        <v/>
      </c>
      <c r="R10" s="237">
        <f>'M2 FINAL'!F122</f>
        <v>16.5</v>
      </c>
      <c r="S10" s="237">
        <f>'M2 FINAL'!G122</f>
        <v>16.25</v>
      </c>
      <c r="T10" s="237" t="str">
        <f>'M2 FINAL'!H122</f>
        <v/>
      </c>
      <c r="U10" s="237">
        <f>'M2 FINAL'!I122</f>
        <v>16.25</v>
      </c>
      <c r="V10" s="237">
        <f>'M2 FINAL'!J122</f>
        <v>16.39</v>
      </c>
      <c r="W10" s="237" t="str">
        <f t="shared" si="1"/>
        <v>V</v>
      </c>
      <c r="X10" s="237">
        <f>'M3-FINAL'!E124</f>
        <v>11.25</v>
      </c>
      <c r="Y10" s="237" t="str">
        <f>'M3-FINAL'!F124</f>
        <v/>
      </c>
      <c r="Z10" s="237">
        <f>'M3-FINAL'!G124</f>
        <v>11.25</v>
      </c>
      <c r="AA10" s="237">
        <f>'M3-FINAL'!H124</f>
        <v>19</v>
      </c>
      <c r="AB10" s="237" t="str">
        <f>'M3-FINAL'!I124</f>
        <v/>
      </c>
      <c r="AC10" s="237">
        <f>'M3-FINAL'!J124</f>
        <v>19</v>
      </c>
      <c r="AD10" s="237">
        <f>'M3-FINAL'!K124</f>
        <v>15.125</v>
      </c>
      <c r="AE10" s="237" t="str">
        <f t="shared" si="2"/>
        <v>V</v>
      </c>
      <c r="AF10" s="237">
        <f>'M4_FINAL '!E123</f>
        <v>20</v>
      </c>
      <c r="AG10" s="237" t="str">
        <f>IF('M4_FINAL '!F123="","",'M4_FINAL '!F123)</f>
        <v/>
      </c>
      <c r="AH10" s="237">
        <f>'M4_FINAL '!G123</f>
        <v>20</v>
      </c>
      <c r="AI10" s="237">
        <f>'M4_FINAL '!H123</f>
        <v>15.5</v>
      </c>
      <c r="AJ10" s="237" t="str">
        <f>IF('M4_FINAL '!I123="","",'M4_FINAL '!I123)</f>
        <v/>
      </c>
      <c r="AK10" s="237">
        <f>'M4_FINAL '!J123</f>
        <v>15.5</v>
      </c>
      <c r="AL10" s="237">
        <f>'M4_FINAL '!K123</f>
        <v>18.020000000000003</v>
      </c>
      <c r="AM10" s="237" t="str">
        <f t="shared" si="3"/>
        <v>V</v>
      </c>
      <c r="AN10" s="237">
        <f>'M5-FINAL'!D122</f>
        <v>12</v>
      </c>
      <c r="AO10" s="237" t="str">
        <f>'M5-FINAL'!E122</f>
        <v/>
      </c>
      <c r="AP10" s="237">
        <f>'M5-FINAL'!F122</f>
        <v>12</v>
      </c>
      <c r="AQ10" s="237">
        <f>'M5-FINAL'!G122</f>
        <v>16</v>
      </c>
      <c r="AR10" s="237" t="str">
        <f>'M5-FINAL'!H122</f>
        <v/>
      </c>
      <c r="AS10" s="237">
        <f>'M5-FINAL'!I122</f>
        <v>16</v>
      </c>
      <c r="AT10" s="237">
        <f>'M5-FINAL'!J122</f>
        <v>12</v>
      </c>
      <c r="AU10" s="237" t="str">
        <f>'M5-FINAL'!K122</f>
        <v/>
      </c>
      <c r="AV10" s="237">
        <f>'M5-FINAL'!L122</f>
        <v>12</v>
      </c>
      <c r="AW10" s="237">
        <f>'M5-FINAL'!M122</f>
        <v>13.32</v>
      </c>
      <c r="AX10" s="237" t="str">
        <f t="shared" si="4"/>
        <v>V</v>
      </c>
      <c r="AY10" s="237">
        <f>'M6-FINAL'!D122</f>
        <v>12</v>
      </c>
      <c r="AZ10" s="237" t="str">
        <f>'M6-FINAL'!E122</f>
        <v/>
      </c>
      <c r="BA10" s="237">
        <f>'M6-FINAL'!F122</f>
        <v>12</v>
      </c>
      <c r="BB10" s="237">
        <f>'M6-FINAL'!G122</f>
        <v>12</v>
      </c>
      <c r="BC10" s="237" t="str">
        <f>'M6-FINAL'!H122</f>
        <v/>
      </c>
      <c r="BD10" s="237">
        <f>'M6-FINAL'!I122</f>
        <v>12</v>
      </c>
      <c r="BE10" s="237">
        <f>'M6-FINAL'!J122</f>
        <v>13.5</v>
      </c>
      <c r="BF10" s="237" t="str">
        <f>'M6-FINAL'!K122</f>
        <v/>
      </c>
      <c r="BG10" s="237">
        <f>'M6-FINAL'!L122</f>
        <v>13.5</v>
      </c>
      <c r="BH10" s="237">
        <f>'M6-FINAL'!M122</f>
        <v>12.45</v>
      </c>
      <c r="BI10" s="237" t="str">
        <f t="shared" si="5"/>
        <v>V</v>
      </c>
      <c r="BJ10" s="237">
        <f>M7_FINAL!E124</f>
        <v>18.5</v>
      </c>
      <c r="BK10" s="237" t="str">
        <f>M7_FINAL!F124</f>
        <v/>
      </c>
      <c r="BL10" s="237">
        <f>M7_FINAL!G124</f>
        <v>18.5</v>
      </c>
      <c r="BM10" s="237">
        <f>M7_FINAL!H124</f>
        <v>16.5</v>
      </c>
      <c r="BN10" s="237" t="str">
        <f>M7_FINAL!I124</f>
        <v/>
      </c>
      <c r="BO10" s="237">
        <f>M7_FINAL!J124</f>
        <v>16.5</v>
      </c>
      <c r="BP10" s="237">
        <f>M7_FINAL!K124</f>
        <v>17.380000000000003</v>
      </c>
      <c r="BQ10" s="237" t="str">
        <f t="shared" si="6"/>
        <v>V</v>
      </c>
      <c r="BR10" s="237">
        <f>M8FINAL!E124</f>
        <v>19</v>
      </c>
      <c r="BS10" s="237" t="str">
        <f>M8FINAL!F124</f>
        <v/>
      </c>
      <c r="BT10" s="237">
        <f>M8FINAL!G124</f>
        <v>19</v>
      </c>
      <c r="BU10" s="237">
        <f>M8FINAL!H124</f>
        <v>15.25</v>
      </c>
      <c r="BV10" s="237" t="str">
        <f>M8FINAL!I124</f>
        <v/>
      </c>
      <c r="BW10" s="237">
        <f>M8FINAL!J124</f>
        <v>15.25</v>
      </c>
      <c r="BX10" s="237">
        <f>M8FINAL!K124</f>
        <v>17.125</v>
      </c>
      <c r="BY10" s="237" t="str">
        <f t="shared" si="7"/>
        <v>V</v>
      </c>
      <c r="BZ10" s="237">
        <f t="shared" si="8"/>
        <v>15.504375000000003</v>
      </c>
      <c r="CA10" s="124" t="str">
        <f t="shared" si="9"/>
        <v xml:space="preserve">Admis(e) </v>
      </c>
      <c r="CB10" s="275" t="s">
        <v>395</v>
      </c>
      <c r="CC10" s="258">
        <v>2</v>
      </c>
    </row>
    <row r="11" spans="1:81">
      <c r="B11" s="102">
        <v>3</v>
      </c>
      <c r="C11" s="130" t="s">
        <v>409</v>
      </c>
      <c r="D11" s="128" t="s">
        <v>408</v>
      </c>
      <c r="E11" s="237">
        <f>'M1 FINAL'!D115</f>
        <v>14.3</v>
      </c>
      <c r="F11" s="237" t="str">
        <f>'M1 FINAL'!E115</f>
        <v/>
      </c>
      <c r="G11" s="237">
        <f>'M1 FINAL'!F115</f>
        <v>14.3</v>
      </c>
      <c r="H11" s="237">
        <f>'M1 FINAL'!G115</f>
        <v>13.5</v>
      </c>
      <c r="I11" s="237" t="str">
        <f>'M1 FINAL'!H115</f>
        <v/>
      </c>
      <c r="J11" s="237">
        <f>'M1 FINAL'!I115</f>
        <v>13.5</v>
      </c>
      <c r="K11" s="237">
        <f>'M1 FINAL'!J115</f>
        <v>18.5</v>
      </c>
      <c r="L11" s="237" t="str">
        <f>'M1 FINAL'!K115</f>
        <v/>
      </c>
      <c r="M11" s="237">
        <f>'M1 FINAL'!L115</f>
        <v>18.5</v>
      </c>
      <c r="N11" s="237">
        <f>'M1 FINAL'!M115</f>
        <v>15.05</v>
      </c>
      <c r="O11" s="237" t="str">
        <f t="shared" si="0"/>
        <v>V</v>
      </c>
      <c r="P11" s="237">
        <f>'M2 FINAL'!D115</f>
        <v>13.75</v>
      </c>
      <c r="Q11" s="237" t="str">
        <f>'M2 FINAL'!E115</f>
        <v/>
      </c>
      <c r="R11" s="237">
        <f>'M2 FINAL'!F115</f>
        <v>13.75</v>
      </c>
      <c r="S11" s="237">
        <f>'M2 FINAL'!G115</f>
        <v>18.5</v>
      </c>
      <c r="T11" s="237" t="str">
        <f>'M2 FINAL'!H115</f>
        <v/>
      </c>
      <c r="U11" s="237">
        <f>'M2 FINAL'!I115</f>
        <v>18.5</v>
      </c>
      <c r="V11" s="237">
        <f>'M2 FINAL'!J115</f>
        <v>15.840000000000002</v>
      </c>
      <c r="W11" s="237" t="str">
        <f t="shared" si="1"/>
        <v>V</v>
      </c>
      <c r="X11" s="237">
        <f>'M3-FINAL'!E117</f>
        <v>17.75</v>
      </c>
      <c r="Y11" s="237" t="str">
        <f>'M3-FINAL'!F117</f>
        <v/>
      </c>
      <c r="Z11" s="237">
        <f>'M3-FINAL'!G117</f>
        <v>17.75</v>
      </c>
      <c r="AA11" s="237">
        <f>'M3-FINAL'!H117</f>
        <v>19.75</v>
      </c>
      <c r="AB11" s="237" t="str">
        <f>'M3-FINAL'!I117</f>
        <v/>
      </c>
      <c r="AC11" s="237">
        <f>'M3-FINAL'!J117</f>
        <v>19.75</v>
      </c>
      <c r="AD11" s="237">
        <f>'M3-FINAL'!K117</f>
        <v>18.75</v>
      </c>
      <c r="AE11" s="237" t="str">
        <f t="shared" si="2"/>
        <v>V</v>
      </c>
      <c r="AF11" s="237">
        <f>'M4_FINAL '!E116</f>
        <v>15.125</v>
      </c>
      <c r="AG11" s="237" t="str">
        <f>IF('M4_FINAL '!F116="","",'M4_FINAL '!F116)</f>
        <v/>
      </c>
      <c r="AH11" s="237">
        <f>'M4_FINAL '!G116</f>
        <v>15.125</v>
      </c>
      <c r="AI11" s="237">
        <f>'M4_FINAL '!H116</f>
        <v>15.5</v>
      </c>
      <c r="AJ11" s="237" t="str">
        <f>IF('M4_FINAL '!I116="","",'M4_FINAL '!I116)</f>
        <v/>
      </c>
      <c r="AK11" s="237">
        <f>'M4_FINAL '!J116</f>
        <v>15.5</v>
      </c>
      <c r="AL11" s="237">
        <f>'M4_FINAL '!K116</f>
        <v>15.290000000000001</v>
      </c>
      <c r="AM11" s="237" t="str">
        <f t="shared" si="3"/>
        <v>V</v>
      </c>
      <c r="AN11" s="237">
        <f>'M5-FINAL'!D115</f>
        <v>15</v>
      </c>
      <c r="AO11" s="237" t="str">
        <f>'M5-FINAL'!E115</f>
        <v/>
      </c>
      <c r="AP11" s="237">
        <f>'M5-FINAL'!F115</f>
        <v>15</v>
      </c>
      <c r="AQ11" s="237">
        <f>'M5-FINAL'!G115</f>
        <v>18</v>
      </c>
      <c r="AR11" s="237" t="str">
        <f>'M5-FINAL'!H115</f>
        <v/>
      </c>
      <c r="AS11" s="237">
        <f>'M5-FINAL'!I115</f>
        <v>18</v>
      </c>
      <c r="AT11" s="237">
        <f>'M5-FINAL'!J115</f>
        <v>10.5</v>
      </c>
      <c r="AU11" s="237" t="str">
        <f>'M5-FINAL'!K115</f>
        <v/>
      </c>
      <c r="AV11" s="237">
        <f>'M5-FINAL'!L115</f>
        <v>10.5</v>
      </c>
      <c r="AW11" s="237">
        <f>'M5-FINAL'!M115</f>
        <v>14.46</v>
      </c>
      <c r="AX11" s="237" t="str">
        <f t="shared" si="4"/>
        <v>V</v>
      </c>
      <c r="AY11" s="237">
        <f>'M6-FINAL'!D115</f>
        <v>12</v>
      </c>
      <c r="AZ11" s="237" t="str">
        <f>'M6-FINAL'!E115</f>
        <v/>
      </c>
      <c r="BA11" s="237">
        <f>'M6-FINAL'!F115</f>
        <v>12</v>
      </c>
      <c r="BB11" s="237">
        <f>'M6-FINAL'!G115</f>
        <v>12</v>
      </c>
      <c r="BC11" s="237" t="str">
        <f>'M6-FINAL'!H115</f>
        <v/>
      </c>
      <c r="BD11" s="237">
        <f>'M6-FINAL'!I115</f>
        <v>12</v>
      </c>
      <c r="BE11" s="237">
        <f>'M6-FINAL'!J115</f>
        <v>12.5</v>
      </c>
      <c r="BF11" s="237" t="str">
        <f>'M6-FINAL'!K115</f>
        <v/>
      </c>
      <c r="BG11" s="237">
        <f>'M6-FINAL'!L115</f>
        <v>12.5</v>
      </c>
      <c r="BH11" s="237">
        <f>'M6-FINAL'!M115</f>
        <v>12.15</v>
      </c>
      <c r="BI11" s="237" t="str">
        <f t="shared" si="5"/>
        <v>V</v>
      </c>
      <c r="BJ11" s="237">
        <f>M7_FINAL!E117</f>
        <v>17.25</v>
      </c>
      <c r="BK11" s="237" t="str">
        <f>M7_FINAL!F117</f>
        <v/>
      </c>
      <c r="BL11" s="237">
        <f>M7_FINAL!G117</f>
        <v>17.25</v>
      </c>
      <c r="BM11" s="237">
        <f>M7_FINAL!H117</f>
        <v>14.5</v>
      </c>
      <c r="BN11" s="237" t="str">
        <f>M7_FINAL!I117</f>
        <v/>
      </c>
      <c r="BO11" s="237">
        <f>M7_FINAL!J117</f>
        <v>14.5</v>
      </c>
      <c r="BP11" s="237">
        <f>M7_FINAL!K117</f>
        <v>15.71</v>
      </c>
      <c r="BQ11" s="237" t="str">
        <f t="shared" si="6"/>
        <v>V</v>
      </c>
      <c r="BR11" s="237">
        <f>M8FINAL!E117</f>
        <v>20</v>
      </c>
      <c r="BS11" s="237" t="str">
        <f>M8FINAL!F117</f>
        <v/>
      </c>
      <c r="BT11" s="237">
        <f>M8FINAL!G117</f>
        <v>20</v>
      </c>
      <c r="BU11" s="237">
        <f>M8FINAL!H117</f>
        <v>13</v>
      </c>
      <c r="BV11" s="237" t="str">
        <f>M8FINAL!I117</f>
        <v/>
      </c>
      <c r="BW11" s="237">
        <f>M8FINAL!J117</f>
        <v>13</v>
      </c>
      <c r="BX11" s="237">
        <f>M8FINAL!K117</f>
        <v>16.5</v>
      </c>
      <c r="BY11" s="237" t="str">
        <f t="shared" si="7"/>
        <v>V</v>
      </c>
      <c r="BZ11" s="237">
        <f t="shared" si="8"/>
        <v>15.468750000000004</v>
      </c>
      <c r="CA11" s="124" t="str">
        <f t="shared" si="9"/>
        <v xml:space="preserve">Admis(e) </v>
      </c>
      <c r="CB11" s="274" t="s">
        <v>409</v>
      </c>
      <c r="CC11" s="258">
        <v>3</v>
      </c>
    </row>
    <row r="12" spans="1:81">
      <c r="B12" s="101">
        <v>4</v>
      </c>
      <c r="C12" s="245" t="s">
        <v>399</v>
      </c>
      <c r="D12" s="128" t="s">
        <v>398</v>
      </c>
      <c r="E12" s="237">
        <f>'M1 FINAL'!D120</f>
        <v>13.8</v>
      </c>
      <c r="F12" s="237" t="str">
        <f>'M1 FINAL'!E120</f>
        <v/>
      </c>
      <c r="G12" s="237">
        <f>'M1 FINAL'!F120</f>
        <v>13.8</v>
      </c>
      <c r="H12" s="237">
        <f>'M1 FINAL'!G120</f>
        <v>17</v>
      </c>
      <c r="I12" s="237" t="str">
        <f>'M1 FINAL'!H120</f>
        <v/>
      </c>
      <c r="J12" s="237">
        <f>'M1 FINAL'!I120</f>
        <v>17</v>
      </c>
      <c r="K12" s="237">
        <f>'M1 FINAL'!J120</f>
        <v>18.5</v>
      </c>
      <c r="L12" s="237" t="str">
        <f>'M1 FINAL'!K120</f>
        <v/>
      </c>
      <c r="M12" s="237">
        <f>'M1 FINAL'!L120</f>
        <v>18.5</v>
      </c>
      <c r="N12" s="237">
        <f>'M1 FINAL'!M120</f>
        <v>16.175000000000001</v>
      </c>
      <c r="O12" s="237" t="str">
        <f t="shared" si="0"/>
        <v>V</v>
      </c>
      <c r="P12" s="237">
        <f>'M2 FINAL'!D120</f>
        <v>15.5</v>
      </c>
      <c r="Q12" s="237" t="str">
        <f>'M2 FINAL'!E120</f>
        <v/>
      </c>
      <c r="R12" s="237">
        <f>'M2 FINAL'!F120</f>
        <v>15.5</v>
      </c>
      <c r="S12" s="237">
        <f>'M2 FINAL'!G120</f>
        <v>12.5</v>
      </c>
      <c r="T12" s="237" t="str">
        <f>'M2 FINAL'!H120</f>
        <v/>
      </c>
      <c r="U12" s="237">
        <f>'M2 FINAL'!I120</f>
        <v>12.5</v>
      </c>
      <c r="V12" s="237">
        <f>'M2 FINAL'!J120</f>
        <v>14.180000000000001</v>
      </c>
      <c r="W12" s="237" t="str">
        <f t="shared" si="1"/>
        <v>V</v>
      </c>
      <c r="X12" s="237">
        <f>'M3-FINAL'!E122</f>
        <v>10.75</v>
      </c>
      <c r="Y12" s="237" t="str">
        <f>'M3-FINAL'!F122</f>
        <v/>
      </c>
      <c r="Z12" s="237">
        <f>'M3-FINAL'!G122</f>
        <v>10.75</v>
      </c>
      <c r="AA12" s="237">
        <f>'M3-FINAL'!H122</f>
        <v>17</v>
      </c>
      <c r="AB12" s="237" t="str">
        <f>'M3-FINAL'!I122</f>
        <v/>
      </c>
      <c r="AC12" s="237">
        <f>'M3-FINAL'!J122</f>
        <v>17</v>
      </c>
      <c r="AD12" s="237">
        <f>'M3-FINAL'!K122</f>
        <v>13.875</v>
      </c>
      <c r="AE12" s="237" t="str">
        <f t="shared" si="2"/>
        <v>V</v>
      </c>
      <c r="AF12" s="237">
        <f>'M4_FINAL '!E121</f>
        <v>17.25</v>
      </c>
      <c r="AG12" s="237" t="str">
        <f>IF('M4_FINAL '!F121="","",'M4_FINAL '!F121)</f>
        <v/>
      </c>
      <c r="AH12" s="237">
        <f>'M4_FINAL '!G121</f>
        <v>17.25</v>
      </c>
      <c r="AI12" s="237">
        <f>'M4_FINAL '!H121</f>
        <v>17.75</v>
      </c>
      <c r="AJ12" s="237" t="str">
        <f>IF('M4_FINAL '!I121="","",'M4_FINAL '!I121)</f>
        <v/>
      </c>
      <c r="AK12" s="237">
        <f>'M4_FINAL '!J121</f>
        <v>17.75</v>
      </c>
      <c r="AL12" s="237">
        <f>'M4_FINAL '!K121</f>
        <v>17.47</v>
      </c>
      <c r="AM12" s="237" t="str">
        <f t="shared" si="3"/>
        <v>V</v>
      </c>
      <c r="AN12" s="237">
        <f>'M5-FINAL'!D120</f>
        <v>14</v>
      </c>
      <c r="AO12" s="237" t="str">
        <f>'M5-FINAL'!E120</f>
        <v/>
      </c>
      <c r="AP12" s="237">
        <f>'M5-FINAL'!F120</f>
        <v>14</v>
      </c>
      <c r="AQ12" s="237">
        <f>'M5-FINAL'!G120</f>
        <v>17</v>
      </c>
      <c r="AR12" s="237" t="str">
        <f>'M5-FINAL'!H120</f>
        <v/>
      </c>
      <c r="AS12" s="237">
        <f>'M5-FINAL'!I120</f>
        <v>17</v>
      </c>
      <c r="AT12" s="237">
        <f>'M5-FINAL'!J120</f>
        <v>10.5</v>
      </c>
      <c r="AU12" s="237" t="str">
        <f>'M5-FINAL'!K120</f>
        <v/>
      </c>
      <c r="AV12" s="237">
        <f>'M5-FINAL'!L120</f>
        <v>10.5</v>
      </c>
      <c r="AW12" s="237">
        <f>'M5-FINAL'!M120</f>
        <v>13.8</v>
      </c>
      <c r="AX12" s="237" t="str">
        <f t="shared" si="4"/>
        <v>V</v>
      </c>
      <c r="AY12" s="237">
        <f>'M6-FINAL'!D120</f>
        <v>12.5</v>
      </c>
      <c r="AZ12" s="237" t="str">
        <f>'M6-FINAL'!E120</f>
        <v/>
      </c>
      <c r="BA12" s="237">
        <f>'M6-FINAL'!F120</f>
        <v>12.5</v>
      </c>
      <c r="BB12" s="237">
        <f>'M6-FINAL'!G120</f>
        <v>12.5</v>
      </c>
      <c r="BC12" s="237" t="str">
        <f>'M6-FINAL'!H120</f>
        <v/>
      </c>
      <c r="BD12" s="237">
        <f>'M6-FINAL'!I120</f>
        <v>12.5</v>
      </c>
      <c r="BE12" s="237">
        <f>'M6-FINAL'!J120</f>
        <v>12</v>
      </c>
      <c r="BF12" s="237" t="str">
        <f>'M6-FINAL'!K120</f>
        <v/>
      </c>
      <c r="BG12" s="237">
        <f>'M6-FINAL'!L120</f>
        <v>12</v>
      </c>
      <c r="BH12" s="237">
        <f>'M6-FINAL'!M120</f>
        <v>12.35</v>
      </c>
      <c r="BI12" s="237" t="str">
        <f t="shared" si="5"/>
        <v>V</v>
      </c>
      <c r="BJ12" s="237">
        <f>M7_FINAL!E122</f>
        <v>19</v>
      </c>
      <c r="BK12" s="237" t="str">
        <f>M7_FINAL!F122</f>
        <v/>
      </c>
      <c r="BL12" s="237">
        <f>M7_FINAL!G122</f>
        <v>19</v>
      </c>
      <c r="BM12" s="237">
        <f>M7_FINAL!H122</f>
        <v>18.5</v>
      </c>
      <c r="BN12" s="237" t="str">
        <f>M7_FINAL!I122</f>
        <v/>
      </c>
      <c r="BO12" s="237">
        <f>M7_FINAL!J122</f>
        <v>18.5</v>
      </c>
      <c r="BP12" s="237">
        <f>M7_FINAL!K122</f>
        <v>18.72</v>
      </c>
      <c r="BQ12" s="237" t="str">
        <f t="shared" si="6"/>
        <v>V</v>
      </c>
      <c r="BR12" s="237">
        <f>M8FINAL!E122</f>
        <v>20</v>
      </c>
      <c r="BS12" s="237" t="str">
        <f>M8FINAL!F122</f>
        <v/>
      </c>
      <c r="BT12" s="237">
        <f>M8FINAL!G122</f>
        <v>20</v>
      </c>
      <c r="BU12" s="237">
        <f>M8FINAL!H122</f>
        <v>14</v>
      </c>
      <c r="BV12" s="237" t="str">
        <f>M8FINAL!I122</f>
        <v/>
      </c>
      <c r="BW12" s="237">
        <f>M8FINAL!J122</f>
        <v>14</v>
      </c>
      <c r="BX12" s="237">
        <f>M8FINAL!K122</f>
        <v>17</v>
      </c>
      <c r="BY12" s="237" t="str">
        <f t="shared" si="7"/>
        <v>V</v>
      </c>
      <c r="BZ12" s="237">
        <f t="shared" si="8"/>
        <v>15.446249999999999</v>
      </c>
      <c r="CA12" s="124" t="str">
        <f t="shared" si="9"/>
        <v xml:space="preserve">Admis(e) </v>
      </c>
      <c r="CB12" s="245" t="s">
        <v>399</v>
      </c>
      <c r="CC12" s="258">
        <v>4</v>
      </c>
    </row>
    <row r="13" spans="1:81">
      <c r="B13" s="102">
        <v>5</v>
      </c>
      <c r="C13" s="130" t="s">
        <v>472</v>
      </c>
      <c r="D13" s="128" t="s">
        <v>187</v>
      </c>
      <c r="E13" s="237">
        <f>'M1 FINAL'!D76</f>
        <v>14</v>
      </c>
      <c r="F13" s="237" t="str">
        <f>'M1 FINAL'!E76</f>
        <v/>
      </c>
      <c r="G13" s="237">
        <f>'M1 FINAL'!F76</f>
        <v>14</v>
      </c>
      <c r="H13" s="237">
        <f>'M1 FINAL'!G76</f>
        <v>13.5</v>
      </c>
      <c r="I13" s="237" t="str">
        <f>'M1 FINAL'!H76</f>
        <v/>
      </c>
      <c r="J13" s="237">
        <f>'M1 FINAL'!I76</f>
        <v>13.5</v>
      </c>
      <c r="K13" s="237">
        <f>'M1 FINAL'!J76</f>
        <v>14.5</v>
      </c>
      <c r="L13" s="237" t="str">
        <f>'M1 FINAL'!K76</f>
        <v/>
      </c>
      <c r="M13" s="237">
        <f>'M1 FINAL'!L76</f>
        <v>14.5</v>
      </c>
      <c r="N13" s="237">
        <f>'M1 FINAL'!M76</f>
        <v>13.9375</v>
      </c>
      <c r="O13" s="237" t="str">
        <f t="shared" si="0"/>
        <v>V</v>
      </c>
      <c r="P13" s="237">
        <f>'M2 FINAL'!D76</f>
        <v>14.5</v>
      </c>
      <c r="Q13" s="237" t="str">
        <f>'M2 FINAL'!E76</f>
        <v/>
      </c>
      <c r="R13" s="237">
        <f>'M2 FINAL'!F76</f>
        <v>14.5</v>
      </c>
      <c r="S13" s="237">
        <f>'M2 FINAL'!G76</f>
        <v>17.25</v>
      </c>
      <c r="T13" s="237" t="str">
        <f>'M2 FINAL'!H76</f>
        <v/>
      </c>
      <c r="U13" s="237">
        <f>'M2 FINAL'!I76</f>
        <v>17.25</v>
      </c>
      <c r="V13" s="237">
        <f>'M2 FINAL'!J76</f>
        <v>15.71</v>
      </c>
      <c r="W13" s="237" t="str">
        <f t="shared" si="1"/>
        <v>V</v>
      </c>
      <c r="X13" s="237">
        <f>'M3-FINAL'!E78</f>
        <v>16</v>
      </c>
      <c r="Y13" s="237" t="str">
        <f>'M3-FINAL'!F78</f>
        <v/>
      </c>
      <c r="Z13" s="237">
        <f>'M3-FINAL'!G78</f>
        <v>16</v>
      </c>
      <c r="AA13" s="237">
        <f>'M3-FINAL'!H78</f>
        <v>16.25</v>
      </c>
      <c r="AB13" s="237" t="str">
        <f>'M3-FINAL'!I78</f>
        <v/>
      </c>
      <c r="AC13" s="237">
        <f>'M3-FINAL'!J78</f>
        <v>16.25</v>
      </c>
      <c r="AD13" s="237">
        <f>'M3-FINAL'!K78</f>
        <v>16.125</v>
      </c>
      <c r="AE13" s="237" t="str">
        <f t="shared" si="2"/>
        <v>V</v>
      </c>
      <c r="AF13" s="237">
        <f>'M4_FINAL '!E77</f>
        <v>14.5</v>
      </c>
      <c r="AG13" s="237" t="str">
        <f>IF('M4_FINAL '!F77="","",'M4_FINAL '!F77)</f>
        <v/>
      </c>
      <c r="AH13" s="237">
        <f>'M4_FINAL '!G77</f>
        <v>14.5</v>
      </c>
      <c r="AI13" s="237">
        <f>'M4_FINAL '!H77</f>
        <v>16.5</v>
      </c>
      <c r="AJ13" s="237" t="str">
        <f>IF('M4_FINAL '!I77="","",'M4_FINAL '!I77)</f>
        <v/>
      </c>
      <c r="AK13" s="237">
        <f>'M4_FINAL '!J77</f>
        <v>16.5</v>
      </c>
      <c r="AL13" s="237">
        <f>'M4_FINAL '!K77</f>
        <v>15.38</v>
      </c>
      <c r="AM13" s="237" t="str">
        <f t="shared" si="3"/>
        <v>V</v>
      </c>
      <c r="AN13" s="237">
        <f>'M5-FINAL'!D76</f>
        <v>12.399999999999999</v>
      </c>
      <c r="AO13" s="237" t="str">
        <f>'M5-FINAL'!E76</f>
        <v/>
      </c>
      <c r="AP13" s="237">
        <f>'M5-FINAL'!F76</f>
        <v>12.399999999999999</v>
      </c>
      <c r="AQ13" s="237">
        <f>'M5-FINAL'!G76</f>
        <v>16</v>
      </c>
      <c r="AR13" s="237" t="str">
        <f>'M5-FINAL'!H76</f>
        <v/>
      </c>
      <c r="AS13" s="237">
        <f>'M5-FINAL'!I76</f>
        <v>16</v>
      </c>
      <c r="AT13" s="237">
        <f>'M5-FINAL'!J76</f>
        <v>15</v>
      </c>
      <c r="AU13" s="237" t="str">
        <f>'M5-FINAL'!K76</f>
        <v/>
      </c>
      <c r="AV13" s="237">
        <f>'M5-FINAL'!L76</f>
        <v>15</v>
      </c>
      <c r="AW13" s="237">
        <f>'M5-FINAL'!M76</f>
        <v>14.472000000000001</v>
      </c>
      <c r="AX13" s="237" t="str">
        <f t="shared" si="4"/>
        <v>V</v>
      </c>
      <c r="AY13" s="237">
        <f>'M6-FINAL'!D76</f>
        <v>15.5</v>
      </c>
      <c r="AZ13" s="237" t="str">
        <f>'M6-FINAL'!E76</f>
        <v/>
      </c>
      <c r="BA13" s="237">
        <f>'M6-FINAL'!F76</f>
        <v>15.5</v>
      </c>
      <c r="BB13" s="237">
        <f>'M6-FINAL'!G76</f>
        <v>15.5</v>
      </c>
      <c r="BC13" s="237" t="str">
        <f>'M6-FINAL'!H76</f>
        <v/>
      </c>
      <c r="BD13" s="237">
        <f>'M6-FINAL'!I76</f>
        <v>15.5</v>
      </c>
      <c r="BE13" s="237">
        <f>'M6-FINAL'!J76</f>
        <v>13.5</v>
      </c>
      <c r="BF13" s="237" t="str">
        <f>'M6-FINAL'!K76</f>
        <v/>
      </c>
      <c r="BG13" s="237">
        <f>'M6-FINAL'!L76</f>
        <v>13.5</v>
      </c>
      <c r="BH13" s="237">
        <f>'M6-FINAL'!M76</f>
        <v>14.899999999999999</v>
      </c>
      <c r="BI13" s="237" t="str">
        <f t="shared" si="5"/>
        <v>V</v>
      </c>
      <c r="BJ13" s="237">
        <f>M7_FINAL!E78</f>
        <v>16.75</v>
      </c>
      <c r="BK13" s="237" t="str">
        <f>M7_FINAL!F78</f>
        <v/>
      </c>
      <c r="BL13" s="237">
        <f>M7_FINAL!G78</f>
        <v>16.75</v>
      </c>
      <c r="BM13" s="237">
        <f>M7_FINAL!H78</f>
        <v>14.5</v>
      </c>
      <c r="BN13" s="237" t="str">
        <f>M7_FINAL!I78</f>
        <v/>
      </c>
      <c r="BO13" s="237">
        <f>M7_FINAL!J78</f>
        <v>14.5</v>
      </c>
      <c r="BP13" s="237">
        <f>M7_FINAL!K78</f>
        <v>15.490000000000002</v>
      </c>
      <c r="BQ13" s="237" t="str">
        <f t="shared" si="6"/>
        <v>V</v>
      </c>
      <c r="BR13" s="237">
        <f>M8FINAL!E78</f>
        <v>20</v>
      </c>
      <c r="BS13" s="237" t="str">
        <f>M8FINAL!F78</f>
        <v/>
      </c>
      <c r="BT13" s="237">
        <f>M8FINAL!G78</f>
        <v>20</v>
      </c>
      <c r="BU13" s="237">
        <f>M8FINAL!H78</f>
        <v>13.75</v>
      </c>
      <c r="BV13" s="237" t="str">
        <f>M8FINAL!I78</f>
        <v/>
      </c>
      <c r="BW13" s="237">
        <f>M8FINAL!J78</f>
        <v>13.75</v>
      </c>
      <c r="BX13" s="237">
        <f>M8FINAL!K78</f>
        <v>16.875</v>
      </c>
      <c r="BY13" s="237" t="str">
        <f t="shared" si="7"/>
        <v>V</v>
      </c>
      <c r="BZ13" s="237">
        <f t="shared" si="8"/>
        <v>15.361187500000003</v>
      </c>
      <c r="CA13" s="124" t="str">
        <f t="shared" si="9"/>
        <v xml:space="preserve">Admis(e) </v>
      </c>
      <c r="CB13" s="274" t="s">
        <v>472</v>
      </c>
      <c r="CC13" s="258">
        <v>5</v>
      </c>
    </row>
    <row r="14" spans="1:81">
      <c r="B14" s="101">
        <v>6</v>
      </c>
      <c r="C14" s="129" t="s">
        <v>425</v>
      </c>
      <c r="D14" s="128" t="s">
        <v>386</v>
      </c>
      <c r="E14" s="237">
        <f>'M1 FINAL'!D106</f>
        <v>7.4</v>
      </c>
      <c r="F14" s="237" t="str">
        <f>'M1 FINAL'!E106</f>
        <v/>
      </c>
      <c r="G14" s="237">
        <f>'M1 FINAL'!F106</f>
        <v>7.4</v>
      </c>
      <c r="H14" s="237">
        <f>'M1 FINAL'!G106</f>
        <v>17</v>
      </c>
      <c r="I14" s="237" t="str">
        <f>'M1 FINAL'!H106</f>
        <v/>
      </c>
      <c r="J14" s="237">
        <f>'M1 FINAL'!I106</f>
        <v>17</v>
      </c>
      <c r="K14" s="237">
        <f>'M1 FINAL'!J106</f>
        <v>19.75</v>
      </c>
      <c r="L14" s="237" t="str">
        <f>'M1 FINAL'!K106</f>
        <v/>
      </c>
      <c r="M14" s="237">
        <f>'M1 FINAL'!L106</f>
        <v>19.75</v>
      </c>
      <c r="N14" s="237">
        <f>'M1 FINAL'!M106</f>
        <v>14.0875</v>
      </c>
      <c r="O14" s="237" t="str">
        <f t="shared" si="0"/>
        <v>V</v>
      </c>
      <c r="P14" s="237">
        <f>'M2 FINAL'!D106</f>
        <v>13.25</v>
      </c>
      <c r="Q14" s="237" t="str">
        <f>'M2 FINAL'!E106</f>
        <v/>
      </c>
      <c r="R14" s="237">
        <f>'M2 FINAL'!F106</f>
        <v>13.25</v>
      </c>
      <c r="S14" s="237">
        <f>'M2 FINAL'!G106</f>
        <v>16.25</v>
      </c>
      <c r="T14" s="237" t="str">
        <f>'M2 FINAL'!H106</f>
        <v/>
      </c>
      <c r="U14" s="237">
        <f>'M2 FINAL'!I106</f>
        <v>16.25</v>
      </c>
      <c r="V14" s="237">
        <f>'M2 FINAL'!J106</f>
        <v>14.57</v>
      </c>
      <c r="W14" s="237" t="str">
        <f t="shared" si="1"/>
        <v>V</v>
      </c>
      <c r="X14" s="237">
        <f>'M3-FINAL'!E108</f>
        <v>8.625</v>
      </c>
      <c r="Y14" s="237" t="str">
        <f>'M3-FINAL'!F108</f>
        <v/>
      </c>
      <c r="Z14" s="237">
        <f>'M3-FINAL'!G108</f>
        <v>8.625</v>
      </c>
      <c r="AA14" s="237">
        <f>'M3-FINAL'!H108</f>
        <v>18</v>
      </c>
      <c r="AB14" s="237" t="str">
        <f>'M3-FINAL'!I108</f>
        <v/>
      </c>
      <c r="AC14" s="237">
        <f>'M3-FINAL'!J108</f>
        <v>18</v>
      </c>
      <c r="AD14" s="237">
        <f>'M3-FINAL'!K108</f>
        <v>13.3125</v>
      </c>
      <c r="AE14" s="237" t="str">
        <f t="shared" si="2"/>
        <v>V</v>
      </c>
      <c r="AF14" s="237">
        <f>'M4_FINAL '!E107</f>
        <v>19</v>
      </c>
      <c r="AG14" s="237" t="str">
        <f>IF('M4_FINAL '!F107="","",'M4_FINAL '!F107)</f>
        <v/>
      </c>
      <c r="AH14" s="237">
        <f>'M4_FINAL '!G107</f>
        <v>19</v>
      </c>
      <c r="AI14" s="237">
        <f>'M4_FINAL '!H107</f>
        <v>17.25</v>
      </c>
      <c r="AJ14" s="237" t="str">
        <f>IF('M4_FINAL '!I107="","",'M4_FINAL '!I107)</f>
        <v/>
      </c>
      <c r="AK14" s="237">
        <f>'M4_FINAL '!J107</f>
        <v>17.25</v>
      </c>
      <c r="AL14" s="237">
        <f>'M4_FINAL '!K107</f>
        <v>18.23</v>
      </c>
      <c r="AM14" s="237" t="str">
        <f t="shared" si="3"/>
        <v>V</v>
      </c>
      <c r="AN14" s="237">
        <f>'M5-FINAL'!D106</f>
        <v>12</v>
      </c>
      <c r="AO14" s="237" t="str">
        <f>'M5-FINAL'!E106</f>
        <v/>
      </c>
      <c r="AP14" s="237">
        <f>'M5-FINAL'!F106</f>
        <v>12</v>
      </c>
      <c r="AQ14" s="237">
        <f>'M5-FINAL'!G106</f>
        <v>17</v>
      </c>
      <c r="AR14" s="237" t="str">
        <f>'M5-FINAL'!H106</f>
        <v/>
      </c>
      <c r="AS14" s="237">
        <f>'M5-FINAL'!I106</f>
        <v>17</v>
      </c>
      <c r="AT14" s="237">
        <f>'M5-FINAL'!J106</f>
        <v>15</v>
      </c>
      <c r="AU14" s="237" t="str">
        <f>'M5-FINAL'!K106</f>
        <v/>
      </c>
      <c r="AV14" s="237">
        <f>'M5-FINAL'!L106</f>
        <v>15</v>
      </c>
      <c r="AW14" s="237">
        <f>'M5-FINAL'!M106</f>
        <v>14.670000000000002</v>
      </c>
      <c r="AX14" s="237" t="str">
        <f t="shared" si="4"/>
        <v>V</v>
      </c>
      <c r="AY14" s="237">
        <f>'M6-FINAL'!D106</f>
        <v>14.5</v>
      </c>
      <c r="AZ14" s="237" t="str">
        <f>'M6-FINAL'!E106</f>
        <v/>
      </c>
      <c r="BA14" s="237">
        <f>'M6-FINAL'!F106</f>
        <v>14.5</v>
      </c>
      <c r="BB14" s="237">
        <f>'M6-FINAL'!G106</f>
        <v>14.5</v>
      </c>
      <c r="BC14" s="237" t="str">
        <f>'M6-FINAL'!H106</f>
        <v/>
      </c>
      <c r="BD14" s="237">
        <f>'M6-FINAL'!I106</f>
        <v>14.5</v>
      </c>
      <c r="BE14" s="237">
        <f>'M6-FINAL'!J106</f>
        <v>13.5</v>
      </c>
      <c r="BF14" s="237" t="str">
        <f>'M6-FINAL'!K106</f>
        <v/>
      </c>
      <c r="BG14" s="237">
        <f>'M6-FINAL'!L106</f>
        <v>13.5</v>
      </c>
      <c r="BH14" s="237">
        <f>'M6-FINAL'!M106</f>
        <v>14.2</v>
      </c>
      <c r="BI14" s="237" t="str">
        <f t="shared" si="5"/>
        <v>V</v>
      </c>
      <c r="BJ14" s="237">
        <f>M7_FINAL!E108</f>
        <v>19.75</v>
      </c>
      <c r="BK14" s="237" t="str">
        <f>M7_FINAL!F108</f>
        <v/>
      </c>
      <c r="BL14" s="237">
        <f>M7_FINAL!G108</f>
        <v>19.75</v>
      </c>
      <c r="BM14" s="237">
        <f>M7_FINAL!H108</f>
        <v>15</v>
      </c>
      <c r="BN14" s="237" t="str">
        <f>M7_FINAL!I108</f>
        <v/>
      </c>
      <c r="BO14" s="237">
        <f>M7_FINAL!J108</f>
        <v>15</v>
      </c>
      <c r="BP14" s="237">
        <f>M7_FINAL!K108</f>
        <v>17.09</v>
      </c>
      <c r="BQ14" s="237" t="str">
        <f t="shared" si="6"/>
        <v>V</v>
      </c>
      <c r="BR14" s="237">
        <f>M8FINAL!E108</f>
        <v>18</v>
      </c>
      <c r="BS14" s="237" t="str">
        <f>M8FINAL!F108</f>
        <v/>
      </c>
      <c r="BT14" s="237">
        <f>M8FINAL!G108</f>
        <v>18</v>
      </c>
      <c r="BU14" s="237">
        <f>M8FINAL!H108</f>
        <v>15.25</v>
      </c>
      <c r="BV14" s="237" t="str">
        <f>M8FINAL!I108</f>
        <v/>
      </c>
      <c r="BW14" s="237">
        <f>M8FINAL!J108</f>
        <v>15.25</v>
      </c>
      <c r="BX14" s="237">
        <f>M8FINAL!K108</f>
        <v>16.625</v>
      </c>
      <c r="BY14" s="237" t="str">
        <f t="shared" si="7"/>
        <v>V</v>
      </c>
      <c r="BZ14" s="237">
        <f t="shared" si="8"/>
        <v>15.348125000000001</v>
      </c>
      <c r="CA14" s="124" t="str">
        <f t="shared" si="9"/>
        <v xml:space="preserve">Admis(e) </v>
      </c>
      <c r="CB14" s="275" t="s">
        <v>425</v>
      </c>
      <c r="CC14" s="258">
        <v>6</v>
      </c>
    </row>
    <row r="15" spans="1:81">
      <c r="B15" s="102">
        <v>7</v>
      </c>
      <c r="C15" s="140" t="s">
        <v>360</v>
      </c>
      <c r="D15" s="139" t="s">
        <v>359</v>
      </c>
      <c r="E15" s="237">
        <f>'M1 FINAL'!D142</f>
        <v>13.4</v>
      </c>
      <c r="F15" s="237" t="str">
        <f>'M1 FINAL'!E142</f>
        <v/>
      </c>
      <c r="G15" s="237">
        <f>'M1 FINAL'!F142</f>
        <v>13.4</v>
      </c>
      <c r="H15" s="237">
        <f>'M1 FINAL'!G142</f>
        <v>17</v>
      </c>
      <c r="I15" s="237" t="str">
        <f>'M1 FINAL'!H142</f>
        <v/>
      </c>
      <c r="J15" s="237">
        <f>'M1 FINAL'!I142</f>
        <v>17</v>
      </c>
      <c r="K15" s="237">
        <f>'M1 FINAL'!J142</f>
        <v>18</v>
      </c>
      <c r="L15" s="237" t="str">
        <f>'M1 FINAL'!K142</f>
        <v/>
      </c>
      <c r="M15" s="237">
        <f>'M1 FINAL'!L142</f>
        <v>18</v>
      </c>
      <c r="N15" s="237">
        <f>'M1 FINAL'!M142</f>
        <v>15.9</v>
      </c>
      <c r="O15" s="237" t="str">
        <f t="shared" si="0"/>
        <v>V</v>
      </c>
      <c r="P15" s="237">
        <f>'M2 FINAL'!D142</f>
        <v>17.25</v>
      </c>
      <c r="Q15" s="237" t="str">
        <f>'M2 FINAL'!E142</f>
        <v/>
      </c>
      <c r="R15" s="237">
        <f>'M2 FINAL'!F142</f>
        <v>17.25</v>
      </c>
      <c r="S15" s="237">
        <f>'M2 FINAL'!G142</f>
        <v>15.75</v>
      </c>
      <c r="T15" s="237" t="str">
        <f>'M2 FINAL'!H142</f>
        <v/>
      </c>
      <c r="U15" s="237">
        <f>'M2 FINAL'!I142</f>
        <v>15.75</v>
      </c>
      <c r="V15" s="237">
        <f>'M2 FINAL'!J142</f>
        <v>16.59</v>
      </c>
      <c r="W15" s="237" t="str">
        <f t="shared" si="1"/>
        <v>V</v>
      </c>
      <c r="X15" s="237">
        <f>'M3-FINAL'!E144</f>
        <v>13.25</v>
      </c>
      <c r="Y15" s="237" t="str">
        <f>'M3-FINAL'!F144</f>
        <v/>
      </c>
      <c r="Z15" s="237">
        <f>'M3-FINAL'!G144</f>
        <v>13.25</v>
      </c>
      <c r="AA15" s="237">
        <f>'M3-FINAL'!H144</f>
        <v>13.5</v>
      </c>
      <c r="AB15" s="237" t="str">
        <f>'M3-FINAL'!I144</f>
        <v/>
      </c>
      <c r="AC15" s="237">
        <f>'M3-FINAL'!J144</f>
        <v>13.5</v>
      </c>
      <c r="AD15" s="237">
        <f>'M3-FINAL'!K144</f>
        <v>13.375</v>
      </c>
      <c r="AE15" s="237" t="str">
        <f t="shared" si="2"/>
        <v>V</v>
      </c>
      <c r="AF15" s="237">
        <f>'M4_FINAL '!E143</f>
        <v>16.125</v>
      </c>
      <c r="AG15" s="237" t="str">
        <f>IF('M4_FINAL '!F143="","",'M4_FINAL '!F143)</f>
        <v/>
      </c>
      <c r="AH15" s="237">
        <f>'M4_FINAL '!G143</f>
        <v>16.125</v>
      </c>
      <c r="AI15" s="237">
        <f>'M4_FINAL '!H143</f>
        <v>10.5</v>
      </c>
      <c r="AJ15" s="237" t="str">
        <f>IF('M4_FINAL '!I143="","",'M4_FINAL '!I143)</f>
        <v/>
      </c>
      <c r="AK15" s="237">
        <f>'M4_FINAL '!J143</f>
        <v>10.5</v>
      </c>
      <c r="AL15" s="237">
        <f>'M4_FINAL '!K143</f>
        <v>13.650000000000002</v>
      </c>
      <c r="AM15" s="237" t="str">
        <f t="shared" si="3"/>
        <v>V</v>
      </c>
      <c r="AN15" s="237">
        <f>'M5-FINAL'!D142</f>
        <v>14.4</v>
      </c>
      <c r="AO15" s="237" t="str">
        <f>'M5-FINAL'!E142</f>
        <v/>
      </c>
      <c r="AP15" s="237">
        <f>'M5-FINAL'!F142</f>
        <v>14.4</v>
      </c>
      <c r="AQ15" s="237">
        <f>'M5-FINAL'!G142</f>
        <v>18</v>
      </c>
      <c r="AR15" s="237" t="str">
        <f>'M5-FINAL'!H142</f>
        <v/>
      </c>
      <c r="AS15" s="237">
        <f>'M5-FINAL'!I142</f>
        <v>18</v>
      </c>
      <c r="AT15" s="237">
        <f>'M5-FINAL'!J142</f>
        <v>15</v>
      </c>
      <c r="AU15" s="237" t="str">
        <f>'M5-FINAL'!K142</f>
        <v/>
      </c>
      <c r="AV15" s="237">
        <f>'M5-FINAL'!L142</f>
        <v>15</v>
      </c>
      <c r="AW15" s="237">
        <f>'M5-FINAL'!M142</f>
        <v>15.792000000000002</v>
      </c>
      <c r="AX15" s="237" t="str">
        <f t="shared" si="4"/>
        <v>V</v>
      </c>
      <c r="AY15" s="237">
        <f>'M6-FINAL'!D142</f>
        <v>15</v>
      </c>
      <c r="AZ15" s="237" t="str">
        <f>'M6-FINAL'!E142</f>
        <v/>
      </c>
      <c r="BA15" s="237">
        <f>'M6-FINAL'!F142</f>
        <v>15</v>
      </c>
      <c r="BB15" s="237">
        <f>'M6-FINAL'!G142</f>
        <v>15</v>
      </c>
      <c r="BC15" s="237" t="str">
        <f>'M6-FINAL'!H142</f>
        <v/>
      </c>
      <c r="BD15" s="237">
        <f>'M6-FINAL'!I142</f>
        <v>15</v>
      </c>
      <c r="BE15" s="237">
        <f>'M6-FINAL'!J142</f>
        <v>13.5</v>
      </c>
      <c r="BF15" s="237" t="str">
        <f>'M6-FINAL'!K142</f>
        <v/>
      </c>
      <c r="BG15" s="237">
        <f>'M6-FINAL'!L142</f>
        <v>13.5</v>
      </c>
      <c r="BH15" s="237">
        <f>'M6-FINAL'!M142</f>
        <v>14.55</v>
      </c>
      <c r="BI15" s="237" t="str">
        <f t="shared" si="5"/>
        <v>V</v>
      </c>
      <c r="BJ15" s="237">
        <f>M7_FINAL!E144</f>
        <v>17.75</v>
      </c>
      <c r="BK15" s="237" t="str">
        <f>M7_FINAL!F144</f>
        <v/>
      </c>
      <c r="BL15" s="237">
        <f>M7_FINAL!G144</f>
        <v>17.75</v>
      </c>
      <c r="BM15" s="237">
        <f>M7_FINAL!H144</f>
        <v>14</v>
      </c>
      <c r="BN15" s="237" t="str">
        <f>M7_FINAL!I144</f>
        <v/>
      </c>
      <c r="BO15" s="237">
        <f>M7_FINAL!J144</f>
        <v>14</v>
      </c>
      <c r="BP15" s="237">
        <f>M7_FINAL!K144</f>
        <v>15.65</v>
      </c>
      <c r="BQ15" s="237" t="str">
        <f t="shared" si="6"/>
        <v>V</v>
      </c>
      <c r="BR15" s="237">
        <f>M8FINAL!E144</f>
        <v>20</v>
      </c>
      <c r="BS15" s="237" t="str">
        <f>M8FINAL!F144</f>
        <v/>
      </c>
      <c r="BT15" s="237">
        <f>M8FINAL!G144</f>
        <v>20</v>
      </c>
      <c r="BU15" s="237">
        <f>M8FINAL!H144</f>
        <v>14.5</v>
      </c>
      <c r="BV15" s="237" t="str">
        <f>M8FINAL!I144</f>
        <v/>
      </c>
      <c r="BW15" s="237">
        <f>M8FINAL!J144</f>
        <v>14.5</v>
      </c>
      <c r="BX15" s="237">
        <f>M8FINAL!K144</f>
        <v>17.25</v>
      </c>
      <c r="BY15" s="237" t="str">
        <f t="shared" si="7"/>
        <v>V</v>
      </c>
      <c r="BZ15" s="237">
        <f t="shared" si="8"/>
        <v>15.344625000000001</v>
      </c>
      <c r="CA15" s="124" t="str">
        <f t="shared" si="9"/>
        <v xml:space="preserve">Admis(e) </v>
      </c>
      <c r="CB15" s="276" t="s">
        <v>360</v>
      </c>
      <c r="CC15" s="258">
        <v>7</v>
      </c>
    </row>
    <row r="16" spans="1:81">
      <c r="B16" s="101">
        <v>8</v>
      </c>
      <c r="C16" s="246" t="s">
        <v>449</v>
      </c>
      <c r="D16" s="137" t="s">
        <v>448</v>
      </c>
      <c r="E16" s="237">
        <f>'M1 FINAL'!D90</f>
        <v>12.600000000000001</v>
      </c>
      <c r="F16" s="237" t="str">
        <f>'M1 FINAL'!E90</f>
        <v/>
      </c>
      <c r="G16" s="237">
        <f>'M1 FINAL'!F90</f>
        <v>12.600000000000001</v>
      </c>
      <c r="H16" s="237">
        <f>'M1 FINAL'!G90</f>
        <v>13</v>
      </c>
      <c r="I16" s="237" t="str">
        <f>'M1 FINAL'!H90</f>
        <v/>
      </c>
      <c r="J16" s="237">
        <f>'M1 FINAL'!I90</f>
        <v>13</v>
      </c>
      <c r="K16" s="237">
        <f>'M1 FINAL'!J90</f>
        <v>17</v>
      </c>
      <c r="L16" s="237" t="str">
        <f>'M1 FINAL'!K90</f>
        <v/>
      </c>
      <c r="M16" s="237">
        <f>'M1 FINAL'!L90</f>
        <v>17</v>
      </c>
      <c r="N16" s="237">
        <f>'M1 FINAL'!M90</f>
        <v>13.850000000000001</v>
      </c>
      <c r="O16" s="237" t="str">
        <f t="shared" si="0"/>
        <v>V</v>
      </c>
      <c r="P16" s="237">
        <f>'M2 FINAL'!D90</f>
        <v>16.5</v>
      </c>
      <c r="Q16" s="237" t="str">
        <f>'M2 FINAL'!E90</f>
        <v/>
      </c>
      <c r="R16" s="237">
        <f>'M2 FINAL'!F90</f>
        <v>16.5</v>
      </c>
      <c r="S16" s="237">
        <f>'M2 FINAL'!G90</f>
        <v>14</v>
      </c>
      <c r="T16" s="237" t="str">
        <f>'M2 FINAL'!H90</f>
        <v/>
      </c>
      <c r="U16" s="237">
        <f>'M2 FINAL'!I90</f>
        <v>14</v>
      </c>
      <c r="V16" s="237">
        <f>'M2 FINAL'!J90</f>
        <v>15.4</v>
      </c>
      <c r="W16" s="237" t="str">
        <f t="shared" si="1"/>
        <v>V</v>
      </c>
      <c r="X16" s="237">
        <f>'M3-FINAL'!E92</f>
        <v>15</v>
      </c>
      <c r="Y16" s="237" t="str">
        <f>'M3-FINAL'!F92</f>
        <v/>
      </c>
      <c r="Z16" s="237">
        <f>'M3-FINAL'!G92</f>
        <v>15</v>
      </c>
      <c r="AA16" s="237">
        <f>'M3-FINAL'!H92</f>
        <v>17.25</v>
      </c>
      <c r="AB16" s="237" t="str">
        <f>'M3-FINAL'!I92</f>
        <v/>
      </c>
      <c r="AC16" s="237">
        <f>'M3-FINAL'!J92</f>
        <v>17.25</v>
      </c>
      <c r="AD16" s="237">
        <f>'M3-FINAL'!K92</f>
        <v>16.125</v>
      </c>
      <c r="AE16" s="237" t="str">
        <f t="shared" si="2"/>
        <v>V</v>
      </c>
      <c r="AF16" s="237">
        <f>'M4_FINAL '!E91</f>
        <v>13.75</v>
      </c>
      <c r="AG16" s="237" t="str">
        <f>IF('M4_FINAL '!F91="","",'M4_FINAL '!F91)</f>
        <v/>
      </c>
      <c r="AH16" s="237">
        <f>'M4_FINAL '!G91</f>
        <v>13.75</v>
      </c>
      <c r="AI16" s="237">
        <f>'M4_FINAL '!H91</f>
        <v>10.5</v>
      </c>
      <c r="AJ16" s="237" t="str">
        <f>IF('M4_FINAL '!I91="","",'M4_FINAL '!I91)</f>
        <v/>
      </c>
      <c r="AK16" s="237">
        <f>'M4_FINAL '!J91</f>
        <v>10.5</v>
      </c>
      <c r="AL16" s="237">
        <f>'M4_FINAL '!K91</f>
        <v>12.32</v>
      </c>
      <c r="AM16" s="237" t="str">
        <f t="shared" si="3"/>
        <v>V</v>
      </c>
      <c r="AN16" s="237">
        <f>'M5-FINAL'!D90</f>
        <v>13</v>
      </c>
      <c r="AO16" s="237" t="str">
        <f>'M5-FINAL'!E90</f>
        <v/>
      </c>
      <c r="AP16" s="237">
        <f>'M5-FINAL'!F90</f>
        <v>13</v>
      </c>
      <c r="AQ16" s="237">
        <f>'M5-FINAL'!G90</f>
        <v>17</v>
      </c>
      <c r="AR16" s="237" t="str">
        <f>'M5-FINAL'!H90</f>
        <v/>
      </c>
      <c r="AS16" s="237">
        <f>'M5-FINAL'!I90</f>
        <v>17</v>
      </c>
      <c r="AT16" s="237">
        <f>'M5-FINAL'!J90</f>
        <v>15</v>
      </c>
      <c r="AU16" s="237" t="str">
        <f>'M5-FINAL'!K90</f>
        <v/>
      </c>
      <c r="AV16" s="237">
        <f>'M5-FINAL'!L90</f>
        <v>15</v>
      </c>
      <c r="AW16" s="237">
        <f>'M5-FINAL'!M90</f>
        <v>15</v>
      </c>
      <c r="AX16" s="237" t="str">
        <f t="shared" si="4"/>
        <v>V</v>
      </c>
      <c r="AY16" s="237">
        <f>'M6-FINAL'!D90</f>
        <v>17</v>
      </c>
      <c r="AZ16" s="237" t="str">
        <f>'M6-FINAL'!E90</f>
        <v/>
      </c>
      <c r="BA16" s="237">
        <f>'M6-FINAL'!F90</f>
        <v>17</v>
      </c>
      <c r="BB16" s="237">
        <f>'M6-FINAL'!G90</f>
        <v>17</v>
      </c>
      <c r="BC16" s="237" t="str">
        <f>'M6-FINAL'!H90</f>
        <v/>
      </c>
      <c r="BD16" s="237">
        <f>'M6-FINAL'!I90</f>
        <v>17</v>
      </c>
      <c r="BE16" s="237">
        <f>'M6-FINAL'!J90</f>
        <v>13</v>
      </c>
      <c r="BF16" s="237" t="str">
        <f>'M6-FINAL'!K90</f>
        <v/>
      </c>
      <c r="BG16" s="237">
        <f>'M6-FINAL'!L90</f>
        <v>13</v>
      </c>
      <c r="BH16" s="237">
        <f>'M6-FINAL'!M90</f>
        <v>15.8</v>
      </c>
      <c r="BI16" s="237" t="str">
        <f t="shared" si="5"/>
        <v>V</v>
      </c>
      <c r="BJ16" s="237">
        <f>M7_FINAL!E92</f>
        <v>18.5</v>
      </c>
      <c r="BK16" s="237" t="str">
        <f>M7_FINAL!F92</f>
        <v/>
      </c>
      <c r="BL16" s="237">
        <f>M7_FINAL!G92</f>
        <v>18.5</v>
      </c>
      <c r="BM16" s="237">
        <f>M7_FINAL!H92</f>
        <v>16</v>
      </c>
      <c r="BN16" s="237" t="str">
        <f>M7_FINAL!I92</f>
        <v/>
      </c>
      <c r="BO16" s="237">
        <f>M7_FINAL!J92</f>
        <v>16</v>
      </c>
      <c r="BP16" s="237">
        <f>M7_FINAL!K92</f>
        <v>17.100000000000001</v>
      </c>
      <c r="BQ16" s="237" t="str">
        <f t="shared" si="6"/>
        <v>V</v>
      </c>
      <c r="BR16" s="237">
        <f>M8FINAL!E92</f>
        <v>19</v>
      </c>
      <c r="BS16" s="237" t="str">
        <f>M8FINAL!F92</f>
        <v/>
      </c>
      <c r="BT16" s="237">
        <f>M8FINAL!G92</f>
        <v>19</v>
      </c>
      <c r="BU16" s="237">
        <f>M8FINAL!H92</f>
        <v>15</v>
      </c>
      <c r="BV16" s="237" t="str">
        <f>M8FINAL!I92</f>
        <v/>
      </c>
      <c r="BW16" s="237">
        <f>M8FINAL!J92</f>
        <v>15</v>
      </c>
      <c r="BX16" s="237">
        <f>M8FINAL!K92</f>
        <v>17</v>
      </c>
      <c r="BY16" s="237" t="str">
        <f t="shared" si="7"/>
        <v>V</v>
      </c>
      <c r="BZ16" s="237">
        <f t="shared" si="8"/>
        <v>15.324375</v>
      </c>
      <c r="CA16" s="124" t="str">
        <f t="shared" si="9"/>
        <v xml:space="preserve">Admis(e) </v>
      </c>
      <c r="CB16" s="277" t="s">
        <v>449</v>
      </c>
      <c r="CC16" s="258">
        <v>8</v>
      </c>
    </row>
    <row r="17" spans="2:81">
      <c r="B17" s="102">
        <v>9</v>
      </c>
      <c r="C17" s="129" t="s">
        <v>344</v>
      </c>
      <c r="D17" s="128" t="s">
        <v>251</v>
      </c>
      <c r="E17" s="237">
        <f>'M1 FINAL'!D151</f>
        <v>15</v>
      </c>
      <c r="F17" s="237" t="str">
        <f>'M1 FINAL'!E151</f>
        <v/>
      </c>
      <c r="G17" s="237">
        <f>'M1 FINAL'!F151</f>
        <v>15</v>
      </c>
      <c r="H17" s="237">
        <f>'M1 FINAL'!G151</f>
        <v>17</v>
      </c>
      <c r="I17" s="237" t="str">
        <f>'M1 FINAL'!H151</f>
        <v/>
      </c>
      <c r="J17" s="237">
        <f>'M1 FINAL'!I151</f>
        <v>17</v>
      </c>
      <c r="K17" s="237">
        <f>'M1 FINAL'!J151</f>
        <v>17</v>
      </c>
      <c r="L17" s="237" t="str">
        <f>'M1 FINAL'!K151</f>
        <v/>
      </c>
      <c r="M17" s="237">
        <f>'M1 FINAL'!L151</f>
        <v>17</v>
      </c>
      <c r="N17" s="237">
        <f>'M1 FINAL'!M151</f>
        <v>16.25</v>
      </c>
      <c r="O17" s="237" t="str">
        <f t="shared" si="0"/>
        <v>V</v>
      </c>
      <c r="P17" s="237">
        <f>'M2 FINAL'!D151</f>
        <v>18.625</v>
      </c>
      <c r="Q17" s="237" t="str">
        <f>'M2 FINAL'!E151</f>
        <v/>
      </c>
      <c r="R17" s="237">
        <f>'M2 FINAL'!F151</f>
        <v>18.625</v>
      </c>
      <c r="S17" s="237">
        <f>'M2 FINAL'!G151</f>
        <v>13.75</v>
      </c>
      <c r="T17" s="237" t="str">
        <f>'M2 FINAL'!H151</f>
        <v/>
      </c>
      <c r="U17" s="237">
        <f>'M2 FINAL'!I151</f>
        <v>13.75</v>
      </c>
      <c r="V17" s="237">
        <f>'M2 FINAL'!J151</f>
        <v>16.48</v>
      </c>
      <c r="W17" s="237" t="str">
        <f t="shared" si="1"/>
        <v>V</v>
      </c>
      <c r="X17" s="237">
        <f>'M3-FINAL'!E153</f>
        <v>10.625</v>
      </c>
      <c r="Y17" s="237" t="str">
        <f>'M3-FINAL'!F153</f>
        <v/>
      </c>
      <c r="Z17" s="237">
        <f>'M3-FINAL'!G153</f>
        <v>10.625</v>
      </c>
      <c r="AA17" s="237">
        <f>'M3-FINAL'!H153</f>
        <v>15</v>
      </c>
      <c r="AB17" s="237" t="str">
        <f>'M3-FINAL'!I153</f>
        <v/>
      </c>
      <c r="AC17" s="237">
        <f>'M3-FINAL'!J153</f>
        <v>15</v>
      </c>
      <c r="AD17" s="237">
        <f>'M3-FINAL'!K153</f>
        <v>12.8125</v>
      </c>
      <c r="AE17" s="237" t="str">
        <f t="shared" si="2"/>
        <v>V</v>
      </c>
      <c r="AF17" s="237">
        <f>'M4_FINAL '!E152</f>
        <v>13.375</v>
      </c>
      <c r="AG17" s="237" t="str">
        <f>IF('M4_FINAL '!F152="","",'M4_FINAL '!F152)</f>
        <v/>
      </c>
      <c r="AH17" s="237">
        <f>'M4_FINAL '!G152</f>
        <v>13.375</v>
      </c>
      <c r="AI17" s="237">
        <f>'M4_FINAL '!H152</f>
        <v>12.25</v>
      </c>
      <c r="AJ17" s="237" t="str">
        <f>IF('M4_FINAL '!I152="","",'M4_FINAL '!I152)</f>
        <v/>
      </c>
      <c r="AK17" s="237">
        <f>'M4_FINAL '!J152</f>
        <v>12.25</v>
      </c>
      <c r="AL17" s="237">
        <f>'M4_FINAL '!K152</f>
        <v>12.88</v>
      </c>
      <c r="AM17" s="237" t="str">
        <f t="shared" si="3"/>
        <v>V</v>
      </c>
      <c r="AN17" s="237">
        <f>'M5-FINAL'!D151</f>
        <v>15.2</v>
      </c>
      <c r="AO17" s="237" t="str">
        <f>'M5-FINAL'!E151</f>
        <v/>
      </c>
      <c r="AP17" s="237">
        <f>'M5-FINAL'!F151</f>
        <v>15.2</v>
      </c>
      <c r="AQ17" s="237">
        <f>'M5-FINAL'!G151</f>
        <v>19</v>
      </c>
      <c r="AR17" s="237" t="str">
        <f>'M5-FINAL'!H151</f>
        <v/>
      </c>
      <c r="AS17" s="237">
        <f>'M5-FINAL'!I151</f>
        <v>19</v>
      </c>
      <c r="AT17" s="237">
        <f>'M5-FINAL'!J151</f>
        <v>12</v>
      </c>
      <c r="AU17" s="237" t="str">
        <f>'M5-FINAL'!K151</f>
        <v/>
      </c>
      <c r="AV17" s="237">
        <f>'M5-FINAL'!L151</f>
        <v>12</v>
      </c>
      <c r="AW17" s="237">
        <f>'M5-FINAL'!M151</f>
        <v>15.366000000000001</v>
      </c>
      <c r="AX17" s="237" t="str">
        <f t="shared" si="4"/>
        <v>V</v>
      </c>
      <c r="AY17" s="237">
        <f>'M6-FINAL'!D151</f>
        <v>16</v>
      </c>
      <c r="AZ17" s="237" t="str">
        <f>'M6-FINAL'!E151</f>
        <v/>
      </c>
      <c r="BA17" s="237">
        <f>'M6-FINAL'!F151</f>
        <v>16</v>
      </c>
      <c r="BB17" s="237">
        <f>'M6-FINAL'!G151</f>
        <v>16</v>
      </c>
      <c r="BC17" s="237" t="str">
        <f>'M6-FINAL'!H151</f>
        <v/>
      </c>
      <c r="BD17" s="237">
        <f>'M6-FINAL'!I151</f>
        <v>16</v>
      </c>
      <c r="BE17" s="237">
        <f>'M6-FINAL'!J151</f>
        <v>13</v>
      </c>
      <c r="BF17" s="237" t="str">
        <f>'M6-FINAL'!K151</f>
        <v/>
      </c>
      <c r="BG17" s="237">
        <f>'M6-FINAL'!L151</f>
        <v>13</v>
      </c>
      <c r="BH17" s="237">
        <f>'M6-FINAL'!M151</f>
        <v>15.1</v>
      </c>
      <c r="BI17" s="237" t="str">
        <f t="shared" si="5"/>
        <v>V</v>
      </c>
      <c r="BJ17" s="237">
        <f>M7_FINAL!E153</f>
        <v>15</v>
      </c>
      <c r="BK17" s="237" t="str">
        <f>M7_FINAL!F153</f>
        <v/>
      </c>
      <c r="BL17" s="237">
        <f>M7_FINAL!G153</f>
        <v>15</v>
      </c>
      <c r="BM17" s="237">
        <f>M7_FINAL!H153</f>
        <v>15.5</v>
      </c>
      <c r="BN17" s="237" t="str">
        <f>M7_FINAL!I153</f>
        <v/>
      </c>
      <c r="BO17" s="237">
        <f>M7_FINAL!J153</f>
        <v>15.5</v>
      </c>
      <c r="BP17" s="237">
        <f>M7_FINAL!K153</f>
        <v>15.280000000000001</v>
      </c>
      <c r="BQ17" s="237" t="str">
        <f t="shared" si="6"/>
        <v>V</v>
      </c>
      <c r="BR17" s="237">
        <f>M8FINAL!E153</f>
        <v>20</v>
      </c>
      <c r="BS17" s="237" t="str">
        <f>M8FINAL!F153</f>
        <v/>
      </c>
      <c r="BT17" s="237">
        <f>M8FINAL!G153</f>
        <v>20</v>
      </c>
      <c r="BU17" s="237">
        <f>M8FINAL!H153</f>
        <v>14.25</v>
      </c>
      <c r="BV17" s="237" t="str">
        <f>M8FINAL!I153</f>
        <v/>
      </c>
      <c r="BW17" s="237">
        <f>M8FINAL!J153</f>
        <v>14.25</v>
      </c>
      <c r="BX17" s="237">
        <f>M8FINAL!K153</f>
        <v>17.125</v>
      </c>
      <c r="BY17" s="237" t="str">
        <f t="shared" si="7"/>
        <v>V</v>
      </c>
      <c r="BZ17" s="237">
        <f t="shared" si="8"/>
        <v>15.161687500000001</v>
      </c>
      <c r="CA17" s="124" t="str">
        <f t="shared" si="9"/>
        <v xml:space="preserve">Admis(e) </v>
      </c>
      <c r="CB17" s="275" t="s">
        <v>344</v>
      </c>
      <c r="CC17" s="258">
        <v>9</v>
      </c>
    </row>
    <row r="18" spans="2:81">
      <c r="B18" s="101">
        <v>10</v>
      </c>
      <c r="C18" s="129" t="s">
        <v>576</v>
      </c>
      <c r="D18" s="128" t="s">
        <v>345</v>
      </c>
      <c r="E18" s="237">
        <f>'M1 FINAL'!D8</f>
        <v>13.3</v>
      </c>
      <c r="F18" s="237" t="str">
        <f>'M1 FINAL'!E8</f>
        <v/>
      </c>
      <c r="G18" s="237">
        <f>'M1 FINAL'!F8</f>
        <v>13.3</v>
      </c>
      <c r="H18" s="237">
        <f>'M1 FINAL'!G8</f>
        <v>10</v>
      </c>
      <c r="I18" s="237" t="str">
        <f>'M1 FINAL'!H8</f>
        <v/>
      </c>
      <c r="J18" s="237">
        <f>'M1 FINAL'!I8</f>
        <v>10</v>
      </c>
      <c r="K18" s="237">
        <f>'M1 FINAL'!J8</f>
        <v>14.5</v>
      </c>
      <c r="L18" s="237" t="str">
        <f>'M1 FINAL'!K8</f>
        <v/>
      </c>
      <c r="M18" s="237">
        <f>'M1 FINAL'!L8</f>
        <v>14.5</v>
      </c>
      <c r="N18" s="237">
        <f>'M1 FINAL'!M8</f>
        <v>12.362500000000001</v>
      </c>
      <c r="O18" s="237" t="str">
        <f t="shared" si="0"/>
        <v>V</v>
      </c>
      <c r="P18" s="237">
        <f>'M2 FINAL'!D8</f>
        <v>12</v>
      </c>
      <c r="Q18" s="237" t="str">
        <f>'M2 FINAL'!E8</f>
        <v/>
      </c>
      <c r="R18" s="237">
        <f>'M2 FINAL'!F8</f>
        <v>12</v>
      </c>
      <c r="S18" s="237">
        <f>'M2 FINAL'!G8</f>
        <v>15</v>
      </c>
      <c r="T18" s="237" t="str">
        <f>'M2 FINAL'!H8</f>
        <v/>
      </c>
      <c r="U18" s="237">
        <f>'M2 FINAL'!I8</f>
        <v>15</v>
      </c>
      <c r="V18" s="237">
        <f>'M2 FINAL'!J8</f>
        <v>13.32</v>
      </c>
      <c r="W18" s="237" t="str">
        <f t="shared" si="1"/>
        <v>V</v>
      </c>
      <c r="X18" s="237">
        <f>'M3-FINAL'!E10</f>
        <v>18.5</v>
      </c>
      <c r="Y18" s="237" t="str">
        <f>'M3-FINAL'!F10</f>
        <v/>
      </c>
      <c r="Z18" s="237">
        <f>'M3-FINAL'!G10</f>
        <v>18.5</v>
      </c>
      <c r="AA18" s="237">
        <f>'M3-FINAL'!H10</f>
        <v>20</v>
      </c>
      <c r="AB18" s="237" t="str">
        <f>'M3-FINAL'!I10</f>
        <v/>
      </c>
      <c r="AC18" s="237">
        <f>'M3-FINAL'!J10</f>
        <v>20</v>
      </c>
      <c r="AD18" s="237">
        <f>'M3-FINAL'!K10</f>
        <v>19.25</v>
      </c>
      <c r="AE18" s="237" t="str">
        <f t="shared" si="2"/>
        <v>V</v>
      </c>
      <c r="AF18" s="237">
        <f>'M4_FINAL '!E9</f>
        <v>16.125</v>
      </c>
      <c r="AG18" s="237" t="str">
        <f>IF('M4_FINAL '!F9="","",'M4_FINAL '!F9)</f>
        <v/>
      </c>
      <c r="AH18" s="237">
        <f>'M4_FINAL '!G9</f>
        <v>16.125</v>
      </c>
      <c r="AI18" s="237">
        <f>'M4_FINAL '!H9</f>
        <v>14.25</v>
      </c>
      <c r="AJ18" s="237" t="str">
        <f>IF('M4_FINAL '!I9="","",'M4_FINAL '!I9)</f>
        <v/>
      </c>
      <c r="AK18" s="237">
        <f>'M4_FINAL '!J9</f>
        <v>14.25</v>
      </c>
      <c r="AL18" s="237">
        <f>'M4_FINAL '!K9</f>
        <v>15.3</v>
      </c>
      <c r="AM18" s="237" t="str">
        <f t="shared" si="3"/>
        <v>V</v>
      </c>
      <c r="AN18" s="237">
        <f>'M5-FINAL'!D8</f>
        <v>14.4</v>
      </c>
      <c r="AO18" s="237" t="str">
        <f>'M5-FINAL'!E8</f>
        <v/>
      </c>
      <c r="AP18" s="237">
        <f>'M5-FINAL'!F8</f>
        <v>14.4</v>
      </c>
      <c r="AQ18" s="237">
        <f>'M5-FINAL'!G8</f>
        <v>15</v>
      </c>
      <c r="AR18" s="237" t="str">
        <f>'M5-FINAL'!H8</f>
        <v/>
      </c>
      <c r="AS18" s="237">
        <f>'M5-FINAL'!I8</f>
        <v>15</v>
      </c>
      <c r="AT18" s="237">
        <f>'M5-FINAL'!J8</f>
        <v>12</v>
      </c>
      <c r="AU18" s="237" t="str">
        <f>'M5-FINAL'!K8</f>
        <v/>
      </c>
      <c r="AV18" s="237">
        <f>'M5-FINAL'!L8</f>
        <v>12</v>
      </c>
      <c r="AW18" s="237">
        <f>'M5-FINAL'!M8</f>
        <v>13.782000000000002</v>
      </c>
      <c r="AX18" s="237" t="str">
        <f t="shared" si="4"/>
        <v>V</v>
      </c>
      <c r="AY18" s="237">
        <f>'M6-FINAL'!D8</f>
        <v>9</v>
      </c>
      <c r="AZ18" s="237">
        <f>'M6-FINAL'!E8</f>
        <v>12</v>
      </c>
      <c r="BA18" s="237">
        <f>'M6-FINAL'!F8</f>
        <v>12</v>
      </c>
      <c r="BB18" s="237">
        <f>'M6-FINAL'!G8</f>
        <v>9</v>
      </c>
      <c r="BC18" s="237">
        <f>'M6-FINAL'!H8</f>
        <v>12</v>
      </c>
      <c r="BD18" s="237">
        <f>'M6-FINAL'!I8</f>
        <v>12</v>
      </c>
      <c r="BE18" s="237">
        <f>'M6-FINAL'!J8</f>
        <v>13.5</v>
      </c>
      <c r="BF18" s="237" t="str">
        <f>'M6-FINAL'!K8</f>
        <v/>
      </c>
      <c r="BG18" s="237">
        <f>'M6-FINAL'!L8</f>
        <v>13.5</v>
      </c>
      <c r="BH18" s="237">
        <f>'M6-FINAL'!M8</f>
        <v>12.45</v>
      </c>
      <c r="BI18" s="237" t="str">
        <f t="shared" si="5"/>
        <v>VAR</v>
      </c>
      <c r="BJ18" s="237">
        <f>M7_FINAL!E10</f>
        <v>18.75</v>
      </c>
      <c r="BK18" s="237" t="str">
        <f>M7_FINAL!F10</f>
        <v/>
      </c>
      <c r="BL18" s="237">
        <f>M7_FINAL!G10</f>
        <v>18.75</v>
      </c>
      <c r="BM18" s="237">
        <f>M7_FINAL!H10</f>
        <v>15</v>
      </c>
      <c r="BN18" s="237" t="str">
        <f>M7_FINAL!I10</f>
        <v/>
      </c>
      <c r="BO18" s="237">
        <f>M7_FINAL!J10</f>
        <v>15</v>
      </c>
      <c r="BP18" s="237">
        <f>M7_FINAL!K10</f>
        <v>16.649999999999999</v>
      </c>
      <c r="BQ18" s="237" t="str">
        <f t="shared" si="6"/>
        <v>V</v>
      </c>
      <c r="BR18" s="237">
        <f>M8FINAL!E10</f>
        <v>20</v>
      </c>
      <c r="BS18" s="237" t="str">
        <f>M8FINAL!F10</f>
        <v/>
      </c>
      <c r="BT18" s="237">
        <f>M8FINAL!G10</f>
        <v>20</v>
      </c>
      <c r="BU18" s="237">
        <f>M8FINAL!H10</f>
        <v>14</v>
      </c>
      <c r="BV18" s="237" t="str">
        <f>M8FINAL!I10</f>
        <v/>
      </c>
      <c r="BW18" s="237">
        <f>M8FINAL!J10</f>
        <v>14</v>
      </c>
      <c r="BX18" s="237">
        <f>M8FINAL!K10</f>
        <v>17</v>
      </c>
      <c r="BY18" s="237" t="str">
        <f t="shared" si="7"/>
        <v>V</v>
      </c>
      <c r="BZ18" s="237">
        <f t="shared" si="8"/>
        <v>15.014312499999999</v>
      </c>
      <c r="CA18" s="124" t="str">
        <f t="shared" si="9"/>
        <v xml:space="preserve">Admis(e) </v>
      </c>
      <c r="CB18" s="275" t="s">
        <v>576</v>
      </c>
      <c r="CC18" s="258">
        <v>10</v>
      </c>
    </row>
    <row r="19" spans="2:81">
      <c r="B19" s="102">
        <v>11</v>
      </c>
      <c r="C19" s="129" t="s">
        <v>507</v>
      </c>
      <c r="D19" s="128" t="s">
        <v>277</v>
      </c>
      <c r="E19" s="237">
        <f>'M1 FINAL'!D53</f>
        <v>12.600000000000001</v>
      </c>
      <c r="F19" s="237" t="str">
        <f>'M1 FINAL'!E53</f>
        <v/>
      </c>
      <c r="G19" s="237">
        <f>'M1 FINAL'!F53</f>
        <v>12.600000000000001</v>
      </c>
      <c r="H19" s="237">
        <f>'M1 FINAL'!G53</f>
        <v>14</v>
      </c>
      <c r="I19" s="237" t="str">
        <f>'M1 FINAL'!H53</f>
        <v/>
      </c>
      <c r="J19" s="237">
        <f>'M1 FINAL'!I53</f>
        <v>14</v>
      </c>
      <c r="K19" s="237">
        <f>'M1 FINAL'!J53</f>
        <v>15.5</v>
      </c>
      <c r="L19" s="237" t="str">
        <f>'M1 FINAL'!K53</f>
        <v/>
      </c>
      <c r="M19" s="237">
        <f>'M1 FINAL'!L53</f>
        <v>15.5</v>
      </c>
      <c r="N19" s="237">
        <f>'M1 FINAL'!M53</f>
        <v>13.850000000000001</v>
      </c>
      <c r="O19" s="237" t="str">
        <f t="shared" si="0"/>
        <v>V</v>
      </c>
      <c r="P19" s="237">
        <f>'M2 FINAL'!D53</f>
        <v>12</v>
      </c>
      <c r="Q19" s="237" t="str">
        <f>'M2 FINAL'!E53</f>
        <v/>
      </c>
      <c r="R19" s="237">
        <f>'M2 FINAL'!F53</f>
        <v>12</v>
      </c>
      <c r="S19" s="237">
        <f>'M2 FINAL'!G53</f>
        <v>15</v>
      </c>
      <c r="T19" s="237" t="str">
        <f>'M2 FINAL'!H53</f>
        <v/>
      </c>
      <c r="U19" s="237">
        <f>'M2 FINAL'!I53</f>
        <v>15</v>
      </c>
      <c r="V19" s="237">
        <f>'M2 FINAL'!J53</f>
        <v>13.32</v>
      </c>
      <c r="W19" s="237" t="str">
        <f t="shared" si="1"/>
        <v>V</v>
      </c>
      <c r="X19" s="237">
        <f>'M3-FINAL'!E55</f>
        <v>5.875</v>
      </c>
      <c r="Y19" s="237">
        <f>'M3-FINAL'!F55</f>
        <v>11</v>
      </c>
      <c r="Z19" s="237">
        <f>'M3-FINAL'!G55</f>
        <v>11</v>
      </c>
      <c r="AA19" s="237">
        <f>'M3-FINAL'!H55</f>
        <v>19.25</v>
      </c>
      <c r="AB19" s="237" t="str">
        <f>'M3-FINAL'!I55</f>
        <v/>
      </c>
      <c r="AC19" s="237">
        <f>'M3-FINAL'!J55</f>
        <v>19.25</v>
      </c>
      <c r="AD19" s="237">
        <f>'M3-FINAL'!K55</f>
        <v>15.125</v>
      </c>
      <c r="AE19" s="237" t="str">
        <f t="shared" si="2"/>
        <v>VAR</v>
      </c>
      <c r="AF19" s="237">
        <f>'M4_FINAL '!E54</f>
        <v>16.125</v>
      </c>
      <c r="AG19" s="237" t="str">
        <f>IF('M4_FINAL '!F54="","",'M4_FINAL '!F54)</f>
        <v/>
      </c>
      <c r="AH19" s="237">
        <f>'M4_FINAL '!G54</f>
        <v>16.125</v>
      </c>
      <c r="AI19" s="237">
        <f>'M4_FINAL '!H54</f>
        <v>17</v>
      </c>
      <c r="AJ19" s="237" t="str">
        <f>IF('M4_FINAL '!I54="","",'M4_FINAL '!I54)</f>
        <v/>
      </c>
      <c r="AK19" s="237">
        <f>'M4_FINAL '!J54</f>
        <v>17</v>
      </c>
      <c r="AL19" s="237">
        <f>'M4_FINAL '!K54</f>
        <v>16.510000000000002</v>
      </c>
      <c r="AM19" s="237" t="str">
        <f t="shared" si="3"/>
        <v>V</v>
      </c>
      <c r="AN19" s="237">
        <f>'M5-FINAL'!D53</f>
        <v>13.9</v>
      </c>
      <c r="AO19" s="237" t="str">
        <f>'M5-FINAL'!E53</f>
        <v/>
      </c>
      <c r="AP19" s="237">
        <f>'M5-FINAL'!F53</f>
        <v>13.9</v>
      </c>
      <c r="AQ19" s="237">
        <f>'M5-FINAL'!G53</f>
        <v>16</v>
      </c>
      <c r="AR19" s="237" t="str">
        <f>'M5-FINAL'!H53</f>
        <v/>
      </c>
      <c r="AS19" s="237">
        <f>'M5-FINAL'!I53</f>
        <v>16</v>
      </c>
      <c r="AT19" s="237">
        <f>'M5-FINAL'!J53</f>
        <v>13</v>
      </c>
      <c r="AU19" s="237" t="str">
        <f>'M5-FINAL'!K53</f>
        <v/>
      </c>
      <c r="AV19" s="237">
        <f>'M5-FINAL'!L53</f>
        <v>13</v>
      </c>
      <c r="AW19" s="237">
        <f>'M5-FINAL'!M53</f>
        <v>14.287000000000001</v>
      </c>
      <c r="AX19" s="237" t="str">
        <f t="shared" si="4"/>
        <v>V</v>
      </c>
      <c r="AY19" s="237">
        <f>'M6-FINAL'!D53</f>
        <v>11.5</v>
      </c>
      <c r="AZ19" s="237">
        <f>'M6-FINAL'!E53</f>
        <v>12</v>
      </c>
      <c r="BA19" s="237">
        <f>'M6-FINAL'!F53</f>
        <v>12</v>
      </c>
      <c r="BB19" s="237">
        <f>'M6-FINAL'!G53</f>
        <v>11.5</v>
      </c>
      <c r="BC19" s="237">
        <f>'M6-FINAL'!H53</f>
        <v>12</v>
      </c>
      <c r="BD19" s="237">
        <f>'M6-FINAL'!I53</f>
        <v>12</v>
      </c>
      <c r="BE19" s="237">
        <f>'M6-FINAL'!J53</f>
        <v>12.5</v>
      </c>
      <c r="BF19" s="237" t="str">
        <f>'M6-FINAL'!K53</f>
        <v/>
      </c>
      <c r="BG19" s="237">
        <f>'M6-FINAL'!L53</f>
        <v>12.5</v>
      </c>
      <c r="BH19" s="237">
        <f>'M6-FINAL'!M53</f>
        <v>12.15</v>
      </c>
      <c r="BI19" s="237" t="str">
        <f t="shared" si="5"/>
        <v>VAR</v>
      </c>
      <c r="BJ19" s="237">
        <f>M7_FINAL!E55</f>
        <v>18.75</v>
      </c>
      <c r="BK19" s="237" t="str">
        <f>M7_FINAL!F55</f>
        <v/>
      </c>
      <c r="BL19" s="237">
        <f>M7_FINAL!G55</f>
        <v>18.75</v>
      </c>
      <c r="BM19" s="237">
        <f>M7_FINAL!H55</f>
        <v>16.5</v>
      </c>
      <c r="BN19" s="237" t="str">
        <f>M7_FINAL!I55</f>
        <v/>
      </c>
      <c r="BO19" s="237">
        <f>M7_FINAL!J55</f>
        <v>16.5</v>
      </c>
      <c r="BP19" s="237">
        <f>M7_FINAL!K55</f>
        <v>17.490000000000002</v>
      </c>
      <c r="BQ19" s="237" t="str">
        <f t="shared" si="6"/>
        <v>V</v>
      </c>
      <c r="BR19" s="237">
        <f>M8FINAL!E55</f>
        <v>20</v>
      </c>
      <c r="BS19" s="237" t="str">
        <f>M8FINAL!F55</f>
        <v/>
      </c>
      <c r="BT19" s="237">
        <f>M8FINAL!G55</f>
        <v>20</v>
      </c>
      <c r="BU19" s="237">
        <f>M8FINAL!H55</f>
        <v>14.75</v>
      </c>
      <c r="BV19" s="237" t="str">
        <f>M8FINAL!I55</f>
        <v/>
      </c>
      <c r="BW19" s="237">
        <f>M8FINAL!J55</f>
        <v>14.75</v>
      </c>
      <c r="BX19" s="237">
        <f>M8FINAL!K55</f>
        <v>17.375</v>
      </c>
      <c r="BY19" s="237" t="str">
        <f t="shared" si="7"/>
        <v>V</v>
      </c>
      <c r="BZ19" s="237">
        <f t="shared" si="8"/>
        <v>15.013375000000003</v>
      </c>
      <c r="CA19" s="124" t="str">
        <f t="shared" si="9"/>
        <v xml:space="preserve">Admis(e) </v>
      </c>
      <c r="CB19" s="275" t="s">
        <v>507</v>
      </c>
      <c r="CC19" s="258">
        <v>11</v>
      </c>
    </row>
    <row r="20" spans="2:81">
      <c r="B20" s="101">
        <v>12</v>
      </c>
      <c r="C20" s="130" t="s">
        <v>397</v>
      </c>
      <c r="D20" s="128" t="s">
        <v>396</v>
      </c>
      <c r="E20" s="237">
        <f>'M1 FINAL'!D121</f>
        <v>10.6</v>
      </c>
      <c r="F20" s="237" t="str">
        <f>'M1 FINAL'!E121</f>
        <v/>
      </c>
      <c r="G20" s="237">
        <f>'M1 FINAL'!F121</f>
        <v>10.6</v>
      </c>
      <c r="H20" s="237">
        <f>'M1 FINAL'!G121</f>
        <v>12</v>
      </c>
      <c r="I20" s="237" t="str">
        <f>'M1 FINAL'!H121</f>
        <v/>
      </c>
      <c r="J20" s="237">
        <f>'M1 FINAL'!I121</f>
        <v>12</v>
      </c>
      <c r="K20" s="237">
        <f>'M1 FINAL'!J121</f>
        <v>16</v>
      </c>
      <c r="L20" s="237" t="str">
        <f>'M1 FINAL'!K121</f>
        <v/>
      </c>
      <c r="M20" s="237">
        <f>'M1 FINAL'!L121</f>
        <v>16</v>
      </c>
      <c r="N20" s="237">
        <f>'M1 FINAL'!M121</f>
        <v>12.475</v>
      </c>
      <c r="O20" s="237" t="str">
        <f t="shared" si="0"/>
        <v>V</v>
      </c>
      <c r="P20" s="237">
        <f>'M2 FINAL'!D121</f>
        <v>15.75</v>
      </c>
      <c r="Q20" s="237" t="str">
        <f>'M2 FINAL'!E121</f>
        <v/>
      </c>
      <c r="R20" s="237">
        <f>'M2 FINAL'!F121</f>
        <v>15.75</v>
      </c>
      <c r="S20" s="237">
        <f>'M2 FINAL'!G121</f>
        <v>17</v>
      </c>
      <c r="T20" s="237" t="str">
        <f>'M2 FINAL'!H121</f>
        <v/>
      </c>
      <c r="U20" s="237">
        <f>'M2 FINAL'!I121</f>
        <v>17</v>
      </c>
      <c r="V20" s="237">
        <f>'M2 FINAL'!J121</f>
        <v>16.3</v>
      </c>
      <c r="W20" s="237" t="str">
        <f t="shared" si="1"/>
        <v>V</v>
      </c>
      <c r="X20" s="237">
        <f>'M3-FINAL'!E123</f>
        <v>17</v>
      </c>
      <c r="Y20" s="237" t="str">
        <f>'M3-FINAL'!F123</f>
        <v/>
      </c>
      <c r="Z20" s="237">
        <f>'M3-FINAL'!G123</f>
        <v>17</v>
      </c>
      <c r="AA20" s="237">
        <f>'M3-FINAL'!H123</f>
        <v>17.75</v>
      </c>
      <c r="AB20" s="237" t="str">
        <f>'M3-FINAL'!I123</f>
        <v/>
      </c>
      <c r="AC20" s="237">
        <f>'M3-FINAL'!J123</f>
        <v>17.75</v>
      </c>
      <c r="AD20" s="237">
        <f>'M3-FINAL'!K123</f>
        <v>17.375</v>
      </c>
      <c r="AE20" s="237" t="str">
        <f t="shared" si="2"/>
        <v>V</v>
      </c>
      <c r="AF20" s="237">
        <f>'M4_FINAL '!E122</f>
        <v>13.75</v>
      </c>
      <c r="AG20" s="237" t="str">
        <f>IF('M4_FINAL '!F122="","",'M4_FINAL '!F122)</f>
        <v/>
      </c>
      <c r="AH20" s="237">
        <f>'M4_FINAL '!G122</f>
        <v>13.75</v>
      </c>
      <c r="AI20" s="237">
        <f>'M4_FINAL '!H122</f>
        <v>13.75</v>
      </c>
      <c r="AJ20" s="237" t="str">
        <f>IF('M4_FINAL '!I122="","",'M4_FINAL '!I122)</f>
        <v/>
      </c>
      <c r="AK20" s="237">
        <f>'M4_FINAL '!J122</f>
        <v>13.75</v>
      </c>
      <c r="AL20" s="237">
        <f>'M4_FINAL '!K122</f>
        <v>13.75</v>
      </c>
      <c r="AM20" s="237" t="str">
        <f t="shared" si="3"/>
        <v>V</v>
      </c>
      <c r="AN20" s="237">
        <f>'M5-FINAL'!D121</f>
        <v>12</v>
      </c>
      <c r="AO20" s="237" t="str">
        <f>'M5-FINAL'!E121</f>
        <v/>
      </c>
      <c r="AP20" s="237">
        <f>'M5-FINAL'!F121</f>
        <v>12</v>
      </c>
      <c r="AQ20" s="237">
        <f>'M5-FINAL'!G121</f>
        <v>16</v>
      </c>
      <c r="AR20" s="237" t="str">
        <f>'M5-FINAL'!H121</f>
        <v/>
      </c>
      <c r="AS20" s="237">
        <f>'M5-FINAL'!I121</f>
        <v>16</v>
      </c>
      <c r="AT20" s="237">
        <f>'M5-FINAL'!J121</f>
        <v>10.5</v>
      </c>
      <c r="AU20" s="237" t="str">
        <f>'M5-FINAL'!K121</f>
        <v/>
      </c>
      <c r="AV20" s="237">
        <f>'M5-FINAL'!L121</f>
        <v>10.5</v>
      </c>
      <c r="AW20" s="237">
        <f>'M5-FINAL'!M121</f>
        <v>12.81</v>
      </c>
      <c r="AX20" s="237" t="str">
        <f t="shared" si="4"/>
        <v>V</v>
      </c>
      <c r="AY20" s="237">
        <f>'M6-FINAL'!D121</f>
        <v>14</v>
      </c>
      <c r="AZ20" s="237" t="str">
        <f>'M6-FINAL'!E121</f>
        <v/>
      </c>
      <c r="BA20" s="237">
        <f>'M6-FINAL'!F121</f>
        <v>14</v>
      </c>
      <c r="BB20" s="237">
        <f>'M6-FINAL'!G121</f>
        <v>14</v>
      </c>
      <c r="BC20" s="237" t="str">
        <f>'M6-FINAL'!H121</f>
        <v/>
      </c>
      <c r="BD20" s="237">
        <f>'M6-FINAL'!I121</f>
        <v>14</v>
      </c>
      <c r="BE20" s="237">
        <f>'M6-FINAL'!J121</f>
        <v>12.5</v>
      </c>
      <c r="BF20" s="237" t="str">
        <f>'M6-FINAL'!K121</f>
        <v/>
      </c>
      <c r="BG20" s="237">
        <f>'M6-FINAL'!L121</f>
        <v>12.5</v>
      </c>
      <c r="BH20" s="237">
        <f>'M6-FINAL'!M121</f>
        <v>13.55</v>
      </c>
      <c r="BI20" s="237" t="str">
        <f t="shared" si="5"/>
        <v>V</v>
      </c>
      <c r="BJ20" s="237">
        <f>M7_FINAL!E123</f>
        <v>18.5</v>
      </c>
      <c r="BK20" s="237" t="str">
        <f>M7_FINAL!F123</f>
        <v/>
      </c>
      <c r="BL20" s="237">
        <f>M7_FINAL!G123</f>
        <v>18.5</v>
      </c>
      <c r="BM20" s="237">
        <f>M7_FINAL!H123</f>
        <v>15</v>
      </c>
      <c r="BN20" s="237" t="str">
        <f>M7_FINAL!I123</f>
        <v/>
      </c>
      <c r="BO20" s="237">
        <f>M7_FINAL!J123</f>
        <v>15</v>
      </c>
      <c r="BP20" s="237">
        <f>M7_FINAL!K123</f>
        <v>16.54</v>
      </c>
      <c r="BQ20" s="237" t="str">
        <f t="shared" si="6"/>
        <v>V</v>
      </c>
      <c r="BR20" s="237">
        <f>M8FINAL!E123</f>
        <v>20</v>
      </c>
      <c r="BS20" s="237" t="str">
        <f>M8FINAL!F123</f>
        <v/>
      </c>
      <c r="BT20" s="237">
        <f>M8FINAL!G123</f>
        <v>20</v>
      </c>
      <c r="BU20" s="237">
        <f>M8FINAL!H123</f>
        <v>14.5</v>
      </c>
      <c r="BV20" s="237" t="str">
        <f>M8FINAL!I123</f>
        <v/>
      </c>
      <c r="BW20" s="237">
        <f>M8FINAL!J123</f>
        <v>14.5</v>
      </c>
      <c r="BX20" s="237">
        <f>M8FINAL!K123</f>
        <v>17.25</v>
      </c>
      <c r="BY20" s="237" t="str">
        <f t="shared" si="7"/>
        <v>V</v>
      </c>
      <c r="BZ20" s="237">
        <f t="shared" si="8"/>
        <v>15.006249999999998</v>
      </c>
      <c r="CA20" s="124" t="str">
        <f t="shared" si="9"/>
        <v xml:space="preserve">Admis(e) </v>
      </c>
      <c r="CB20" s="274" t="s">
        <v>397</v>
      </c>
      <c r="CC20" s="258">
        <v>12</v>
      </c>
    </row>
    <row r="21" spans="2:81">
      <c r="B21" s="102">
        <v>13</v>
      </c>
      <c r="C21" s="129" t="s">
        <v>511</v>
      </c>
      <c r="D21" s="128" t="s">
        <v>510</v>
      </c>
      <c r="E21" s="237">
        <f>'M1 FINAL'!D51</f>
        <v>7.8000000000000007</v>
      </c>
      <c r="F21" s="237">
        <f>'M1 FINAL'!E51</f>
        <v>12</v>
      </c>
      <c r="G21" s="237">
        <f>'M1 FINAL'!F51</f>
        <v>12</v>
      </c>
      <c r="H21" s="237">
        <f>'M1 FINAL'!G51</f>
        <v>9.5</v>
      </c>
      <c r="I21" s="237">
        <f>'M1 FINAL'!H51</f>
        <v>13</v>
      </c>
      <c r="J21" s="237">
        <f>'M1 FINAL'!I51</f>
        <v>12</v>
      </c>
      <c r="K21" s="237">
        <f>'M1 FINAL'!J51</f>
        <v>16</v>
      </c>
      <c r="L21" s="237" t="str">
        <f>'M1 FINAL'!K51</f>
        <v/>
      </c>
      <c r="M21" s="237">
        <f>'M1 FINAL'!L51</f>
        <v>16</v>
      </c>
      <c r="N21" s="237">
        <f>'M1 FINAL'!M51</f>
        <v>13</v>
      </c>
      <c r="O21" s="237" t="str">
        <f t="shared" si="0"/>
        <v>VAR</v>
      </c>
      <c r="P21" s="237">
        <f>'M2 FINAL'!D51</f>
        <v>14</v>
      </c>
      <c r="Q21" s="237" t="str">
        <f>'M2 FINAL'!E51</f>
        <v/>
      </c>
      <c r="R21" s="237">
        <f>'M2 FINAL'!F51</f>
        <v>14</v>
      </c>
      <c r="S21" s="237">
        <f>'M2 FINAL'!G51</f>
        <v>12.75</v>
      </c>
      <c r="T21" s="237" t="str">
        <f>'M2 FINAL'!H51</f>
        <v/>
      </c>
      <c r="U21" s="237">
        <f>'M2 FINAL'!I51</f>
        <v>12.75</v>
      </c>
      <c r="V21" s="237">
        <f>'M2 FINAL'!J51</f>
        <v>13.450000000000001</v>
      </c>
      <c r="W21" s="237" t="str">
        <f t="shared" si="1"/>
        <v>V</v>
      </c>
      <c r="X21" s="237">
        <f>'M3-FINAL'!E53</f>
        <v>14</v>
      </c>
      <c r="Y21" s="237" t="str">
        <f>'M3-FINAL'!F53</f>
        <v/>
      </c>
      <c r="Z21" s="237">
        <f>'M3-FINAL'!G53</f>
        <v>14</v>
      </c>
      <c r="AA21" s="237">
        <f>'M3-FINAL'!H53</f>
        <v>18</v>
      </c>
      <c r="AB21" s="237" t="str">
        <f>'M3-FINAL'!I53</f>
        <v/>
      </c>
      <c r="AC21" s="237">
        <f>'M3-FINAL'!J53</f>
        <v>18</v>
      </c>
      <c r="AD21" s="237">
        <f>'M3-FINAL'!K53</f>
        <v>16</v>
      </c>
      <c r="AE21" s="237" t="str">
        <f t="shared" si="2"/>
        <v>V</v>
      </c>
      <c r="AF21" s="237">
        <f>'M4_FINAL '!E52</f>
        <v>14.875</v>
      </c>
      <c r="AG21" s="237" t="str">
        <f>IF('M4_FINAL '!F52="","",'M4_FINAL '!F52)</f>
        <v/>
      </c>
      <c r="AH21" s="237">
        <f>'M4_FINAL '!G52</f>
        <v>14.875</v>
      </c>
      <c r="AI21" s="237">
        <f>'M4_FINAL '!H52</f>
        <v>16</v>
      </c>
      <c r="AJ21" s="237" t="str">
        <f>IF('M4_FINAL '!I52="","",'M4_FINAL '!I52)</f>
        <v/>
      </c>
      <c r="AK21" s="237">
        <f>'M4_FINAL '!J52</f>
        <v>16</v>
      </c>
      <c r="AL21" s="237">
        <f>'M4_FINAL '!K52</f>
        <v>15.370000000000001</v>
      </c>
      <c r="AM21" s="237" t="str">
        <f t="shared" si="3"/>
        <v>V</v>
      </c>
      <c r="AN21" s="237">
        <f>'M5-FINAL'!D51</f>
        <v>12</v>
      </c>
      <c r="AO21" s="237" t="str">
        <f>'M5-FINAL'!E51</f>
        <v/>
      </c>
      <c r="AP21" s="237">
        <f>'M5-FINAL'!F51</f>
        <v>12</v>
      </c>
      <c r="AQ21" s="237">
        <f>'M5-FINAL'!G51</f>
        <v>16</v>
      </c>
      <c r="AR21" s="237" t="str">
        <f>'M5-FINAL'!H51</f>
        <v/>
      </c>
      <c r="AS21" s="237">
        <f>'M5-FINAL'!I51</f>
        <v>16</v>
      </c>
      <c r="AT21" s="237">
        <f>'M5-FINAL'!J51</f>
        <v>10.5</v>
      </c>
      <c r="AU21" s="237" t="str">
        <f>'M5-FINAL'!K51</f>
        <v/>
      </c>
      <c r="AV21" s="237">
        <f>'M5-FINAL'!L51</f>
        <v>10.5</v>
      </c>
      <c r="AW21" s="237">
        <f>'M5-FINAL'!M51</f>
        <v>12.81</v>
      </c>
      <c r="AX21" s="237" t="str">
        <f t="shared" si="4"/>
        <v>V</v>
      </c>
      <c r="AY21" s="237">
        <f>'M6-FINAL'!D51</f>
        <v>15.5</v>
      </c>
      <c r="AZ21" s="237" t="str">
        <f>'M6-FINAL'!E51</f>
        <v/>
      </c>
      <c r="BA21" s="237">
        <f>'M6-FINAL'!F51</f>
        <v>15.5</v>
      </c>
      <c r="BB21" s="237">
        <f>'M6-FINAL'!G51</f>
        <v>15.5</v>
      </c>
      <c r="BC21" s="237" t="str">
        <f>'M6-FINAL'!H51</f>
        <v/>
      </c>
      <c r="BD21" s="237">
        <f>'M6-FINAL'!I51</f>
        <v>15.5</v>
      </c>
      <c r="BE21" s="237">
        <f>'M6-FINAL'!J51</f>
        <v>13.5</v>
      </c>
      <c r="BF21" s="237" t="str">
        <f>'M6-FINAL'!K51</f>
        <v/>
      </c>
      <c r="BG21" s="237">
        <f>'M6-FINAL'!L51</f>
        <v>13.5</v>
      </c>
      <c r="BH21" s="237">
        <f>'M6-FINAL'!M51</f>
        <v>14.899999999999999</v>
      </c>
      <c r="BI21" s="237" t="str">
        <f t="shared" si="5"/>
        <v>V</v>
      </c>
      <c r="BJ21" s="237">
        <f>M7_FINAL!E53</f>
        <v>17.75</v>
      </c>
      <c r="BK21" s="237" t="str">
        <f>M7_FINAL!F53</f>
        <v/>
      </c>
      <c r="BL21" s="237">
        <f>M7_FINAL!G53</f>
        <v>17.75</v>
      </c>
      <c r="BM21" s="237">
        <f>M7_FINAL!H53</f>
        <v>16</v>
      </c>
      <c r="BN21" s="237" t="str">
        <f>M7_FINAL!I53</f>
        <v/>
      </c>
      <c r="BO21" s="237">
        <f>M7_FINAL!J53</f>
        <v>16</v>
      </c>
      <c r="BP21" s="237">
        <f>M7_FINAL!K53</f>
        <v>16.77</v>
      </c>
      <c r="BQ21" s="237" t="str">
        <f t="shared" si="6"/>
        <v>V</v>
      </c>
      <c r="BR21" s="237">
        <f>M8FINAL!E53</f>
        <v>20</v>
      </c>
      <c r="BS21" s="237" t="str">
        <f>M8FINAL!F53</f>
        <v/>
      </c>
      <c r="BT21" s="237">
        <f>M8FINAL!G53</f>
        <v>20</v>
      </c>
      <c r="BU21" s="237">
        <f>M8FINAL!H53</f>
        <v>14.75</v>
      </c>
      <c r="BV21" s="237" t="str">
        <f>M8FINAL!I53</f>
        <v/>
      </c>
      <c r="BW21" s="237">
        <f>M8FINAL!J53</f>
        <v>14.75</v>
      </c>
      <c r="BX21" s="237">
        <f>M8FINAL!K53</f>
        <v>17.375</v>
      </c>
      <c r="BY21" s="237" t="str">
        <f t="shared" si="7"/>
        <v>V</v>
      </c>
      <c r="BZ21" s="237">
        <f t="shared" si="8"/>
        <v>14.959375</v>
      </c>
      <c r="CA21" s="124" t="str">
        <f t="shared" si="9"/>
        <v xml:space="preserve">Admis(e) </v>
      </c>
      <c r="CB21" s="275" t="s">
        <v>511</v>
      </c>
      <c r="CC21" s="258">
        <v>13</v>
      </c>
    </row>
    <row r="22" spans="2:81">
      <c r="B22" s="101">
        <v>14</v>
      </c>
      <c r="C22" s="129" t="s">
        <v>459</v>
      </c>
      <c r="D22" s="128" t="s">
        <v>458</v>
      </c>
      <c r="E22" s="237">
        <f>'M1 FINAL'!D85</f>
        <v>12.600000000000001</v>
      </c>
      <c r="F22" s="237" t="str">
        <f>'M1 FINAL'!E85</f>
        <v/>
      </c>
      <c r="G22" s="237">
        <f>'M1 FINAL'!F85</f>
        <v>12.600000000000001</v>
      </c>
      <c r="H22" s="237">
        <f>'M1 FINAL'!G85</f>
        <v>10</v>
      </c>
      <c r="I22" s="237" t="str">
        <f>'M1 FINAL'!H85</f>
        <v/>
      </c>
      <c r="J22" s="237">
        <f>'M1 FINAL'!I85</f>
        <v>10</v>
      </c>
      <c r="K22" s="237">
        <f>'M1 FINAL'!J85</f>
        <v>19</v>
      </c>
      <c r="L22" s="237" t="str">
        <f>'M1 FINAL'!K85</f>
        <v/>
      </c>
      <c r="M22" s="237">
        <f>'M1 FINAL'!L85</f>
        <v>19</v>
      </c>
      <c r="N22" s="237">
        <f>'M1 FINAL'!M85</f>
        <v>13.225000000000001</v>
      </c>
      <c r="O22" s="237" t="str">
        <f t="shared" si="0"/>
        <v>V</v>
      </c>
      <c r="P22" s="237">
        <f>'M2 FINAL'!D85</f>
        <v>16.75</v>
      </c>
      <c r="Q22" s="237" t="str">
        <f>'M2 FINAL'!E85</f>
        <v/>
      </c>
      <c r="R22" s="237">
        <f>'M2 FINAL'!F85</f>
        <v>16.75</v>
      </c>
      <c r="S22" s="237">
        <f>'M2 FINAL'!G85</f>
        <v>9.5</v>
      </c>
      <c r="T22" s="237" t="str">
        <f>'M2 FINAL'!H85</f>
        <v/>
      </c>
      <c r="U22" s="237">
        <f>'M2 FINAL'!I85</f>
        <v>9.5</v>
      </c>
      <c r="V22" s="237">
        <f>'M2 FINAL'!J85</f>
        <v>13.56</v>
      </c>
      <c r="W22" s="237" t="str">
        <f t="shared" si="1"/>
        <v>V</v>
      </c>
      <c r="X22" s="237">
        <f>'M3-FINAL'!E87</f>
        <v>9.5</v>
      </c>
      <c r="Y22" s="237" t="str">
        <f>'M3-FINAL'!F87</f>
        <v/>
      </c>
      <c r="Z22" s="237">
        <f>'M3-FINAL'!G87</f>
        <v>9.5</v>
      </c>
      <c r="AA22" s="237">
        <f>'M3-FINAL'!H87</f>
        <v>17.75</v>
      </c>
      <c r="AB22" s="237" t="str">
        <f>'M3-FINAL'!I87</f>
        <v/>
      </c>
      <c r="AC22" s="237">
        <f>'M3-FINAL'!J87</f>
        <v>17.75</v>
      </c>
      <c r="AD22" s="237">
        <f>'M3-FINAL'!K87</f>
        <v>13.625</v>
      </c>
      <c r="AE22" s="237" t="str">
        <f t="shared" si="2"/>
        <v>V</v>
      </c>
      <c r="AF22" s="237">
        <f>'M4_FINAL '!E86</f>
        <v>18.5</v>
      </c>
      <c r="AG22" s="237" t="str">
        <f>IF('M4_FINAL '!F86="","",'M4_FINAL '!F86)</f>
        <v/>
      </c>
      <c r="AH22" s="237">
        <f>'M4_FINAL '!G86</f>
        <v>18.5</v>
      </c>
      <c r="AI22" s="237">
        <f>'M4_FINAL '!H86</f>
        <v>14.25</v>
      </c>
      <c r="AJ22" s="237" t="str">
        <f>IF('M4_FINAL '!I86="","",'M4_FINAL '!I86)</f>
        <v/>
      </c>
      <c r="AK22" s="237">
        <f>'M4_FINAL '!J86</f>
        <v>14.25</v>
      </c>
      <c r="AL22" s="237">
        <f>'M4_FINAL '!K86</f>
        <v>16.630000000000003</v>
      </c>
      <c r="AM22" s="237" t="str">
        <f t="shared" si="3"/>
        <v>V</v>
      </c>
      <c r="AN22" s="237">
        <f>'M5-FINAL'!D85</f>
        <v>13</v>
      </c>
      <c r="AO22" s="237" t="str">
        <f>'M5-FINAL'!E85</f>
        <v/>
      </c>
      <c r="AP22" s="237">
        <f>'M5-FINAL'!F85</f>
        <v>13</v>
      </c>
      <c r="AQ22" s="237">
        <f>'M5-FINAL'!G85</f>
        <v>16</v>
      </c>
      <c r="AR22" s="237" t="str">
        <f>'M5-FINAL'!H85</f>
        <v/>
      </c>
      <c r="AS22" s="237">
        <f>'M5-FINAL'!I85</f>
        <v>16</v>
      </c>
      <c r="AT22" s="237">
        <f>'M5-FINAL'!J85</f>
        <v>15</v>
      </c>
      <c r="AU22" s="237" t="str">
        <f>'M5-FINAL'!K85</f>
        <v/>
      </c>
      <c r="AV22" s="237">
        <f>'M5-FINAL'!L85</f>
        <v>15</v>
      </c>
      <c r="AW22" s="237">
        <f>'M5-FINAL'!M85</f>
        <v>14.670000000000002</v>
      </c>
      <c r="AX22" s="237" t="str">
        <f t="shared" si="4"/>
        <v>V</v>
      </c>
      <c r="AY22" s="237">
        <f>'M6-FINAL'!D85</f>
        <v>17</v>
      </c>
      <c r="AZ22" s="237" t="str">
        <f>'M6-FINAL'!E85</f>
        <v/>
      </c>
      <c r="BA22" s="237">
        <f>'M6-FINAL'!F85</f>
        <v>17</v>
      </c>
      <c r="BB22" s="237">
        <f>'M6-FINAL'!G85</f>
        <v>17</v>
      </c>
      <c r="BC22" s="237" t="str">
        <f>'M6-FINAL'!H85</f>
        <v/>
      </c>
      <c r="BD22" s="237">
        <f>'M6-FINAL'!I85</f>
        <v>17</v>
      </c>
      <c r="BE22" s="237">
        <f>'M6-FINAL'!J85</f>
        <v>13</v>
      </c>
      <c r="BF22" s="237" t="str">
        <f>'M6-FINAL'!K85</f>
        <v/>
      </c>
      <c r="BG22" s="237">
        <f>'M6-FINAL'!L85</f>
        <v>13</v>
      </c>
      <c r="BH22" s="237">
        <f>'M6-FINAL'!M85</f>
        <v>15.8</v>
      </c>
      <c r="BI22" s="237" t="str">
        <f t="shared" si="5"/>
        <v>V</v>
      </c>
      <c r="BJ22" s="237">
        <f>M7_FINAL!E87</f>
        <v>16.25</v>
      </c>
      <c r="BK22" s="237" t="str">
        <f>M7_FINAL!F87</f>
        <v/>
      </c>
      <c r="BL22" s="237">
        <f>M7_FINAL!G87</f>
        <v>16.25</v>
      </c>
      <c r="BM22" s="237">
        <f>M7_FINAL!H87</f>
        <v>14</v>
      </c>
      <c r="BN22" s="237" t="str">
        <f>M7_FINAL!I87</f>
        <v/>
      </c>
      <c r="BO22" s="237">
        <f>M7_FINAL!J87</f>
        <v>14</v>
      </c>
      <c r="BP22" s="237">
        <f>M7_FINAL!K87</f>
        <v>14.990000000000002</v>
      </c>
      <c r="BQ22" s="237" t="str">
        <f t="shared" si="6"/>
        <v>V</v>
      </c>
      <c r="BR22" s="237">
        <f>M8FINAL!E87</f>
        <v>20</v>
      </c>
      <c r="BS22" s="237" t="str">
        <f>M8FINAL!F87</f>
        <v/>
      </c>
      <c r="BT22" s="237">
        <f>M8FINAL!G87</f>
        <v>20</v>
      </c>
      <c r="BU22" s="237">
        <f>M8FINAL!H87</f>
        <v>14</v>
      </c>
      <c r="BV22" s="237" t="str">
        <f>M8FINAL!I87</f>
        <v/>
      </c>
      <c r="BW22" s="237">
        <f>M8FINAL!J87</f>
        <v>14</v>
      </c>
      <c r="BX22" s="237">
        <f>M8FINAL!K87</f>
        <v>17</v>
      </c>
      <c r="BY22" s="237" t="str">
        <f t="shared" si="7"/>
        <v>V</v>
      </c>
      <c r="BZ22" s="237">
        <f t="shared" si="8"/>
        <v>14.9375</v>
      </c>
      <c r="CA22" s="124" t="str">
        <f t="shared" si="9"/>
        <v xml:space="preserve">Admis(e) </v>
      </c>
      <c r="CB22" s="275" t="s">
        <v>459</v>
      </c>
      <c r="CC22" s="258">
        <v>14</v>
      </c>
    </row>
    <row r="23" spans="2:81">
      <c r="B23" s="102">
        <v>15</v>
      </c>
      <c r="C23" s="129" t="s">
        <v>497</v>
      </c>
      <c r="D23" s="128" t="s">
        <v>133</v>
      </c>
      <c r="E23" s="237">
        <f>'M1 FINAL'!D60</f>
        <v>10.8</v>
      </c>
      <c r="F23" s="237" t="str">
        <f>'M1 FINAL'!E60</f>
        <v/>
      </c>
      <c r="G23" s="237">
        <f>'M1 FINAL'!F60</f>
        <v>10.8</v>
      </c>
      <c r="H23" s="237">
        <f>'M1 FINAL'!G60</f>
        <v>13.5</v>
      </c>
      <c r="I23" s="237" t="str">
        <f>'M1 FINAL'!H60</f>
        <v/>
      </c>
      <c r="J23" s="237">
        <f>'M1 FINAL'!I60</f>
        <v>13.5</v>
      </c>
      <c r="K23" s="237">
        <f>'M1 FINAL'!J60</f>
        <v>17.5</v>
      </c>
      <c r="L23" s="237" t="str">
        <f>'M1 FINAL'!K60</f>
        <v/>
      </c>
      <c r="M23" s="237">
        <f>'M1 FINAL'!L60</f>
        <v>17.5</v>
      </c>
      <c r="N23" s="237">
        <f>'M1 FINAL'!M60</f>
        <v>13.487500000000001</v>
      </c>
      <c r="O23" s="237" t="str">
        <f t="shared" si="0"/>
        <v>V</v>
      </c>
      <c r="P23" s="237">
        <f>'M2 FINAL'!D60</f>
        <v>15</v>
      </c>
      <c r="Q23" s="237" t="str">
        <f>'M2 FINAL'!E60</f>
        <v/>
      </c>
      <c r="R23" s="237">
        <f>'M2 FINAL'!F60</f>
        <v>15</v>
      </c>
      <c r="S23" s="237">
        <f>'M2 FINAL'!G60</f>
        <v>15.25</v>
      </c>
      <c r="T23" s="237" t="str">
        <f>'M2 FINAL'!H60</f>
        <v/>
      </c>
      <c r="U23" s="237">
        <f>'M2 FINAL'!I60</f>
        <v>15.25</v>
      </c>
      <c r="V23" s="237">
        <f>'M2 FINAL'!J60</f>
        <v>15.11</v>
      </c>
      <c r="W23" s="237" t="str">
        <f t="shared" si="1"/>
        <v>V</v>
      </c>
      <c r="X23" s="237">
        <f>'M3-FINAL'!E62</f>
        <v>9.125</v>
      </c>
      <c r="Y23" s="237">
        <f>'M3-FINAL'!F62</f>
        <v>14.5</v>
      </c>
      <c r="Z23" s="237">
        <f>'M3-FINAL'!G62</f>
        <v>12</v>
      </c>
      <c r="AA23" s="237">
        <f>'M3-FINAL'!H62</f>
        <v>14.5</v>
      </c>
      <c r="AB23" s="237" t="str">
        <f>'M3-FINAL'!I62</f>
        <v/>
      </c>
      <c r="AC23" s="237">
        <f>'M3-FINAL'!J62</f>
        <v>14.5</v>
      </c>
      <c r="AD23" s="237">
        <f>'M3-FINAL'!K62</f>
        <v>13.25</v>
      </c>
      <c r="AE23" s="237" t="str">
        <f t="shared" si="2"/>
        <v>VAR</v>
      </c>
      <c r="AF23" s="237">
        <f>'M4_FINAL '!E61</f>
        <v>14.875</v>
      </c>
      <c r="AG23" s="237" t="str">
        <f>IF('M4_FINAL '!F61="","",'M4_FINAL '!F61)</f>
        <v/>
      </c>
      <c r="AH23" s="237">
        <f>'M4_FINAL '!G61</f>
        <v>14.875</v>
      </c>
      <c r="AI23" s="237">
        <f>'M4_FINAL '!H61</f>
        <v>11</v>
      </c>
      <c r="AJ23" s="237" t="str">
        <f>IF('M4_FINAL '!I61="","",'M4_FINAL '!I61)</f>
        <v/>
      </c>
      <c r="AK23" s="237">
        <f>'M4_FINAL '!J61</f>
        <v>11</v>
      </c>
      <c r="AL23" s="237">
        <f>'M4_FINAL '!K61</f>
        <v>13.17</v>
      </c>
      <c r="AM23" s="237" t="str">
        <f t="shared" si="3"/>
        <v>V</v>
      </c>
      <c r="AN23" s="237">
        <f>'M5-FINAL'!D60</f>
        <v>13</v>
      </c>
      <c r="AO23" s="237" t="str">
        <f>'M5-FINAL'!E60</f>
        <v/>
      </c>
      <c r="AP23" s="237">
        <f>'M5-FINAL'!F60</f>
        <v>13</v>
      </c>
      <c r="AQ23" s="237">
        <f>'M5-FINAL'!G60</f>
        <v>15.5</v>
      </c>
      <c r="AR23" s="237" t="str">
        <f>'M5-FINAL'!H60</f>
        <v/>
      </c>
      <c r="AS23" s="237">
        <f>'M5-FINAL'!I60</f>
        <v>15.5</v>
      </c>
      <c r="AT23" s="237">
        <f>'M5-FINAL'!J60</f>
        <v>15</v>
      </c>
      <c r="AU23" s="237" t="str">
        <f>'M5-FINAL'!K60</f>
        <v/>
      </c>
      <c r="AV23" s="237">
        <f>'M5-FINAL'!L60</f>
        <v>15</v>
      </c>
      <c r="AW23" s="237">
        <f>'M5-FINAL'!M60</f>
        <v>14.505000000000003</v>
      </c>
      <c r="AX23" s="237" t="str">
        <f t="shared" si="4"/>
        <v>V</v>
      </c>
      <c r="AY23" s="237">
        <f>'M6-FINAL'!D60</f>
        <v>16</v>
      </c>
      <c r="AZ23" s="237" t="str">
        <f>'M6-FINAL'!E60</f>
        <v/>
      </c>
      <c r="BA23" s="237">
        <f>'M6-FINAL'!F60</f>
        <v>16</v>
      </c>
      <c r="BB23" s="237">
        <f>'M6-FINAL'!G60</f>
        <v>16</v>
      </c>
      <c r="BC23" s="237" t="str">
        <f>'M6-FINAL'!H60</f>
        <v/>
      </c>
      <c r="BD23" s="237">
        <f>'M6-FINAL'!I60</f>
        <v>16</v>
      </c>
      <c r="BE23" s="237">
        <f>'M6-FINAL'!J60</f>
        <v>12.5</v>
      </c>
      <c r="BF23" s="237" t="str">
        <f>'M6-FINAL'!K60</f>
        <v/>
      </c>
      <c r="BG23" s="237">
        <f>'M6-FINAL'!L60</f>
        <v>12.5</v>
      </c>
      <c r="BH23" s="237">
        <f>'M6-FINAL'!M60</f>
        <v>14.95</v>
      </c>
      <c r="BI23" s="237" t="str">
        <f t="shared" si="5"/>
        <v>V</v>
      </c>
      <c r="BJ23" s="237">
        <f>M7_FINAL!E62</f>
        <v>19.25</v>
      </c>
      <c r="BK23" s="237" t="str">
        <f>M7_FINAL!F62</f>
        <v/>
      </c>
      <c r="BL23" s="237">
        <f>M7_FINAL!G62</f>
        <v>19.25</v>
      </c>
      <c r="BM23" s="237">
        <f>M7_FINAL!H62</f>
        <v>15.5</v>
      </c>
      <c r="BN23" s="237" t="str">
        <f>M7_FINAL!I62</f>
        <v/>
      </c>
      <c r="BO23" s="237">
        <f>M7_FINAL!J62</f>
        <v>15.5</v>
      </c>
      <c r="BP23" s="237">
        <f>M7_FINAL!K62</f>
        <v>17.150000000000002</v>
      </c>
      <c r="BQ23" s="237" t="str">
        <f t="shared" si="6"/>
        <v>V</v>
      </c>
      <c r="BR23" s="237">
        <f>M8FINAL!E62</f>
        <v>20</v>
      </c>
      <c r="BS23" s="237" t="str">
        <f>M8FINAL!F62</f>
        <v/>
      </c>
      <c r="BT23" s="237">
        <f>M8FINAL!G62</f>
        <v>20</v>
      </c>
      <c r="BU23" s="237">
        <f>M8FINAL!H62</f>
        <v>14</v>
      </c>
      <c r="BV23" s="237" t="str">
        <f>M8FINAL!I62</f>
        <v/>
      </c>
      <c r="BW23" s="237">
        <f>M8FINAL!J62</f>
        <v>14</v>
      </c>
      <c r="BX23" s="237">
        <f>M8FINAL!K62</f>
        <v>17</v>
      </c>
      <c r="BY23" s="237" t="str">
        <f t="shared" si="7"/>
        <v>V</v>
      </c>
      <c r="BZ23" s="237">
        <f t="shared" si="8"/>
        <v>14.827812500000002</v>
      </c>
      <c r="CA23" s="124" t="str">
        <f t="shared" si="9"/>
        <v xml:space="preserve">Admis(e) </v>
      </c>
      <c r="CB23" s="275" t="s">
        <v>497</v>
      </c>
      <c r="CC23" s="258">
        <v>15</v>
      </c>
    </row>
    <row r="24" spans="2:81">
      <c r="B24" s="101">
        <v>16</v>
      </c>
      <c r="C24" s="129" t="s">
        <v>525</v>
      </c>
      <c r="D24" s="128" t="s">
        <v>514</v>
      </c>
      <c r="E24" s="237">
        <f>'M1 FINAL'!D41</f>
        <v>11.1</v>
      </c>
      <c r="F24" s="237">
        <f>'M1 FINAL'!E41</f>
        <v>12</v>
      </c>
      <c r="G24" s="237">
        <f>'M1 FINAL'!F41</f>
        <v>12</v>
      </c>
      <c r="H24" s="237">
        <f>'M1 FINAL'!G41</f>
        <v>11</v>
      </c>
      <c r="I24" s="237">
        <f>'M1 FINAL'!H41</f>
        <v>10</v>
      </c>
      <c r="J24" s="237">
        <f>'M1 FINAL'!I41</f>
        <v>11</v>
      </c>
      <c r="K24" s="237">
        <f>'M1 FINAL'!J41</f>
        <v>13.5</v>
      </c>
      <c r="L24" s="237" t="str">
        <f>'M1 FINAL'!K41</f>
        <v/>
      </c>
      <c r="M24" s="237">
        <f>'M1 FINAL'!L41</f>
        <v>13.5</v>
      </c>
      <c r="N24" s="237">
        <f>'M1 FINAL'!M41</f>
        <v>12</v>
      </c>
      <c r="O24" s="237" t="str">
        <f t="shared" si="0"/>
        <v>VAR</v>
      </c>
      <c r="P24" s="237">
        <f>'M2 FINAL'!D41</f>
        <v>12</v>
      </c>
      <c r="Q24" s="237" t="str">
        <f>'M2 FINAL'!E41</f>
        <v/>
      </c>
      <c r="R24" s="237">
        <f>'M2 FINAL'!F41</f>
        <v>12</v>
      </c>
      <c r="S24" s="237">
        <f>'M2 FINAL'!G41</f>
        <v>17.25</v>
      </c>
      <c r="T24" s="237" t="str">
        <f>'M2 FINAL'!H41</f>
        <v/>
      </c>
      <c r="U24" s="237">
        <f>'M2 FINAL'!I41</f>
        <v>17.25</v>
      </c>
      <c r="V24" s="237">
        <f>'M2 FINAL'!J41</f>
        <v>14.31</v>
      </c>
      <c r="W24" s="237" t="str">
        <f t="shared" si="1"/>
        <v>V</v>
      </c>
      <c r="X24" s="237">
        <f>'M3-FINAL'!E43</f>
        <v>12.625</v>
      </c>
      <c r="Y24" s="237" t="str">
        <f>'M3-FINAL'!F43</f>
        <v/>
      </c>
      <c r="Z24" s="237">
        <f>'M3-FINAL'!G43</f>
        <v>12.625</v>
      </c>
      <c r="AA24" s="237">
        <f>'M3-FINAL'!H43</f>
        <v>18.5</v>
      </c>
      <c r="AB24" s="237" t="str">
        <f>'M3-FINAL'!I43</f>
        <v/>
      </c>
      <c r="AC24" s="237">
        <f>'M3-FINAL'!J43</f>
        <v>18.5</v>
      </c>
      <c r="AD24" s="237">
        <f>'M3-FINAL'!K43</f>
        <v>15.5625</v>
      </c>
      <c r="AE24" s="237" t="str">
        <f t="shared" si="2"/>
        <v>V</v>
      </c>
      <c r="AF24" s="237">
        <f>'M4_FINAL '!E42</f>
        <v>16.25</v>
      </c>
      <c r="AG24" s="237" t="str">
        <f>IF('M4_FINAL '!F42="","",'M4_FINAL '!F42)</f>
        <v/>
      </c>
      <c r="AH24" s="237">
        <f>'M4_FINAL '!G42</f>
        <v>16.25</v>
      </c>
      <c r="AI24" s="237">
        <f>'M4_FINAL '!H42</f>
        <v>16.75</v>
      </c>
      <c r="AJ24" s="237" t="str">
        <f>IF('M4_FINAL '!I42="","",'M4_FINAL '!I42)</f>
        <v/>
      </c>
      <c r="AK24" s="237">
        <f>'M4_FINAL '!J42</f>
        <v>16.75</v>
      </c>
      <c r="AL24" s="237">
        <f>'M4_FINAL '!K42</f>
        <v>16.470000000000002</v>
      </c>
      <c r="AM24" s="237" t="str">
        <f t="shared" si="3"/>
        <v>V</v>
      </c>
      <c r="AN24" s="237">
        <f>'M5-FINAL'!D41</f>
        <v>14.1</v>
      </c>
      <c r="AO24" s="237" t="str">
        <f>'M5-FINAL'!E41</f>
        <v/>
      </c>
      <c r="AP24" s="237">
        <f>'M5-FINAL'!F41</f>
        <v>14.1</v>
      </c>
      <c r="AQ24" s="237">
        <f>'M5-FINAL'!G41</f>
        <v>15</v>
      </c>
      <c r="AR24" s="237" t="str">
        <f>'M5-FINAL'!H41</f>
        <v/>
      </c>
      <c r="AS24" s="237">
        <f>'M5-FINAL'!I41</f>
        <v>15</v>
      </c>
      <c r="AT24" s="237">
        <f>'M5-FINAL'!J41</f>
        <v>10.5</v>
      </c>
      <c r="AU24" s="237" t="str">
        <f>'M5-FINAL'!K41</f>
        <v/>
      </c>
      <c r="AV24" s="237">
        <f>'M5-FINAL'!L41</f>
        <v>10.5</v>
      </c>
      <c r="AW24" s="237">
        <f>'M5-FINAL'!M41</f>
        <v>13.173000000000002</v>
      </c>
      <c r="AX24" s="237" t="str">
        <f t="shared" si="4"/>
        <v>V</v>
      </c>
      <c r="AY24" s="237">
        <f>'M6-FINAL'!D41</f>
        <v>12.5</v>
      </c>
      <c r="AZ24" s="237" t="str">
        <f>'M6-FINAL'!E41</f>
        <v/>
      </c>
      <c r="BA24" s="237">
        <f>'M6-FINAL'!F41</f>
        <v>12.5</v>
      </c>
      <c r="BB24" s="237">
        <f>'M6-FINAL'!G41</f>
        <v>12.5</v>
      </c>
      <c r="BC24" s="237" t="str">
        <f>'M6-FINAL'!H41</f>
        <v/>
      </c>
      <c r="BD24" s="237">
        <f>'M6-FINAL'!I41</f>
        <v>12.5</v>
      </c>
      <c r="BE24" s="237">
        <f>'M6-FINAL'!J41</f>
        <v>12.5</v>
      </c>
      <c r="BF24" s="237" t="str">
        <f>'M6-FINAL'!K41</f>
        <v/>
      </c>
      <c r="BG24" s="237">
        <f>'M6-FINAL'!L41</f>
        <v>12.5</v>
      </c>
      <c r="BH24" s="237">
        <f>'M6-FINAL'!M41</f>
        <v>12.5</v>
      </c>
      <c r="BI24" s="237" t="str">
        <f t="shared" si="5"/>
        <v>V</v>
      </c>
      <c r="BJ24" s="237">
        <f>M7_FINAL!E43</f>
        <v>18.5</v>
      </c>
      <c r="BK24" s="237" t="str">
        <f>M7_FINAL!F43</f>
        <v/>
      </c>
      <c r="BL24" s="237">
        <f>M7_FINAL!G43</f>
        <v>18.5</v>
      </c>
      <c r="BM24" s="237">
        <f>M7_FINAL!H43</f>
        <v>15</v>
      </c>
      <c r="BN24" s="237" t="str">
        <f>M7_FINAL!I43</f>
        <v/>
      </c>
      <c r="BO24" s="237">
        <f>M7_FINAL!J43</f>
        <v>15</v>
      </c>
      <c r="BP24" s="237">
        <f>M7_FINAL!K43</f>
        <v>16.54</v>
      </c>
      <c r="BQ24" s="237" t="str">
        <f t="shared" si="6"/>
        <v>V</v>
      </c>
      <c r="BR24" s="237">
        <f>M8FINAL!E43</f>
        <v>20</v>
      </c>
      <c r="BS24" s="237" t="str">
        <f>M8FINAL!F43</f>
        <v/>
      </c>
      <c r="BT24" s="237">
        <f>M8FINAL!G43</f>
        <v>20</v>
      </c>
      <c r="BU24" s="237">
        <f>M8FINAL!H43</f>
        <v>16</v>
      </c>
      <c r="BV24" s="237" t="str">
        <f>M8FINAL!I43</f>
        <v/>
      </c>
      <c r="BW24" s="237">
        <f>M8FINAL!J43</f>
        <v>16</v>
      </c>
      <c r="BX24" s="237">
        <f>M8FINAL!K43</f>
        <v>18</v>
      </c>
      <c r="BY24" s="237" t="str">
        <f t="shared" si="7"/>
        <v>V</v>
      </c>
      <c r="BZ24" s="237">
        <f t="shared" si="8"/>
        <v>14.819437499999999</v>
      </c>
      <c r="CA24" s="124" t="str">
        <f t="shared" si="9"/>
        <v xml:space="preserve">Admis(e) </v>
      </c>
      <c r="CB24" s="275" t="s">
        <v>525</v>
      </c>
      <c r="CC24" s="258">
        <v>16</v>
      </c>
    </row>
    <row r="25" spans="2:81">
      <c r="B25" s="102">
        <v>17</v>
      </c>
      <c r="C25" s="130" t="s">
        <v>562</v>
      </c>
      <c r="D25" s="128" t="s">
        <v>277</v>
      </c>
      <c r="E25" s="237">
        <f>'M1 FINAL'!D18</f>
        <v>8.4</v>
      </c>
      <c r="F25" s="237" t="str">
        <f>'M1 FINAL'!E18</f>
        <v/>
      </c>
      <c r="G25" s="237">
        <f>'M1 FINAL'!F18</f>
        <v>8.4</v>
      </c>
      <c r="H25" s="237">
        <f>'M1 FINAL'!G18</f>
        <v>15</v>
      </c>
      <c r="I25" s="237" t="str">
        <f>'M1 FINAL'!H18</f>
        <v/>
      </c>
      <c r="J25" s="237">
        <f>'M1 FINAL'!I18</f>
        <v>15</v>
      </c>
      <c r="K25" s="237">
        <f>'M1 FINAL'!J18</f>
        <v>19</v>
      </c>
      <c r="L25" s="237" t="str">
        <f>'M1 FINAL'!K18</f>
        <v/>
      </c>
      <c r="M25" s="237">
        <f>'M1 FINAL'!L18</f>
        <v>19</v>
      </c>
      <c r="N25" s="237">
        <f>'M1 FINAL'!M18</f>
        <v>13.525</v>
      </c>
      <c r="O25" s="237" t="str">
        <f t="shared" si="0"/>
        <v>V</v>
      </c>
      <c r="P25" s="237">
        <f>'M2 FINAL'!D18</f>
        <v>12.75</v>
      </c>
      <c r="Q25" s="237" t="str">
        <f>'M2 FINAL'!E18</f>
        <v/>
      </c>
      <c r="R25" s="237">
        <f>'M2 FINAL'!F18</f>
        <v>12.75</v>
      </c>
      <c r="S25" s="237">
        <f>'M2 FINAL'!G18</f>
        <v>13.75</v>
      </c>
      <c r="T25" s="237" t="str">
        <f>'M2 FINAL'!H18</f>
        <v/>
      </c>
      <c r="U25" s="237">
        <f>'M2 FINAL'!I18</f>
        <v>13.75</v>
      </c>
      <c r="V25" s="237">
        <f>'M2 FINAL'!J18</f>
        <v>13.190000000000001</v>
      </c>
      <c r="W25" s="237" t="str">
        <f t="shared" si="1"/>
        <v>V</v>
      </c>
      <c r="X25" s="237">
        <f>'M3-FINAL'!E20</f>
        <v>13.75</v>
      </c>
      <c r="Y25" s="237" t="str">
        <f>'M3-FINAL'!F20</f>
        <v/>
      </c>
      <c r="Z25" s="237">
        <f>'M3-FINAL'!G20</f>
        <v>13.75</v>
      </c>
      <c r="AA25" s="237">
        <f>'M3-FINAL'!H20</f>
        <v>18</v>
      </c>
      <c r="AB25" s="237" t="str">
        <f>'M3-FINAL'!I20</f>
        <v/>
      </c>
      <c r="AC25" s="237">
        <f>'M3-FINAL'!J20</f>
        <v>18</v>
      </c>
      <c r="AD25" s="237">
        <f>'M3-FINAL'!K20</f>
        <v>15.875</v>
      </c>
      <c r="AE25" s="237" t="str">
        <f t="shared" si="2"/>
        <v>V</v>
      </c>
      <c r="AF25" s="237">
        <f>'M4_FINAL '!E19</f>
        <v>14.25</v>
      </c>
      <c r="AG25" s="237" t="str">
        <f>IF('M4_FINAL '!F19="","",'M4_FINAL '!F19)</f>
        <v/>
      </c>
      <c r="AH25" s="237">
        <f>'M4_FINAL '!G19</f>
        <v>14.25</v>
      </c>
      <c r="AI25" s="237">
        <f>'M4_FINAL '!H19</f>
        <v>11.5</v>
      </c>
      <c r="AJ25" s="237" t="str">
        <f>IF('M4_FINAL '!I19="","",'M4_FINAL '!I19)</f>
        <v/>
      </c>
      <c r="AK25" s="237">
        <f>'M4_FINAL '!J19</f>
        <v>11.5</v>
      </c>
      <c r="AL25" s="237">
        <f>'M4_FINAL '!K19</f>
        <v>13.04</v>
      </c>
      <c r="AM25" s="237" t="str">
        <f t="shared" si="3"/>
        <v>V</v>
      </c>
      <c r="AN25" s="237">
        <f>'M5-FINAL'!D18</f>
        <v>13.7</v>
      </c>
      <c r="AO25" s="237" t="str">
        <f>'M5-FINAL'!E18</f>
        <v/>
      </c>
      <c r="AP25" s="237">
        <f>'M5-FINAL'!F18</f>
        <v>13.7</v>
      </c>
      <c r="AQ25" s="237">
        <f>'M5-FINAL'!G18</f>
        <v>15.5</v>
      </c>
      <c r="AR25" s="237" t="str">
        <f>'M5-FINAL'!H18</f>
        <v/>
      </c>
      <c r="AS25" s="237">
        <f>'M5-FINAL'!I18</f>
        <v>15.5</v>
      </c>
      <c r="AT25" s="237">
        <f>'M5-FINAL'!J18</f>
        <v>15</v>
      </c>
      <c r="AU25" s="237" t="str">
        <f>'M5-FINAL'!K18</f>
        <v/>
      </c>
      <c r="AV25" s="237">
        <f>'M5-FINAL'!L18</f>
        <v>15</v>
      </c>
      <c r="AW25" s="237">
        <f>'M5-FINAL'!M18</f>
        <v>14.736000000000001</v>
      </c>
      <c r="AX25" s="237" t="str">
        <f t="shared" si="4"/>
        <v>V</v>
      </c>
      <c r="AY25" s="237">
        <f>'M6-FINAL'!D18</f>
        <v>16</v>
      </c>
      <c r="AZ25" s="237" t="str">
        <f>'M6-FINAL'!E18</f>
        <v/>
      </c>
      <c r="BA25" s="237">
        <f>'M6-FINAL'!F18</f>
        <v>16</v>
      </c>
      <c r="BB25" s="237">
        <f>'M6-FINAL'!G18</f>
        <v>16</v>
      </c>
      <c r="BC25" s="237" t="str">
        <f>'M6-FINAL'!H18</f>
        <v/>
      </c>
      <c r="BD25" s="237">
        <f>'M6-FINAL'!I18</f>
        <v>16</v>
      </c>
      <c r="BE25" s="237">
        <f>'M6-FINAL'!J18</f>
        <v>12.5</v>
      </c>
      <c r="BF25" s="237" t="str">
        <f>'M6-FINAL'!K18</f>
        <v/>
      </c>
      <c r="BG25" s="237">
        <f>'M6-FINAL'!L18</f>
        <v>12.5</v>
      </c>
      <c r="BH25" s="237">
        <f>'M6-FINAL'!M18</f>
        <v>14.95</v>
      </c>
      <c r="BI25" s="237" t="str">
        <f t="shared" si="5"/>
        <v>V</v>
      </c>
      <c r="BJ25" s="237">
        <f>M7_FINAL!E20</f>
        <v>18</v>
      </c>
      <c r="BK25" s="237" t="str">
        <f>M7_FINAL!F20</f>
        <v/>
      </c>
      <c r="BL25" s="237">
        <f>M7_FINAL!G20</f>
        <v>18</v>
      </c>
      <c r="BM25" s="237">
        <f>M7_FINAL!H20</f>
        <v>14</v>
      </c>
      <c r="BN25" s="237" t="str">
        <f>M7_FINAL!I20</f>
        <v/>
      </c>
      <c r="BO25" s="237">
        <f>M7_FINAL!J20</f>
        <v>14</v>
      </c>
      <c r="BP25" s="237">
        <f>M7_FINAL!K20</f>
        <v>15.760000000000002</v>
      </c>
      <c r="BQ25" s="237" t="str">
        <f t="shared" si="6"/>
        <v>V</v>
      </c>
      <c r="BR25" s="237">
        <f>M8FINAL!E20</f>
        <v>20</v>
      </c>
      <c r="BS25" s="237" t="str">
        <f>M8FINAL!F20</f>
        <v/>
      </c>
      <c r="BT25" s="237">
        <f>M8FINAL!G20</f>
        <v>20</v>
      </c>
      <c r="BU25" s="237">
        <f>M8FINAL!H20</f>
        <v>14.75</v>
      </c>
      <c r="BV25" s="237" t="str">
        <f>M8FINAL!I20</f>
        <v/>
      </c>
      <c r="BW25" s="237">
        <f>M8FINAL!J20</f>
        <v>14.75</v>
      </c>
      <c r="BX25" s="237">
        <f>M8FINAL!K20</f>
        <v>17.375</v>
      </c>
      <c r="BY25" s="237" t="str">
        <f t="shared" si="7"/>
        <v>V</v>
      </c>
      <c r="BZ25" s="237">
        <f t="shared" si="8"/>
        <v>14.806375000000001</v>
      </c>
      <c r="CA25" s="124" t="str">
        <f t="shared" si="9"/>
        <v xml:space="preserve">Admis(e) </v>
      </c>
      <c r="CB25" s="274" t="s">
        <v>562</v>
      </c>
      <c r="CC25" s="258">
        <v>17</v>
      </c>
    </row>
    <row r="26" spans="2:81">
      <c r="B26" s="101">
        <v>18</v>
      </c>
      <c r="C26" s="129" t="s">
        <v>474</v>
      </c>
      <c r="D26" s="128" t="s">
        <v>473</v>
      </c>
      <c r="E26" s="237">
        <f>'M1 FINAL'!D75</f>
        <v>10.4</v>
      </c>
      <c r="F26" s="237" t="str">
        <f>'M1 FINAL'!E75</f>
        <v/>
      </c>
      <c r="G26" s="237">
        <f>'M1 FINAL'!F75</f>
        <v>10.4</v>
      </c>
      <c r="H26" s="237">
        <f>'M1 FINAL'!G75</f>
        <v>12</v>
      </c>
      <c r="I26" s="237" t="str">
        <f>'M1 FINAL'!H75</f>
        <v/>
      </c>
      <c r="J26" s="237">
        <f>'M1 FINAL'!I75</f>
        <v>12</v>
      </c>
      <c r="K26" s="237">
        <f>'M1 FINAL'!J75</f>
        <v>17.5</v>
      </c>
      <c r="L26" s="237" t="str">
        <f>'M1 FINAL'!K75</f>
        <v/>
      </c>
      <c r="M26" s="237">
        <f>'M1 FINAL'!L75</f>
        <v>17.5</v>
      </c>
      <c r="N26" s="237">
        <f>'M1 FINAL'!M75</f>
        <v>12.775</v>
      </c>
      <c r="O26" s="237" t="str">
        <f t="shared" si="0"/>
        <v>V</v>
      </c>
      <c r="P26" s="237">
        <f>'M2 FINAL'!D75</f>
        <v>15.5</v>
      </c>
      <c r="Q26" s="237" t="str">
        <f>'M2 FINAL'!E75</f>
        <v/>
      </c>
      <c r="R26" s="237">
        <f>'M2 FINAL'!F75</f>
        <v>15.5</v>
      </c>
      <c r="S26" s="237">
        <f>'M2 FINAL'!G75</f>
        <v>9.5</v>
      </c>
      <c r="T26" s="237" t="str">
        <f>'M2 FINAL'!H75</f>
        <v/>
      </c>
      <c r="U26" s="237">
        <f>'M2 FINAL'!I75</f>
        <v>9.5</v>
      </c>
      <c r="V26" s="237">
        <f>'M2 FINAL'!J75</f>
        <v>12.860000000000001</v>
      </c>
      <c r="W26" s="237" t="str">
        <f t="shared" si="1"/>
        <v>V</v>
      </c>
      <c r="X26" s="237">
        <f>'M3-FINAL'!E77</f>
        <v>15.625</v>
      </c>
      <c r="Y26" s="237" t="str">
        <f>'M3-FINAL'!F77</f>
        <v/>
      </c>
      <c r="Z26" s="237">
        <f>'M3-FINAL'!G77</f>
        <v>15.625</v>
      </c>
      <c r="AA26" s="237">
        <f>'M3-FINAL'!H77</f>
        <v>19</v>
      </c>
      <c r="AB26" s="237" t="str">
        <f>'M3-FINAL'!I77</f>
        <v/>
      </c>
      <c r="AC26" s="237">
        <f>'M3-FINAL'!J77</f>
        <v>19</v>
      </c>
      <c r="AD26" s="237">
        <f>'M3-FINAL'!K77</f>
        <v>17.3125</v>
      </c>
      <c r="AE26" s="237" t="str">
        <f t="shared" si="2"/>
        <v>V</v>
      </c>
      <c r="AF26" s="237">
        <f>'M4_FINAL '!E76</f>
        <v>14</v>
      </c>
      <c r="AG26" s="237" t="str">
        <f>IF('M4_FINAL '!F76="","",'M4_FINAL '!F76)</f>
        <v/>
      </c>
      <c r="AH26" s="237">
        <f>'M4_FINAL '!G76</f>
        <v>14</v>
      </c>
      <c r="AI26" s="237">
        <f>'M4_FINAL '!H76</f>
        <v>13.25</v>
      </c>
      <c r="AJ26" s="237" t="str">
        <f>IF('M4_FINAL '!I76="","",'M4_FINAL '!I76)</f>
        <v/>
      </c>
      <c r="AK26" s="237">
        <f>'M4_FINAL '!J76</f>
        <v>13.25</v>
      </c>
      <c r="AL26" s="237">
        <f>'M4_FINAL '!K76</f>
        <v>13.670000000000002</v>
      </c>
      <c r="AM26" s="237" t="str">
        <f t="shared" si="3"/>
        <v>V</v>
      </c>
      <c r="AN26" s="237">
        <f>'M5-FINAL'!D75</f>
        <v>13.4</v>
      </c>
      <c r="AO26" s="237" t="str">
        <f>'M5-FINAL'!E75</f>
        <v/>
      </c>
      <c r="AP26" s="237">
        <f>'M5-FINAL'!F75</f>
        <v>13.4</v>
      </c>
      <c r="AQ26" s="237">
        <f>'M5-FINAL'!G75</f>
        <v>16</v>
      </c>
      <c r="AR26" s="237" t="str">
        <f>'M5-FINAL'!H75</f>
        <v/>
      </c>
      <c r="AS26" s="237">
        <f>'M5-FINAL'!I75</f>
        <v>16</v>
      </c>
      <c r="AT26" s="237">
        <f>'M5-FINAL'!J75</f>
        <v>15</v>
      </c>
      <c r="AU26" s="237" t="str">
        <f>'M5-FINAL'!K75</f>
        <v/>
      </c>
      <c r="AV26" s="237">
        <f>'M5-FINAL'!L75</f>
        <v>15</v>
      </c>
      <c r="AW26" s="237">
        <f>'M5-FINAL'!M75</f>
        <v>14.802000000000003</v>
      </c>
      <c r="AX26" s="237" t="str">
        <f t="shared" si="4"/>
        <v>V</v>
      </c>
      <c r="AY26" s="237">
        <f>'M6-FINAL'!D75</f>
        <v>14</v>
      </c>
      <c r="AZ26" s="237" t="str">
        <f>'M6-FINAL'!E75</f>
        <v/>
      </c>
      <c r="BA26" s="237">
        <f>'M6-FINAL'!F75</f>
        <v>14</v>
      </c>
      <c r="BB26" s="237">
        <f>'M6-FINAL'!G75</f>
        <v>14</v>
      </c>
      <c r="BC26" s="237" t="str">
        <f>'M6-FINAL'!H75</f>
        <v/>
      </c>
      <c r="BD26" s="237">
        <f>'M6-FINAL'!I75</f>
        <v>14</v>
      </c>
      <c r="BE26" s="237">
        <f>'M6-FINAL'!J75</f>
        <v>13</v>
      </c>
      <c r="BF26" s="237" t="str">
        <f>'M6-FINAL'!K75</f>
        <v/>
      </c>
      <c r="BG26" s="237">
        <f>'M6-FINAL'!L75</f>
        <v>13</v>
      </c>
      <c r="BH26" s="237">
        <f>'M6-FINAL'!M75</f>
        <v>13.700000000000001</v>
      </c>
      <c r="BI26" s="237" t="str">
        <f t="shared" si="5"/>
        <v>V</v>
      </c>
      <c r="BJ26" s="237">
        <f>M7_FINAL!E77</f>
        <v>18</v>
      </c>
      <c r="BK26" s="237" t="str">
        <f>M7_FINAL!F77</f>
        <v/>
      </c>
      <c r="BL26" s="237">
        <f>M7_FINAL!G77</f>
        <v>18</v>
      </c>
      <c r="BM26" s="237">
        <f>M7_FINAL!H77</f>
        <v>14</v>
      </c>
      <c r="BN26" s="237" t="str">
        <f>M7_FINAL!I77</f>
        <v/>
      </c>
      <c r="BO26" s="237">
        <f>M7_FINAL!J77</f>
        <v>14</v>
      </c>
      <c r="BP26" s="237">
        <f>M7_FINAL!K77</f>
        <v>15.760000000000002</v>
      </c>
      <c r="BQ26" s="237" t="str">
        <f t="shared" si="6"/>
        <v>V</v>
      </c>
      <c r="BR26" s="237">
        <f>M8FINAL!E77</f>
        <v>18</v>
      </c>
      <c r="BS26" s="237" t="str">
        <f>M8FINAL!F77</f>
        <v/>
      </c>
      <c r="BT26" s="237">
        <f>M8FINAL!G77</f>
        <v>18</v>
      </c>
      <c r="BU26" s="237">
        <f>M8FINAL!H77</f>
        <v>15</v>
      </c>
      <c r="BV26" s="237" t="str">
        <f>M8FINAL!I77</f>
        <v/>
      </c>
      <c r="BW26" s="237">
        <f>M8FINAL!J77</f>
        <v>15</v>
      </c>
      <c r="BX26" s="237">
        <f>M8FINAL!K77</f>
        <v>16.5</v>
      </c>
      <c r="BY26" s="237" t="str">
        <f t="shared" si="7"/>
        <v>V</v>
      </c>
      <c r="BZ26" s="237">
        <f t="shared" si="8"/>
        <v>14.672437500000003</v>
      </c>
      <c r="CA26" s="124" t="str">
        <f t="shared" si="9"/>
        <v xml:space="preserve">Admis(e) </v>
      </c>
      <c r="CB26" s="275" t="s">
        <v>474</v>
      </c>
      <c r="CC26" s="258">
        <v>18</v>
      </c>
    </row>
    <row r="27" spans="2:81">
      <c r="B27" s="102">
        <v>19</v>
      </c>
      <c r="C27" s="129" t="s">
        <v>438</v>
      </c>
      <c r="D27" s="128" t="s">
        <v>416</v>
      </c>
      <c r="E27" s="237">
        <f>'M1 FINAL'!D96</f>
        <v>12.3</v>
      </c>
      <c r="F27" s="237" t="str">
        <f>'M1 FINAL'!E96</f>
        <v/>
      </c>
      <c r="G27" s="237">
        <f>'M1 FINAL'!F96</f>
        <v>12.3</v>
      </c>
      <c r="H27" s="237">
        <f>'M1 FINAL'!G96</f>
        <v>15</v>
      </c>
      <c r="I27" s="237" t="str">
        <f>'M1 FINAL'!H96</f>
        <v/>
      </c>
      <c r="J27" s="237">
        <f>'M1 FINAL'!I96</f>
        <v>15</v>
      </c>
      <c r="K27" s="237">
        <f>'M1 FINAL'!J96</f>
        <v>19</v>
      </c>
      <c r="L27" s="237" t="str">
        <f>'M1 FINAL'!K96</f>
        <v/>
      </c>
      <c r="M27" s="237">
        <f>'M1 FINAL'!L96</f>
        <v>19</v>
      </c>
      <c r="N27" s="237">
        <f>'M1 FINAL'!M96</f>
        <v>14.987500000000001</v>
      </c>
      <c r="O27" s="237" t="str">
        <f t="shared" si="0"/>
        <v>V</v>
      </c>
      <c r="P27" s="237">
        <f>'M2 FINAL'!D96</f>
        <v>16.5</v>
      </c>
      <c r="Q27" s="237" t="str">
        <f>'M2 FINAL'!E96</f>
        <v/>
      </c>
      <c r="R27" s="237">
        <f>'M2 FINAL'!F96</f>
        <v>16.5</v>
      </c>
      <c r="S27" s="237">
        <f>'M2 FINAL'!G96</f>
        <v>15.5</v>
      </c>
      <c r="T27" s="237" t="str">
        <f>'M2 FINAL'!H96</f>
        <v/>
      </c>
      <c r="U27" s="237">
        <f>'M2 FINAL'!I96</f>
        <v>15.5</v>
      </c>
      <c r="V27" s="237">
        <f>'M2 FINAL'!J96</f>
        <v>16.060000000000002</v>
      </c>
      <c r="W27" s="237" t="str">
        <f t="shared" si="1"/>
        <v>V</v>
      </c>
      <c r="X27" s="237">
        <f>'M3-FINAL'!E98</f>
        <v>11.375</v>
      </c>
      <c r="Y27" s="237">
        <f>'M3-FINAL'!F98</f>
        <v>7.5</v>
      </c>
      <c r="Z27" s="237">
        <f>'M3-FINAL'!G98</f>
        <v>11.375</v>
      </c>
      <c r="AA27" s="237">
        <f>'M3-FINAL'!H98</f>
        <v>11.75</v>
      </c>
      <c r="AB27" s="237">
        <f>'M3-FINAL'!I98</f>
        <v>12</v>
      </c>
      <c r="AC27" s="237">
        <f>'M3-FINAL'!J98</f>
        <v>12</v>
      </c>
      <c r="AD27" s="237">
        <f>'M3-FINAL'!K98</f>
        <v>11.6875</v>
      </c>
      <c r="AE27" s="237" t="str">
        <f t="shared" si="2"/>
        <v>VPC</v>
      </c>
      <c r="AF27" s="237">
        <f>'M4_FINAL '!E97</f>
        <v>15.625</v>
      </c>
      <c r="AG27" s="237" t="str">
        <f>IF('M4_FINAL '!F97="","",'M4_FINAL '!F97)</f>
        <v/>
      </c>
      <c r="AH27" s="237">
        <f>'M4_FINAL '!G97</f>
        <v>15.625</v>
      </c>
      <c r="AI27" s="237">
        <f>'M4_FINAL '!H97</f>
        <v>12.5</v>
      </c>
      <c r="AJ27" s="237" t="str">
        <f>IF('M4_FINAL '!I97="","",'M4_FINAL '!I97)</f>
        <v/>
      </c>
      <c r="AK27" s="237">
        <f>'M4_FINAL '!J97</f>
        <v>12.5</v>
      </c>
      <c r="AL27" s="237">
        <f>'M4_FINAL '!K97</f>
        <v>14.25</v>
      </c>
      <c r="AM27" s="237" t="str">
        <f t="shared" si="3"/>
        <v>V</v>
      </c>
      <c r="AN27" s="237">
        <f>'M5-FINAL'!D96</f>
        <v>13.8</v>
      </c>
      <c r="AO27" s="237" t="str">
        <f>'M5-FINAL'!E96</f>
        <v/>
      </c>
      <c r="AP27" s="237">
        <f>'M5-FINAL'!F96</f>
        <v>13.8</v>
      </c>
      <c r="AQ27" s="237">
        <f>'M5-FINAL'!G96</f>
        <v>15</v>
      </c>
      <c r="AR27" s="237" t="str">
        <f>'M5-FINAL'!H96</f>
        <v/>
      </c>
      <c r="AS27" s="237">
        <f>'M5-FINAL'!I96</f>
        <v>15</v>
      </c>
      <c r="AT27" s="237">
        <f>'M5-FINAL'!J96</f>
        <v>15</v>
      </c>
      <c r="AU27" s="237" t="str">
        <f>'M5-FINAL'!K96</f>
        <v/>
      </c>
      <c r="AV27" s="237">
        <f>'M5-FINAL'!L96</f>
        <v>15</v>
      </c>
      <c r="AW27" s="237">
        <f>'M5-FINAL'!M96</f>
        <v>14.604000000000003</v>
      </c>
      <c r="AX27" s="237" t="str">
        <f t="shared" si="4"/>
        <v>V</v>
      </c>
      <c r="AY27" s="237">
        <f>'M6-FINAL'!D96</f>
        <v>12.5</v>
      </c>
      <c r="AZ27" s="237" t="str">
        <f>'M6-FINAL'!E96</f>
        <v/>
      </c>
      <c r="BA27" s="237">
        <f>'M6-FINAL'!F96</f>
        <v>12.5</v>
      </c>
      <c r="BB27" s="237">
        <f>'M6-FINAL'!G96</f>
        <v>12.5</v>
      </c>
      <c r="BC27" s="237" t="str">
        <f>'M6-FINAL'!H96</f>
        <v/>
      </c>
      <c r="BD27" s="237">
        <f>'M6-FINAL'!I96</f>
        <v>12.5</v>
      </c>
      <c r="BE27" s="237">
        <f>'M6-FINAL'!J96</f>
        <v>13.5</v>
      </c>
      <c r="BF27" s="237" t="str">
        <f>'M6-FINAL'!K96</f>
        <v/>
      </c>
      <c r="BG27" s="237">
        <f>'M6-FINAL'!L96</f>
        <v>13.5</v>
      </c>
      <c r="BH27" s="237">
        <f>'M6-FINAL'!M96</f>
        <v>12.8</v>
      </c>
      <c r="BI27" s="237" t="str">
        <f t="shared" si="5"/>
        <v>V</v>
      </c>
      <c r="BJ27" s="237">
        <f>M7_FINAL!E98</f>
        <v>17.25</v>
      </c>
      <c r="BK27" s="237" t="str">
        <f>M7_FINAL!F98</f>
        <v/>
      </c>
      <c r="BL27" s="237">
        <f>M7_FINAL!G98</f>
        <v>17.25</v>
      </c>
      <c r="BM27" s="237">
        <f>M7_FINAL!H98</f>
        <v>14.5</v>
      </c>
      <c r="BN27" s="237" t="str">
        <f>M7_FINAL!I98</f>
        <v/>
      </c>
      <c r="BO27" s="237">
        <f>M7_FINAL!J98</f>
        <v>14.5</v>
      </c>
      <c r="BP27" s="237">
        <f>M7_FINAL!K98</f>
        <v>15.71</v>
      </c>
      <c r="BQ27" s="237" t="str">
        <f t="shared" si="6"/>
        <v>V</v>
      </c>
      <c r="BR27" s="237">
        <f>M8FINAL!E98</f>
        <v>20</v>
      </c>
      <c r="BS27" s="237" t="str">
        <f>M8FINAL!F98</f>
        <v/>
      </c>
      <c r="BT27" s="237">
        <f>M8FINAL!G98</f>
        <v>20</v>
      </c>
      <c r="BU27" s="237">
        <f>M8FINAL!H98</f>
        <v>14.25</v>
      </c>
      <c r="BV27" s="237" t="str">
        <f>M8FINAL!I98</f>
        <v/>
      </c>
      <c r="BW27" s="237">
        <f>M8FINAL!J98</f>
        <v>14.25</v>
      </c>
      <c r="BX27" s="237">
        <f>M8FINAL!K98</f>
        <v>17.125</v>
      </c>
      <c r="BY27" s="237" t="str">
        <f t="shared" si="7"/>
        <v>V</v>
      </c>
      <c r="BZ27" s="237">
        <f t="shared" si="8"/>
        <v>14.652999999999999</v>
      </c>
      <c r="CA27" s="124" t="str">
        <f t="shared" si="9"/>
        <v xml:space="preserve">Admis(e) </v>
      </c>
      <c r="CB27" s="275" t="s">
        <v>438</v>
      </c>
      <c r="CC27" s="258">
        <v>19</v>
      </c>
    </row>
    <row r="28" spans="2:81">
      <c r="B28" s="101">
        <v>20</v>
      </c>
      <c r="C28" s="133" t="s">
        <v>437</v>
      </c>
      <c r="D28" s="132" t="s">
        <v>436</v>
      </c>
      <c r="E28" s="237">
        <f>'M1 FINAL'!D97</f>
        <v>8.6</v>
      </c>
      <c r="F28" s="237">
        <f>'M1 FINAL'!E97</f>
        <v>12</v>
      </c>
      <c r="G28" s="237">
        <f>'M1 FINAL'!F97</f>
        <v>12</v>
      </c>
      <c r="H28" s="237">
        <f>'M1 FINAL'!G97</f>
        <v>9.5</v>
      </c>
      <c r="I28" s="237">
        <f>'M1 FINAL'!H97</f>
        <v>14</v>
      </c>
      <c r="J28" s="237">
        <f>'M1 FINAL'!I97</f>
        <v>12</v>
      </c>
      <c r="K28" s="237">
        <f>'M1 FINAL'!J97</f>
        <v>17.5</v>
      </c>
      <c r="L28" s="237" t="str">
        <f>'M1 FINAL'!K97</f>
        <v/>
      </c>
      <c r="M28" s="237">
        <f>'M1 FINAL'!L97</f>
        <v>17.5</v>
      </c>
      <c r="N28" s="237">
        <f>'M1 FINAL'!M97</f>
        <v>13.375</v>
      </c>
      <c r="O28" s="237" t="str">
        <f t="shared" si="0"/>
        <v>VAR</v>
      </c>
      <c r="P28" s="237">
        <f>'M2 FINAL'!D97</f>
        <v>15.75</v>
      </c>
      <c r="Q28" s="237" t="str">
        <f>'M2 FINAL'!E97</f>
        <v/>
      </c>
      <c r="R28" s="237">
        <f>'M2 FINAL'!F97</f>
        <v>15.75</v>
      </c>
      <c r="S28" s="237">
        <f>'M2 FINAL'!G97</f>
        <v>13.75</v>
      </c>
      <c r="T28" s="237" t="str">
        <f>'M2 FINAL'!H97</f>
        <v/>
      </c>
      <c r="U28" s="237">
        <f>'M2 FINAL'!I97</f>
        <v>13.75</v>
      </c>
      <c r="V28" s="237">
        <f>'M2 FINAL'!J97</f>
        <v>14.870000000000001</v>
      </c>
      <c r="W28" s="237" t="str">
        <f t="shared" si="1"/>
        <v>V</v>
      </c>
      <c r="X28" s="237">
        <f>'M3-FINAL'!E99</f>
        <v>5.625</v>
      </c>
      <c r="Y28" s="237">
        <f>'M3-FINAL'!F99</f>
        <v>14.25</v>
      </c>
      <c r="Z28" s="237">
        <f>'M3-FINAL'!G99</f>
        <v>12</v>
      </c>
      <c r="AA28" s="237">
        <f>'M3-FINAL'!H99</f>
        <v>17</v>
      </c>
      <c r="AB28" s="237" t="str">
        <f>'M3-FINAL'!I99</f>
        <v/>
      </c>
      <c r="AC28" s="237">
        <f>'M3-FINAL'!J99</f>
        <v>17</v>
      </c>
      <c r="AD28" s="237">
        <f>'M3-FINAL'!K99</f>
        <v>14.5</v>
      </c>
      <c r="AE28" s="237" t="str">
        <f t="shared" si="2"/>
        <v>VAR</v>
      </c>
      <c r="AF28" s="237">
        <f>'M4_FINAL '!E98</f>
        <v>14.25</v>
      </c>
      <c r="AG28" s="237" t="str">
        <f>IF('M4_FINAL '!F98="","",'M4_FINAL '!F98)</f>
        <v/>
      </c>
      <c r="AH28" s="237">
        <f>'M4_FINAL '!G98</f>
        <v>14.25</v>
      </c>
      <c r="AI28" s="237">
        <f>'M4_FINAL '!H98</f>
        <v>7.5</v>
      </c>
      <c r="AJ28" s="237">
        <f>IF('M4_FINAL '!I98="","",'M4_FINAL '!I98)</f>
        <v>12</v>
      </c>
      <c r="AK28" s="237">
        <f>'M4_FINAL '!J98</f>
        <v>12</v>
      </c>
      <c r="AL28" s="237">
        <f>'M4_FINAL '!K98</f>
        <v>13.260000000000002</v>
      </c>
      <c r="AM28" s="237" t="str">
        <f t="shared" si="3"/>
        <v>VAR</v>
      </c>
      <c r="AN28" s="237">
        <f>'M5-FINAL'!D97</f>
        <v>14.200000000000001</v>
      </c>
      <c r="AO28" s="237" t="str">
        <f>'M5-FINAL'!E97</f>
        <v/>
      </c>
      <c r="AP28" s="237">
        <f>'M5-FINAL'!F97</f>
        <v>14.200000000000001</v>
      </c>
      <c r="AQ28" s="237">
        <f>'M5-FINAL'!G97</f>
        <v>14.5</v>
      </c>
      <c r="AR28" s="237" t="str">
        <f>'M5-FINAL'!H97</f>
        <v/>
      </c>
      <c r="AS28" s="237">
        <f>'M5-FINAL'!I97</f>
        <v>14.5</v>
      </c>
      <c r="AT28" s="237">
        <f>'M5-FINAL'!J97</f>
        <v>14</v>
      </c>
      <c r="AU28" s="237" t="str">
        <f>'M5-FINAL'!K97</f>
        <v/>
      </c>
      <c r="AV28" s="237">
        <f>'M5-FINAL'!L97</f>
        <v>14</v>
      </c>
      <c r="AW28" s="237">
        <f>'M5-FINAL'!M97</f>
        <v>14.231000000000002</v>
      </c>
      <c r="AX28" s="237" t="str">
        <f t="shared" si="4"/>
        <v>V</v>
      </c>
      <c r="AY28" s="237">
        <f>'M6-FINAL'!D97</f>
        <v>14</v>
      </c>
      <c r="AZ28" s="237" t="str">
        <f>'M6-FINAL'!E97</f>
        <v/>
      </c>
      <c r="BA28" s="237">
        <f>'M6-FINAL'!F97</f>
        <v>14</v>
      </c>
      <c r="BB28" s="237">
        <f>'M6-FINAL'!G97</f>
        <v>14</v>
      </c>
      <c r="BC28" s="237" t="str">
        <f>'M6-FINAL'!H97</f>
        <v/>
      </c>
      <c r="BD28" s="237">
        <f>'M6-FINAL'!I97</f>
        <v>14</v>
      </c>
      <c r="BE28" s="237">
        <f>'M6-FINAL'!J97</f>
        <v>13.5</v>
      </c>
      <c r="BF28" s="237" t="str">
        <f>'M6-FINAL'!K97</f>
        <v/>
      </c>
      <c r="BG28" s="237">
        <f>'M6-FINAL'!L97</f>
        <v>13.5</v>
      </c>
      <c r="BH28" s="237">
        <f>'M6-FINAL'!M97</f>
        <v>13.850000000000001</v>
      </c>
      <c r="BI28" s="237" t="str">
        <f t="shared" si="5"/>
        <v>V</v>
      </c>
      <c r="BJ28" s="237">
        <f>M7_FINAL!E99</f>
        <v>18.5</v>
      </c>
      <c r="BK28" s="237" t="str">
        <f>M7_FINAL!F99</f>
        <v/>
      </c>
      <c r="BL28" s="237">
        <f>M7_FINAL!G99</f>
        <v>18.5</v>
      </c>
      <c r="BM28" s="237">
        <f>M7_FINAL!H99</f>
        <v>14.5</v>
      </c>
      <c r="BN28" s="237" t="str">
        <f>M7_FINAL!I99</f>
        <v/>
      </c>
      <c r="BO28" s="237">
        <f>M7_FINAL!J99</f>
        <v>14.5</v>
      </c>
      <c r="BP28" s="237">
        <f>M7_FINAL!K99</f>
        <v>16.260000000000002</v>
      </c>
      <c r="BQ28" s="237" t="str">
        <f t="shared" si="6"/>
        <v>V</v>
      </c>
      <c r="BR28" s="237">
        <f>M8FINAL!E99</f>
        <v>19</v>
      </c>
      <c r="BS28" s="237" t="str">
        <f>M8FINAL!F99</f>
        <v/>
      </c>
      <c r="BT28" s="237">
        <f>M8FINAL!G99</f>
        <v>19</v>
      </c>
      <c r="BU28" s="237">
        <f>M8FINAL!H99</f>
        <v>14</v>
      </c>
      <c r="BV28" s="237" t="str">
        <f>M8FINAL!I99</f>
        <v/>
      </c>
      <c r="BW28" s="237">
        <f>M8FINAL!J99</f>
        <v>14</v>
      </c>
      <c r="BX28" s="237">
        <f>M8FINAL!K99</f>
        <v>16.5</v>
      </c>
      <c r="BY28" s="237" t="str">
        <f t="shared" si="7"/>
        <v>V</v>
      </c>
      <c r="BZ28" s="237">
        <f t="shared" si="8"/>
        <v>14.605750000000002</v>
      </c>
      <c r="CA28" s="124" t="str">
        <f t="shared" si="9"/>
        <v xml:space="preserve">Admis(e) </v>
      </c>
      <c r="CB28" s="278" t="s">
        <v>437</v>
      </c>
      <c r="CC28" s="258">
        <v>20</v>
      </c>
    </row>
    <row r="29" spans="2:81">
      <c r="B29" s="102">
        <v>21</v>
      </c>
      <c r="C29" s="129" t="s">
        <v>433</v>
      </c>
      <c r="D29" s="128" t="s">
        <v>431</v>
      </c>
      <c r="E29" s="237">
        <f>'M1 FINAL'!D99</f>
        <v>9.3999999999999986</v>
      </c>
      <c r="F29" s="237">
        <f>'M1 FINAL'!E99</f>
        <v>12</v>
      </c>
      <c r="G29" s="237">
        <f>'M1 FINAL'!F99</f>
        <v>12</v>
      </c>
      <c r="H29" s="237">
        <f>'M1 FINAL'!G99</f>
        <v>11</v>
      </c>
      <c r="I29" s="237">
        <f>'M1 FINAL'!H99</f>
        <v>13</v>
      </c>
      <c r="J29" s="237">
        <f>'M1 FINAL'!I99</f>
        <v>12</v>
      </c>
      <c r="K29" s="237">
        <f>'M1 FINAL'!J99</f>
        <v>17</v>
      </c>
      <c r="L29" s="237" t="str">
        <f>'M1 FINAL'!K99</f>
        <v/>
      </c>
      <c r="M29" s="237">
        <f>'M1 FINAL'!L99</f>
        <v>17</v>
      </c>
      <c r="N29" s="237">
        <f>'M1 FINAL'!M99</f>
        <v>13.25</v>
      </c>
      <c r="O29" s="237" t="str">
        <f t="shared" si="0"/>
        <v>VAR</v>
      </c>
      <c r="P29" s="237">
        <f>'M2 FINAL'!D99</f>
        <v>13.75</v>
      </c>
      <c r="Q29" s="237" t="str">
        <f>'M2 FINAL'!E99</f>
        <v/>
      </c>
      <c r="R29" s="237">
        <f>'M2 FINAL'!F99</f>
        <v>13.75</v>
      </c>
      <c r="S29" s="237">
        <f>'M2 FINAL'!G99</f>
        <v>15.25</v>
      </c>
      <c r="T29" s="237" t="str">
        <f>'M2 FINAL'!H99</f>
        <v/>
      </c>
      <c r="U29" s="237">
        <f>'M2 FINAL'!I99</f>
        <v>15.25</v>
      </c>
      <c r="V29" s="237">
        <f>'M2 FINAL'!J99</f>
        <v>14.41</v>
      </c>
      <c r="W29" s="237" t="str">
        <f t="shared" si="1"/>
        <v>V</v>
      </c>
      <c r="X29" s="237">
        <f>'M3-FINAL'!E101</f>
        <v>12</v>
      </c>
      <c r="Y29" s="237" t="str">
        <f>'M3-FINAL'!F101</f>
        <v/>
      </c>
      <c r="Z29" s="237">
        <f>'M3-FINAL'!G101</f>
        <v>12</v>
      </c>
      <c r="AA29" s="237">
        <f>'M3-FINAL'!H101</f>
        <v>14.5</v>
      </c>
      <c r="AB29" s="237" t="str">
        <f>'M3-FINAL'!I101</f>
        <v/>
      </c>
      <c r="AC29" s="237">
        <f>'M3-FINAL'!J101</f>
        <v>14.5</v>
      </c>
      <c r="AD29" s="237">
        <f>'M3-FINAL'!K101</f>
        <v>13.25</v>
      </c>
      <c r="AE29" s="237" t="str">
        <f t="shared" si="2"/>
        <v>V</v>
      </c>
      <c r="AF29" s="237">
        <f>'M4_FINAL '!E100</f>
        <v>14.125</v>
      </c>
      <c r="AG29" s="237" t="str">
        <f>IF('M4_FINAL '!F100="","",'M4_FINAL '!F100)</f>
        <v/>
      </c>
      <c r="AH29" s="237">
        <f>'M4_FINAL '!G100</f>
        <v>14.125</v>
      </c>
      <c r="AI29" s="237">
        <f>'M4_FINAL '!H100</f>
        <v>14.25</v>
      </c>
      <c r="AJ29" s="237" t="str">
        <f>IF('M4_FINAL '!I100="","",'M4_FINAL '!I100)</f>
        <v/>
      </c>
      <c r="AK29" s="237">
        <f>'M4_FINAL '!J100</f>
        <v>14.25</v>
      </c>
      <c r="AL29" s="237">
        <f>'M4_FINAL '!K100</f>
        <v>14.180000000000001</v>
      </c>
      <c r="AM29" s="237" t="str">
        <f t="shared" si="3"/>
        <v>V</v>
      </c>
      <c r="AN29" s="237">
        <f>'M5-FINAL'!D99</f>
        <v>13</v>
      </c>
      <c r="AO29" s="237" t="str">
        <f>'M5-FINAL'!E99</f>
        <v/>
      </c>
      <c r="AP29" s="237">
        <f>'M5-FINAL'!F99</f>
        <v>13</v>
      </c>
      <c r="AQ29" s="237">
        <f>'M5-FINAL'!G99</f>
        <v>15</v>
      </c>
      <c r="AR29" s="237" t="str">
        <f>'M5-FINAL'!H99</f>
        <v/>
      </c>
      <c r="AS29" s="237">
        <f>'M5-FINAL'!I99</f>
        <v>15</v>
      </c>
      <c r="AT29" s="237">
        <f>'M5-FINAL'!J99</f>
        <v>14</v>
      </c>
      <c r="AU29" s="237" t="str">
        <f>'M5-FINAL'!K99</f>
        <v/>
      </c>
      <c r="AV29" s="237">
        <f>'M5-FINAL'!L99</f>
        <v>14</v>
      </c>
      <c r="AW29" s="237">
        <f>'M5-FINAL'!M99</f>
        <v>14</v>
      </c>
      <c r="AX29" s="237" t="str">
        <f t="shared" si="4"/>
        <v>V</v>
      </c>
      <c r="AY29" s="237">
        <f>'M6-FINAL'!D99</f>
        <v>14</v>
      </c>
      <c r="AZ29" s="237" t="str">
        <f>'M6-FINAL'!E99</f>
        <v/>
      </c>
      <c r="BA29" s="237">
        <f>'M6-FINAL'!F99</f>
        <v>14</v>
      </c>
      <c r="BB29" s="237">
        <f>'M6-FINAL'!G99</f>
        <v>14</v>
      </c>
      <c r="BC29" s="237" t="str">
        <f>'M6-FINAL'!H99</f>
        <v/>
      </c>
      <c r="BD29" s="237">
        <f>'M6-FINAL'!I99</f>
        <v>14</v>
      </c>
      <c r="BE29" s="237">
        <f>'M6-FINAL'!J99</f>
        <v>12.5</v>
      </c>
      <c r="BF29" s="237" t="str">
        <f>'M6-FINAL'!K99</f>
        <v/>
      </c>
      <c r="BG29" s="237">
        <f>'M6-FINAL'!L99</f>
        <v>12.5</v>
      </c>
      <c r="BH29" s="237">
        <f>'M6-FINAL'!M99</f>
        <v>13.55</v>
      </c>
      <c r="BI29" s="237" t="str">
        <f t="shared" si="5"/>
        <v>V</v>
      </c>
      <c r="BJ29" s="237">
        <f>M7_FINAL!E101</f>
        <v>18.5</v>
      </c>
      <c r="BK29" s="237" t="str">
        <f>M7_FINAL!F101</f>
        <v/>
      </c>
      <c r="BL29" s="237">
        <f>M7_FINAL!G101</f>
        <v>18.5</v>
      </c>
      <c r="BM29" s="237">
        <f>M7_FINAL!H101</f>
        <v>16</v>
      </c>
      <c r="BN29" s="237" t="str">
        <f>M7_FINAL!I101</f>
        <v/>
      </c>
      <c r="BO29" s="237">
        <f>M7_FINAL!J101</f>
        <v>16</v>
      </c>
      <c r="BP29" s="237">
        <f>M7_FINAL!K101</f>
        <v>17.100000000000001</v>
      </c>
      <c r="BQ29" s="237" t="str">
        <f t="shared" si="6"/>
        <v>V</v>
      </c>
      <c r="BR29" s="237">
        <f>M8FINAL!E101</f>
        <v>20</v>
      </c>
      <c r="BS29" s="237" t="str">
        <f>M8FINAL!F101</f>
        <v/>
      </c>
      <c r="BT29" s="237">
        <f>M8FINAL!G101</f>
        <v>20</v>
      </c>
      <c r="BU29" s="237">
        <f>M8FINAL!H101</f>
        <v>14</v>
      </c>
      <c r="BV29" s="237" t="str">
        <f>M8FINAL!I101</f>
        <v/>
      </c>
      <c r="BW29" s="237">
        <f>M8FINAL!J101</f>
        <v>14</v>
      </c>
      <c r="BX29" s="237">
        <f>M8FINAL!K101</f>
        <v>17</v>
      </c>
      <c r="BY29" s="237" t="str">
        <f t="shared" si="7"/>
        <v>V</v>
      </c>
      <c r="BZ29" s="237">
        <f t="shared" si="8"/>
        <v>14.592500000000001</v>
      </c>
      <c r="CA29" s="124" t="str">
        <f t="shared" si="9"/>
        <v xml:space="preserve">Admis(e) </v>
      </c>
      <c r="CB29" s="275" t="s">
        <v>433</v>
      </c>
      <c r="CC29" s="258">
        <v>21</v>
      </c>
    </row>
    <row r="30" spans="2:81">
      <c r="B30" s="101">
        <v>22</v>
      </c>
      <c r="C30" s="130" t="s">
        <v>475</v>
      </c>
      <c r="D30" s="128" t="s">
        <v>277</v>
      </c>
      <c r="E30" s="237">
        <f>'M1 FINAL'!D74</f>
        <v>11.4</v>
      </c>
      <c r="F30" s="237" t="str">
        <f>'M1 FINAL'!E74</f>
        <v/>
      </c>
      <c r="G30" s="237">
        <f>'M1 FINAL'!F74</f>
        <v>11.4</v>
      </c>
      <c r="H30" s="237">
        <f>'M1 FINAL'!G74</f>
        <v>9.5</v>
      </c>
      <c r="I30" s="237" t="str">
        <f>'M1 FINAL'!H74</f>
        <v/>
      </c>
      <c r="J30" s="237">
        <f>'M1 FINAL'!I74</f>
        <v>9.5</v>
      </c>
      <c r="K30" s="237">
        <f>'M1 FINAL'!J74</f>
        <v>17.5</v>
      </c>
      <c r="L30" s="237" t="str">
        <f>'M1 FINAL'!K74</f>
        <v/>
      </c>
      <c r="M30" s="237">
        <f>'M1 FINAL'!L74</f>
        <v>17.5</v>
      </c>
      <c r="N30" s="237">
        <f>'M1 FINAL'!M74</f>
        <v>12.2125</v>
      </c>
      <c r="O30" s="237" t="str">
        <f t="shared" si="0"/>
        <v>V</v>
      </c>
      <c r="P30" s="237">
        <f>'M2 FINAL'!D74</f>
        <v>13.25</v>
      </c>
      <c r="Q30" s="237" t="str">
        <f>'M2 FINAL'!E74</f>
        <v/>
      </c>
      <c r="R30" s="237">
        <f>'M2 FINAL'!F74</f>
        <v>13.25</v>
      </c>
      <c r="S30" s="237">
        <f>'M2 FINAL'!G74</f>
        <v>11.5</v>
      </c>
      <c r="T30" s="237" t="str">
        <f>'M2 FINAL'!H74</f>
        <v/>
      </c>
      <c r="U30" s="237">
        <f>'M2 FINAL'!I74</f>
        <v>11.5</v>
      </c>
      <c r="V30" s="237">
        <f>'M2 FINAL'!J74</f>
        <v>12.48</v>
      </c>
      <c r="W30" s="237" t="str">
        <f t="shared" si="1"/>
        <v>V</v>
      </c>
      <c r="X30" s="237">
        <f>'M3-FINAL'!E76</f>
        <v>16.125</v>
      </c>
      <c r="Y30" s="237" t="str">
        <f>'M3-FINAL'!F76</f>
        <v/>
      </c>
      <c r="Z30" s="237">
        <f>'M3-FINAL'!G76</f>
        <v>16.125</v>
      </c>
      <c r="AA30" s="237">
        <f>'M3-FINAL'!H76</f>
        <v>16.25</v>
      </c>
      <c r="AB30" s="237" t="str">
        <f>'M3-FINAL'!I76</f>
        <v/>
      </c>
      <c r="AC30" s="237">
        <f>'M3-FINAL'!J76</f>
        <v>16.25</v>
      </c>
      <c r="AD30" s="237">
        <f>'M3-FINAL'!K76</f>
        <v>16.1875</v>
      </c>
      <c r="AE30" s="237" t="str">
        <f t="shared" si="2"/>
        <v>V</v>
      </c>
      <c r="AF30" s="237">
        <f>'M4_FINAL '!E75</f>
        <v>14.25</v>
      </c>
      <c r="AG30" s="237" t="str">
        <f>IF('M4_FINAL '!F75="","",'M4_FINAL '!F75)</f>
        <v/>
      </c>
      <c r="AH30" s="237">
        <f>'M4_FINAL '!G75</f>
        <v>14.25</v>
      </c>
      <c r="AI30" s="237">
        <f>'M4_FINAL '!H75</f>
        <v>13.75</v>
      </c>
      <c r="AJ30" s="237" t="str">
        <f>IF('M4_FINAL '!I75="","",'M4_FINAL '!I75)</f>
        <v/>
      </c>
      <c r="AK30" s="237">
        <f>'M4_FINAL '!J75</f>
        <v>13.75</v>
      </c>
      <c r="AL30" s="237">
        <f>'M4_FINAL '!K75</f>
        <v>14.030000000000001</v>
      </c>
      <c r="AM30" s="237" t="str">
        <f t="shared" si="3"/>
        <v>V</v>
      </c>
      <c r="AN30" s="237">
        <f>'M5-FINAL'!D74</f>
        <v>13.4</v>
      </c>
      <c r="AO30" s="237" t="str">
        <f>'M5-FINAL'!E74</f>
        <v/>
      </c>
      <c r="AP30" s="237">
        <f>'M5-FINAL'!F74</f>
        <v>13.4</v>
      </c>
      <c r="AQ30" s="237">
        <f>'M5-FINAL'!G74</f>
        <v>16</v>
      </c>
      <c r="AR30" s="237" t="str">
        <f>'M5-FINAL'!H74</f>
        <v/>
      </c>
      <c r="AS30" s="237">
        <f>'M5-FINAL'!I74</f>
        <v>16</v>
      </c>
      <c r="AT30" s="237">
        <f>'M5-FINAL'!J74</f>
        <v>14</v>
      </c>
      <c r="AU30" s="237" t="str">
        <f>'M5-FINAL'!K74</f>
        <v/>
      </c>
      <c r="AV30" s="237">
        <f>'M5-FINAL'!L74</f>
        <v>14</v>
      </c>
      <c r="AW30" s="237">
        <f>'M5-FINAL'!M74</f>
        <v>14.462000000000003</v>
      </c>
      <c r="AX30" s="237" t="str">
        <f t="shared" si="4"/>
        <v>V</v>
      </c>
      <c r="AY30" s="237">
        <f>'M6-FINAL'!D74</f>
        <v>13.5</v>
      </c>
      <c r="AZ30" s="237" t="str">
        <f>'M6-FINAL'!E74</f>
        <v/>
      </c>
      <c r="BA30" s="237">
        <f>'M6-FINAL'!F74</f>
        <v>13.5</v>
      </c>
      <c r="BB30" s="237">
        <f>'M6-FINAL'!G74</f>
        <v>13.5</v>
      </c>
      <c r="BC30" s="237" t="str">
        <f>'M6-FINAL'!H74</f>
        <v/>
      </c>
      <c r="BD30" s="237">
        <f>'M6-FINAL'!I74</f>
        <v>13.5</v>
      </c>
      <c r="BE30" s="237">
        <f>'M6-FINAL'!J74</f>
        <v>13</v>
      </c>
      <c r="BF30" s="237" t="str">
        <f>'M6-FINAL'!K74</f>
        <v/>
      </c>
      <c r="BG30" s="237">
        <f>'M6-FINAL'!L74</f>
        <v>13</v>
      </c>
      <c r="BH30" s="237">
        <f>'M6-FINAL'!M74</f>
        <v>13.35</v>
      </c>
      <c r="BI30" s="237" t="str">
        <f t="shared" si="5"/>
        <v>V</v>
      </c>
      <c r="BJ30" s="237">
        <f>M7_FINAL!E76</f>
        <v>18.25</v>
      </c>
      <c r="BK30" s="237" t="str">
        <f>M7_FINAL!F76</f>
        <v/>
      </c>
      <c r="BL30" s="237">
        <f>M7_FINAL!G76</f>
        <v>18.25</v>
      </c>
      <c r="BM30" s="237">
        <f>M7_FINAL!H76</f>
        <v>14.5</v>
      </c>
      <c r="BN30" s="237" t="str">
        <f>M7_FINAL!I76</f>
        <v/>
      </c>
      <c r="BO30" s="237">
        <f>M7_FINAL!J76</f>
        <v>14.5</v>
      </c>
      <c r="BP30" s="237">
        <f>M7_FINAL!K76</f>
        <v>16.149999999999999</v>
      </c>
      <c r="BQ30" s="237" t="str">
        <f t="shared" si="6"/>
        <v>V</v>
      </c>
      <c r="BR30" s="237">
        <f>M8FINAL!E76</f>
        <v>20</v>
      </c>
      <c r="BS30" s="237" t="str">
        <f>M8FINAL!F76</f>
        <v/>
      </c>
      <c r="BT30" s="237">
        <f>M8FINAL!G76</f>
        <v>20</v>
      </c>
      <c r="BU30" s="237">
        <f>M8FINAL!H76</f>
        <v>15</v>
      </c>
      <c r="BV30" s="237" t="str">
        <f>M8FINAL!I76</f>
        <v/>
      </c>
      <c r="BW30" s="237">
        <f>M8FINAL!J76</f>
        <v>15</v>
      </c>
      <c r="BX30" s="237">
        <f>M8FINAL!K76</f>
        <v>17.5</v>
      </c>
      <c r="BY30" s="237" t="str">
        <f t="shared" si="7"/>
        <v>V</v>
      </c>
      <c r="BZ30" s="237">
        <f t="shared" si="8"/>
        <v>14.546500000000002</v>
      </c>
      <c r="CA30" s="124" t="str">
        <f t="shared" si="9"/>
        <v xml:space="preserve">Admis(e) </v>
      </c>
      <c r="CB30" s="274" t="s">
        <v>475</v>
      </c>
      <c r="CC30" s="258">
        <v>22</v>
      </c>
    </row>
    <row r="31" spans="2:81">
      <c r="B31" s="102">
        <v>23</v>
      </c>
      <c r="C31" s="130" t="s">
        <v>411</v>
      </c>
      <c r="D31" s="128" t="s">
        <v>410</v>
      </c>
      <c r="E31" s="237">
        <f>'M1 FINAL'!D114</f>
        <v>8</v>
      </c>
      <c r="F31" s="237" t="str">
        <f>'M1 FINAL'!E114</f>
        <v/>
      </c>
      <c r="G31" s="237">
        <f>'M1 FINAL'!F114</f>
        <v>8</v>
      </c>
      <c r="H31" s="237">
        <f>'M1 FINAL'!G114</f>
        <v>15</v>
      </c>
      <c r="I31" s="237" t="str">
        <f>'M1 FINAL'!H114</f>
        <v/>
      </c>
      <c r="J31" s="237">
        <f>'M1 FINAL'!I114</f>
        <v>15</v>
      </c>
      <c r="K31" s="237">
        <f>'M1 FINAL'!J114</f>
        <v>17.5</v>
      </c>
      <c r="L31" s="237" t="str">
        <f>'M1 FINAL'!K114</f>
        <v/>
      </c>
      <c r="M31" s="237">
        <f>'M1 FINAL'!L114</f>
        <v>17.5</v>
      </c>
      <c r="N31" s="237">
        <f>'M1 FINAL'!M114</f>
        <v>13</v>
      </c>
      <c r="O31" s="237" t="str">
        <f t="shared" si="0"/>
        <v>V</v>
      </c>
      <c r="P31" s="237">
        <f>'M2 FINAL'!D114</f>
        <v>17.75</v>
      </c>
      <c r="Q31" s="237" t="str">
        <f>'M2 FINAL'!E114</f>
        <v/>
      </c>
      <c r="R31" s="237">
        <f>'M2 FINAL'!F114</f>
        <v>17.75</v>
      </c>
      <c r="S31" s="237">
        <f>'M2 FINAL'!G114</f>
        <v>16.5</v>
      </c>
      <c r="T31" s="237" t="str">
        <f>'M2 FINAL'!H114</f>
        <v/>
      </c>
      <c r="U31" s="237">
        <f>'M2 FINAL'!I114</f>
        <v>16.5</v>
      </c>
      <c r="V31" s="237">
        <f>'M2 FINAL'!J114</f>
        <v>17.200000000000003</v>
      </c>
      <c r="W31" s="237" t="str">
        <f t="shared" si="1"/>
        <v>V</v>
      </c>
      <c r="X31" s="237">
        <f>'M3-FINAL'!E116</f>
        <v>11</v>
      </c>
      <c r="Y31" s="237" t="str">
        <f>'M3-FINAL'!F116</f>
        <v/>
      </c>
      <c r="Z31" s="237">
        <f>'M3-FINAL'!G116</f>
        <v>11</v>
      </c>
      <c r="AA31" s="237">
        <f>'M3-FINAL'!H116</f>
        <v>16</v>
      </c>
      <c r="AB31" s="237" t="str">
        <f>'M3-FINAL'!I116</f>
        <v/>
      </c>
      <c r="AC31" s="237">
        <f>'M3-FINAL'!J116</f>
        <v>16</v>
      </c>
      <c r="AD31" s="237">
        <f>'M3-FINAL'!K116</f>
        <v>13.5</v>
      </c>
      <c r="AE31" s="237" t="str">
        <f t="shared" si="2"/>
        <v>V</v>
      </c>
      <c r="AF31" s="237">
        <f>'M4_FINAL '!E115</f>
        <v>15.5</v>
      </c>
      <c r="AG31" s="237" t="str">
        <f>IF('M4_FINAL '!F115="","",'M4_FINAL '!F115)</f>
        <v/>
      </c>
      <c r="AH31" s="237">
        <f>'M4_FINAL '!G115</f>
        <v>15.5</v>
      </c>
      <c r="AI31" s="237">
        <f>'M4_FINAL '!H115</f>
        <v>14</v>
      </c>
      <c r="AJ31" s="237" t="str">
        <f>IF('M4_FINAL '!I115="","",'M4_FINAL '!I115)</f>
        <v/>
      </c>
      <c r="AK31" s="237">
        <f>'M4_FINAL '!J115</f>
        <v>14</v>
      </c>
      <c r="AL31" s="237">
        <f>'M4_FINAL '!K115</f>
        <v>14.840000000000002</v>
      </c>
      <c r="AM31" s="237" t="str">
        <f t="shared" si="3"/>
        <v>V</v>
      </c>
      <c r="AN31" s="237">
        <f>'M5-FINAL'!D114</f>
        <v>13</v>
      </c>
      <c r="AO31" s="237" t="str">
        <f>'M5-FINAL'!E114</f>
        <v/>
      </c>
      <c r="AP31" s="237">
        <f>'M5-FINAL'!F114</f>
        <v>13</v>
      </c>
      <c r="AQ31" s="237">
        <f>'M5-FINAL'!G114</f>
        <v>15</v>
      </c>
      <c r="AR31" s="237" t="str">
        <f>'M5-FINAL'!H114</f>
        <v/>
      </c>
      <c r="AS31" s="237">
        <f>'M5-FINAL'!I114</f>
        <v>15</v>
      </c>
      <c r="AT31" s="237">
        <f>'M5-FINAL'!J114</f>
        <v>10.5</v>
      </c>
      <c r="AU31" s="237" t="str">
        <f>'M5-FINAL'!K114</f>
        <v/>
      </c>
      <c r="AV31" s="237">
        <f>'M5-FINAL'!L114</f>
        <v>10.5</v>
      </c>
      <c r="AW31" s="237">
        <f>'M5-FINAL'!M114</f>
        <v>12.81</v>
      </c>
      <c r="AX31" s="237" t="str">
        <f t="shared" si="4"/>
        <v>V</v>
      </c>
      <c r="AY31" s="237">
        <f>'M6-FINAL'!D114</f>
        <v>12.5</v>
      </c>
      <c r="AZ31" s="237" t="str">
        <f>'M6-FINAL'!E114</f>
        <v/>
      </c>
      <c r="BA31" s="237">
        <f>'M6-FINAL'!F114</f>
        <v>12.5</v>
      </c>
      <c r="BB31" s="237">
        <f>'M6-FINAL'!G114</f>
        <v>12.5</v>
      </c>
      <c r="BC31" s="237" t="str">
        <f>'M6-FINAL'!H114</f>
        <v/>
      </c>
      <c r="BD31" s="237">
        <f>'M6-FINAL'!I114</f>
        <v>12.5</v>
      </c>
      <c r="BE31" s="237">
        <f>'M6-FINAL'!J114</f>
        <v>13.5</v>
      </c>
      <c r="BF31" s="237" t="str">
        <f>'M6-FINAL'!K114</f>
        <v/>
      </c>
      <c r="BG31" s="237">
        <f>'M6-FINAL'!L114</f>
        <v>13.5</v>
      </c>
      <c r="BH31" s="237">
        <f>'M6-FINAL'!M114</f>
        <v>12.8</v>
      </c>
      <c r="BI31" s="237" t="str">
        <f t="shared" si="5"/>
        <v>V</v>
      </c>
      <c r="BJ31" s="237">
        <f>M7_FINAL!E116</f>
        <v>15</v>
      </c>
      <c r="BK31" s="237" t="str">
        <f>M7_FINAL!F116</f>
        <v/>
      </c>
      <c r="BL31" s="237">
        <f>M7_FINAL!G116</f>
        <v>15</v>
      </c>
      <c r="BM31" s="237">
        <f>M7_FINAL!H116</f>
        <v>14.5</v>
      </c>
      <c r="BN31" s="237" t="str">
        <f>M7_FINAL!I116</f>
        <v/>
      </c>
      <c r="BO31" s="237">
        <f>M7_FINAL!J116</f>
        <v>14.5</v>
      </c>
      <c r="BP31" s="237">
        <f>M7_FINAL!K116</f>
        <v>14.72</v>
      </c>
      <c r="BQ31" s="237" t="str">
        <f t="shared" si="6"/>
        <v>V</v>
      </c>
      <c r="BR31" s="237">
        <f>M8FINAL!E116</f>
        <v>20</v>
      </c>
      <c r="BS31" s="237" t="str">
        <f>M8FINAL!F116</f>
        <v/>
      </c>
      <c r="BT31" s="237">
        <f>M8FINAL!G116</f>
        <v>20</v>
      </c>
      <c r="BU31" s="237">
        <f>M8FINAL!H116</f>
        <v>14.75</v>
      </c>
      <c r="BV31" s="237" t="str">
        <f>M8FINAL!I116</f>
        <v/>
      </c>
      <c r="BW31" s="237">
        <f>M8FINAL!J116</f>
        <v>14.75</v>
      </c>
      <c r="BX31" s="237">
        <f>M8FINAL!K116</f>
        <v>17.375</v>
      </c>
      <c r="BY31" s="237" t="str">
        <f t="shared" si="7"/>
        <v>V</v>
      </c>
      <c r="BZ31" s="237">
        <f t="shared" si="8"/>
        <v>14.530625000000001</v>
      </c>
      <c r="CA31" s="124" t="str">
        <f t="shared" si="9"/>
        <v xml:space="preserve">Admis(e) </v>
      </c>
      <c r="CB31" s="274" t="s">
        <v>411</v>
      </c>
      <c r="CC31" s="258">
        <v>23</v>
      </c>
    </row>
    <row r="32" spans="2:81">
      <c r="B32" s="101">
        <v>24</v>
      </c>
      <c r="C32" s="130" t="s">
        <v>587</v>
      </c>
      <c r="D32" s="128" t="s">
        <v>369</v>
      </c>
      <c r="E32" s="237">
        <f>'M1 FINAL'!D136</f>
        <v>15.299999999999999</v>
      </c>
      <c r="F32" s="237" t="str">
        <f>'M1 FINAL'!E136</f>
        <v/>
      </c>
      <c r="G32" s="237">
        <f>'M1 FINAL'!F136</f>
        <v>15.299999999999999</v>
      </c>
      <c r="H32" s="237">
        <f>'M1 FINAL'!G136</f>
        <v>12</v>
      </c>
      <c r="I32" s="237" t="str">
        <f>'M1 FINAL'!H136</f>
        <v/>
      </c>
      <c r="J32" s="237">
        <f>'M1 FINAL'!I136</f>
        <v>12</v>
      </c>
      <c r="K32" s="237">
        <f>'M1 FINAL'!J136</f>
        <v>17.5</v>
      </c>
      <c r="L32" s="237" t="str">
        <f>'M1 FINAL'!K136</f>
        <v/>
      </c>
      <c r="M32" s="237">
        <f>'M1 FINAL'!L136</f>
        <v>17.5</v>
      </c>
      <c r="N32" s="237">
        <f>'M1 FINAL'!M136</f>
        <v>14.612500000000001</v>
      </c>
      <c r="O32" s="237" t="str">
        <f t="shared" si="0"/>
        <v>V</v>
      </c>
      <c r="P32" s="237">
        <f>'M2 FINAL'!D136</f>
        <v>13.25</v>
      </c>
      <c r="Q32" s="237" t="str">
        <f>'M2 FINAL'!E136</f>
        <v/>
      </c>
      <c r="R32" s="237">
        <f>'M2 FINAL'!F136</f>
        <v>13.25</v>
      </c>
      <c r="S32" s="237">
        <f>'M2 FINAL'!G136</f>
        <v>12.25</v>
      </c>
      <c r="T32" s="237" t="str">
        <f>'M2 FINAL'!H136</f>
        <v/>
      </c>
      <c r="U32" s="237">
        <f>'M2 FINAL'!I136</f>
        <v>12.25</v>
      </c>
      <c r="V32" s="237">
        <f>'M2 FINAL'!J136</f>
        <v>12.81</v>
      </c>
      <c r="W32" s="237" t="str">
        <f t="shared" si="1"/>
        <v>V</v>
      </c>
      <c r="X32" s="237">
        <f>'M3-FINAL'!E138</f>
        <v>12.25</v>
      </c>
      <c r="Y32" s="237" t="str">
        <f>'M3-FINAL'!F138</f>
        <v/>
      </c>
      <c r="Z32" s="237">
        <f>'M3-FINAL'!G138</f>
        <v>12.25</v>
      </c>
      <c r="AA32" s="237">
        <f>'M3-FINAL'!H138</f>
        <v>8.75</v>
      </c>
      <c r="AB32" s="237">
        <f>'M3-FINAL'!I138</f>
        <v>12</v>
      </c>
      <c r="AC32" s="237">
        <f>'M3-FINAL'!J138</f>
        <v>12</v>
      </c>
      <c r="AD32" s="237">
        <f>'M3-FINAL'!K138</f>
        <v>12.125</v>
      </c>
      <c r="AE32" s="237" t="str">
        <f t="shared" si="2"/>
        <v>VAR</v>
      </c>
      <c r="AF32" s="237">
        <f>'M4_FINAL '!E137</f>
        <v>13.625</v>
      </c>
      <c r="AG32" s="237" t="str">
        <f>IF('M4_FINAL '!F137="","",'M4_FINAL '!F137)</f>
        <v/>
      </c>
      <c r="AH32" s="237">
        <f>'M4_FINAL '!G137</f>
        <v>13.625</v>
      </c>
      <c r="AI32" s="237">
        <f>'M4_FINAL '!H137</f>
        <v>7</v>
      </c>
      <c r="AJ32" s="237">
        <f>IF('M4_FINAL '!I137="","",'M4_FINAL '!I137)</f>
        <v>12</v>
      </c>
      <c r="AK32" s="237">
        <f>'M4_FINAL '!J137</f>
        <v>12</v>
      </c>
      <c r="AL32" s="237">
        <f>'M4_FINAL '!K137</f>
        <v>12.91</v>
      </c>
      <c r="AM32" s="237" t="str">
        <f t="shared" si="3"/>
        <v>VAR</v>
      </c>
      <c r="AN32" s="237">
        <f>'M5-FINAL'!D136</f>
        <v>15</v>
      </c>
      <c r="AO32" s="237" t="str">
        <f>'M5-FINAL'!E136</f>
        <v/>
      </c>
      <c r="AP32" s="237">
        <f>'M5-FINAL'!F136</f>
        <v>15</v>
      </c>
      <c r="AQ32" s="237">
        <f>'M5-FINAL'!G136</f>
        <v>17</v>
      </c>
      <c r="AR32" s="237" t="str">
        <f>'M5-FINAL'!H136</f>
        <v/>
      </c>
      <c r="AS32" s="237">
        <f>'M5-FINAL'!I136</f>
        <v>17</v>
      </c>
      <c r="AT32" s="237">
        <f>'M5-FINAL'!J136</f>
        <v>15</v>
      </c>
      <c r="AU32" s="237" t="str">
        <f>'M5-FINAL'!K136</f>
        <v/>
      </c>
      <c r="AV32" s="237">
        <f>'M5-FINAL'!L136</f>
        <v>15</v>
      </c>
      <c r="AW32" s="237">
        <f>'M5-FINAL'!M136</f>
        <v>15.66</v>
      </c>
      <c r="AX32" s="237" t="str">
        <f t="shared" si="4"/>
        <v>V</v>
      </c>
      <c r="AY32" s="237">
        <f>'M6-FINAL'!D136</f>
        <v>15.5</v>
      </c>
      <c r="AZ32" s="237" t="str">
        <f>'M6-FINAL'!E136</f>
        <v/>
      </c>
      <c r="BA32" s="237">
        <f>'M6-FINAL'!F136</f>
        <v>15.5</v>
      </c>
      <c r="BB32" s="237">
        <f>'M6-FINAL'!G136</f>
        <v>15.5</v>
      </c>
      <c r="BC32" s="237" t="str">
        <f>'M6-FINAL'!H136</f>
        <v/>
      </c>
      <c r="BD32" s="237">
        <f>'M6-FINAL'!I136</f>
        <v>15.5</v>
      </c>
      <c r="BE32" s="237">
        <f>'M6-FINAL'!J136</f>
        <v>12.5</v>
      </c>
      <c r="BF32" s="237" t="str">
        <f>'M6-FINAL'!K136</f>
        <v/>
      </c>
      <c r="BG32" s="237">
        <f>'M6-FINAL'!L136</f>
        <v>12.5</v>
      </c>
      <c r="BH32" s="237">
        <f>'M6-FINAL'!M136</f>
        <v>14.6</v>
      </c>
      <c r="BI32" s="237" t="str">
        <f t="shared" si="5"/>
        <v>V</v>
      </c>
      <c r="BJ32" s="237">
        <f>M7_FINAL!E138</f>
        <v>18</v>
      </c>
      <c r="BK32" s="237" t="str">
        <f>M7_FINAL!F138</f>
        <v/>
      </c>
      <c r="BL32" s="237">
        <f>M7_FINAL!G138</f>
        <v>18</v>
      </c>
      <c r="BM32" s="237">
        <f>M7_FINAL!H138</f>
        <v>14.5</v>
      </c>
      <c r="BN32" s="237" t="str">
        <f>M7_FINAL!I138</f>
        <v/>
      </c>
      <c r="BO32" s="237">
        <f>M7_FINAL!J138</f>
        <v>14.5</v>
      </c>
      <c r="BP32" s="237">
        <f>M7_FINAL!K138</f>
        <v>16.04</v>
      </c>
      <c r="BQ32" s="237" t="str">
        <f t="shared" si="6"/>
        <v>V</v>
      </c>
      <c r="BR32" s="237">
        <f>M8FINAL!E138</f>
        <v>20</v>
      </c>
      <c r="BS32" s="237" t="str">
        <f>M8FINAL!F138</f>
        <v/>
      </c>
      <c r="BT32" s="237">
        <f>M8FINAL!G138</f>
        <v>20</v>
      </c>
      <c r="BU32" s="237">
        <f>M8FINAL!H138</f>
        <v>14.5</v>
      </c>
      <c r="BV32" s="237" t="str">
        <f>M8FINAL!I138</f>
        <v/>
      </c>
      <c r="BW32" s="237">
        <f>M8FINAL!J138</f>
        <v>14.5</v>
      </c>
      <c r="BX32" s="237">
        <f>M8FINAL!K138</f>
        <v>17.25</v>
      </c>
      <c r="BY32" s="237" t="str">
        <f t="shared" si="7"/>
        <v>V</v>
      </c>
      <c r="BZ32" s="237">
        <f t="shared" si="8"/>
        <v>14.500937499999999</v>
      </c>
      <c r="CA32" s="124" t="str">
        <f t="shared" si="9"/>
        <v xml:space="preserve">Admis(e) </v>
      </c>
      <c r="CB32" s="274" t="s">
        <v>587</v>
      </c>
      <c r="CC32" s="258">
        <v>24</v>
      </c>
    </row>
    <row r="33" spans="2:81">
      <c r="B33" s="102">
        <v>25</v>
      </c>
      <c r="C33" s="130" t="s">
        <v>424</v>
      </c>
      <c r="D33" s="128" t="s">
        <v>382</v>
      </c>
      <c r="E33" s="237">
        <f>'M1 FINAL'!D107</f>
        <v>13</v>
      </c>
      <c r="F33" s="237" t="str">
        <f>'M1 FINAL'!E107</f>
        <v/>
      </c>
      <c r="G33" s="237">
        <f>'M1 FINAL'!F107</f>
        <v>13</v>
      </c>
      <c r="H33" s="237">
        <f>'M1 FINAL'!G107</f>
        <v>14</v>
      </c>
      <c r="I33" s="237" t="str">
        <f>'M1 FINAL'!H107</f>
        <v/>
      </c>
      <c r="J33" s="237">
        <f>'M1 FINAL'!I107</f>
        <v>14</v>
      </c>
      <c r="K33" s="237">
        <f>'M1 FINAL'!J107</f>
        <v>16.5</v>
      </c>
      <c r="L33" s="237" t="str">
        <f>'M1 FINAL'!K107</f>
        <v/>
      </c>
      <c r="M33" s="237">
        <f>'M1 FINAL'!L107</f>
        <v>16.5</v>
      </c>
      <c r="N33" s="237">
        <f>'M1 FINAL'!M107</f>
        <v>14.25</v>
      </c>
      <c r="O33" s="237" t="str">
        <f t="shared" si="0"/>
        <v>V</v>
      </c>
      <c r="P33" s="237">
        <f>'M2 FINAL'!D107</f>
        <v>13.75</v>
      </c>
      <c r="Q33" s="237" t="str">
        <f>'M2 FINAL'!E107</f>
        <v/>
      </c>
      <c r="R33" s="237">
        <f>'M2 FINAL'!F107</f>
        <v>13.75</v>
      </c>
      <c r="S33" s="237">
        <f>'M2 FINAL'!G107</f>
        <v>12</v>
      </c>
      <c r="T33" s="237" t="str">
        <f>'M2 FINAL'!H107</f>
        <v/>
      </c>
      <c r="U33" s="237">
        <f>'M2 FINAL'!I107</f>
        <v>12</v>
      </c>
      <c r="V33" s="237">
        <f>'M2 FINAL'!J107</f>
        <v>12.98</v>
      </c>
      <c r="W33" s="237" t="str">
        <f t="shared" si="1"/>
        <v>V</v>
      </c>
      <c r="X33" s="237">
        <f>'M3-FINAL'!E109</f>
        <v>16.125</v>
      </c>
      <c r="Y33" s="237" t="str">
        <f>'M3-FINAL'!F109</f>
        <v/>
      </c>
      <c r="Z33" s="237">
        <f>'M3-FINAL'!G109</f>
        <v>16.125</v>
      </c>
      <c r="AA33" s="237">
        <f>'M3-FINAL'!H109</f>
        <v>17.25</v>
      </c>
      <c r="AB33" s="237" t="str">
        <f>'M3-FINAL'!I109</f>
        <v/>
      </c>
      <c r="AC33" s="237">
        <f>'M3-FINAL'!J109</f>
        <v>17.25</v>
      </c>
      <c r="AD33" s="237">
        <f>'M3-FINAL'!K109</f>
        <v>16.6875</v>
      </c>
      <c r="AE33" s="237" t="str">
        <f t="shared" si="2"/>
        <v>V</v>
      </c>
      <c r="AF33" s="237">
        <f>'M4_FINAL '!E108</f>
        <v>9</v>
      </c>
      <c r="AG33" s="237">
        <f>IF('M4_FINAL '!F108="","",'M4_FINAL '!F108)</f>
        <v>0</v>
      </c>
      <c r="AH33" s="237">
        <f>'M4_FINAL '!G108</f>
        <v>9</v>
      </c>
      <c r="AI33" s="237">
        <f>'M4_FINAL '!H108</f>
        <v>12.5</v>
      </c>
      <c r="AJ33" s="237" t="str">
        <f>IF('M4_FINAL '!I108="","",'M4_FINAL '!I108)</f>
        <v/>
      </c>
      <c r="AK33" s="237">
        <f>'M4_FINAL '!J108</f>
        <v>12.5</v>
      </c>
      <c r="AL33" s="237">
        <f>'M4_FINAL '!K108</f>
        <v>10.540000000000001</v>
      </c>
      <c r="AM33" s="237" t="str">
        <f t="shared" si="3"/>
        <v>VPC</v>
      </c>
      <c r="AN33" s="237">
        <f>'M5-FINAL'!D107</f>
        <v>13.5</v>
      </c>
      <c r="AO33" s="237" t="str">
        <f>'M5-FINAL'!E107</f>
        <v/>
      </c>
      <c r="AP33" s="237">
        <f>'M5-FINAL'!F107</f>
        <v>13.5</v>
      </c>
      <c r="AQ33" s="237">
        <f>'M5-FINAL'!G107</f>
        <v>15</v>
      </c>
      <c r="AR33" s="237" t="str">
        <f>'M5-FINAL'!H107</f>
        <v/>
      </c>
      <c r="AS33" s="237">
        <f>'M5-FINAL'!I107</f>
        <v>15</v>
      </c>
      <c r="AT33" s="237">
        <f>'M5-FINAL'!J107</f>
        <v>15</v>
      </c>
      <c r="AU33" s="237" t="str">
        <f>'M5-FINAL'!K107</f>
        <v/>
      </c>
      <c r="AV33" s="237">
        <f>'M5-FINAL'!L107</f>
        <v>15</v>
      </c>
      <c r="AW33" s="237">
        <f>'M5-FINAL'!M107</f>
        <v>14.505000000000003</v>
      </c>
      <c r="AX33" s="237" t="str">
        <f t="shared" si="4"/>
        <v>V</v>
      </c>
      <c r="AY33" s="237">
        <f>'M6-FINAL'!D107</f>
        <v>12.5</v>
      </c>
      <c r="AZ33" s="237" t="str">
        <f>'M6-FINAL'!E107</f>
        <v/>
      </c>
      <c r="BA33" s="237">
        <f>'M6-FINAL'!F107</f>
        <v>12.5</v>
      </c>
      <c r="BB33" s="237">
        <f>'M6-FINAL'!G107</f>
        <v>12.5</v>
      </c>
      <c r="BC33" s="237" t="str">
        <f>'M6-FINAL'!H107</f>
        <v/>
      </c>
      <c r="BD33" s="237">
        <f>'M6-FINAL'!I107</f>
        <v>12.5</v>
      </c>
      <c r="BE33" s="237">
        <f>'M6-FINAL'!J107</f>
        <v>12.5</v>
      </c>
      <c r="BF33" s="237" t="str">
        <f>'M6-FINAL'!K107</f>
        <v/>
      </c>
      <c r="BG33" s="237">
        <f>'M6-FINAL'!L107</f>
        <v>12.5</v>
      </c>
      <c r="BH33" s="237">
        <f>'M6-FINAL'!M107</f>
        <v>12.5</v>
      </c>
      <c r="BI33" s="237" t="str">
        <f t="shared" si="5"/>
        <v>V</v>
      </c>
      <c r="BJ33" s="237">
        <f>M7_FINAL!E109</f>
        <v>19</v>
      </c>
      <c r="BK33" s="237" t="str">
        <f>M7_FINAL!F109</f>
        <v/>
      </c>
      <c r="BL33" s="237">
        <f>M7_FINAL!G109</f>
        <v>19</v>
      </c>
      <c r="BM33" s="237">
        <f>M7_FINAL!H109</f>
        <v>16</v>
      </c>
      <c r="BN33" s="237" t="str">
        <f>M7_FINAL!I109</f>
        <v/>
      </c>
      <c r="BO33" s="237">
        <f>M7_FINAL!J109</f>
        <v>16</v>
      </c>
      <c r="BP33" s="237">
        <f>M7_FINAL!K109</f>
        <v>17.32</v>
      </c>
      <c r="BQ33" s="237" t="str">
        <f t="shared" si="6"/>
        <v>V</v>
      </c>
      <c r="BR33" s="237">
        <f>M8FINAL!E109</f>
        <v>20</v>
      </c>
      <c r="BS33" s="237" t="str">
        <f>M8FINAL!F109</f>
        <v/>
      </c>
      <c r="BT33" s="237">
        <f>M8FINAL!G109</f>
        <v>20</v>
      </c>
      <c r="BU33" s="237">
        <f>M8FINAL!H109</f>
        <v>14.25</v>
      </c>
      <c r="BV33" s="237" t="str">
        <f>M8FINAL!I109</f>
        <v/>
      </c>
      <c r="BW33" s="237">
        <f>M8FINAL!J109</f>
        <v>14.25</v>
      </c>
      <c r="BX33" s="237">
        <f>M8FINAL!K109</f>
        <v>17.125</v>
      </c>
      <c r="BY33" s="237" t="str">
        <f t="shared" si="7"/>
        <v>V</v>
      </c>
      <c r="BZ33" s="237">
        <f t="shared" si="8"/>
        <v>14.4884375</v>
      </c>
      <c r="CA33" s="124" t="str">
        <f t="shared" si="9"/>
        <v xml:space="preserve">Admis(e) </v>
      </c>
      <c r="CB33" s="274" t="s">
        <v>424</v>
      </c>
      <c r="CC33" s="258">
        <v>25</v>
      </c>
    </row>
    <row r="34" spans="2:81">
      <c r="B34" s="101">
        <v>26</v>
      </c>
      <c r="C34" s="133" t="s">
        <v>327</v>
      </c>
      <c r="D34" s="132" t="s">
        <v>277</v>
      </c>
      <c r="E34" s="237">
        <f>'M1 FINAL'!D160</f>
        <v>12.2</v>
      </c>
      <c r="F34" s="237" t="str">
        <f>'M1 FINAL'!E160</f>
        <v/>
      </c>
      <c r="G34" s="237">
        <f>'M1 FINAL'!F160</f>
        <v>12.2</v>
      </c>
      <c r="H34" s="237">
        <f>'M1 FINAL'!G160</f>
        <v>12</v>
      </c>
      <c r="I34" s="237" t="str">
        <f>'M1 FINAL'!H160</f>
        <v/>
      </c>
      <c r="J34" s="237">
        <f>'M1 FINAL'!I160</f>
        <v>12</v>
      </c>
      <c r="K34" s="237">
        <f>'M1 FINAL'!J160</f>
        <v>14.5</v>
      </c>
      <c r="L34" s="237" t="str">
        <f>'M1 FINAL'!K160</f>
        <v/>
      </c>
      <c r="M34" s="237">
        <f>'M1 FINAL'!L160</f>
        <v>14.5</v>
      </c>
      <c r="N34" s="237">
        <f>'M1 FINAL'!M160</f>
        <v>12.7</v>
      </c>
      <c r="O34" s="237" t="str">
        <f t="shared" si="0"/>
        <v>V</v>
      </c>
      <c r="P34" s="237">
        <f>'M2 FINAL'!D160</f>
        <v>16.25</v>
      </c>
      <c r="Q34" s="237" t="str">
        <f>'M2 FINAL'!E160</f>
        <v/>
      </c>
      <c r="R34" s="237">
        <f>'M2 FINAL'!F160</f>
        <v>16.25</v>
      </c>
      <c r="S34" s="237">
        <f>'M2 FINAL'!G160</f>
        <v>11.5</v>
      </c>
      <c r="T34" s="237" t="str">
        <f>'M2 FINAL'!H160</f>
        <v/>
      </c>
      <c r="U34" s="237">
        <f>'M2 FINAL'!I160</f>
        <v>11.5</v>
      </c>
      <c r="V34" s="237">
        <f>'M2 FINAL'!J160</f>
        <v>14.16</v>
      </c>
      <c r="W34" s="237" t="str">
        <f t="shared" si="1"/>
        <v>V</v>
      </c>
      <c r="X34" s="237">
        <f>'M3-FINAL'!E162</f>
        <v>12.125</v>
      </c>
      <c r="Y34" s="237" t="str">
        <f>'M3-FINAL'!F162</f>
        <v/>
      </c>
      <c r="Z34" s="237">
        <f>'M3-FINAL'!G162</f>
        <v>12.125</v>
      </c>
      <c r="AA34" s="237">
        <f>'M3-FINAL'!H162</f>
        <v>15.25</v>
      </c>
      <c r="AB34" s="237" t="str">
        <f>'M3-FINAL'!I162</f>
        <v/>
      </c>
      <c r="AC34" s="237">
        <f>'M3-FINAL'!J162</f>
        <v>15.25</v>
      </c>
      <c r="AD34" s="237">
        <f>'M3-FINAL'!K162</f>
        <v>13.6875</v>
      </c>
      <c r="AE34" s="237" t="str">
        <f t="shared" si="2"/>
        <v>V</v>
      </c>
      <c r="AF34" s="237">
        <f>'M4_FINAL '!E161</f>
        <v>12.875</v>
      </c>
      <c r="AG34" s="237" t="str">
        <f>IF('M4_FINAL '!F161="","",'M4_FINAL '!F161)</f>
        <v/>
      </c>
      <c r="AH34" s="237">
        <f>'M4_FINAL '!G161</f>
        <v>12.875</v>
      </c>
      <c r="AI34" s="237">
        <f>'M4_FINAL '!H161</f>
        <v>8.5</v>
      </c>
      <c r="AJ34" s="237">
        <f>IF('M4_FINAL '!I161="","",'M4_FINAL '!I161)</f>
        <v>12</v>
      </c>
      <c r="AK34" s="237">
        <f>'M4_FINAL '!J161</f>
        <v>12</v>
      </c>
      <c r="AL34" s="237">
        <f>'M4_FINAL '!K161</f>
        <v>12.490000000000002</v>
      </c>
      <c r="AM34" s="237" t="str">
        <f t="shared" si="3"/>
        <v>VAR</v>
      </c>
      <c r="AN34" s="237">
        <f>'M5-FINAL'!D160</f>
        <v>14</v>
      </c>
      <c r="AO34" s="237" t="str">
        <f>'M5-FINAL'!E160</f>
        <v/>
      </c>
      <c r="AP34" s="237">
        <f>'M5-FINAL'!F160</f>
        <v>14</v>
      </c>
      <c r="AQ34" s="237">
        <f>'M5-FINAL'!G160</f>
        <v>15</v>
      </c>
      <c r="AR34" s="237" t="str">
        <f>'M5-FINAL'!H160</f>
        <v/>
      </c>
      <c r="AS34" s="237">
        <f>'M5-FINAL'!I160</f>
        <v>15</v>
      </c>
      <c r="AT34" s="237">
        <f>'M5-FINAL'!J160</f>
        <v>14</v>
      </c>
      <c r="AU34" s="237" t="str">
        <f>'M5-FINAL'!K160</f>
        <v/>
      </c>
      <c r="AV34" s="237">
        <f>'M5-FINAL'!L160</f>
        <v>14</v>
      </c>
      <c r="AW34" s="237">
        <f>'M5-FINAL'!M160</f>
        <v>14.330000000000002</v>
      </c>
      <c r="AX34" s="237" t="str">
        <f t="shared" si="4"/>
        <v>V</v>
      </c>
      <c r="AY34" s="237">
        <f>'M6-FINAL'!D160</f>
        <v>15.5</v>
      </c>
      <c r="AZ34" s="237" t="str">
        <f>'M6-FINAL'!E160</f>
        <v/>
      </c>
      <c r="BA34" s="237">
        <f>'M6-FINAL'!F160</f>
        <v>15.5</v>
      </c>
      <c r="BB34" s="237">
        <f>'M6-FINAL'!G160</f>
        <v>15.5</v>
      </c>
      <c r="BC34" s="237" t="str">
        <f>'M6-FINAL'!H160</f>
        <v/>
      </c>
      <c r="BD34" s="237">
        <f>'M6-FINAL'!I160</f>
        <v>15.5</v>
      </c>
      <c r="BE34" s="237">
        <f>'M6-FINAL'!J160</f>
        <v>12.5</v>
      </c>
      <c r="BF34" s="237" t="str">
        <f>'M6-FINAL'!K160</f>
        <v/>
      </c>
      <c r="BG34" s="237">
        <f>'M6-FINAL'!L160</f>
        <v>12.5</v>
      </c>
      <c r="BH34" s="237">
        <f>'M6-FINAL'!M160</f>
        <v>14.6</v>
      </c>
      <c r="BI34" s="237" t="str">
        <f t="shared" si="5"/>
        <v>V</v>
      </c>
      <c r="BJ34" s="237">
        <f>M7_FINAL!E162</f>
        <v>18.25</v>
      </c>
      <c r="BK34" s="237" t="str">
        <f>M7_FINAL!F162</f>
        <v/>
      </c>
      <c r="BL34" s="237">
        <f>M7_FINAL!G162</f>
        <v>18.25</v>
      </c>
      <c r="BM34" s="237">
        <f>M7_FINAL!H162</f>
        <v>15</v>
      </c>
      <c r="BN34" s="237" t="str">
        <f>M7_FINAL!I162</f>
        <v/>
      </c>
      <c r="BO34" s="237">
        <f>M7_FINAL!J162</f>
        <v>15</v>
      </c>
      <c r="BP34" s="237">
        <f>M7_FINAL!K162</f>
        <v>16.43</v>
      </c>
      <c r="BQ34" s="237" t="str">
        <f t="shared" si="6"/>
        <v>V</v>
      </c>
      <c r="BR34" s="237">
        <f>M8FINAL!E162</f>
        <v>20</v>
      </c>
      <c r="BS34" s="237" t="str">
        <f>M8FINAL!F162</f>
        <v/>
      </c>
      <c r="BT34" s="237">
        <f>M8FINAL!G162</f>
        <v>20</v>
      </c>
      <c r="BU34" s="237">
        <f>M8FINAL!H162</f>
        <v>14.5</v>
      </c>
      <c r="BV34" s="237" t="str">
        <f>M8FINAL!I162</f>
        <v/>
      </c>
      <c r="BW34" s="237">
        <f>M8FINAL!J162</f>
        <v>14.5</v>
      </c>
      <c r="BX34" s="237">
        <f>M8FINAL!K162</f>
        <v>17.25</v>
      </c>
      <c r="BY34" s="237" t="str">
        <f t="shared" si="7"/>
        <v>V</v>
      </c>
      <c r="BZ34" s="237">
        <f t="shared" si="8"/>
        <v>14.455937500000001</v>
      </c>
      <c r="CA34" s="124" t="str">
        <f t="shared" si="9"/>
        <v xml:space="preserve">Admis(e) </v>
      </c>
      <c r="CB34" s="278" t="s">
        <v>327</v>
      </c>
      <c r="CC34" s="258">
        <v>26</v>
      </c>
    </row>
    <row r="35" spans="2:81">
      <c r="B35" s="102">
        <v>27</v>
      </c>
      <c r="C35" s="129" t="s">
        <v>348</v>
      </c>
      <c r="D35" s="128" t="s">
        <v>347</v>
      </c>
      <c r="E35" s="237">
        <f>'M1 FINAL'!D149</f>
        <v>10.199999999999999</v>
      </c>
      <c r="F35" s="237">
        <f>'M1 FINAL'!E149</f>
        <v>12</v>
      </c>
      <c r="G35" s="237">
        <f>'M1 FINAL'!F149</f>
        <v>12</v>
      </c>
      <c r="H35" s="237">
        <f>'M1 FINAL'!G149</f>
        <v>8</v>
      </c>
      <c r="I35" s="237">
        <f>'M1 FINAL'!H149</f>
        <v>13</v>
      </c>
      <c r="J35" s="237">
        <f>'M1 FINAL'!I149</f>
        <v>12</v>
      </c>
      <c r="K35" s="237">
        <f>'M1 FINAL'!J149</f>
        <v>17</v>
      </c>
      <c r="L35" s="237" t="str">
        <f>'M1 FINAL'!K149</f>
        <v/>
      </c>
      <c r="M35" s="237">
        <f>'M1 FINAL'!L149</f>
        <v>17</v>
      </c>
      <c r="N35" s="237">
        <f>'M1 FINAL'!M149</f>
        <v>13.25</v>
      </c>
      <c r="O35" s="237" t="str">
        <f t="shared" si="0"/>
        <v>VAR</v>
      </c>
      <c r="P35" s="237">
        <f>'M2 FINAL'!D149</f>
        <v>15</v>
      </c>
      <c r="Q35" s="237" t="str">
        <f>'M2 FINAL'!E149</f>
        <v/>
      </c>
      <c r="R35" s="237">
        <f>'M2 FINAL'!F149</f>
        <v>15</v>
      </c>
      <c r="S35" s="237">
        <f>'M2 FINAL'!G149</f>
        <v>13</v>
      </c>
      <c r="T35" s="237" t="str">
        <f>'M2 FINAL'!H149</f>
        <v/>
      </c>
      <c r="U35" s="237">
        <f>'M2 FINAL'!I149</f>
        <v>13</v>
      </c>
      <c r="V35" s="237">
        <f>'M2 FINAL'!J149</f>
        <v>14.120000000000001</v>
      </c>
      <c r="W35" s="237" t="str">
        <f t="shared" si="1"/>
        <v>V</v>
      </c>
      <c r="X35" s="237">
        <f>'M3-FINAL'!E151</f>
        <v>11.25</v>
      </c>
      <c r="Y35" s="237" t="str">
        <f>'M3-FINAL'!F151</f>
        <v/>
      </c>
      <c r="Z35" s="237">
        <f>'M3-FINAL'!G151</f>
        <v>11.25</v>
      </c>
      <c r="AA35" s="237">
        <f>'M3-FINAL'!H151</f>
        <v>16.25</v>
      </c>
      <c r="AB35" s="237" t="str">
        <f>'M3-FINAL'!I151</f>
        <v/>
      </c>
      <c r="AC35" s="237">
        <f>'M3-FINAL'!J151</f>
        <v>16.25</v>
      </c>
      <c r="AD35" s="237">
        <f>'M3-FINAL'!K151</f>
        <v>13.75</v>
      </c>
      <c r="AE35" s="237" t="str">
        <f t="shared" si="2"/>
        <v>V</v>
      </c>
      <c r="AF35" s="237">
        <f>'M4_FINAL '!E150</f>
        <v>14.5</v>
      </c>
      <c r="AG35" s="237" t="str">
        <f>IF('M4_FINAL '!F150="","",'M4_FINAL '!F150)</f>
        <v/>
      </c>
      <c r="AH35" s="237">
        <f>'M4_FINAL '!G150</f>
        <v>14.5</v>
      </c>
      <c r="AI35" s="237">
        <f>'M4_FINAL '!H150</f>
        <v>12</v>
      </c>
      <c r="AJ35" s="237" t="str">
        <f>IF('M4_FINAL '!I150="","",'M4_FINAL '!I150)</f>
        <v/>
      </c>
      <c r="AK35" s="237">
        <f>'M4_FINAL '!J150</f>
        <v>12</v>
      </c>
      <c r="AL35" s="237">
        <f>'M4_FINAL '!K150</f>
        <v>13.400000000000002</v>
      </c>
      <c r="AM35" s="237" t="str">
        <f t="shared" si="3"/>
        <v>V</v>
      </c>
      <c r="AN35" s="237">
        <f>'M5-FINAL'!D149</f>
        <v>14</v>
      </c>
      <c r="AO35" s="237" t="str">
        <f>'M5-FINAL'!E149</f>
        <v/>
      </c>
      <c r="AP35" s="237">
        <f>'M5-FINAL'!F149</f>
        <v>14</v>
      </c>
      <c r="AQ35" s="237">
        <f>'M5-FINAL'!G149</f>
        <v>16</v>
      </c>
      <c r="AR35" s="237" t="str">
        <f>'M5-FINAL'!H149</f>
        <v/>
      </c>
      <c r="AS35" s="237">
        <f>'M5-FINAL'!I149</f>
        <v>16</v>
      </c>
      <c r="AT35" s="237">
        <f>'M5-FINAL'!J149</f>
        <v>12</v>
      </c>
      <c r="AU35" s="237" t="str">
        <f>'M5-FINAL'!K149</f>
        <v/>
      </c>
      <c r="AV35" s="237">
        <f>'M5-FINAL'!L149</f>
        <v>12</v>
      </c>
      <c r="AW35" s="237">
        <f>'M5-FINAL'!M149</f>
        <v>13.98</v>
      </c>
      <c r="AX35" s="237" t="str">
        <f t="shared" si="4"/>
        <v>V</v>
      </c>
      <c r="AY35" s="237">
        <f>'M6-FINAL'!D149</f>
        <v>14</v>
      </c>
      <c r="AZ35" s="237" t="str">
        <f>'M6-FINAL'!E149</f>
        <v/>
      </c>
      <c r="BA35" s="237">
        <f>'M6-FINAL'!F149</f>
        <v>14</v>
      </c>
      <c r="BB35" s="237">
        <f>'M6-FINAL'!G149</f>
        <v>14</v>
      </c>
      <c r="BC35" s="237" t="str">
        <f>'M6-FINAL'!H149</f>
        <v/>
      </c>
      <c r="BD35" s="237">
        <f>'M6-FINAL'!I149</f>
        <v>14</v>
      </c>
      <c r="BE35" s="237">
        <f>'M6-FINAL'!J149</f>
        <v>13</v>
      </c>
      <c r="BF35" s="237" t="str">
        <f>'M6-FINAL'!K149</f>
        <v/>
      </c>
      <c r="BG35" s="237">
        <f>'M6-FINAL'!L149</f>
        <v>13</v>
      </c>
      <c r="BH35" s="237">
        <f>'M6-FINAL'!M149</f>
        <v>13.700000000000001</v>
      </c>
      <c r="BI35" s="237" t="str">
        <f t="shared" si="5"/>
        <v>V</v>
      </c>
      <c r="BJ35" s="237">
        <f>M7_FINAL!E151</f>
        <v>17.25</v>
      </c>
      <c r="BK35" s="237" t="str">
        <f>M7_FINAL!F151</f>
        <v/>
      </c>
      <c r="BL35" s="237">
        <f>M7_FINAL!G151</f>
        <v>17.25</v>
      </c>
      <c r="BM35" s="237">
        <f>M7_FINAL!H151</f>
        <v>14.25</v>
      </c>
      <c r="BN35" s="237" t="str">
        <f>M7_FINAL!I151</f>
        <v/>
      </c>
      <c r="BO35" s="237">
        <f>M7_FINAL!J151</f>
        <v>14.25</v>
      </c>
      <c r="BP35" s="237">
        <f>M7_FINAL!K151</f>
        <v>15.57</v>
      </c>
      <c r="BQ35" s="237" t="str">
        <f t="shared" si="6"/>
        <v>V</v>
      </c>
      <c r="BR35" s="237">
        <f>M8FINAL!E151</f>
        <v>20</v>
      </c>
      <c r="BS35" s="237" t="str">
        <f>M8FINAL!F151</f>
        <v/>
      </c>
      <c r="BT35" s="237">
        <f>M8FINAL!G151</f>
        <v>20</v>
      </c>
      <c r="BU35" s="237">
        <f>M8FINAL!H151</f>
        <v>15</v>
      </c>
      <c r="BV35" s="237" t="str">
        <f>M8FINAL!I151</f>
        <v/>
      </c>
      <c r="BW35" s="237">
        <f>M8FINAL!J151</f>
        <v>15</v>
      </c>
      <c r="BX35" s="237">
        <f>M8FINAL!K151</f>
        <v>17.5</v>
      </c>
      <c r="BY35" s="237" t="str">
        <f t="shared" si="7"/>
        <v>V</v>
      </c>
      <c r="BZ35" s="237">
        <f t="shared" si="8"/>
        <v>14.408750000000001</v>
      </c>
      <c r="CA35" s="124" t="str">
        <f t="shared" si="9"/>
        <v xml:space="preserve">Admis(e) </v>
      </c>
      <c r="CB35" s="275" t="s">
        <v>348</v>
      </c>
      <c r="CC35" s="258">
        <v>27</v>
      </c>
    </row>
    <row r="36" spans="2:81">
      <c r="B36" s="101">
        <v>28</v>
      </c>
      <c r="C36" s="130" t="s">
        <v>519</v>
      </c>
      <c r="D36" s="128" t="s">
        <v>518</v>
      </c>
      <c r="E36" s="237">
        <f>'M1 FINAL'!D46</f>
        <v>6.8</v>
      </c>
      <c r="F36" s="237">
        <f>'M1 FINAL'!E46</f>
        <v>11</v>
      </c>
      <c r="G36" s="237">
        <f>'M1 FINAL'!F46</f>
        <v>11</v>
      </c>
      <c r="H36" s="237">
        <f>'M1 FINAL'!G46</f>
        <v>13.5</v>
      </c>
      <c r="I36" s="237" t="str">
        <f>'M1 FINAL'!H46</f>
        <v/>
      </c>
      <c r="J36" s="237">
        <f>'M1 FINAL'!I46</f>
        <v>13.5</v>
      </c>
      <c r="K36" s="237">
        <f>'M1 FINAL'!J46</f>
        <v>17.5</v>
      </c>
      <c r="L36" s="237" t="str">
        <f>'M1 FINAL'!K46</f>
        <v/>
      </c>
      <c r="M36" s="237">
        <f>'M1 FINAL'!L46</f>
        <v>17.5</v>
      </c>
      <c r="N36" s="237">
        <f>'M1 FINAL'!M46</f>
        <v>13.5625</v>
      </c>
      <c r="O36" s="237" t="str">
        <f t="shared" si="0"/>
        <v>VAR</v>
      </c>
      <c r="P36" s="237">
        <f>'M2 FINAL'!D46</f>
        <v>14.75</v>
      </c>
      <c r="Q36" s="237" t="str">
        <f>'M2 FINAL'!E46</f>
        <v/>
      </c>
      <c r="R36" s="237">
        <f>'M2 FINAL'!F46</f>
        <v>14.75</v>
      </c>
      <c r="S36" s="237">
        <f>'M2 FINAL'!G46</f>
        <v>11.5</v>
      </c>
      <c r="T36" s="237" t="str">
        <f>'M2 FINAL'!H46</f>
        <v/>
      </c>
      <c r="U36" s="237">
        <f>'M2 FINAL'!I46</f>
        <v>11.5</v>
      </c>
      <c r="V36" s="237">
        <f>'M2 FINAL'!J46</f>
        <v>13.32</v>
      </c>
      <c r="W36" s="237" t="str">
        <f t="shared" si="1"/>
        <v>V</v>
      </c>
      <c r="X36" s="237">
        <f>'M3-FINAL'!E48</f>
        <v>8.5</v>
      </c>
      <c r="Y36" s="237">
        <f>'M3-FINAL'!F48</f>
        <v>17</v>
      </c>
      <c r="Z36" s="237">
        <f>'M3-FINAL'!G48</f>
        <v>12</v>
      </c>
      <c r="AA36" s="237">
        <f>'M3-FINAL'!H48</f>
        <v>14.75</v>
      </c>
      <c r="AB36" s="237" t="str">
        <f>'M3-FINAL'!I48</f>
        <v/>
      </c>
      <c r="AC36" s="237">
        <f>'M3-FINAL'!J48</f>
        <v>14.75</v>
      </c>
      <c r="AD36" s="237">
        <f>'M3-FINAL'!K48</f>
        <v>13.375</v>
      </c>
      <c r="AE36" s="237" t="str">
        <f t="shared" si="2"/>
        <v>VAR</v>
      </c>
      <c r="AF36" s="237">
        <f>'M4_FINAL '!E47</f>
        <v>10.375</v>
      </c>
      <c r="AG36" s="237">
        <f>IF('M4_FINAL '!F47="","",'M4_FINAL '!F47)</f>
        <v>12</v>
      </c>
      <c r="AH36" s="237">
        <f>'M4_FINAL '!G47</f>
        <v>12</v>
      </c>
      <c r="AI36" s="237">
        <f>'M4_FINAL '!H47</f>
        <v>11.5</v>
      </c>
      <c r="AJ36" s="237">
        <f>IF('M4_FINAL '!I47="","",'M4_FINAL '!I47)</f>
        <v>0</v>
      </c>
      <c r="AK36" s="237">
        <f>'M4_FINAL '!J47</f>
        <v>11.5</v>
      </c>
      <c r="AL36" s="237">
        <f>'M4_FINAL '!K47</f>
        <v>11.780000000000001</v>
      </c>
      <c r="AM36" s="237" t="str">
        <f t="shared" si="3"/>
        <v>VPC</v>
      </c>
      <c r="AN36" s="237">
        <f>'M5-FINAL'!D46</f>
        <v>11.4</v>
      </c>
      <c r="AO36" s="237" t="str">
        <f>'M5-FINAL'!E46</f>
        <v/>
      </c>
      <c r="AP36" s="237">
        <f>'M5-FINAL'!F46</f>
        <v>11.4</v>
      </c>
      <c r="AQ36" s="237">
        <f>'M5-FINAL'!G46</f>
        <v>15</v>
      </c>
      <c r="AR36" s="237" t="str">
        <f>'M5-FINAL'!H46</f>
        <v/>
      </c>
      <c r="AS36" s="237">
        <f>'M5-FINAL'!I46</f>
        <v>15</v>
      </c>
      <c r="AT36" s="237">
        <f>'M5-FINAL'!J46</f>
        <v>15</v>
      </c>
      <c r="AU36" s="237" t="str">
        <f>'M5-FINAL'!K46</f>
        <v/>
      </c>
      <c r="AV36" s="237">
        <f>'M5-FINAL'!L46</f>
        <v>15</v>
      </c>
      <c r="AW36" s="237">
        <f>'M5-FINAL'!M46</f>
        <v>13.812000000000001</v>
      </c>
      <c r="AX36" s="237" t="str">
        <f t="shared" si="4"/>
        <v>V</v>
      </c>
      <c r="AY36" s="237">
        <f>'M6-FINAL'!D46</f>
        <v>16.5</v>
      </c>
      <c r="AZ36" s="237" t="str">
        <f>'M6-FINAL'!E46</f>
        <v/>
      </c>
      <c r="BA36" s="237">
        <f>'M6-FINAL'!F46</f>
        <v>16.5</v>
      </c>
      <c r="BB36" s="237">
        <f>'M6-FINAL'!G46</f>
        <v>16.5</v>
      </c>
      <c r="BC36" s="237" t="str">
        <f>'M6-FINAL'!H46</f>
        <v/>
      </c>
      <c r="BD36" s="237">
        <f>'M6-FINAL'!I46</f>
        <v>16.5</v>
      </c>
      <c r="BE36" s="237">
        <f>'M6-FINAL'!J46</f>
        <v>13</v>
      </c>
      <c r="BF36" s="237" t="str">
        <f>'M6-FINAL'!K46</f>
        <v/>
      </c>
      <c r="BG36" s="237">
        <f>'M6-FINAL'!L46</f>
        <v>13</v>
      </c>
      <c r="BH36" s="237">
        <f>'M6-FINAL'!M46</f>
        <v>15.450000000000001</v>
      </c>
      <c r="BI36" s="237" t="str">
        <f t="shared" si="5"/>
        <v>V</v>
      </c>
      <c r="BJ36" s="237">
        <f>M7_FINAL!E48</f>
        <v>18</v>
      </c>
      <c r="BK36" s="237" t="str">
        <f>M7_FINAL!F48</f>
        <v/>
      </c>
      <c r="BL36" s="237">
        <f>M7_FINAL!G48</f>
        <v>18</v>
      </c>
      <c r="BM36" s="237">
        <f>M7_FINAL!H48</f>
        <v>15</v>
      </c>
      <c r="BN36" s="237" t="str">
        <f>M7_FINAL!I48</f>
        <v/>
      </c>
      <c r="BO36" s="237">
        <f>M7_FINAL!J48</f>
        <v>15</v>
      </c>
      <c r="BP36" s="237">
        <f>M7_FINAL!K48</f>
        <v>16.32</v>
      </c>
      <c r="BQ36" s="237" t="str">
        <f t="shared" si="6"/>
        <v>V</v>
      </c>
      <c r="BR36" s="237">
        <f>M8FINAL!E48</f>
        <v>20</v>
      </c>
      <c r="BS36" s="237" t="str">
        <f>M8FINAL!F48</f>
        <v/>
      </c>
      <c r="BT36" s="237">
        <f>M8FINAL!G48</f>
        <v>20</v>
      </c>
      <c r="BU36" s="237">
        <f>M8FINAL!H48</f>
        <v>15</v>
      </c>
      <c r="BV36" s="237" t="str">
        <f>M8FINAL!I48</f>
        <v/>
      </c>
      <c r="BW36" s="237">
        <f>M8FINAL!J48</f>
        <v>15</v>
      </c>
      <c r="BX36" s="237">
        <f>M8FINAL!K48</f>
        <v>17.5</v>
      </c>
      <c r="BY36" s="237" t="str">
        <f t="shared" si="7"/>
        <v>V</v>
      </c>
      <c r="BZ36" s="237">
        <f t="shared" si="8"/>
        <v>14.389937500000002</v>
      </c>
      <c r="CA36" s="124" t="str">
        <f t="shared" si="9"/>
        <v xml:space="preserve">Admis(e) </v>
      </c>
      <c r="CB36" s="274" t="s">
        <v>519</v>
      </c>
      <c r="CC36" s="258">
        <v>28</v>
      </c>
    </row>
    <row r="37" spans="2:81">
      <c r="B37" s="102">
        <v>29</v>
      </c>
      <c r="C37" s="129" t="s">
        <v>471</v>
      </c>
      <c r="D37" s="128" t="s">
        <v>207</v>
      </c>
      <c r="E37" s="237">
        <f>'M1 FINAL'!D77</f>
        <v>10.6</v>
      </c>
      <c r="F37" s="237" t="str">
        <f>'M1 FINAL'!E77</f>
        <v/>
      </c>
      <c r="G37" s="237">
        <f>'M1 FINAL'!F77</f>
        <v>10.6</v>
      </c>
      <c r="H37" s="237">
        <f>'M1 FINAL'!G77</f>
        <v>11</v>
      </c>
      <c r="I37" s="237" t="str">
        <f>'M1 FINAL'!H77</f>
        <v/>
      </c>
      <c r="J37" s="237">
        <f>'M1 FINAL'!I77</f>
        <v>11</v>
      </c>
      <c r="K37" s="237">
        <f>'M1 FINAL'!J77</f>
        <v>17.5</v>
      </c>
      <c r="L37" s="237" t="str">
        <f>'M1 FINAL'!K77</f>
        <v/>
      </c>
      <c r="M37" s="237">
        <f>'M1 FINAL'!L77</f>
        <v>17.5</v>
      </c>
      <c r="N37" s="237">
        <f>'M1 FINAL'!M77</f>
        <v>12.475</v>
      </c>
      <c r="O37" s="237" t="str">
        <f t="shared" si="0"/>
        <v>V</v>
      </c>
      <c r="P37" s="237">
        <f>'M2 FINAL'!D77</f>
        <v>15.75</v>
      </c>
      <c r="Q37" s="237" t="str">
        <f>'M2 FINAL'!E77</f>
        <v/>
      </c>
      <c r="R37" s="237">
        <f>'M2 FINAL'!F77</f>
        <v>15.75</v>
      </c>
      <c r="S37" s="237">
        <f>'M2 FINAL'!G77</f>
        <v>8.25</v>
      </c>
      <c r="T37" s="237" t="str">
        <f>'M2 FINAL'!H77</f>
        <v/>
      </c>
      <c r="U37" s="237">
        <f>'M2 FINAL'!I77</f>
        <v>8.25</v>
      </c>
      <c r="V37" s="237">
        <f>'M2 FINAL'!J77</f>
        <v>12.45</v>
      </c>
      <c r="W37" s="237" t="str">
        <f t="shared" si="1"/>
        <v>V</v>
      </c>
      <c r="X37" s="237">
        <f>'M3-FINAL'!E79</f>
        <v>6.625</v>
      </c>
      <c r="Y37" s="237">
        <f>'M3-FINAL'!F79</f>
        <v>12.75</v>
      </c>
      <c r="Z37" s="237">
        <f>'M3-FINAL'!G79</f>
        <v>12</v>
      </c>
      <c r="AA37" s="237">
        <f>'M3-FINAL'!H79</f>
        <v>15.25</v>
      </c>
      <c r="AB37" s="237" t="str">
        <f>'M3-FINAL'!I79</f>
        <v/>
      </c>
      <c r="AC37" s="237">
        <f>'M3-FINAL'!J79</f>
        <v>15.25</v>
      </c>
      <c r="AD37" s="237">
        <f>'M3-FINAL'!K79</f>
        <v>13.625</v>
      </c>
      <c r="AE37" s="237" t="str">
        <f t="shared" si="2"/>
        <v>VAR</v>
      </c>
      <c r="AF37" s="237">
        <f>'M4_FINAL '!E78</f>
        <v>10.5</v>
      </c>
      <c r="AG37" s="237">
        <f>IF('M4_FINAL '!F78="","",'M4_FINAL '!F78)</f>
        <v>12</v>
      </c>
      <c r="AH37" s="237">
        <f>'M4_FINAL '!G78</f>
        <v>12</v>
      </c>
      <c r="AI37" s="237">
        <f>'M4_FINAL '!H78</f>
        <v>10.5</v>
      </c>
      <c r="AJ37" s="237">
        <f>IF('M4_FINAL '!I78="","",'M4_FINAL '!I78)</f>
        <v>12</v>
      </c>
      <c r="AK37" s="237">
        <f>'M4_FINAL '!J78</f>
        <v>12</v>
      </c>
      <c r="AL37" s="237">
        <f>'M4_FINAL '!K78</f>
        <v>12</v>
      </c>
      <c r="AM37" s="237" t="str">
        <f t="shared" si="3"/>
        <v>VAR</v>
      </c>
      <c r="AN37" s="237">
        <f>'M5-FINAL'!D77</f>
        <v>13</v>
      </c>
      <c r="AO37" s="237" t="str">
        <f>'M5-FINAL'!E77</f>
        <v/>
      </c>
      <c r="AP37" s="237">
        <f>'M5-FINAL'!F77</f>
        <v>13</v>
      </c>
      <c r="AQ37" s="237">
        <f>'M5-FINAL'!G77</f>
        <v>15.5</v>
      </c>
      <c r="AR37" s="237" t="str">
        <f>'M5-FINAL'!H77</f>
        <v/>
      </c>
      <c r="AS37" s="237">
        <f>'M5-FINAL'!I77</f>
        <v>15.5</v>
      </c>
      <c r="AT37" s="237">
        <f>'M5-FINAL'!J77</f>
        <v>15</v>
      </c>
      <c r="AU37" s="237" t="str">
        <f>'M5-FINAL'!K77</f>
        <v/>
      </c>
      <c r="AV37" s="237">
        <f>'M5-FINAL'!L77</f>
        <v>15</v>
      </c>
      <c r="AW37" s="237">
        <f>'M5-FINAL'!M77</f>
        <v>14.505000000000003</v>
      </c>
      <c r="AX37" s="237" t="str">
        <f t="shared" si="4"/>
        <v>V</v>
      </c>
      <c r="AY37" s="237">
        <f>'M6-FINAL'!D77</f>
        <v>16.5</v>
      </c>
      <c r="AZ37" s="237" t="str">
        <f>'M6-FINAL'!E77</f>
        <v/>
      </c>
      <c r="BA37" s="237">
        <f>'M6-FINAL'!F77</f>
        <v>16.5</v>
      </c>
      <c r="BB37" s="237">
        <f>'M6-FINAL'!G77</f>
        <v>16.5</v>
      </c>
      <c r="BC37" s="237" t="str">
        <f>'M6-FINAL'!H77</f>
        <v/>
      </c>
      <c r="BD37" s="237">
        <f>'M6-FINAL'!I77</f>
        <v>16.5</v>
      </c>
      <c r="BE37" s="237">
        <f>'M6-FINAL'!J77</f>
        <v>13</v>
      </c>
      <c r="BF37" s="237" t="str">
        <f>'M6-FINAL'!K77</f>
        <v/>
      </c>
      <c r="BG37" s="237">
        <f>'M6-FINAL'!L77</f>
        <v>13</v>
      </c>
      <c r="BH37" s="237">
        <f>'M6-FINAL'!M77</f>
        <v>15.450000000000001</v>
      </c>
      <c r="BI37" s="237" t="str">
        <f t="shared" si="5"/>
        <v>V</v>
      </c>
      <c r="BJ37" s="237">
        <f>M7_FINAL!E79</f>
        <v>17.75</v>
      </c>
      <c r="BK37" s="237" t="str">
        <f>M7_FINAL!F79</f>
        <v/>
      </c>
      <c r="BL37" s="237">
        <f>M7_FINAL!G79</f>
        <v>17.75</v>
      </c>
      <c r="BM37" s="237">
        <f>M7_FINAL!H79</f>
        <v>15</v>
      </c>
      <c r="BN37" s="237" t="str">
        <f>M7_FINAL!I79</f>
        <v/>
      </c>
      <c r="BO37" s="237">
        <f>M7_FINAL!J79</f>
        <v>15</v>
      </c>
      <c r="BP37" s="237">
        <f>M7_FINAL!K79</f>
        <v>16.21</v>
      </c>
      <c r="BQ37" s="237" t="str">
        <f t="shared" si="6"/>
        <v>V</v>
      </c>
      <c r="BR37" s="237">
        <f>M8FINAL!E79</f>
        <v>20</v>
      </c>
      <c r="BS37" s="237" t="str">
        <f>M8FINAL!F79</f>
        <v/>
      </c>
      <c r="BT37" s="237">
        <f>M8FINAL!G79</f>
        <v>20</v>
      </c>
      <c r="BU37" s="237">
        <f>M8FINAL!H79</f>
        <v>14.5</v>
      </c>
      <c r="BV37" s="237" t="str">
        <f>M8FINAL!I79</f>
        <v/>
      </c>
      <c r="BW37" s="237">
        <f>M8FINAL!J79</f>
        <v>14.5</v>
      </c>
      <c r="BX37" s="237">
        <f>M8FINAL!K79</f>
        <v>17.25</v>
      </c>
      <c r="BY37" s="237" t="str">
        <f t="shared" si="7"/>
        <v>V</v>
      </c>
      <c r="BZ37" s="237">
        <f t="shared" si="8"/>
        <v>14.245625</v>
      </c>
      <c r="CA37" s="124" t="str">
        <f t="shared" si="9"/>
        <v xml:space="preserve">Admis(e) </v>
      </c>
      <c r="CB37" s="275" t="s">
        <v>471</v>
      </c>
      <c r="CC37" s="258">
        <v>29</v>
      </c>
    </row>
    <row r="38" spans="2:81">
      <c r="B38" s="101">
        <v>30</v>
      </c>
      <c r="C38" s="130" t="s">
        <v>453</v>
      </c>
      <c r="D38" s="128" t="s">
        <v>452</v>
      </c>
      <c r="E38" s="237">
        <f>'M1 FINAL'!D88</f>
        <v>13.200000000000001</v>
      </c>
      <c r="F38" s="237" t="str">
        <f>'M1 FINAL'!E88</f>
        <v/>
      </c>
      <c r="G38" s="237">
        <f>'M1 FINAL'!F88</f>
        <v>13.200000000000001</v>
      </c>
      <c r="H38" s="237">
        <f>'M1 FINAL'!G88</f>
        <v>15</v>
      </c>
      <c r="I38" s="237" t="str">
        <f>'M1 FINAL'!H88</f>
        <v/>
      </c>
      <c r="J38" s="237">
        <f>'M1 FINAL'!I88</f>
        <v>15</v>
      </c>
      <c r="K38" s="237">
        <f>'M1 FINAL'!J88</f>
        <v>14.5</v>
      </c>
      <c r="L38" s="237" t="str">
        <f>'M1 FINAL'!K88</f>
        <v/>
      </c>
      <c r="M38" s="237">
        <f>'M1 FINAL'!L88</f>
        <v>14.5</v>
      </c>
      <c r="N38" s="237">
        <f>'M1 FINAL'!M88</f>
        <v>14.2</v>
      </c>
      <c r="O38" s="237" t="str">
        <f t="shared" si="0"/>
        <v>V</v>
      </c>
      <c r="P38" s="237">
        <f>'M2 FINAL'!D88</f>
        <v>13.5</v>
      </c>
      <c r="Q38" s="237" t="str">
        <f>'M2 FINAL'!E88</f>
        <v/>
      </c>
      <c r="R38" s="237">
        <f>'M2 FINAL'!F88</f>
        <v>13.5</v>
      </c>
      <c r="S38" s="237">
        <f>'M2 FINAL'!G88</f>
        <v>7.75</v>
      </c>
      <c r="T38" s="237">
        <f>'M2 FINAL'!H88</f>
        <v>10.5</v>
      </c>
      <c r="U38" s="237">
        <f>'M2 FINAL'!I88</f>
        <v>10.5</v>
      </c>
      <c r="V38" s="237">
        <f>'M2 FINAL'!J88</f>
        <v>12.18</v>
      </c>
      <c r="W38" s="237" t="str">
        <f t="shared" si="1"/>
        <v>VAR</v>
      </c>
      <c r="X38" s="237">
        <f>'M3-FINAL'!E90</f>
        <v>8.875</v>
      </c>
      <c r="Y38" s="237">
        <f>'M3-FINAL'!F90</f>
        <v>0</v>
      </c>
      <c r="Z38" s="237">
        <f>'M3-FINAL'!G90</f>
        <v>8.875</v>
      </c>
      <c r="AA38" s="237">
        <f>'M3-FINAL'!H90</f>
        <v>14.75</v>
      </c>
      <c r="AB38" s="237" t="str">
        <f>'M3-FINAL'!I90</f>
        <v/>
      </c>
      <c r="AC38" s="237">
        <f>'M3-FINAL'!J90</f>
        <v>14.75</v>
      </c>
      <c r="AD38" s="237">
        <f>'M3-FINAL'!K90</f>
        <v>11.8125</v>
      </c>
      <c r="AE38" s="237" t="str">
        <f t="shared" si="2"/>
        <v>VPC</v>
      </c>
      <c r="AF38" s="237">
        <f>'M4_FINAL '!E89</f>
        <v>10.875</v>
      </c>
      <c r="AG38" s="237">
        <f>IF('M4_FINAL '!F89="","",'M4_FINAL '!F89)</f>
        <v>12</v>
      </c>
      <c r="AH38" s="237">
        <f>'M4_FINAL '!G89</f>
        <v>12</v>
      </c>
      <c r="AI38" s="237">
        <f>'M4_FINAL '!H89</f>
        <v>8</v>
      </c>
      <c r="AJ38" s="237">
        <f>IF('M4_FINAL '!I89="","",'M4_FINAL '!I89)</f>
        <v>10</v>
      </c>
      <c r="AK38" s="237">
        <f>'M4_FINAL '!J89</f>
        <v>10</v>
      </c>
      <c r="AL38" s="237">
        <f>'M4_FINAL '!K89</f>
        <v>11.120000000000001</v>
      </c>
      <c r="AM38" s="237" t="str">
        <f t="shared" si="3"/>
        <v>VPC</v>
      </c>
      <c r="AN38" s="237">
        <f>'M5-FINAL'!D88</f>
        <v>13.5</v>
      </c>
      <c r="AO38" s="237" t="str">
        <f>'M5-FINAL'!E88</f>
        <v/>
      </c>
      <c r="AP38" s="237">
        <f>'M5-FINAL'!F88</f>
        <v>13.5</v>
      </c>
      <c r="AQ38" s="237">
        <f>'M5-FINAL'!G88</f>
        <v>17</v>
      </c>
      <c r="AR38" s="237" t="str">
        <f>'M5-FINAL'!H88</f>
        <v/>
      </c>
      <c r="AS38" s="237">
        <f>'M5-FINAL'!I88</f>
        <v>17</v>
      </c>
      <c r="AT38" s="237">
        <f>'M5-FINAL'!J88</f>
        <v>14</v>
      </c>
      <c r="AU38" s="237" t="str">
        <f>'M5-FINAL'!K88</f>
        <v/>
      </c>
      <c r="AV38" s="237">
        <f>'M5-FINAL'!L88</f>
        <v>14</v>
      </c>
      <c r="AW38" s="237">
        <f>'M5-FINAL'!M88</f>
        <v>14.825000000000003</v>
      </c>
      <c r="AX38" s="237" t="str">
        <f t="shared" si="4"/>
        <v>V</v>
      </c>
      <c r="AY38" s="237">
        <f>'M6-FINAL'!D88</f>
        <v>13.5</v>
      </c>
      <c r="AZ38" s="237" t="str">
        <f>'M6-FINAL'!E88</f>
        <v/>
      </c>
      <c r="BA38" s="237">
        <f>'M6-FINAL'!F88</f>
        <v>13.5</v>
      </c>
      <c r="BB38" s="237">
        <f>'M6-FINAL'!G88</f>
        <v>13.5</v>
      </c>
      <c r="BC38" s="237" t="str">
        <f>'M6-FINAL'!H88</f>
        <v/>
      </c>
      <c r="BD38" s="237">
        <f>'M6-FINAL'!I88</f>
        <v>13.5</v>
      </c>
      <c r="BE38" s="237">
        <f>'M6-FINAL'!J88</f>
        <v>13</v>
      </c>
      <c r="BF38" s="237" t="str">
        <f>'M6-FINAL'!K88</f>
        <v/>
      </c>
      <c r="BG38" s="237">
        <f>'M6-FINAL'!L88</f>
        <v>13</v>
      </c>
      <c r="BH38" s="237">
        <f>'M6-FINAL'!M88</f>
        <v>13.35</v>
      </c>
      <c r="BI38" s="237" t="str">
        <f t="shared" si="5"/>
        <v>V</v>
      </c>
      <c r="BJ38" s="237">
        <f>M7_FINAL!E90</f>
        <v>18.25</v>
      </c>
      <c r="BK38" s="237" t="str">
        <f>M7_FINAL!F90</f>
        <v/>
      </c>
      <c r="BL38" s="237">
        <f>M7_FINAL!G90</f>
        <v>18.25</v>
      </c>
      <c r="BM38" s="237">
        <f>M7_FINAL!H90</f>
        <v>20</v>
      </c>
      <c r="BN38" s="237" t="str">
        <f>M7_FINAL!I90</f>
        <v/>
      </c>
      <c r="BO38" s="237">
        <f>M7_FINAL!J90</f>
        <v>20</v>
      </c>
      <c r="BP38" s="237">
        <f>M7_FINAL!K90</f>
        <v>19.23</v>
      </c>
      <c r="BQ38" s="237" t="str">
        <f t="shared" si="6"/>
        <v>V</v>
      </c>
      <c r="BR38" s="237">
        <f>M8FINAL!E90</f>
        <v>20</v>
      </c>
      <c r="BS38" s="237" t="str">
        <f>M8FINAL!F90</f>
        <v/>
      </c>
      <c r="BT38" s="237">
        <f>M8FINAL!G90</f>
        <v>20</v>
      </c>
      <c r="BU38" s="237">
        <f>M8FINAL!H90</f>
        <v>14</v>
      </c>
      <c r="BV38" s="237" t="str">
        <f>M8FINAL!I90</f>
        <v/>
      </c>
      <c r="BW38" s="237">
        <f>M8FINAL!J90</f>
        <v>14</v>
      </c>
      <c r="BX38" s="237">
        <f>M8FINAL!K90</f>
        <v>17</v>
      </c>
      <c r="BY38" s="237" t="str">
        <f t="shared" si="7"/>
        <v>V</v>
      </c>
      <c r="BZ38" s="237">
        <f t="shared" si="8"/>
        <v>14.2146875</v>
      </c>
      <c r="CA38" s="124" t="str">
        <f t="shared" si="9"/>
        <v xml:space="preserve">Admis(e) </v>
      </c>
      <c r="CB38" s="274" t="s">
        <v>453</v>
      </c>
      <c r="CC38" s="258">
        <v>30</v>
      </c>
    </row>
    <row r="39" spans="2:81">
      <c r="B39" s="102">
        <v>31</v>
      </c>
      <c r="C39" s="129" t="s">
        <v>559</v>
      </c>
      <c r="D39" s="128" t="s">
        <v>377</v>
      </c>
      <c r="E39" s="237">
        <f>'M1 FINAL'!D20</f>
        <v>9.1999999999999993</v>
      </c>
      <c r="F39" s="237">
        <f>'M1 FINAL'!E20</f>
        <v>12</v>
      </c>
      <c r="G39" s="237">
        <f>'M1 FINAL'!F20</f>
        <v>12</v>
      </c>
      <c r="H39" s="237">
        <f>'M1 FINAL'!G20</f>
        <v>10</v>
      </c>
      <c r="I39" s="237">
        <f>'M1 FINAL'!H20</f>
        <v>13</v>
      </c>
      <c r="J39" s="237">
        <f>'M1 FINAL'!I20</f>
        <v>12</v>
      </c>
      <c r="K39" s="237">
        <f>'M1 FINAL'!J20</f>
        <v>11</v>
      </c>
      <c r="L39" s="237">
        <f>'M1 FINAL'!K20</f>
        <v>14</v>
      </c>
      <c r="M39" s="237">
        <f>'M1 FINAL'!L20</f>
        <v>12</v>
      </c>
      <c r="N39" s="237">
        <f>'M1 FINAL'!M20</f>
        <v>12</v>
      </c>
      <c r="O39" s="237" t="str">
        <f t="shared" si="0"/>
        <v>VAR</v>
      </c>
      <c r="P39" s="237">
        <f>'M2 FINAL'!D20</f>
        <v>11</v>
      </c>
      <c r="Q39" s="237">
        <f>'M2 FINAL'!E20</f>
        <v>18</v>
      </c>
      <c r="R39" s="237">
        <f>'M2 FINAL'!F20</f>
        <v>12</v>
      </c>
      <c r="S39" s="237">
        <f>'M2 FINAL'!G20</f>
        <v>7</v>
      </c>
      <c r="T39" s="237">
        <f>'M2 FINAL'!H20</f>
        <v>11</v>
      </c>
      <c r="U39" s="237">
        <f>'M2 FINAL'!I20</f>
        <v>11</v>
      </c>
      <c r="V39" s="237">
        <f>'M2 FINAL'!J20</f>
        <v>11.56</v>
      </c>
      <c r="W39" s="237" t="str">
        <f t="shared" si="1"/>
        <v>VPC</v>
      </c>
      <c r="X39" s="237">
        <f>'M3-FINAL'!E22</f>
        <v>3.375</v>
      </c>
      <c r="Y39" s="237">
        <f>'M3-FINAL'!F22</f>
        <v>13.25</v>
      </c>
      <c r="Z39" s="237">
        <f>'M3-FINAL'!G22</f>
        <v>12</v>
      </c>
      <c r="AA39" s="237">
        <f>'M3-FINAL'!H22</f>
        <v>14.75</v>
      </c>
      <c r="AB39" s="237" t="str">
        <f>'M3-FINAL'!I22</f>
        <v/>
      </c>
      <c r="AC39" s="237">
        <f>'M3-FINAL'!J22</f>
        <v>14.75</v>
      </c>
      <c r="AD39" s="237">
        <f>'M3-FINAL'!K22</f>
        <v>13.375</v>
      </c>
      <c r="AE39" s="237" t="str">
        <f t="shared" si="2"/>
        <v>VAR</v>
      </c>
      <c r="AF39" s="237">
        <f>'M4_FINAL '!E21</f>
        <v>13</v>
      </c>
      <c r="AG39" s="237" t="str">
        <f>IF('M4_FINAL '!F21="","",'M4_FINAL '!F21)</f>
        <v/>
      </c>
      <c r="AH39" s="237">
        <f>'M4_FINAL '!G21</f>
        <v>13</v>
      </c>
      <c r="AI39" s="237">
        <f>'M4_FINAL '!H21</f>
        <v>12.5</v>
      </c>
      <c r="AJ39" s="237" t="str">
        <f>IF('M4_FINAL '!I21="","",'M4_FINAL '!I21)</f>
        <v/>
      </c>
      <c r="AK39" s="237">
        <f>'M4_FINAL '!J21</f>
        <v>12.5</v>
      </c>
      <c r="AL39" s="237">
        <f>'M4_FINAL '!K21</f>
        <v>12.780000000000001</v>
      </c>
      <c r="AM39" s="237" t="str">
        <f t="shared" si="3"/>
        <v>V</v>
      </c>
      <c r="AN39" s="237">
        <f>'M5-FINAL'!D20</f>
        <v>14.4</v>
      </c>
      <c r="AO39" s="237" t="str">
        <f>'M5-FINAL'!E20</f>
        <v/>
      </c>
      <c r="AP39" s="237">
        <f>'M5-FINAL'!F20</f>
        <v>14.4</v>
      </c>
      <c r="AQ39" s="237">
        <f>'M5-FINAL'!G20</f>
        <v>16</v>
      </c>
      <c r="AR39" s="237" t="str">
        <f>'M5-FINAL'!H20</f>
        <v/>
      </c>
      <c r="AS39" s="237">
        <f>'M5-FINAL'!I20</f>
        <v>16</v>
      </c>
      <c r="AT39" s="237">
        <f>'M5-FINAL'!J20</f>
        <v>14</v>
      </c>
      <c r="AU39" s="237" t="str">
        <f>'M5-FINAL'!K20</f>
        <v/>
      </c>
      <c r="AV39" s="237">
        <f>'M5-FINAL'!L20</f>
        <v>14</v>
      </c>
      <c r="AW39" s="237">
        <f>'M5-FINAL'!M20</f>
        <v>14.792000000000002</v>
      </c>
      <c r="AX39" s="237" t="str">
        <f t="shared" si="4"/>
        <v>V</v>
      </c>
      <c r="AY39" s="237">
        <f>'M6-FINAL'!D20</f>
        <v>14</v>
      </c>
      <c r="AZ39" s="237" t="str">
        <f>'M6-FINAL'!E20</f>
        <v/>
      </c>
      <c r="BA39" s="237">
        <f>'M6-FINAL'!F20</f>
        <v>14</v>
      </c>
      <c r="BB39" s="237">
        <f>'M6-FINAL'!G20</f>
        <v>14</v>
      </c>
      <c r="BC39" s="237" t="str">
        <f>'M6-FINAL'!H20</f>
        <v/>
      </c>
      <c r="BD39" s="237">
        <f>'M6-FINAL'!I20</f>
        <v>14</v>
      </c>
      <c r="BE39" s="237">
        <f>'M6-FINAL'!J20</f>
        <v>13.5</v>
      </c>
      <c r="BF39" s="237" t="str">
        <f>'M6-FINAL'!K20</f>
        <v/>
      </c>
      <c r="BG39" s="237">
        <f>'M6-FINAL'!L20</f>
        <v>13.5</v>
      </c>
      <c r="BH39" s="237">
        <f>'M6-FINAL'!M20</f>
        <v>13.850000000000001</v>
      </c>
      <c r="BI39" s="237" t="str">
        <f t="shared" si="5"/>
        <v>V</v>
      </c>
      <c r="BJ39" s="237">
        <f>M7_FINAL!E22</f>
        <v>18.25</v>
      </c>
      <c r="BK39" s="237" t="str">
        <f>M7_FINAL!F22</f>
        <v/>
      </c>
      <c r="BL39" s="237">
        <f>M7_FINAL!G22</f>
        <v>18.25</v>
      </c>
      <c r="BM39" s="237">
        <f>M7_FINAL!H22</f>
        <v>17</v>
      </c>
      <c r="BN39" s="237" t="str">
        <f>M7_FINAL!I22</f>
        <v/>
      </c>
      <c r="BO39" s="237">
        <f>M7_FINAL!J22</f>
        <v>17</v>
      </c>
      <c r="BP39" s="237">
        <f>M7_FINAL!K22</f>
        <v>17.55</v>
      </c>
      <c r="BQ39" s="237" t="str">
        <f t="shared" si="6"/>
        <v>V</v>
      </c>
      <c r="BR39" s="237">
        <f>M8FINAL!E22</f>
        <v>20</v>
      </c>
      <c r="BS39" s="237" t="str">
        <f>M8FINAL!F22</f>
        <v/>
      </c>
      <c r="BT39" s="237">
        <f>M8FINAL!G22</f>
        <v>20</v>
      </c>
      <c r="BU39" s="237">
        <f>M8FINAL!H22</f>
        <v>15.25</v>
      </c>
      <c r="BV39" s="237" t="str">
        <f>M8FINAL!I22</f>
        <v/>
      </c>
      <c r="BW39" s="237">
        <f>M8FINAL!J22</f>
        <v>15.25</v>
      </c>
      <c r="BX39" s="237">
        <f>M8FINAL!K22</f>
        <v>17.625</v>
      </c>
      <c r="BY39" s="237" t="str">
        <f t="shared" si="7"/>
        <v>V</v>
      </c>
      <c r="BZ39" s="237">
        <f t="shared" si="8"/>
        <v>14.1915</v>
      </c>
      <c r="CA39" s="124" t="str">
        <f t="shared" si="9"/>
        <v xml:space="preserve">Admis(e) </v>
      </c>
      <c r="CB39" s="275" t="s">
        <v>559</v>
      </c>
      <c r="CC39" s="258">
        <v>31</v>
      </c>
    </row>
    <row r="40" spans="2:81">
      <c r="B40" s="101">
        <v>32</v>
      </c>
      <c r="C40" s="129" t="s">
        <v>464</v>
      </c>
      <c r="D40" s="128" t="s">
        <v>463</v>
      </c>
      <c r="E40" s="237">
        <f>'M1 FINAL'!D82</f>
        <v>9.6</v>
      </c>
      <c r="F40" s="237" t="str">
        <f>'M1 FINAL'!E82</f>
        <v/>
      </c>
      <c r="G40" s="237">
        <f>'M1 FINAL'!F82</f>
        <v>9.6</v>
      </c>
      <c r="H40" s="237">
        <f>'M1 FINAL'!G82</f>
        <v>14</v>
      </c>
      <c r="I40" s="237" t="str">
        <f>'M1 FINAL'!H82</f>
        <v/>
      </c>
      <c r="J40" s="237">
        <f>'M1 FINAL'!I82</f>
        <v>14</v>
      </c>
      <c r="K40" s="237">
        <f>'M1 FINAL'!J82</f>
        <v>17.5</v>
      </c>
      <c r="L40" s="237" t="str">
        <f>'M1 FINAL'!K82</f>
        <v/>
      </c>
      <c r="M40" s="237">
        <f>'M1 FINAL'!L82</f>
        <v>17.5</v>
      </c>
      <c r="N40" s="237">
        <f>'M1 FINAL'!M82</f>
        <v>13.225</v>
      </c>
      <c r="O40" s="237" t="str">
        <f t="shared" si="0"/>
        <v>V</v>
      </c>
      <c r="P40" s="237">
        <f>'M2 FINAL'!D82</f>
        <v>12.75</v>
      </c>
      <c r="Q40" s="237" t="str">
        <f>'M2 FINAL'!E82</f>
        <v/>
      </c>
      <c r="R40" s="237">
        <f>'M2 FINAL'!F82</f>
        <v>12.75</v>
      </c>
      <c r="S40" s="237">
        <f>'M2 FINAL'!G82</f>
        <v>5.25</v>
      </c>
      <c r="T40" s="237">
        <f>'M2 FINAL'!H82</f>
        <v>12</v>
      </c>
      <c r="U40" s="237">
        <f>'M2 FINAL'!I82</f>
        <v>12</v>
      </c>
      <c r="V40" s="237">
        <f>'M2 FINAL'!J82</f>
        <v>12.420000000000002</v>
      </c>
      <c r="W40" s="237" t="str">
        <f t="shared" si="1"/>
        <v>VAR</v>
      </c>
      <c r="X40" s="237">
        <f>'M3-FINAL'!E84</f>
        <v>10.125</v>
      </c>
      <c r="Y40" s="237" t="str">
        <f>'M3-FINAL'!F84</f>
        <v/>
      </c>
      <c r="Z40" s="237">
        <f>'M3-FINAL'!G84</f>
        <v>10.125</v>
      </c>
      <c r="AA40" s="237">
        <f>'M3-FINAL'!H84</f>
        <v>16.25</v>
      </c>
      <c r="AB40" s="237" t="str">
        <f>'M3-FINAL'!I84</f>
        <v/>
      </c>
      <c r="AC40" s="237">
        <f>'M3-FINAL'!J84</f>
        <v>16.25</v>
      </c>
      <c r="AD40" s="237">
        <f>'M3-FINAL'!K84</f>
        <v>13.1875</v>
      </c>
      <c r="AE40" s="237" t="str">
        <f t="shared" si="2"/>
        <v>V</v>
      </c>
      <c r="AF40" s="237">
        <f>'M4_FINAL '!E83</f>
        <v>16</v>
      </c>
      <c r="AG40" s="237" t="str">
        <f>IF('M4_FINAL '!F83="","",'M4_FINAL '!F83)</f>
        <v/>
      </c>
      <c r="AH40" s="237">
        <f>'M4_FINAL '!G83</f>
        <v>16</v>
      </c>
      <c r="AI40" s="237">
        <f>'M4_FINAL '!H83</f>
        <v>14.5</v>
      </c>
      <c r="AJ40" s="237" t="str">
        <f>IF('M4_FINAL '!I83="","",'M4_FINAL '!I83)</f>
        <v/>
      </c>
      <c r="AK40" s="237">
        <f>'M4_FINAL '!J83</f>
        <v>14.5</v>
      </c>
      <c r="AL40" s="237">
        <f>'M4_FINAL '!K83</f>
        <v>15.34</v>
      </c>
      <c r="AM40" s="237" t="str">
        <f t="shared" si="3"/>
        <v>V</v>
      </c>
      <c r="AN40" s="237">
        <f>'M5-FINAL'!D82</f>
        <v>12</v>
      </c>
      <c r="AO40" s="237" t="str">
        <f>'M5-FINAL'!E82</f>
        <v/>
      </c>
      <c r="AP40" s="237">
        <f>'M5-FINAL'!F82</f>
        <v>12</v>
      </c>
      <c r="AQ40" s="237">
        <f>'M5-FINAL'!G82</f>
        <v>15</v>
      </c>
      <c r="AR40" s="237" t="str">
        <f>'M5-FINAL'!H82</f>
        <v/>
      </c>
      <c r="AS40" s="237">
        <f>'M5-FINAL'!I82</f>
        <v>15</v>
      </c>
      <c r="AT40" s="237">
        <f>'M5-FINAL'!J82</f>
        <v>12</v>
      </c>
      <c r="AU40" s="237" t="str">
        <f>'M5-FINAL'!K82</f>
        <v/>
      </c>
      <c r="AV40" s="237">
        <f>'M5-FINAL'!L82</f>
        <v>12</v>
      </c>
      <c r="AW40" s="237">
        <f>'M5-FINAL'!M82</f>
        <v>12.99</v>
      </c>
      <c r="AX40" s="237" t="str">
        <f t="shared" si="4"/>
        <v>V</v>
      </c>
      <c r="AY40" s="237">
        <f>'M6-FINAL'!D82</f>
        <v>13</v>
      </c>
      <c r="AZ40" s="237" t="str">
        <f>'M6-FINAL'!E82</f>
        <v/>
      </c>
      <c r="BA40" s="237">
        <f>'M6-FINAL'!F82</f>
        <v>13</v>
      </c>
      <c r="BB40" s="237">
        <f>'M6-FINAL'!G82</f>
        <v>13</v>
      </c>
      <c r="BC40" s="237" t="str">
        <f>'M6-FINAL'!H82</f>
        <v/>
      </c>
      <c r="BD40" s="237">
        <f>'M6-FINAL'!I82</f>
        <v>13</v>
      </c>
      <c r="BE40" s="237">
        <f>'M6-FINAL'!J82</f>
        <v>13</v>
      </c>
      <c r="BF40" s="237" t="str">
        <f>'M6-FINAL'!K82</f>
        <v/>
      </c>
      <c r="BG40" s="237">
        <f>'M6-FINAL'!L82</f>
        <v>13</v>
      </c>
      <c r="BH40" s="237">
        <f>'M6-FINAL'!M82</f>
        <v>13</v>
      </c>
      <c r="BI40" s="237" t="str">
        <f t="shared" si="5"/>
        <v>V</v>
      </c>
      <c r="BJ40" s="237">
        <f>M7_FINAL!E84</f>
        <v>18</v>
      </c>
      <c r="BK40" s="237" t="str">
        <f>M7_FINAL!F84</f>
        <v/>
      </c>
      <c r="BL40" s="237">
        <f>M7_FINAL!G84</f>
        <v>18</v>
      </c>
      <c r="BM40" s="237">
        <f>M7_FINAL!H84</f>
        <v>14</v>
      </c>
      <c r="BN40" s="237" t="str">
        <f>M7_FINAL!I84</f>
        <v/>
      </c>
      <c r="BO40" s="237">
        <f>M7_FINAL!J84</f>
        <v>14</v>
      </c>
      <c r="BP40" s="237">
        <f>M7_FINAL!K84</f>
        <v>15.760000000000002</v>
      </c>
      <c r="BQ40" s="237" t="str">
        <f t="shared" si="6"/>
        <v>V</v>
      </c>
      <c r="BR40" s="237">
        <f>M8FINAL!E84</f>
        <v>20</v>
      </c>
      <c r="BS40" s="237" t="str">
        <f>M8FINAL!F84</f>
        <v/>
      </c>
      <c r="BT40" s="237">
        <f>M8FINAL!G84</f>
        <v>20</v>
      </c>
      <c r="BU40" s="237">
        <f>M8FINAL!H84</f>
        <v>14.5</v>
      </c>
      <c r="BV40" s="237" t="str">
        <f>M8FINAL!I84</f>
        <v/>
      </c>
      <c r="BW40" s="237">
        <f>M8FINAL!J84</f>
        <v>14.5</v>
      </c>
      <c r="BX40" s="237">
        <f>M8FINAL!K84</f>
        <v>17.25</v>
      </c>
      <c r="BY40" s="237" t="str">
        <f t="shared" si="7"/>
        <v>V</v>
      </c>
      <c r="BZ40" s="237">
        <f t="shared" si="8"/>
        <v>14.1465625</v>
      </c>
      <c r="CA40" s="124" t="str">
        <f t="shared" si="9"/>
        <v xml:space="preserve">Admis(e) </v>
      </c>
      <c r="CB40" s="275" t="s">
        <v>464</v>
      </c>
      <c r="CC40" s="258">
        <v>32</v>
      </c>
    </row>
    <row r="41" spans="2:81">
      <c r="B41" s="102">
        <v>33</v>
      </c>
      <c r="C41" s="129" t="s">
        <v>326</v>
      </c>
      <c r="D41" s="128" t="s">
        <v>318</v>
      </c>
      <c r="E41" s="237">
        <f>'M1 FINAL'!D161</f>
        <v>16.3</v>
      </c>
      <c r="F41" s="237" t="str">
        <f>'M1 FINAL'!E161</f>
        <v/>
      </c>
      <c r="G41" s="237">
        <f>'M1 FINAL'!F161</f>
        <v>16.3</v>
      </c>
      <c r="H41" s="237">
        <f>'M1 FINAL'!G161</f>
        <v>12</v>
      </c>
      <c r="I41" s="237" t="str">
        <f>'M1 FINAL'!H161</f>
        <v/>
      </c>
      <c r="J41" s="237">
        <f>'M1 FINAL'!I161</f>
        <v>12</v>
      </c>
      <c r="K41" s="237">
        <f>'M1 FINAL'!J161</f>
        <v>12</v>
      </c>
      <c r="L41" s="237" t="str">
        <f>'M1 FINAL'!K161</f>
        <v/>
      </c>
      <c r="M41" s="237">
        <f>'M1 FINAL'!L161</f>
        <v>12</v>
      </c>
      <c r="N41" s="237">
        <f>'M1 FINAL'!M161</f>
        <v>13.612500000000001</v>
      </c>
      <c r="O41" s="237" t="str">
        <f t="shared" ref="O41:O72" si="10">IF(AND(G41&gt;=6,J41&gt;=6,M41&gt;=6,N41&gt;=12),IF(AND(F41="",I41="",L41=""),"V","VAR"),IF(OR(G41&lt;6,J41&lt;6,N41&lt;8),"NV",IF($BZ41&gt;=12,"VPC","NV")))</f>
        <v>V</v>
      </c>
      <c r="P41" s="237">
        <f>'M2 FINAL'!D161</f>
        <v>12</v>
      </c>
      <c r="Q41" s="237" t="str">
        <f>'M2 FINAL'!E161</f>
        <v/>
      </c>
      <c r="R41" s="237">
        <f>'M2 FINAL'!F161</f>
        <v>12</v>
      </c>
      <c r="S41" s="237">
        <f>'M2 FINAL'!G161</f>
        <v>11.75</v>
      </c>
      <c r="T41" s="237">
        <f>'M2 FINAL'!H161</f>
        <v>0</v>
      </c>
      <c r="U41" s="237">
        <f>'M2 FINAL'!I161</f>
        <v>11.75</v>
      </c>
      <c r="V41" s="237">
        <f>'M2 FINAL'!J161</f>
        <v>11.89</v>
      </c>
      <c r="W41" s="237" t="str">
        <f t="shared" ref="W41:W72" si="11">IF(AND(R41&gt;=6,U41&gt;=6,V41&gt;=12),IF(AND(Q41="",T41=""),"V","VAR"),IF(OR(R41&lt;6,V41&lt;8),"NV",IF($BZ41&gt;=12,"VPC","NV")))</f>
        <v>VPC</v>
      </c>
      <c r="X41" s="237">
        <f>'M3-FINAL'!E163</f>
        <v>7.375</v>
      </c>
      <c r="Y41" s="237">
        <f>'M3-FINAL'!F163</f>
        <v>12.5</v>
      </c>
      <c r="Z41" s="237">
        <f>'M3-FINAL'!G163</f>
        <v>12</v>
      </c>
      <c r="AA41" s="237">
        <f>'M3-FINAL'!H163</f>
        <v>10.25</v>
      </c>
      <c r="AB41" s="237">
        <f>'M3-FINAL'!I163</f>
        <v>12</v>
      </c>
      <c r="AC41" s="237">
        <f>'M3-FINAL'!J163</f>
        <v>12</v>
      </c>
      <c r="AD41" s="237">
        <f>'M3-FINAL'!K163</f>
        <v>12</v>
      </c>
      <c r="AE41" s="237" t="str">
        <f t="shared" ref="AE41:AE72" si="12">IF(AND(Z41&gt;=6,AC41&gt;=6,AD41&gt;=12),IF(AND(Y41="",AB41=""),"V","VAR"),IF(OR(Z41&lt;6,AD41&lt;8),"NV",IF($BZ41&gt;=12,"VPC","NV")))</f>
        <v>VAR</v>
      </c>
      <c r="AF41" s="237">
        <f>'M4_FINAL '!E162</f>
        <v>12.5</v>
      </c>
      <c r="AG41" s="237" t="str">
        <f>IF('M4_FINAL '!F162="","",'M4_FINAL '!F162)</f>
        <v/>
      </c>
      <c r="AH41" s="237">
        <f>'M4_FINAL '!G162</f>
        <v>12.5</v>
      </c>
      <c r="AI41" s="237">
        <f>'M4_FINAL '!H162</f>
        <v>9</v>
      </c>
      <c r="AJ41" s="237">
        <f>IF('M4_FINAL '!I162="","",'M4_FINAL '!I162)</f>
        <v>12</v>
      </c>
      <c r="AK41" s="237">
        <f>'M4_FINAL '!J162</f>
        <v>12</v>
      </c>
      <c r="AL41" s="237">
        <f>'M4_FINAL '!K162</f>
        <v>12.280000000000001</v>
      </c>
      <c r="AM41" s="237" t="str">
        <f t="shared" ref="AM41:AM72" si="13">IF(AND(AH41&gt;=6,AK41&gt;=6,AL41&gt;=12),IF(AND(AG41="",AJ41=""),"V","VAR"),IF(OR(AH41&lt;6,AL41&lt;8),"NV",IF($BZ41&gt;=12,"VPC","NV")))</f>
        <v>VAR</v>
      </c>
      <c r="AN41" s="237">
        <f>'M5-FINAL'!D161</f>
        <v>16.600000000000001</v>
      </c>
      <c r="AO41" s="237" t="str">
        <f>'M5-FINAL'!E161</f>
        <v/>
      </c>
      <c r="AP41" s="237">
        <f>'M5-FINAL'!F161</f>
        <v>16.600000000000001</v>
      </c>
      <c r="AQ41" s="237">
        <f>'M5-FINAL'!G161</f>
        <v>15</v>
      </c>
      <c r="AR41" s="237" t="str">
        <f>'M5-FINAL'!H161</f>
        <v/>
      </c>
      <c r="AS41" s="237">
        <f>'M5-FINAL'!I161</f>
        <v>15</v>
      </c>
      <c r="AT41" s="237">
        <f>'M5-FINAL'!J161</f>
        <v>14.5</v>
      </c>
      <c r="AU41" s="237" t="str">
        <f>'M5-FINAL'!K161</f>
        <v/>
      </c>
      <c r="AV41" s="237">
        <f>'M5-FINAL'!L161</f>
        <v>14.5</v>
      </c>
      <c r="AW41" s="237">
        <f>'M5-FINAL'!M161</f>
        <v>15.358000000000001</v>
      </c>
      <c r="AX41" s="237" t="str">
        <f t="shared" ref="AX41:AX72" si="14">IF(AND(AP41&gt;=6,AS41&gt;=6,AV41&gt;=6,AW41&gt;=12),IF(AND(AO41="",AR41="",AU41=""),"V","VAR"),IF(OR(AP41&lt;6,AS41&lt;6,AW41&lt;8),"NV",IF($BZ41&gt;=12,"VPC","NV")))</f>
        <v>V</v>
      </c>
      <c r="AY41" s="237">
        <f>'M6-FINAL'!D161</f>
        <v>15</v>
      </c>
      <c r="AZ41" s="237" t="str">
        <f>'M6-FINAL'!E161</f>
        <v/>
      </c>
      <c r="BA41" s="237">
        <f>'M6-FINAL'!F161</f>
        <v>15</v>
      </c>
      <c r="BB41" s="237">
        <f>'M6-FINAL'!G161</f>
        <v>15</v>
      </c>
      <c r="BC41" s="237" t="str">
        <f>'M6-FINAL'!H161</f>
        <v/>
      </c>
      <c r="BD41" s="237">
        <f>'M6-FINAL'!I161</f>
        <v>15</v>
      </c>
      <c r="BE41" s="237">
        <f>'M6-FINAL'!J161</f>
        <v>12.5</v>
      </c>
      <c r="BF41" s="237" t="str">
        <f>'M6-FINAL'!K161</f>
        <v/>
      </c>
      <c r="BG41" s="237">
        <f>'M6-FINAL'!L161</f>
        <v>12.5</v>
      </c>
      <c r="BH41" s="237">
        <f>'M6-FINAL'!M161</f>
        <v>14.25</v>
      </c>
      <c r="BI41" s="237" t="str">
        <f t="shared" ref="BI41:BI72" si="15">IF(AND(BA41&gt;=6,BD41&gt;=6,BG41&gt;=6,BH41&gt;=12),IF(AND(AZ41="",BC41="",BF41=""),"V","VAR"),IF(OR(BA41&lt;6,BD41&lt;6,BH41&lt;8),"NV",IF($BZ41&gt;=12,"VPC","NV")))</f>
        <v>V</v>
      </c>
      <c r="BJ41" s="237">
        <f>M7_FINAL!E163</f>
        <v>18.75</v>
      </c>
      <c r="BK41" s="237" t="str">
        <f>M7_FINAL!F163</f>
        <v/>
      </c>
      <c r="BL41" s="237">
        <f>M7_FINAL!G163</f>
        <v>18.75</v>
      </c>
      <c r="BM41" s="237">
        <f>M7_FINAL!H163</f>
        <v>15</v>
      </c>
      <c r="BN41" s="237" t="str">
        <f>M7_FINAL!I163</f>
        <v/>
      </c>
      <c r="BO41" s="237">
        <f>M7_FINAL!J163</f>
        <v>15</v>
      </c>
      <c r="BP41" s="237">
        <f>M7_FINAL!K163</f>
        <v>16.649999999999999</v>
      </c>
      <c r="BQ41" s="237" t="str">
        <f t="shared" ref="BQ41:BQ72" si="16">IF(AND(BL41&gt;=6,BO41&gt;=6,BP41&gt;=12),IF(AND(BK41="",BN41=""),"V","VAR"),IF(OR(BL41&lt;6,BP41&lt;8),"NV",IF($BZ41&gt;=12,"VPC","NV")))</f>
        <v>V</v>
      </c>
      <c r="BR41" s="237">
        <f>M8FINAL!E163</f>
        <v>20</v>
      </c>
      <c r="BS41" s="237" t="str">
        <f>M8FINAL!F163</f>
        <v/>
      </c>
      <c r="BT41" s="237">
        <f>M8FINAL!G163</f>
        <v>20</v>
      </c>
      <c r="BU41" s="237">
        <f>M8FINAL!H163</f>
        <v>14.25</v>
      </c>
      <c r="BV41" s="237" t="str">
        <f>M8FINAL!I163</f>
        <v/>
      </c>
      <c r="BW41" s="237">
        <f>M8FINAL!J163</f>
        <v>14.25</v>
      </c>
      <c r="BX41" s="237">
        <f>M8FINAL!K163</f>
        <v>17.125</v>
      </c>
      <c r="BY41" s="237" t="str">
        <f t="shared" ref="BY41:BY72" si="17">IF(AND(BT41&gt;=6,BW41&gt;=6,BX41&gt;=12),IF(AND(BS41="",BV41=""),"V","VAR"),IF(OR(BT41&lt;6,BX41&lt;8),"NV",IF($BZ41&gt;=12,"VPC","NV")))</f>
        <v>V</v>
      </c>
      <c r="BZ41" s="237">
        <f t="shared" ref="BZ41:BZ72" si="18">(N41+V41+AD41+AL41+AW41+BH41+BP41+BX41)/8</f>
        <v>14.145687500000001</v>
      </c>
      <c r="CA41" s="124" t="str">
        <f t="shared" ref="CA41:CA72" si="19">IF(AND(BZ41&gt;=12, G41&gt;=6,J41&gt;=6,M41&gt;=6, N41&gt;=8,  R41&gt;=6, U41&gt;=6, V41&gt;=8,  Z41&gt;=6,AC41&gt;=6,AD41&gt;=8,AH41&gt;=6,AK41&gt;=6,AL41&gt;=8, AP41&gt;=6,AS41&gt;=6,AV41&gt;=6,AW41&gt;=8, BA41&gt;=6,BD41&gt;=6,BG41&gt;=6,BH41&gt;=8, BL41&gt;=6,BO41&gt;=6,BP41&gt;=8, BT41&gt;=6,BW41&gt;=6,BX41&gt;=8),"Admis(e) ","")</f>
        <v xml:space="preserve">Admis(e) </v>
      </c>
      <c r="CB41" s="275" t="s">
        <v>326</v>
      </c>
      <c r="CC41" s="258">
        <v>33</v>
      </c>
    </row>
    <row r="42" spans="2:81">
      <c r="B42" s="101">
        <v>34</v>
      </c>
      <c r="C42" s="129" t="s">
        <v>469</v>
      </c>
      <c r="D42" s="128" t="s">
        <v>468</v>
      </c>
      <c r="E42" s="237">
        <f>'M1 FINAL'!D79</f>
        <v>13.3</v>
      </c>
      <c r="F42" s="237" t="str">
        <f>'M1 FINAL'!E79</f>
        <v/>
      </c>
      <c r="G42" s="237">
        <f>'M1 FINAL'!F79</f>
        <v>13.3</v>
      </c>
      <c r="H42" s="237">
        <f>'M1 FINAL'!G79</f>
        <v>9.5</v>
      </c>
      <c r="I42" s="237" t="str">
        <f>'M1 FINAL'!H79</f>
        <v/>
      </c>
      <c r="J42" s="237">
        <f>'M1 FINAL'!I79</f>
        <v>9.5</v>
      </c>
      <c r="K42" s="237">
        <f>'M1 FINAL'!J79</f>
        <v>16</v>
      </c>
      <c r="L42" s="237" t="str">
        <f>'M1 FINAL'!K79</f>
        <v/>
      </c>
      <c r="M42" s="237">
        <f>'M1 FINAL'!L79</f>
        <v>16</v>
      </c>
      <c r="N42" s="237">
        <f>'M1 FINAL'!M79</f>
        <v>12.55</v>
      </c>
      <c r="O42" s="237" t="str">
        <f t="shared" si="10"/>
        <v>V</v>
      </c>
      <c r="P42" s="237">
        <f>'M2 FINAL'!D79</f>
        <v>11.25</v>
      </c>
      <c r="Q42" s="237">
        <f>'M2 FINAL'!E79</f>
        <v>17.5</v>
      </c>
      <c r="R42" s="237">
        <f>'M2 FINAL'!F79</f>
        <v>12</v>
      </c>
      <c r="S42" s="237">
        <f>'M2 FINAL'!G79</f>
        <v>10.5</v>
      </c>
      <c r="T42" s="237">
        <f>'M2 FINAL'!H79</f>
        <v>10.5</v>
      </c>
      <c r="U42" s="237">
        <f>'M2 FINAL'!I79</f>
        <v>10.5</v>
      </c>
      <c r="V42" s="237">
        <f>'M2 FINAL'!J79</f>
        <v>11.34</v>
      </c>
      <c r="W42" s="237" t="str">
        <f t="shared" si="11"/>
        <v>VPC</v>
      </c>
      <c r="X42" s="237">
        <f>'M3-FINAL'!E81</f>
        <v>5.25</v>
      </c>
      <c r="Y42" s="237">
        <f>'M3-FINAL'!F81</f>
        <v>11.75</v>
      </c>
      <c r="Z42" s="237">
        <f>'M3-FINAL'!G81</f>
        <v>11.75</v>
      </c>
      <c r="AA42" s="237">
        <f>'M3-FINAL'!H81</f>
        <v>10.75</v>
      </c>
      <c r="AB42" s="237">
        <f>'M3-FINAL'!I81</f>
        <v>0</v>
      </c>
      <c r="AC42" s="237">
        <f>'M3-FINAL'!J81</f>
        <v>10.75</v>
      </c>
      <c r="AD42" s="237">
        <f>'M3-FINAL'!K81</f>
        <v>11.25</v>
      </c>
      <c r="AE42" s="237" t="str">
        <f t="shared" si="12"/>
        <v>VPC</v>
      </c>
      <c r="AF42" s="237">
        <f>'M4_FINAL '!E80</f>
        <v>13.25</v>
      </c>
      <c r="AG42" s="237" t="str">
        <f>IF('M4_FINAL '!F80="","",'M4_FINAL '!F80)</f>
        <v/>
      </c>
      <c r="AH42" s="237">
        <f>'M4_FINAL '!G80</f>
        <v>13.25</v>
      </c>
      <c r="AI42" s="237">
        <f>'M4_FINAL '!H80</f>
        <v>5</v>
      </c>
      <c r="AJ42" s="237">
        <f>IF('M4_FINAL '!I80="","",'M4_FINAL '!I80)</f>
        <v>12</v>
      </c>
      <c r="AK42" s="237">
        <f>'M4_FINAL '!J80</f>
        <v>12</v>
      </c>
      <c r="AL42" s="237">
        <f>'M4_FINAL '!K80</f>
        <v>12.700000000000001</v>
      </c>
      <c r="AM42" s="237" t="str">
        <f t="shared" si="13"/>
        <v>VAR</v>
      </c>
      <c r="AN42" s="237">
        <f>'M5-FINAL'!D79</f>
        <v>14.7</v>
      </c>
      <c r="AO42" s="237" t="str">
        <f>'M5-FINAL'!E79</f>
        <v/>
      </c>
      <c r="AP42" s="237">
        <f>'M5-FINAL'!F79</f>
        <v>14.7</v>
      </c>
      <c r="AQ42" s="237">
        <f>'M5-FINAL'!G79</f>
        <v>16</v>
      </c>
      <c r="AR42" s="237" t="str">
        <f>'M5-FINAL'!H79</f>
        <v/>
      </c>
      <c r="AS42" s="237">
        <f>'M5-FINAL'!I79</f>
        <v>16</v>
      </c>
      <c r="AT42" s="237">
        <f>'M5-FINAL'!J79</f>
        <v>15</v>
      </c>
      <c r="AU42" s="237" t="str">
        <f>'M5-FINAL'!K79</f>
        <v/>
      </c>
      <c r="AV42" s="237">
        <f>'M5-FINAL'!L79</f>
        <v>15</v>
      </c>
      <c r="AW42" s="237">
        <f>'M5-FINAL'!M79</f>
        <v>15.231000000000002</v>
      </c>
      <c r="AX42" s="237" t="str">
        <f t="shared" si="14"/>
        <v>V</v>
      </c>
      <c r="AY42" s="237">
        <f>'M6-FINAL'!D79</f>
        <v>17</v>
      </c>
      <c r="AZ42" s="237" t="str">
        <f>'M6-FINAL'!E79</f>
        <v/>
      </c>
      <c r="BA42" s="237">
        <f>'M6-FINAL'!F79</f>
        <v>17</v>
      </c>
      <c r="BB42" s="237">
        <f>'M6-FINAL'!G79</f>
        <v>17</v>
      </c>
      <c r="BC42" s="237" t="str">
        <f>'M6-FINAL'!H79</f>
        <v/>
      </c>
      <c r="BD42" s="237">
        <f>'M6-FINAL'!I79</f>
        <v>17</v>
      </c>
      <c r="BE42" s="237">
        <f>'M6-FINAL'!J79</f>
        <v>15.5</v>
      </c>
      <c r="BF42" s="237" t="str">
        <f>'M6-FINAL'!K79</f>
        <v/>
      </c>
      <c r="BG42" s="237">
        <f>'M6-FINAL'!L79</f>
        <v>15.5</v>
      </c>
      <c r="BH42" s="237">
        <f>'M6-FINAL'!M79</f>
        <v>16.55</v>
      </c>
      <c r="BI42" s="237" t="str">
        <f t="shared" si="15"/>
        <v>V</v>
      </c>
      <c r="BJ42" s="237">
        <f>M7_FINAL!E81</f>
        <v>17.5</v>
      </c>
      <c r="BK42" s="237" t="str">
        <f>M7_FINAL!F81</f>
        <v/>
      </c>
      <c r="BL42" s="237">
        <f>M7_FINAL!G81</f>
        <v>17.5</v>
      </c>
      <c r="BM42" s="237">
        <f>M7_FINAL!H81</f>
        <v>15.5</v>
      </c>
      <c r="BN42" s="237" t="str">
        <f>M7_FINAL!I81</f>
        <v/>
      </c>
      <c r="BO42" s="237">
        <f>M7_FINAL!J81</f>
        <v>15.5</v>
      </c>
      <c r="BP42" s="237">
        <f>M7_FINAL!K81</f>
        <v>16.380000000000003</v>
      </c>
      <c r="BQ42" s="237" t="str">
        <f t="shared" si="16"/>
        <v>V</v>
      </c>
      <c r="BR42" s="237">
        <f>M8FINAL!E81</f>
        <v>20</v>
      </c>
      <c r="BS42" s="237" t="str">
        <f>M8FINAL!F81</f>
        <v/>
      </c>
      <c r="BT42" s="237">
        <f>M8FINAL!G81</f>
        <v>20</v>
      </c>
      <c r="BU42" s="237">
        <f>M8FINAL!H81</f>
        <v>14</v>
      </c>
      <c r="BV42" s="237" t="str">
        <f>M8FINAL!I81</f>
        <v/>
      </c>
      <c r="BW42" s="237">
        <f>M8FINAL!J81</f>
        <v>14</v>
      </c>
      <c r="BX42" s="237">
        <f>M8FINAL!K81</f>
        <v>17</v>
      </c>
      <c r="BY42" s="237" t="str">
        <f t="shared" si="17"/>
        <v>V</v>
      </c>
      <c r="BZ42" s="237">
        <f t="shared" si="18"/>
        <v>14.125125000000001</v>
      </c>
      <c r="CA42" s="124" t="str">
        <f t="shared" si="19"/>
        <v xml:space="preserve">Admis(e) </v>
      </c>
      <c r="CB42" s="275" t="s">
        <v>469</v>
      </c>
      <c r="CC42" s="258">
        <v>34</v>
      </c>
    </row>
    <row r="43" spans="2:81">
      <c r="B43" s="102">
        <v>35</v>
      </c>
      <c r="C43" s="129" t="s">
        <v>521</v>
      </c>
      <c r="D43" s="128" t="s">
        <v>491</v>
      </c>
      <c r="E43" s="237">
        <f>'M1 FINAL'!D44</f>
        <v>14.600000000000001</v>
      </c>
      <c r="F43" s="237" t="str">
        <f>'M1 FINAL'!E44</f>
        <v/>
      </c>
      <c r="G43" s="237">
        <f>'M1 FINAL'!F44</f>
        <v>14.600000000000001</v>
      </c>
      <c r="H43" s="237">
        <f>'M1 FINAL'!G44</f>
        <v>10.5</v>
      </c>
      <c r="I43" s="237" t="str">
        <f>'M1 FINAL'!H44</f>
        <v/>
      </c>
      <c r="J43" s="237">
        <f>'M1 FINAL'!I44</f>
        <v>10.5</v>
      </c>
      <c r="K43" s="237">
        <f>'M1 FINAL'!J44</f>
        <v>15.5</v>
      </c>
      <c r="L43" s="237" t="str">
        <f>'M1 FINAL'!K44</f>
        <v/>
      </c>
      <c r="M43" s="237">
        <f>'M1 FINAL'!L44</f>
        <v>15.5</v>
      </c>
      <c r="N43" s="237">
        <f>'M1 FINAL'!M44</f>
        <v>13.287500000000001</v>
      </c>
      <c r="O43" s="237" t="str">
        <f t="shared" si="10"/>
        <v>V</v>
      </c>
      <c r="P43" s="237">
        <f>'M2 FINAL'!D44</f>
        <v>11.5</v>
      </c>
      <c r="Q43" s="237">
        <f>'M2 FINAL'!E44</f>
        <v>14.5</v>
      </c>
      <c r="R43" s="237">
        <f>'M2 FINAL'!F44</f>
        <v>12</v>
      </c>
      <c r="S43" s="237">
        <f>'M2 FINAL'!G44</f>
        <v>9.75</v>
      </c>
      <c r="T43" s="237">
        <f>'M2 FINAL'!H44</f>
        <v>11</v>
      </c>
      <c r="U43" s="237">
        <f>'M2 FINAL'!I44</f>
        <v>11</v>
      </c>
      <c r="V43" s="237">
        <f>'M2 FINAL'!J44</f>
        <v>11.56</v>
      </c>
      <c r="W43" s="237" t="str">
        <f t="shared" si="11"/>
        <v>VPC</v>
      </c>
      <c r="X43" s="237">
        <f>'M3-FINAL'!E46</f>
        <v>7.375</v>
      </c>
      <c r="Y43" s="237" t="str">
        <f>'M3-FINAL'!F46</f>
        <v/>
      </c>
      <c r="Z43" s="237">
        <f>'M3-FINAL'!G46</f>
        <v>7.375</v>
      </c>
      <c r="AA43" s="237">
        <f>'M3-FINAL'!H46</f>
        <v>18.25</v>
      </c>
      <c r="AB43" s="237" t="str">
        <f>'M3-FINAL'!I46</f>
        <v/>
      </c>
      <c r="AC43" s="237">
        <f>'M3-FINAL'!J46</f>
        <v>18.25</v>
      </c>
      <c r="AD43" s="237">
        <f>'M3-FINAL'!K46</f>
        <v>12.8125</v>
      </c>
      <c r="AE43" s="237" t="str">
        <f t="shared" si="12"/>
        <v>V</v>
      </c>
      <c r="AF43" s="237">
        <f>'M4_FINAL '!E45</f>
        <v>15.125</v>
      </c>
      <c r="AG43" s="237" t="str">
        <f>IF('M4_FINAL '!F45="","",'M4_FINAL '!F45)</f>
        <v/>
      </c>
      <c r="AH43" s="237">
        <f>'M4_FINAL '!G45</f>
        <v>15.125</v>
      </c>
      <c r="AI43" s="237">
        <f>'M4_FINAL '!H45</f>
        <v>16.25</v>
      </c>
      <c r="AJ43" s="237" t="str">
        <f>IF('M4_FINAL '!I45="","",'M4_FINAL '!I45)</f>
        <v/>
      </c>
      <c r="AK43" s="237">
        <f>'M4_FINAL '!J45</f>
        <v>16.25</v>
      </c>
      <c r="AL43" s="237">
        <f>'M4_FINAL '!K45</f>
        <v>15.620000000000001</v>
      </c>
      <c r="AM43" s="237" t="str">
        <f t="shared" si="13"/>
        <v>V</v>
      </c>
      <c r="AN43" s="237">
        <f>'M5-FINAL'!D44</f>
        <v>14.7</v>
      </c>
      <c r="AO43" s="237" t="str">
        <f>'M5-FINAL'!E44</f>
        <v/>
      </c>
      <c r="AP43" s="237">
        <f>'M5-FINAL'!F44</f>
        <v>14.7</v>
      </c>
      <c r="AQ43" s="237">
        <f>'M5-FINAL'!G44</f>
        <v>15.5</v>
      </c>
      <c r="AR43" s="237" t="str">
        <f>'M5-FINAL'!H44</f>
        <v/>
      </c>
      <c r="AS43" s="237">
        <f>'M5-FINAL'!I44</f>
        <v>15.5</v>
      </c>
      <c r="AT43" s="237">
        <f>'M5-FINAL'!J44</f>
        <v>13</v>
      </c>
      <c r="AU43" s="237" t="str">
        <f>'M5-FINAL'!K44</f>
        <v/>
      </c>
      <c r="AV43" s="237">
        <f>'M5-FINAL'!L44</f>
        <v>13</v>
      </c>
      <c r="AW43" s="237">
        <f>'M5-FINAL'!M44</f>
        <v>14.386000000000001</v>
      </c>
      <c r="AX43" s="237" t="str">
        <f t="shared" si="14"/>
        <v>V</v>
      </c>
      <c r="AY43" s="237">
        <f>'M6-FINAL'!D44</f>
        <v>10.5</v>
      </c>
      <c r="AZ43" s="237">
        <f>'M6-FINAL'!E44</f>
        <v>12</v>
      </c>
      <c r="BA43" s="237">
        <f>'M6-FINAL'!F44</f>
        <v>12</v>
      </c>
      <c r="BB43" s="237">
        <f>'M6-FINAL'!G44</f>
        <v>10.5</v>
      </c>
      <c r="BC43" s="237">
        <f>'M6-FINAL'!H44</f>
        <v>12</v>
      </c>
      <c r="BD43" s="237">
        <f>'M6-FINAL'!I44</f>
        <v>12</v>
      </c>
      <c r="BE43" s="237">
        <f>'M6-FINAL'!J44</f>
        <v>12.5</v>
      </c>
      <c r="BF43" s="237" t="str">
        <f>'M6-FINAL'!K44</f>
        <v/>
      </c>
      <c r="BG43" s="237">
        <f>'M6-FINAL'!L44</f>
        <v>12.5</v>
      </c>
      <c r="BH43" s="237">
        <f>'M6-FINAL'!M44</f>
        <v>12.15</v>
      </c>
      <c r="BI43" s="237" t="str">
        <f t="shared" si="15"/>
        <v>VAR</v>
      </c>
      <c r="BJ43" s="237">
        <f>M7_FINAL!E46</f>
        <v>18.5</v>
      </c>
      <c r="BK43" s="237" t="str">
        <f>M7_FINAL!F46</f>
        <v/>
      </c>
      <c r="BL43" s="237">
        <f>M7_FINAL!G46</f>
        <v>18.5</v>
      </c>
      <c r="BM43" s="237">
        <f>M7_FINAL!H46</f>
        <v>14</v>
      </c>
      <c r="BN43" s="237" t="str">
        <f>M7_FINAL!I46</f>
        <v/>
      </c>
      <c r="BO43" s="237">
        <f>M7_FINAL!J46</f>
        <v>14</v>
      </c>
      <c r="BP43" s="237">
        <f>M7_FINAL!K46</f>
        <v>15.98</v>
      </c>
      <c r="BQ43" s="237" t="str">
        <f t="shared" si="16"/>
        <v>V</v>
      </c>
      <c r="BR43" s="237">
        <f>M8FINAL!E46</f>
        <v>20</v>
      </c>
      <c r="BS43" s="237" t="str">
        <f>M8FINAL!F46</f>
        <v/>
      </c>
      <c r="BT43" s="237">
        <f>M8FINAL!G46</f>
        <v>20</v>
      </c>
      <c r="BU43" s="237">
        <f>M8FINAL!H46</f>
        <v>14.25</v>
      </c>
      <c r="BV43" s="237" t="str">
        <f>M8FINAL!I46</f>
        <v/>
      </c>
      <c r="BW43" s="237">
        <f>M8FINAL!J46</f>
        <v>14.25</v>
      </c>
      <c r="BX43" s="237">
        <f>M8FINAL!K46</f>
        <v>17.125</v>
      </c>
      <c r="BY43" s="237" t="str">
        <f t="shared" si="17"/>
        <v>V</v>
      </c>
      <c r="BZ43" s="237">
        <f t="shared" si="18"/>
        <v>14.115125000000001</v>
      </c>
      <c r="CA43" s="124" t="str">
        <f t="shared" si="19"/>
        <v xml:space="preserve">Admis(e) </v>
      </c>
      <c r="CB43" s="275" t="s">
        <v>521</v>
      </c>
      <c r="CC43" s="258">
        <v>35</v>
      </c>
    </row>
    <row r="44" spans="2:81">
      <c r="B44" s="101">
        <v>36</v>
      </c>
      <c r="C44" s="129" t="s">
        <v>496</v>
      </c>
      <c r="D44" s="128" t="s">
        <v>495</v>
      </c>
      <c r="E44" s="237">
        <f>'M1 FINAL'!D61</f>
        <v>12.2</v>
      </c>
      <c r="F44" s="237" t="str">
        <f>'M1 FINAL'!E61</f>
        <v/>
      </c>
      <c r="G44" s="237">
        <f>'M1 FINAL'!F61</f>
        <v>12.2</v>
      </c>
      <c r="H44" s="237">
        <f>'M1 FINAL'!G61</f>
        <v>12</v>
      </c>
      <c r="I44" s="237" t="str">
        <f>'M1 FINAL'!H61</f>
        <v/>
      </c>
      <c r="J44" s="237">
        <f>'M1 FINAL'!I61</f>
        <v>12</v>
      </c>
      <c r="K44" s="237">
        <f>'M1 FINAL'!J61</f>
        <v>17</v>
      </c>
      <c r="L44" s="237" t="str">
        <f>'M1 FINAL'!K61</f>
        <v/>
      </c>
      <c r="M44" s="237">
        <f>'M1 FINAL'!L61</f>
        <v>17</v>
      </c>
      <c r="N44" s="237">
        <f>'M1 FINAL'!M61</f>
        <v>13.324999999999999</v>
      </c>
      <c r="O44" s="237" t="str">
        <f t="shared" si="10"/>
        <v>V</v>
      </c>
      <c r="P44" s="237">
        <f>'M2 FINAL'!D61</f>
        <v>15.5</v>
      </c>
      <c r="Q44" s="237" t="str">
        <f>'M2 FINAL'!E61</f>
        <v/>
      </c>
      <c r="R44" s="237">
        <f>'M2 FINAL'!F61</f>
        <v>15.5</v>
      </c>
      <c r="S44" s="237">
        <f>'M2 FINAL'!G61</f>
        <v>11.25</v>
      </c>
      <c r="T44" s="237" t="str">
        <f>'M2 FINAL'!H61</f>
        <v/>
      </c>
      <c r="U44" s="237">
        <f>'M2 FINAL'!I61</f>
        <v>11.25</v>
      </c>
      <c r="V44" s="237">
        <f>'M2 FINAL'!J61</f>
        <v>13.630000000000003</v>
      </c>
      <c r="W44" s="237" t="str">
        <f t="shared" si="11"/>
        <v>V</v>
      </c>
      <c r="X44" s="237">
        <f>'M3-FINAL'!E63</f>
        <v>12.5</v>
      </c>
      <c r="Y44" s="237" t="str">
        <f>'M3-FINAL'!F63</f>
        <v/>
      </c>
      <c r="Z44" s="237">
        <f>'M3-FINAL'!G63</f>
        <v>12.5</v>
      </c>
      <c r="AA44" s="237">
        <f>'M3-FINAL'!H63</f>
        <v>12.5</v>
      </c>
      <c r="AB44" s="237" t="str">
        <f>'M3-FINAL'!I63</f>
        <v/>
      </c>
      <c r="AC44" s="237">
        <f>'M3-FINAL'!J63</f>
        <v>12.5</v>
      </c>
      <c r="AD44" s="237">
        <f>'M3-FINAL'!K63</f>
        <v>12.5</v>
      </c>
      <c r="AE44" s="237" t="str">
        <f t="shared" si="12"/>
        <v>V</v>
      </c>
      <c r="AF44" s="237">
        <f>'M4_FINAL '!E62</f>
        <v>13</v>
      </c>
      <c r="AG44" s="237" t="str">
        <f>IF('M4_FINAL '!F62="","",'M4_FINAL '!F62)</f>
        <v/>
      </c>
      <c r="AH44" s="237">
        <f>'M4_FINAL '!G62</f>
        <v>13</v>
      </c>
      <c r="AI44" s="237">
        <f>'M4_FINAL '!H62</f>
        <v>12</v>
      </c>
      <c r="AJ44" s="237" t="str">
        <f>IF('M4_FINAL '!I62="","",'M4_FINAL '!I62)</f>
        <v/>
      </c>
      <c r="AK44" s="237">
        <f>'M4_FINAL '!J62</f>
        <v>12</v>
      </c>
      <c r="AL44" s="237">
        <f>'M4_FINAL '!K62</f>
        <v>12.560000000000002</v>
      </c>
      <c r="AM44" s="237" t="str">
        <f t="shared" si="13"/>
        <v>V</v>
      </c>
      <c r="AN44" s="237">
        <f>'M5-FINAL'!D61</f>
        <v>14</v>
      </c>
      <c r="AO44" s="237" t="str">
        <f>'M5-FINAL'!E61</f>
        <v/>
      </c>
      <c r="AP44" s="237">
        <f>'M5-FINAL'!F61</f>
        <v>14</v>
      </c>
      <c r="AQ44" s="237">
        <f>'M5-FINAL'!G61</f>
        <v>15</v>
      </c>
      <c r="AR44" s="237" t="str">
        <f>'M5-FINAL'!H61</f>
        <v/>
      </c>
      <c r="AS44" s="237">
        <f>'M5-FINAL'!I61</f>
        <v>15</v>
      </c>
      <c r="AT44" s="237">
        <f>'M5-FINAL'!J61</f>
        <v>15</v>
      </c>
      <c r="AU44" s="237" t="str">
        <f>'M5-FINAL'!K61</f>
        <v/>
      </c>
      <c r="AV44" s="237">
        <f>'M5-FINAL'!L61</f>
        <v>15</v>
      </c>
      <c r="AW44" s="237">
        <f>'M5-FINAL'!M61</f>
        <v>14.670000000000002</v>
      </c>
      <c r="AX44" s="237" t="str">
        <f t="shared" si="14"/>
        <v>V</v>
      </c>
      <c r="AY44" s="237">
        <f>'M6-FINAL'!D61</f>
        <v>12</v>
      </c>
      <c r="AZ44" s="237" t="str">
        <f>'M6-FINAL'!E61</f>
        <v/>
      </c>
      <c r="BA44" s="237">
        <f>'M6-FINAL'!F61</f>
        <v>12</v>
      </c>
      <c r="BB44" s="237">
        <f>'M6-FINAL'!G61</f>
        <v>12</v>
      </c>
      <c r="BC44" s="237" t="str">
        <f>'M6-FINAL'!H61</f>
        <v/>
      </c>
      <c r="BD44" s="237">
        <f>'M6-FINAL'!I61</f>
        <v>12</v>
      </c>
      <c r="BE44" s="237">
        <f>'M6-FINAL'!J61</f>
        <v>13.5</v>
      </c>
      <c r="BF44" s="237" t="str">
        <f>'M6-FINAL'!K61</f>
        <v/>
      </c>
      <c r="BG44" s="237">
        <f>'M6-FINAL'!L61</f>
        <v>13.5</v>
      </c>
      <c r="BH44" s="237">
        <f>'M6-FINAL'!M61</f>
        <v>12.45</v>
      </c>
      <c r="BI44" s="237" t="str">
        <f t="shared" si="15"/>
        <v>V</v>
      </c>
      <c r="BJ44" s="237">
        <f>M7_FINAL!E63</f>
        <v>17.5</v>
      </c>
      <c r="BK44" s="237" t="str">
        <f>M7_FINAL!F63</f>
        <v/>
      </c>
      <c r="BL44" s="237">
        <f>M7_FINAL!G63</f>
        <v>17.5</v>
      </c>
      <c r="BM44" s="237">
        <f>M7_FINAL!H63</f>
        <v>16</v>
      </c>
      <c r="BN44" s="237" t="str">
        <f>M7_FINAL!I63</f>
        <v/>
      </c>
      <c r="BO44" s="237">
        <f>M7_FINAL!J63</f>
        <v>16</v>
      </c>
      <c r="BP44" s="237">
        <f>M7_FINAL!K63</f>
        <v>16.66</v>
      </c>
      <c r="BQ44" s="237" t="str">
        <f t="shared" si="16"/>
        <v>V</v>
      </c>
      <c r="BR44" s="237">
        <f>M8FINAL!E63</f>
        <v>20</v>
      </c>
      <c r="BS44" s="237" t="str">
        <f>M8FINAL!F63</f>
        <v/>
      </c>
      <c r="BT44" s="237">
        <f>M8FINAL!G63</f>
        <v>20</v>
      </c>
      <c r="BU44" s="237">
        <f>M8FINAL!H63</f>
        <v>14.25</v>
      </c>
      <c r="BV44" s="237" t="str">
        <f>M8FINAL!I63</f>
        <v/>
      </c>
      <c r="BW44" s="237">
        <f>M8FINAL!J63</f>
        <v>14.25</v>
      </c>
      <c r="BX44" s="237">
        <f>M8FINAL!K63</f>
        <v>17.125</v>
      </c>
      <c r="BY44" s="237" t="str">
        <f t="shared" si="17"/>
        <v>V</v>
      </c>
      <c r="BZ44" s="237">
        <f t="shared" si="18"/>
        <v>14.115</v>
      </c>
      <c r="CA44" s="124" t="str">
        <f t="shared" si="19"/>
        <v xml:space="preserve">Admis(e) </v>
      </c>
      <c r="CB44" s="275" t="s">
        <v>496</v>
      </c>
      <c r="CC44" s="258">
        <v>36</v>
      </c>
    </row>
    <row r="45" spans="2:81">
      <c r="B45" s="102">
        <v>37</v>
      </c>
      <c r="C45" s="129" t="s">
        <v>426</v>
      </c>
      <c r="D45" s="134" t="s">
        <v>52</v>
      </c>
      <c r="E45" s="237">
        <f>'M1 FINAL'!D105</f>
        <v>14.600000000000001</v>
      </c>
      <c r="F45" s="237" t="str">
        <f>'M1 FINAL'!E105</f>
        <v/>
      </c>
      <c r="G45" s="237">
        <f>'M1 FINAL'!F105</f>
        <v>14.600000000000001</v>
      </c>
      <c r="H45" s="237">
        <f>'M1 FINAL'!G105</f>
        <v>12</v>
      </c>
      <c r="I45" s="237" t="str">
        <f>'M1 FINAL'!H105</f>
        <v/>
      </c>
      <c r="J45" s="237">
        <f>'M1 FINAL'!I105</f>
        <v>12</v>
      </c>
      <c r="K45" s="237">
        <f>'M1 FINAL'!J105</f>
        <v>17</v>
      </c>
      <c r="L45" s="237" t="str">
        <f>'M1 FINAL'!K105</f>
        <v/>
      </c>
      <c r="M45" s="237">
        <f>'M1 FINAL'!L105</f>
        <v>17</v>
      </c>
      <c r="N45" s="237">
        <f>'M1 FINAL'!M105</f>
        <v>14.225000000000001</v>
      </c>
      <c r="O45" s="237" t="str">
        <f t="shared" si="10"/>
        <v>V</v>
      </c>
      <c r="P45" s="237">
        <f>'M2 FINAL'!D105</f>
        <v>16</v>
      </c>
      <c r="Q45" s="237" t="str">
        <f>'M2 FINAL'!E105</f>
        <v/>
      </c>
      <c r="R45" s="237">
        <f>'M2 FINAL'!F105</f>
        <v>16</v>
      </c>
      <c r="S45" s="237">
        <f>'M2 FINAL'!G105</f>
        <v>7.75</v>
      </c>
      <c r="T45" s="237" t="str">
        <f>'M2 FINAL'!H105</f>
        <v/>
      </c>
      <c r="U45" s="237">
        <f>'M2 FINAL'!I105</f>
        <v>7.75</v>
      </c>
      <c r="V45" s="237">
        <f>'M2 FINAL'!J105</f>
        <v>12.370000000000001</v>
      </c>
      <c r="W45" s="237" t="str">
        <f t="shared" si="11"/>
        <v>V</v>
      </c>
      <c r="X45" s="237">
        <f>'M3-FINAL'!E107</f>
        <v>8.375</v>
      </c>
      <c r="Y45" s="237">
        <f>'M3-FINAL'!F107</f>
        <v>0</v>
      </c>
      <c r="Z45" s="237">
        <f>'M3-FINAL'!G107</f>
        <v>8.375</v>
      </c>
      <c r="AA45" s="237">
        <f>'M3-FINAL'!H107</f>
        <v>15.25</v>
      </c>
      <c r="AB45" s="237" t="str">
        <f>'M3-FINAL'!I107</f>
        <v/>
      </c>
      <c r="AC45" s="237">
        <f>'M3-FINAL'!J107</f>
        <v>15.25</v>
      </c>
      <c r="AD45" s="237">
        <f>'M3-FINAL'!K107</f>
        <v>11.8125</v>
      </c>
      <c r="AE45" s="237" t="str">
        <f t="shared" si="12"/>
        <v>VPC</v>
      </c>
      <c r="AF45" s="237">
        <f>'M4_FINAL '!E106</f>
        <v>14.25</v>
      </c>
      <c r="AG45" s="237" t="str">
        <f>IF('M4_FINAL '!F106="","",'M4_FINAL '!F106)</f>
        <v/>
      </c>
      <c r="AH45" s="237">
        <f>'M4_FINAL '!G106</f>
        <v>14.25</v>
      </c>
      <c r="AI45" s="237">
        <f>'M4_FINAL '!H106</f>
        <v>10.75</v>
      </c>
      <c r="AJ45" s="237" t="str">
        <f>IF('M4_FINAL '!I106="","",'M4_FINAL '!I106)</f>
        <v/>
      </c>
      <c r="AK45" s="237">
        <f>'M4_FINAL '!J106</f>
        <v>10.75</v>
      </c>
      <c r="AL45" s="237">
        <f>'M4_FINAL '!K106</f>
        <v>12.71</v>
      </c>
      <c r="AM45" s="237" t="str">
        <f t="shared" si="13"/>
        <v>V</v>
      </c>
      <c r="AN45" s="237">
        <f>'M5-FINAL'!D105</f>
        <v>14</v>
      </c>
      <c r="AO45" s="237" t="str">
        <f>'M5-FINAL'!E105</f>
        <v/>
      </c>
      <c r="AP45" s="237">
        <f>'M5-FINAL'!F105</f>
        <v>14</v>
      </c>
      <c r="AQ45" s="237">
        <f>'M5-FINAL'!G105</f>
        <v>16</v>
      </c>
      <c r="AR45" s="237" t="str">
        <f>'M5-FINAL'!H105</f>
        <v/>
      </c>
      <c r="AS45" s="237">
        <f>'M5-FINAL'!I105</f>
        <v>16</v>
      </c>
      <c r="AT45" s="237">
        <f>'M5-FINAL'!J105</f>
        <v>15</v>
      </c>
      <c r="AU45" s="237" t="str">
        <f>'M5-FINAL'!K105</f>
        <v/>
      </c>
      <c r="AV45" s="237">
        <f>'M5-FINAL'!L105</f>
        <v>15</v>
      </c>
      <c r="AW45" s="237">
        <f>'M5-FINAL'!M105</f>
        <v>15</v>
      </c>
      <c r="AX45" s="237" t="str">
        <f t="shared" si="14"/>
        <v>V</v>
      </c>
      <c r="AY45" s="237">
        <f>'M6-FINAL'!D105</f>
        <v>14</v>
      </c>
      <c r="AZ45" s="237" t="str">
        <f>'M6-FINAL'!E105</f>
        <v/>
      </c>
      <c r="BA45" s="237">
        <f>'M6-FINAL'!F105</f>
        <v>14</v>
      </c>
      <c r="BB45" s="237">
        <f>'M6-FINAL'!G105</f>
        <v>14</v>
      </c>
      <c r="BC45" s="237" t="str">
        <f>'M6-FINAL'!H105</f>
        <v/>
      </c>
      <c r="BD45" s="237">
        <f>'M6-FINAL'!I105</f>
        <v>14</v>
      </c>
      <c r="BE45" s="237">
        <f>'M6-FINAL'!J105</f>
        <v>13</v>
      </c>
      <c r="BF45" s="237" t="str">
        <f>'M6-FINAL'!K105</f>
        <v/>
      </c>
      <c r="BG45" s="237">
        <f>'M6-FINAL'!L105</f>
        <v>13</v>
      </c>
      <c r="BH45" s="237">
        <f>'M6-FINAL'!M105</f>
        <v>13.700000000000001</v>
      </c>
      <c r="BI45" s="237" t="str">
        <f t="shared" si="15"/>
        <v>V</v>
      </c>
      <c r="BJ45" s="237">
        <f>M7_FINAL!E107</f>
        <v>17.75</v>
      </c>
      <c r="BK45" s="237" t="str">
        <f>M7_FINAL!F107</f>
        <v/>
      </c>
      <c r="BL45" s="237">
        <f>M7_FINAL!G107</f>
        <v>17.75</v>
      </c>
      <c r="BM45" s="237">
        <f>M7_FINAL!H107</f>
        <v>14.75</v>
      </c>
      <c r="BN45" s="237" t="str">
        <f>M7_FINAL!I107</f>
        <v/>
      </c>
      <c r="BO45" s="237">
        <f>M7_FINAL!J107</f>
        <v>14.75</v>
      </c>
      <c r="BP45" s="237">
        <f>M7_FINAL!K107</f>
        <v>16.07</v>
      </c>
      <c r="BQ45" s="237" t="str">
        <f t="shared" si="16"/>
        <v>V</v>
      </c>
      <c r="BR45" s="237">
        <f>M8FINAL!E107</f>
        <v>20</v>
      </c>
      <c r="BS45" s="237" t="str">
        <f>M8FINAL!F107</f>
        <v/>
      </c>
      <c r="BT45" s="237">
        <f>M8FINAL!G107</f>
        <v>20</v>
      </c>
      <c r="BU45" s="237">
        <f>M8FINAL!H107</f>
        <v>14</v>
      </c>
      <c r="BV45" s="237" t="str">
        <f>M8FINAL!I107</f>
        <v/>
      </c>
      <c r="BW45" s="237">
        <f>M8FINAL!J107</f>
        <v>14</v>
      </c>
      <c r="BX45" s="237">
        <f>M8FINAL!K107</f>
        <v>17</v>
      </c>
      <c r="BY45" s="237" t="str">
        <f t="shared" si="17"/>
        <v>V</v>
      </c>
      <c r="BZ45" s="237">
        <f t="shared" si="18"/>
        <v>14.110937500000002</v>
      </c>
      <c r="CA45" s="124" t="str">
        <f t="shared" si="19"/>
        <v xml:space="preserve">Admis(e) </v>
      </c>
      <c r="CB45" s="275" t="s">
        <v>426</v>
      </c>
      <c r="CC45" s="258">
        <v>37</v>
      </c>
    </row>
    <row r="46" spans="2:81">
      <c r="B46" s="101">
        <v>38</v>
      </c>
      <c r="C46" s="129" t="s">
        <v>370</v>
      </c>
      <c r="D46" s="128" t="s">
        <v>359</v>
      </c>
      <c r="E46" s="237">
        <f>'M1 FINAL'!D135</f>
        <v>9.8000000000000007</v>
      </c>
      <c r="F46" s="237" t="str">
        <f>'M1 FINAL'!E135</f>
        <v/>
      </c>
      <c r="G46" s="237">
        <f>'M1 FINAL'!F135</f>
        <v>9.8000000000000007</v>
      </c>
      <c r="H46" s="237">
        <f>'M1 FINAL'!G135</f>
        <v>13.5</v>
      </c>
      <c r="I46" s="237" t="str">
        <f>'M1 FINAL'!H135</f>
        <v/>
      </c>
      <c r="J46" s="237">
        <f>'M1 FINAL'!I135</f>
        <v>13.5</v>
      </c>
      <c r="K46" s="237">
        <f>'M1 FINAL'!J135</f>
        <v>19.5</v>
      </c>
      <c r="L46" s="237" t="str">
        <f>'M1 FINAL'!K135</f>
        <v/>
      </c>
      <c r="M46" s="237">
        <f>'M1 FINAL'!L135</f>
        <v>19.5</v>
      </c>
      <c r="N46" s="237">
        <f>'M1 FINAL'!M135</f>
        <v>13.612500000000001</v>
      </c>
      <c r="O46" s="237" t="str">
        <f t="shared" si="10"/>
        <v>V</v>
      </c>
      <c r="P46" s="237">
        <f>'M2 FINAL'!D135</f>
        <v>14.25</v>
      </c>
      <c r="Q46" s="237" t="str">
        <f>'M2 FINAL'!E135</f>
        <v/>
      </c>
      <c r="R46" s="237">
        <f>'M2 FINAL'!F135</f>
        <v>14.25</v>
      </c>
      <c r="S46" s="237">
        <f>'M2 FINAL'!G135</f>
        <v>8.5</v>
      </c>
      <c r="T46" s="237">
        <f>'M2 FINAL'!H135</f>
        <v>10.5</v>
      </c>
      <c r="U46" s="237">
        <f>'M2 FINAL'!I135</f>
        <v>10.5</v>
      </c>
      <c r="V46" s="237">
        <f>'M2 FINAL'!J135</f>
        <v>12.600000000000001</v>
      </c>
      <c r="W46" s="237" t="str">
        <f t="shared" si="11"/>
        <v>VAR</v>
      </c>
      <c r="X46" s="237">
        <f>'M3-FINAL'!E137</f>
        <v>15.875</v>
      </c>
      <c r="Y46" s="237" t="str">
        <f>'M3-FINAL'!F137</f>
        <v/>
      </c>
      <c r="Z46" s="237">
        <f>'M3-FINAL'!G137</f>
        <v>15.875</v>
      </c>
      <c r="AA46" s="237">
        <f>'M3-FINAL'!H137</f>
        <v>16.5</v>
      </c>
      <c r="AB46" s="237" t="str">
        <f>'M3-FINAL'!I137</f>
        <v/>
      </c>
      <c r="AC46" s="237">
        <f>'M3-FINAL'!J137</f>
        <v>16.5</v>
      </c>
      <c r="AD46" s="237">
        <f>'M3-FINAL'!K137</f>
        <v>16.1875</v>
      </c>
      <c r="AE46" s="237" t="str">
        <f t="shared" si="12"/>
        <v>V</v>
      </c>
      <c r="AF46" s="237">
        <f>'M4_FINAL '!E136</f>
        <v>11.875</v>
      </c>
      <c r="AG46" s="237" t="str">
        <f>IF('M4_FINAL '!F136="","",'M4_FINAL '!F136)</f>
        <v/>
      </c>
      <c r="AH46" s="237">
        <f>'M4_FINAL '!G136</f>
        <v>11.875</v>
      </c>
      <c r="AI46" s="237">
        <f>'M4_FINAL '!H136</f>
        <v>12.25</v>
      </c>
      <c r="AJ46" s="237" t="str">
        <f>IF('M4_FINAL '!I136="","",'M4_FINAL '!I136)</f>
        <v/>
      </c>
      <c r="AK46" s="237">
        <f>'M4_FINAL '!J136</f>
        <v>12.25</v>
      </c>
      <c r="AL46" s="237">
        <f>'M4_FINAL '!K136</f>
        <v>12.04</v>
      </c>
      <c r="AM46" s="237" t="str">
        <f t="shared" si="13"/>
        <v>V</v>
      </c>
      <c r="AN46" s="237">
        <f>'M5-FINAL'!D135</f>
        <v>13</v>
      </c>
      <c r="AO46" s="237" t="str">
        <f>'M5-FINAL'!E135</f>
        <v/>
      </c>
      <c r="AP46" s="237">
        <f>'M5-FINAL'!F135</f>
        <v>13</v>
      </c>
      <c r="AQ46" s="237">
        <f>'M5-FINAL'!G135</f>
        <v>15</v>
      </c>
      <c r="AR46" s="237" t="str">
        <f>'M5-FINAL'!H135</f>
        <v/>
      </c>
      <c r="AS46" s="237">
        <f>'M5-FINAL'!I135</f>
        <v>15</v>
      </c>
      <c r="AT46" s="237">
        <f>'M5-FINAL'!J135</f>
        <v>15</v>
      </c>
      <c r="AU46" s="237" t="str">
        <f>'M5-FINAL'!K135</f>
        <v/>
      </c>
      <c r="AV46" s="237">
        <f>'M5-FINAL'!L135</f>
        <v>15</v>
      </c>
      <c r="AW46" s="237">
        <f>'M5-FINAL'!M135</f>
        <v>14.34</v>
      </c>
      <c r="AX46" s="237" t="str">
        <f t="shared" si="14"/>
        <v>V</v>
      </c>
      <c r="AY46" s="237">
        <f>'M6-FINAL'!D135</f>
        <v>12</v>
      </c>
      <c r="AZ46" s="237" t="str">
        <f>'M6-FINAL'!E135</f>
        <v/>
      </c>
      <c r="BA46" s="237">
        <f>'M6-FINAL'!F135</f>
        <v>12</v>
      </c>
      <c r="BB46" s="237">
        <f>'M6-FINAL'!G135</f>
        <v>12</v>
      </c>
      <c r="BC46" s="237" t="str">
        <f>'M6-FINAL'!H135</f>
        <v/>
      </c>
      <c r="BD46" s="237">
        <f>'M6-FINAL'!I135</f>
        <v>12</v>
      </c>
      <c r="BE46" s="237">
        <f>'M6-FINAL'!J135</f>
        <v>12.5</v>
      </c>
      <c r="BF46" s="237" t="str">
        <f>'M6-FINAL'!K135</f>
        <v/>
      </c>
      <c r="BG46" s="237">
        <f>'M6-FINAL'!L135</f>
        <v>12.5</v>
      </c>
      <c r="BH46" s="237">
        <f>'M6-FINAL'!M135</f>
        <v>12.15</v>
      </c>
      <c r="BI46" s="237" t="str">
        <f t="shared" si="15"/>
        <v>V</v>
      </c>
      <c r="BJ46" s="237">
        <f>M7_FINAL!E137</f>
        <v>19</v>
      </c>
      <c r="BK46" s="237" t="str">
        <f>M7_FINAL!F137</f>
        <v/>
      </c>
      <c r="BL46" s="237">
        <f>M7_FINAL!G137</f>
        <v>19</v>
      </c>
      <c r="BM46" s="237">
        <f>M7_FINAL!H137</f>
        <v>14</v>
      </c>
      <c r="BN46" s="237" t="str">
        <f>M7_FINAL!I137</f>
        <v/>
      </c>
      <c r="BO46" s="237">
        <f>M7_FINAL!J137</f>
        <v>14</v>
      </c>
      <c r="BP46" s="237">
        <f>M7_FINAL!K137</f>
        <v>16.2</v>
      </c>
      <c r="BQ46" s="237" t="str">
        <f t="shared" si="16"/>
        <v>V</v>
      </c>
      <c r="BR46" s="237">
        <f>M8FINAL!E137</f>
        <v>17</v>
      </c>
      <c r="BS46" s="237" t="str">
        <f>M8FINAL!F137</f>
        <v/>
      </c>
      <c r="BT46" s="237">
        <f>M8FINAL!G137</f>
        <v>17</v>
      </c>
      <c r="BU46" s="237">
        <f>M8FINAL!H137</f>
        <v>14.5</v>
      </c>
      <c r="BV46" s="237" t="str">
        <f>M8FINAL!I137</f>
        <v/>
      </c>
      <c r="BW46" s="237">
        <f>M8FINAL!J137</f>
        <v>14.5</v>
      </c>
      <c r="BX46" s="237">
        <f>M8FINAL!K137</f>
        <v>15.75</v>
      </c>
      <c r="BY46" s="237" t="str">
        <f t="shared" si="17"/>
        <v>V</v>
      </c>
      <c r="BZ46" s="237">
        <f t="shared" si="18"/>
        <v>14.110000000000001</v>
      </c>
      <c r="CA46" s="124" t="str">
        <f t="shared" si="19"/>
        <v xml:space="preserve">Admis(e) </v>
      </c>
      <c r="CB46" s="275" t="s">
        <v>370</v>
      </c>
      <c r="CC46" s="258">
        <v>38</v>
      </c>
    </row>
    <row r="47" spans="2:81">
      <c r="B47" s="102">
        <v>39</v>
      </c>
      <c r="C47" s="129" t="s">
        <v>356</v>
      </c>
      <c r="D47" s="128" t="s">
        <v>355</v>
      </c>
      <c r="E47" s="237">
        <f>'M1 FINAL'!D144</f>
        <v>8.6</v>
      </c>
      <c r="F47" s="237" t="str">
        <f>'M1 FINAL'!E144</f>
        <v/>
      </c>
      <c r="G47" s="237">
        <f>'M1 FINAL'!F144</f>
        <v>8.6</v>
      </c>
      <c r="H47" s="237">
        <f>'M1 FINAL'!G144</f>
        <v>13</v>
      </c>
      <c r="I47" s="237" t="str">
        <f>'M1 FINAL'!H144</f>
        <v/>
      </c>
      <c r="J47" s="237">
        <f>'M1 FINAL'!I144</f>
        <v>13</v>
      </c>
      <c r="K47" s="237">
        <f>'M1 FINAL'!J144</f>
        <v>17.5</v>
      </c>
      <c r="L47" s="237" t="str">
        <f>'M1 FINAL'!K144</f>
        <v/>
      </c>
      <c r="M47" s="237">
        <f>'M1 FINAL'!L144</f>
        <v>17.5</v>
      </c>
      <c r="N47" s="237">
        <f>'M1 FINAL'!M144</f>
        <v>12.475</v>
      </c>
      <c r="O47" s="237" t="str">
        <f t="shared" si="10"/>
        <v>V</v>
      </c>
      <c r="P47" s="237">
        <f>'M2 FINAL'!D144</f>
        <v>14.25</v>
      </c>
      <c r="Q47" s="237" t="str">
        <f>'M2 FINAL'!E144</f>
        <v/>
      </c>
      <c r="R47" s="237">
        <f>'M2 FINAL'!F144</f>
        <v>14.25</v>
      </c>
      <c r="S47" s="237">
        <f>'M2 FINAL'!G144</f>
        <v>8.25</v>
      </c>
      <c r="T47" s="237">
        <f>'M2 FINAL'!H144</f>
        <v>11</v>
      </c>
      <c r="U47" s="237">
        <f>'M2 FINAL'!I144</f>
        <v>11</v>
      </c>
      <c r="V47" s="237">
        <f>'M2 FINAL'!J144</f>
        <v>12.82</v>
      </c>
      <c r="W47" s="237" t="str">
        <f t="shared" si="11"/>
        <v>VAR</v>
      </c>
      <c r="X47" s="237">
        <f>'M3-FINAL'!E146</f>
        <v>7.5</v>
      </c>
      <c r="Y47" s="237">
        <f>'M3-FINAL'!F146</f>
        <v>10</v>
      </c>
      <c r="Z47" s="237">
        <f>'M3-FINAL'!G146</f>
        <v>10</v>
      </c>
      <c r="AA47" s="237">
        <f>'M3-FINAL'!H146</f>
        <v>15</v>
      </c>
      <c r="AB47" s="237" t="str">
        <f>'M3-FINAL'!I146</f>
        <v/>
      </c>
      <c r="AC47" s="237">
        <f>'M3-FINAL'!J146</f>
        <v>15</v>
      </c>
      <c r="AD47" s="237">
        <f>'M3-FINAL'!K146</f>
        <v>12.5</v>
      </c>
      <c r="AE47" s="237" t="str">
        <f t="shared" si="12"/>
        <v>VAR</v>
      </c>
      <c r="AF47" s="237">
        <f>'M4_FINAL '!E145</f>
        <v>14.875</v>
      </c>
      <c r="AG47" s="237" t="str">
        <f>IF('M4_FINAL '!F145="","",'M4_FINAL '!F145)</f>
        <v/>
      </c>
      <c r="AH47" s="237">
        <f>'M4_FINAL '!G145</f>
        <v>14.875</v>
      </c>
      <c r="AI47" s="237">
        <f>'M4_FINAL '!H145</f>
        <v>12</v>
      </c>
      <c r="AJ47" s="237" t="str">
        <f>IF('M4_FINAL '!I145="","",'M4_FINAL '!I145)</f>
        <v/>
      </c>
      <c r="AK47" s="237">
        <f>'M4_FINAL '!J145</f>
        <v>12</v>
      </c>
      <c r="AL47" s="237">
        <f>'M4_FINAL '!K145</f>
        <v>13.61</v>
      </c>
      <c r="AM47" s="237" t="str">
        <f t="shared" si="13"/>
        <v>V</v>
      </c>
      <c r="AN47" s="237">
        <f>'M5-FINAL'!D144</f>
        <v>13</v>
      </c>
      <c r="AO47" s="237" t="str">
        <f>'M5-FINAL'!E144</f>
        <v/>
      </c>
      <c r="AP47" s="237">
        <f>'M5-FINAL'!F144</f>
        <v>13</v>
      </c>
      <c r="AQ47" s="237">
        <f>'M5-FINAL'!G144</f>
        <v>15</v>
      </c>
      <c r="AR47" s="237" t="str">
        <f>'M5-FINAL'!H144</f>
        <v/>
      </c>
      <c r="AS47" s="237">
        <f>'M5-FINAL'!I144</f>
        <v>15</v>
      </c>
      <c r="AT47" s="237">
        <f>'M5-FINAL'!J144</f>
        <v>15</v>
      </c>
      <c r="AU47" s="237" t="str">
        <f>'M5-FINAL'!K144</f>
        <v/>
      </c>
      <c r="AV47" s="237">
        <f>'M5-FINAL'!L144</f>
        <v>15</v>
      </c>
      <c r="AW47" s="237">
        <f>'M5-FINAL'!M144</f>
        <v>14.34</v>
      </c>
      <c r="AX47" s="237" t="str">
        <f t="shared" si="14"/>
        <v>V</v>
      </c>
      <c r="AY47" s="237">
        <f>'M6-FINAL'!D144</f>
        <v>13</v>
      </c>
      <c r="AZ47" s="237" t="str">
        <f>'M6-FINAL'!E144</f>
        <v/>
      </c>
      <c r="BA47" s="237">
        <f>'M6-FINAL'!F144</f>
        <v>13</v>
      </c>
      <c r="BB47" s="237">
        <f>'M6-FINAL'!G144</f>
        <v>13</v>
      </c>
      <c r="BC47" s="237" t="str">
        <f>'M6-FINAL'!H144</f>
        <v/>
      </c>
      <c r="BD47" s="237">
        <f>'M6-FINAL'!I144</f>
        <v>13</v>
      </c>
      <c r="BE47" s="237">
        <f>'M6-FINAL'!J144</f>
        <v>13</v>
      </c>
      <c r="BF47" s="237" t="str">
        <f>'M6-FINAL'!K144</f>
        <v/>
      </c>
      <c r="BG47" s="237">
        <f>'M6-FINAL'!L144</f>
        <v>13</v>
      </c>
      <c r="BH47" s="237">
        <f>'M6-FINAL'!M144</f>
        <v>13</v>
      </c>
      <c r="BI47" s="237" t="str">
        <f t="shared" si="15"/>
        <v>V</v>
      </c>
      <c r="BJ47" s="237">
        <f>M7_FINAL!E146</f>
        <v>18.75</v>
      </c>
      <c r="BK47" s="237" t="str">
        <f>M7_FINAL!F146</f>
        <v/>
      </c>
      <c r="BL47" s="237">
        <f>M7_FINAL!G146</f>
        <v>18.75</v>
      </c>
      <c r="BM47" s="237">
        <f>M7_FINAL!H146</f>
        <v>15</v>
      </c>
      <c r="BN47" s="237" t="str">
        <f>M7_FINAL!I146</f>
        <v/>
      </c>
      <c r="BO47" s="237">
        <f>M7_FINAL!J146</f>
        <v>15</v>
      </c>
      <c r="BP47" s="237">
        <f>M7_FINAL!K146</f>
        <v>16.649999999999999</v>
      </c>
      <c r="BQ47" s="237" t="str">
        <f t="shared" si="16"/>
        <v>V</v>
      </c>
      <c r="BR47" s="237">
        <f>M8FINAL!E146</f>
        <v>20</v>
      </c>
      <c r="BS47" s="237" t="str">
        <f>M8FINAL!F146</f>
        <v/>
      </c>
      <c r="BT47" s="237">
        <f>M8FINAL!G146</f>
        <v>20</v>
      </c>
      <c r="BU47" s="237">
        <f>M8FINAL!H146</f>
        <v>14.25</v>
      </c>
      <c r="BV47" s="237" t="str">
        <f>M8FINAL!I146</f>
        <v/>
      </c>
      <c r="BW47" s="237">
        <f>M8FINAL!J146</f>
        <v>14.25</v>
      </c>
      <c r="BX47" s="237">
        <f>M8FINAL!K146</f>
        <v>17.125</v>
      </c>
      <c r="BY47" s="237" t="str">
        <f t="shared" si="17"/>
        <v>V</v>
      </c>
      <c r="BZ47" s="237">
        <f t="shared" si="18"/>
        <v>14.065000000000001</v>
      </c>
      <c r="CA47" s="124" t="str">
        <f t="shared" si="19"/>
        <v xml:space="preserve">Admis(e) </v>
      </c>
      <c r="CB47" s="275" t="s">
        <v>356</v>
      </c>
      <c r="CC47" s="258">
        <v>39</v>
      </c>
    </row>
    <row r="48" spans="2:81">
      <c r="B48" s="101">
        <v>40</v>
      </c>
      <c r="C48" s="130" t="s">
        <v>312</v>
      </c>
      <c r="D48" s="128" t="s">
        <v>251</v>
      </c>
      <c r="E48" s="237">
        <f>'M1 FINAL'!D169</f>
        <v>8.4</v>
      </c>
      <c r="F48" s="237">
        <f>'M1 FINAL'!E169</f>
        <v>12</v>
      </c>
      <c r="G48" s="237">
        <f>'M1 FINAL'!F169</f>
        <v>12</v>
      </c>
      <c r="H48" s="237">
        <f>'M1 FINAL'!G169</f>
        <v>12</v>
      </c>
      <c r="I48" s="237" t="str">
        <f>'M1 FINAL'!H169</f>
        <v/>
      </c>
      <c r="J48" s="237">
        <f>'M1 FINAL'!I169</f>
        <v>12</v>
      </c>
      <c r="K48" s="237">
        <f>'M1 FINAL'!J169</f>
        <v>16</v>
      </c>
      <c r="L48" s="237" t="str">
        <f>'M1 FINAL'!K169</f>
        <v/>
      </c>
      <c r="M48" s="237">
        <f>'M1 FINAL'!L169</f>
        <v>16</v>
      </c>
      <c r="N48" s="237">
        <f>'M1 FINAL'!M169</f>
        <v>13</v>
      </c>
      <c r="O48" s="237" t="str">
        <f t="shared" si="10"/>
        <v>VAR</v>
      </c>
      <c r="P48" s="237">
        <f>'M2 FINAL'!D169</f>
        <v>11.5</v>
      </c>
      <c r="Q48" s="237">
        <f>'M2 FINAL'!E169</f>
        <v>16</v>
      </c>
      <c r="R48" s="237">
        <f>'M2 FINAL'!F169</f>
        <v>12</v>
      </c>
      <c r="S48" s="237">
        <f>'M2 FINAL'!G169</f>
        <v>11</v>
      </c>
      <c r="T48" s="237">
        <f>'M2 FINAL'!H169</f>
        <v>12</v>
      </c>
      <c r="U48" s="237">
        <f>'M2 FINAL'!I169</f>
        <v>12</v>
      </c>
      <c r="V48" s="237">
        <f>'M2 FINAL'!J169</f>
        <v>12</v>
      </c>
      <c r="W48" s="237" t="str">
        <f t="shared" si="11"/>
        <v>VAR</v>
      </c>
      <c r="X48" s="237">
        <f>'M3-FINAL'!E171</f>
        <v>9</v>
      </c>
      <c r="Y48" s="237">
        <f>'M3-FINAL'!F171</f>
        <v>13.25</v>
      </c>
      <c r="Z48" s="237">
        <f>'M3-FINAL'!G171</f>
        <v>12</v>
      </c>
      <c r="AA48" s="237">
        <f>'M3-FINAL'!H171</f>
        <v>14.75</v>
      </c>
      <c r="AB48" s="237" t="str">
        <f>'M3-FINAL'!I171</f>
        <v/>
      </c>
      <c r="AC48" s="237">
        <f>'M3-FINAL'!J171</f>
        <v>14.75</v>
      </c>
      <c r="AD48" s="237">
        <f>'M3-FINAL'!K171</f>
        <v>13.375</v>
      </c>
      <c r="AE48" s="237" t="str">
        <f t="shared" si="12"/>
        <v>VAR</v>
      </c>
      <c r="AF48" s="237">
        <f>'M4_FINAL '!E170</f>
        <v>13.727499999999999</v>
      </c>
      <c r="AG48" s="237" t="str">
        <f>IF('M4_FINAL '!F170="","",'M4_FINAL '!F170)</f>
        <v/>
      </c>
      <c r="AH48" s="237">
        <f>'M4_FINAL '!G170</f>
        <v>13.727499999999999</v>
      </c>
      <c r="AI48" s="237">
        <f>'M4_FINAL '!H170</f>
        <v>8.5</v>
      </c>
      <c r="AJ48" s="237">
        <f>IF('M4_FINAL '!I170="","",'M4_FINAL '!I170)</f>
        <v>12</v>
      </c>
      <c r="AK48" s="237">
        <f>'M4_FINAL '!J170</f>
        <v>12</v>
      </c>
      <c r="AL48" s="237">
        <f>'M4_FINAL '!K170</f>
        <v>12.967400000000001</v>
      </c>
      <c r="AM48" s="237" t="str">
        <f t="shared" si="13"/>
        <v>VAR</v>
      </c>
      <c r="AN48" s="237">
        <f>'M5-FINAL'!D169</f>
        <v>13.5</v>
      </c>
      <c r="AO48" s="237" t="str">
        <f>'M5-FINAL'!E169</f>
        <v/>
      </c>
      <c r="AP48" s="237">
        <f>'M5-FINAL'!F169</f>
        <v>13.5</v>
      </c>
      <c r="AQ48" s="237">
        <f>'M5-FINAL'!G169</f>
        <v>15</v>
      </c>
      <c r="AR48" s="237" t="str">
        <f>'M5-FINAL'!H169</f>
        <v/>
      </c>
      <c r="AS48" s="237">
        <f>'M5-FINAL'!I169</f>
        <v>15</v>
      </c>
      <c r="AT48" s="237">
        <f>'M5-FINAL'!J169</f>
        <v>14</v>
      </c>
      <c r="AU48" s="237" t="str">
        <f>'M5-FINAL'!K169</f>
        <v/>
      </c>
      <c r="AV48" s="237">
        <f>'M5-FINAL'!L169</f>
        <v>14</v>
      </c>
      <c r="AW48" s="237">
        <f>'M5-FINAL'!M169</f>
        <v>14.165000000000003</v>
      </c>
      <c r="AX48" s="237" t="str">
        <f t="shared" si="14"/>
        <v>V</v>
      </c>
      <c r="AY48" s="237">
        <f>'M6-FINAL'!D169</f>
        <v>13</v>
      </c>
      <c r="AZ48" s="237" t="str">
        <f>'M6-FINAL'!E169</f>
        <v/>
      </c>
      <c r="BA48" s="237">
        <f>'M6-FINAL'!F169</f>
        <v>13</v>
      </c>
      <c r="BB48" s="237">
        <f>'M6-FINAL'!G169</f>
        <v>13</v>
      </c>
      <c r="BC48" s="237" t="str">
        <f>'M6-FINAL'!H169</f>
        <v/>
      </c>
      <c r="BD48" s="237">
        <f>'M6-FINAL'!I169</f>
        <v>13</v>
      </c>
      <c r="BE48" s="237">
        <f>'M6-FINAL'!J169</f>
        <v>13</v>
      </c>
      <c r="BF48" s="237" t="str">
        <f>'M6-FINAL'!K169</f>
        <v/>
      </c>
      <c r="BG48" s="237">
        <f>'M6-FINAL'!L169</f>
        <v>13</v>
      </c>
      <c r="BH48" s="237">
        <f>'M6-FINAL'!M169</f>
        <v>13</v>
      </c>
      <c r="BI48" s="237" t="str">
        <f t="shared" si="15"/>
        <v>V</v>
      </c>
      <c r="BJ48" s="237">
        <f>M7_FINAL!E171</f>
        <v>18.25</v>
      </c>
      <c r="BK48" s="237" t="str">
        <f>M7_FINAL!F171</f>
        <v/>
      </c>
      <c r="BL48" s="237">
        <f>M7_FINAL!G171</f>
        <v>18.25</v>
      </c>
      <c r="BM48" s="237">
        <f>M7_FINAL!H171</f>
        <v>15.5</v>
      </c>
      <c r="BN48" s="237" t="str">
        <f>M7_FINAL!I171</f>
        <v/>
      </c>
      <c r="BO48" s="237">
        <f>M7_FINAL!J171</f>
        <v>15.5</v>
      </c>
      <c r="BP48" s="237">
        <f>M7_FINAL!K171</f>
        <v>16.71</v>
      </c>
      <c r="BQ48" s="237" t="str">
        <f t="shared" si="16"/>
        <v>V</v>
      </c>
      <c r="BR48" s="237">
        <f>M8FINAL!E171</f>
        <v>20</v>
      </c>
      <c r="BS48" s="237" t="str">
        <f>M8FINAL!F171</f>
        <v/>
      </c>
      <c r="BT48" s="237">
        <f>M8FINAL!G171</f>
        <v>20</v>
      </c>
      <c r="BU48" s="237">
        <f>M8FINAL!H171</f>
        <v>14.25</v>
      </c>
      <c r="BV48" s="237" t="str">
        <f>M8FINAL!I171</f>
        <v/>
      </c>
      <c r="BW48" s="237">
        <f>M8FINAL!J171</f>
        <v>14.25</v>
      </c>
      <c r="BX48" s="237">
        <f>M8FINAL!K171</f>
        <v>17.125</v>
      </c>
      <c r="BY48" s="237" t="str">
        <f t="shared" si="17"/>
        <v>V</v>
      </c>
      <c r="BZ48" s="237">
        <f t="shared" si="18"/>
        <v>14.0428</v>
      </c>
      <c r="CA48" s="124" t="str">
        <f t="shared" si="19"/>
        <v xml:space="preserve">Admis(e) </v>
      </c>
      <c r="CB48" s="274" t="s">
        <v>312</v>
      </c>
      <c r="CC48" s="258">
        <v>40</v>
      </c>
    </row>
    <row r="49" spans="2:81">
      <c r="B49" s="102">
        <v>41</v>
      </c>
      <c r="C49" s="129" t="s">
        <v>379</v>
      </c>
      <c r="D49" s="128" t="s">
        <v>373</v>
      </c>
      <c r="E49" s="237">
        <f>'M1 FINAL'!D130</f>
        <v>14.600000000000001</v>
      </c>
      <c r="F49" s="237" t="str">
        <f>'M1 FINAL'!E130</f>
        <v/>
      </c>
      <c r="G49" s="237">
        <f>'M1 FINAL'!F130</f>
        <v>14.600000000000001</v>
      </c>
      <c r="H49" s="237">
        <f>'M1 FINAL'!G130</f>
        <v>12</v>
      </c>
      <c r="I49" s="237" t="str">
        <f>'M1 FINAL'!H130</f>
        <v/>
      </c>
      <c r="J49" s="237">
        <f>'M1 FINAL'!I130</f>
        <v>12</v>
      </c>
      <c r="K49" s="237">
        <f>'M1 FINAL'!J130</f>
        <v>17.5</v>
      </c>
      <c r="L49" s="237" t="str">
        <f>'M1 FINAL'!K130</f>
        <v/>
      </c>
      <c r="M49" s="237">
        <f>'M1 FINAL'!L130</f>
        <v>17.5</v>
      </c>
      <c r="N49" s="237">
        <f>'M1 FINAL'!M130</f>
        <v>14.350000000000001</v>
      </c>
      <c r="O49" s="237" t="str">
        <f t="shared" si="10"/>
        <v>V</v>
      </c>
      <c r="P49" s="237">
        <f>'M2 FINAL'!D130</f>
        <v>16</v>
      </c>
      <c r="Q49" s="237" t="str">
        <f>'M2 FINAL'!E130</f>
        <v/>
      </c>
      <c r="R49" s="237">
        <f>'M2 FINAL'!F130</f>
        <v>16</v>
      </c>
      <c r="S49" s="237">
        <f>'M2 FINAL'!G130</f>
        <v>11</v>
      </c>
      <c r="T49" s="237" t="str">
        <f>'M2 FINAL'!H130</f>
        <v/>
      </c>
      <c r="U49" s="237">
        <f>'M2 FINAL'!I130</f>
        <v>11</v>
      </c>
      <c r="V49" s="237">
        <f>'M2 FINAL'!J130</f>
        <v>13.8</v>
      </c>
      <c r="W49" s="237" t="str">
        <f t="shared" si="11"/>
        <v>V</v>
      </c>
      <c r="X49" s="237">
        <f>'M3-FINAL'!E132</f>
        <v>4.25</v>
      </c>
      <c r="Y49" s="237">
        <f>'M3-FINAL'!F132</f>
        <v>10</v>
      </c>
      <c r="Z49" s="237">
        <f>'M3-FINAL'!G132</f>
        <v>10</v>
      </c>
      <c r="AA49" s="237">
        <f>'M3-FINAL'!H132</f>
        <v>13.5</v>
      </c>
      <c r="AB49" s="237" t="str">
        <f>'M3-FINAL'!I132</f>
        <v/>
      </c>
      <c r="AC49" s="237">
        <f>'M3-FINAL'!J132</f>
        <v>13.5</v>
      </c>
      <c r="AD49" s="237">
        <f>'M3-FINAL'!K132</f>
        <v>11.75</v>
      </c>
      <c r="AE49" s="237" t="str">
        <f t="shared" si="12"/>
        <v>VPC</v>
      </c>
      <c r="AF49" s="237">
        <f>'M4_FINAL '!E131</f>
        <v>15.375</v>
      </c>
      <c r="AG49" s="237" t="str">
        <f>IF('M4_FINAL '!F131="","",'M4_FINAL '!F131)</f>
        <v/>
      </c>
      <c r="AH49" s="237">
        <f>'M4_FINAL '!G131</f>
        <v>15.375</v>
      </c>
      <c r="AI49" s="237">
        <f>'M4_FINAL '!H131</f>
        <v>10.75</v>
      </c>
      <c r="AJ49" s="237" t="str">
        <f>IF('M4_FINAL '!I131="","",'M4_FINAL '!I131)</f>
        <v/>
      </c>
      <c r="AK49" s="237">
        <f>'M4_FINAL '!J131</f>
        <v>10.75</v>
      </c>
      <c r="AL49" s="237">
        <f>'M4_FINAL '!K131</f>
        <v>13.340000000000002</v>
      </c>
      <c r="AM49" s="237" t="str">
        <f t="shared" si="13"/>
        <v>V</v>
      </c>
      <c r="AN49" s="237">
        <f>'M5-FINAL'!D130</f>
        <v>14.8</v>
      </c>
      <c r="AO49" s="237" t="str">
        <f>'M5-FINAL'!E130</f>
        <v/>
      </c>
      <c r="AP49" s="237">
        <f>'M5-FINAL'!F130</f>
        <v>14.8</v>
      </c>
      <c r="AQ49" s="237">
        <f>'M5-FINAL'!G130</f>
        <v>15</v>
      </c>
      <c r="AR49" s="237" t="str">
        <f>'M5-FINAL'!H130</f>
        <v/>
      </c>
      <c r="AS49" s="237">
        <f>'M5-FINAL'!I130</f>
        <v>15</v>
      </c>
      <c r="AT49" s="237">
        <f>'M5-FINAL'!J130</f>
        <v>13</v>
      </c>
      <c r="AU49" s="237" t="str">
        <f>'M5-FINAL'!K130</f>
        <v/>
      </c>
      <c r="AV49" s="237">
        <f>'M5-FINAL'!L130</f>
        <v>13</v>
      </c>
      <c r="AW49" s="237">
        <f>'M5-FINAL'!M130</f>
        <v>14.254</v>
      </c>
      <c r="AX49" s="237" t="str">
        <f t="shared" si="14"/>
        <v>V</v>
      </c>
      <c r="AY49" s="237">
        <f>'M6-FINAL'!D130</f>
        <v>15.5</v>
      </c>
      <c r="AZ49" s="237" t="str">
        <f>'M6-FINAL'!E130</f>
        <v/>
      </c>
      <c r="BA49" s="237">
        <f>'M6-FINAL'!F130</f>
        <v>15.5</v>
      </c>
      <c r="BB49" s="237">
        <f>'M6-FINAL'!G130</f>
        <v>15.5</v>
      </c>
      <c r="BC49" s="237" t="str">
        <f>'M6-FINAL'!H130</f>
        <v/>
      </c>
      <c r="BD49" s="237">
        <f>'M6-FINAL'!I130</f>
        <v>15.5</v>
      </c>
      <c r="BE49" s="237">
        <f>'M6-FINAL'!J130</f>
        <v>12.5</v>
      </c>
      <c r="BF49" s="237" t="str">
        <f>'M6-FINAL'!K130</f>
        <v/>
      </c>
      <c r="BG49" s="237">
        <f>'M6-FINAL'!L130</f>
        <v>12.5</v>
      </c>
      <c r="BH49" s="237">
        <f>'M6-FINAL'!M130</f>
        <v>14.6</v>
      </c>
      <c r="BI49" s="237" t="str">
        <f t="shared" si="15"/>
        <v>V</v>
      </c>
      <c r="BJ49" s="237">
        <f>M7_FINAL!E132</f>
        <v>17.5</v>
      </c>
      <c r="BK49" s="237" t="str">
        <f>M7_FINAL!F132</f>
        <v/>
      </c>
      <c r="BL49" s="237">
        <f>M7_FINAL!G132</f>
        <v>17.5</v>
      </c>
      <c r="BM49" s="237">
        <f>M7_FINAL!H132</f>
        <v>14.5</v>
      </c>
      <c r="BN49" s="237" t="str">
        <f>M7_FINAL!I132</f>
        <v/>
      </c>
      <c r="BO49" s="237">
        <f>M7_FINAL!J132</f>
        <v>14.5</v>
      </c>
      <c r="BP49" s="237">
        <f>M7_FINAL!K132</f>
        <v>15.82</v>
      </c>
      <c r="BQ49" s="237" t="str">
        <f t="shared" si="16"/>
        <v>V</v>
      </c>
      <c r="BR49" s="237">
        <f>M8FINAL!E132</f>
        <v>14</v>
      </c>
      <c r="BS49" s="237" t="str">
        <f>M8FINAL!F132</f>
        <v/>
      </c>
      <c r="BT49" s="237">
        <f>M8FINAL!G132</f>
        <v>14</v>
      </c>
      <c r="BU49" s="237">
        <f>M8FINAL!H132</f>
        <v>14</v>
      </c>
      <c r="BV49" s="237" t="str">
        <f>M8FINAL!I132</f>
        <v/>
      </c>
      <c r="BW49" s="237">
        <f>M8FINAL!J132</f>
        <v>14</v>
      </c>
      <c r="BX49" s="237">
        <f>M8FINAL!K132</f>
        <v>14</v>
      </c>
      <c r="BY49" s="237" t="str">
        <f t="shared" si="17"/>
        <v>V</v>
      </c>
      <c r="BZ49" s="237">
        <f t="shared" si="18"/>
        <v>13.989250000000002</v>
      </c>
      <c r="CA49" s="124" t="str">
        <f t="shared" si="19"/>
        <v xml:space="preserve">Admis(e) </v>
      </c>
      <c r="CB49" s="275" t="s">
        <v>379</v>
      </c>
      <c r="CC49" s="258">
        <v>41</v>
      </c>
    </row>
    <row r="50" spans="2:81">
      <c r="B50" s="101">
        <v>42</v>
      </c>
      <c r="C50" s="129" t="s">
        <v>567</v>
      </c>
      <c r="D50" s="128" t="s">
        <v>566</v>
      </c>
      <c r="E50" s="237">
        <f>'M1 FINAL'!D15</f>
        <v>7.4</v>
      </c>
      <c r="F50" s="237">
        <f>'M1 FINAL'!E15</f>
        <v>11</v>
      </c>
      <c r="G50" s="237">
        <f>'M1 FINAL'!F15</f>
        <v>11</v>
      </c>
      <c r="H50" s="237">
        <f>'M1 FINAL'!G15</f>
        <v>12</v>
      </c>
      <c r="I50" s="237" t="str">
        <f>'M1 FINAL'!H15</f>
        <v/>
      </c>
      <c r="J50" s="237">
        <f>'M1 FINAL'!I15</f>
        <v>12</v>
      </c>
      <c r="K50" s="237">
        <f>'M1 FINAL'!J15</f>
        <v>16</v>
      </c>
      <c r="L50" s="237" t="str">
        <f>'M1 FINAL'!K15</f>
        <v/>
      </c>
      <c r="M50" s="237">
        <f>'M1 FINAL'!L15</f>
        <v>16</v>
      </c>
      <c r="N50" s="237">
        <f>'M1 FINAL'!M15</f>
        <v>12.625</v>
      </c>
      <c r="O50" s="237" t="str">
        <f t="shared" si="10"/>
        <v>VAR</v>
      </c>
      <c r="P50" s="237">
        <f>'M2 FINAL'!D15</f>
        <v>14.75</v>
      </c>
      <c r="Q50" s="237" t="str">
        <f>'M2 FINAL'!E15</f>
        <v/>
      </c>
      <c r="R50" s="237">
        <f>'M2 FINAL'!F15</f>
        <v>14.75</v>
      </c>
      <c r="S50" s="237">
        <f>'M2 FINAL'!G15</f>
        <v>12.25</v>
      </c>
      <c r="T50" s="237" t="str">
        <f>'M2 FINAL'!H15</f>
        <v/>
      </c>
      <c r="U50" s="237">
        <f>'M2 FINAL'!I15</f>
        <v>12.25</v>
      </c>
      <c r="V50" s="237">
        <f>'M2 FINAL'!J15</f>
        <v>13.650000000000002</v>
      </c>
      <c r="W50" s="237" t="str">
        <f t="shared" si="11"/>
        <v>V</v>
      </c>
      <c r="X50" s="237">
        <f>'M3-FINAL'!E17</f>
        <v>7.875</v>
      </c>
      <c r="Y50" s="237">
        <f>'M3-FINAL'!F17</f>
        <v>12.75</v>
      </c>
      <c r="Z50" s="237">
        <f>'M3-FINAL'!G17</f>
        <v>12</v>
      </c>
      <c r="AA50" s="237">
        <f>'M3-FINAL'!H17</f>
        <v>15</v>
      </c>
      <c r="AB50" s="237" t="str">
        <f>'M3-FINAL'!I17</f>
        <v/>
      </c>
      <c r="AC50" s="237">
        <f>'M3-FINAL'!J17</f>
        <v>15</v>
      </c>
      <c r="AD50" s="237">
        <f>'M3-FINAL'!K17</f>
        <v>13.5</v>
      </c>
      <c r="AE50" s="237" t="str">
        <f t="shared" si="12"/>
        <v>VAR</v>
      </c>
      <c r="AF50" s="237">
        <f>'M4_FINAL '!E16</f>
        <v>14.625</v>
      </c>
      <c r="AG50" s="237" t="str">
        <f>IF('M4_FINAL '!F16="","",'M4_FINAL '!F16)</f>
        <v/>
      </c>
      <c r="AH50" s="237">
        <f>'M4_FINAL '!G16</f>
        <v>14.625</v>
      </c>
      <c r="AI50" s="237">
        <f>'M4_FINAL '!H16</f>
        <v>11.5</v>
      </c>
      <c r="AJ50" s="237" t="str">
        <f>IF('M4_FINAL '!I16="","",'M4_FINAL '!I16)</f>
        <v/>
      </c>
      <c r="AK50" s="237">
        <f>'M4_FINAL '!J16</f>
        <v>11.5</v>
      </c>
      <c r="AL50" s="237">
        <f>'M4_FINAL '!K16</f>
        <v>13.25</v>
      </c>
      <c r="AM50" s="237" t="str">
        <f t="shared" si="13"/>
        <v>V</v>
      </c>
      <c r="AN50" s="237">
        <f>'M5-FINAL'!D15</f>
        <v>11.6</v>
      </c>
      <c r="AO50" s="237" t="str">
        <f>'M5-FINAL'!E15</f>
        <v/>
      </c>
      <c r="AP50" s="237">
        <f>'M5-FINAL'!F15</f>
        <v>11.6</v>
      </c>
      <c r="AQ50" s="237">
        <f>'M5-FINAL'!G15</f>
        <v>14</v>
      </c>
      <c r="AR50" s="237" t="str">
        <f>'M5-FINAL'!H15</f>
        <v/>
      </c>
      <c r="AS50" s="237">
        <f>'M5-FINAL'!I15</f>
        <v>14</v>
      </c>
      <c r="AT50" s="237">
        <f>'M5-FINAL'!J15</f>
        <v>14</v>
      </c>
      <c r="AU50" s="237" t="str">
        <f>'M5-FINAL'!K15</f>
        <v/>
      </c>
      <c r="AV50" s="237">
        <f>'M5-FINAL'!L15</f>
        <v>14</v>
      </c>
      <c r="AW50" s="237">
        <f>'M5-FINAL'!M15</f>
        <v>13.208000000000002</v>
      </c>
      <c r="AX50" s="237" t="str">
        <f t="shared" si="14"/>
        <v>V</v>
      </c>
      <c r="AY50" s="237">
        <f>'M6-FINAL'!D15</f>
        <v>12</v>
      </c>
      <c r="AZ50" s="237" t="str">
        <f>'M6-FINAL'!E15</f>
        <v/>
      </c>
      <c r="BA50" s="237">
        <f>'M6-FINAL'!F15</f>
        <v>12</v>
      </c>
      <c r="BB50" s="237">
        <f>'M6-FINAL'!G15</f>
        <v>12</v>
      </c>
      <c r="BC50" s="237" t="str">
        <f>'M6-FINAL'!H15</f>
        <v/>
      </c>
      <c r="BD50" s="237">
        <f>'M6-FINAL'!I15</f>
        <v>12</v>
      </c>
      <c r="BE50" s="237">
        <f>'M6-FINAL'!J15</f>
        <v>12</v>
      </c>
      <c r="BF50" s="237" t="str">
        <f>'M6-FINAL'!K15</f>
        <v/>
      </c>
      <c r="BG50" s="237">
        <f>'M6-FINAL'!L15</f>
        <v>12</v>
      </c>
      <c r="BH50" s="237">
        <f>'M6-FINAL'!M15</f>
        <v>12</v>
      </c>
      <c r="BI50" s="237" t="str">
        <f t="shared" si="15"/>
        <v>V</v>
      </c>
      <c r="BJ50" s="237">
        <f>M7_FINAL!E17</f>
        <v>19</v>
      </c>
      <c r="BK50" s="237" t="str">
        <f>M7_FINAL!F17</f>
        <v/>
      </c>
      <c r="BL50" s="237">
        <f>M7_FINAL!G17</f>
        <v>19</v>
      </c>
      <c r="BM50" s="237">
        <f>M7_FINAL!H17</f>
        <v>14.5</v>
      </c>
      <c r="BN50" s="237" t="str">
        <f>M7_FINAL!I17</f>
        <v/>
      </c>
      <c r="BO50" s="237">
        <f>M7_FINAL!J17</f>
        <v>14.5</v>
      </c>
      <c r="BP50" s="237">
        <f>M7_FINAL!K17</f>
        <v>16.48</v>
      </c>
      <c r="BQ50" s="237" t="str">
        <f t="shared" si="16"/>
        <v>V</v>
      </c>
      <c r="BR50" s="237">
        <f>M8FINAL!E17</f>
        <v>20</v>
      </c>
      <c r="BS50" s="237" t="str">
        <f>M8FINAL!F17</f>
        <v/>
      </c>
      <c r="BT50" s="237">
        <f>M8FINAL!G17</f>
        <v>20</v>
      </c>
      <c r="BU50" s="237">
        <f>M8FINAL!H17</f>
        <v>14</v>
      </c>
      <c r="BV50" s="237" t="str">
        <f>M8FINAL!I17</f>
        <v/>
      </c>
      <c r="BW50" s="237">
        <f>M8FINAL!J17</f>
        <v>14</v>
      </c>
      <c r="BX50" s="237">
        <f>M8FINAL!K17</f>
        <v>17</v>
      </c>
      <c r="BY50" s="237" t="str">
        <f t="shared" si="17"/>
        <v>V</v>
      </c>
      <c r="BZ50" s="237">
        <f t="shared" si="18"/>
        <v>13.964125000000001</v>
      </c>
      <c r="CA50" s="124" t="str">
        <f t="shared" si="19"/>
        <v xml:space="preserve">Admis(e) </v>
      </c>
      <c r="CB50" s="275" t="s">
        <v>567</v>
      </c>
      <c r="CC50" s="258">
        <v>42</v>
      </c>
    </row>
    <row r="51" spans="2:81">
      <c r="B51" s="102">
        <v>43</v>
      </c>
      <c r="C51" s="129" t="s">
        <v>564</v>
      </c>
      <c r="D51" s="128" t="s">
        <v>563</v>
      </c>
      <c r="E51" s="237">
        <f>'M1 FINAL'!D17</f>
        <v>8.6</v>
      </c>
      <c r="F51" s="237">
        <f>'M1 FINAL'!E17</f>
        <v>12</v>
      </c>
      <c r="G51" s="237">
        <f>'M1 FINAL'!F17</f>
        <v>12</v>
      </c>
      <c r="H51" s="237">
        <f>'M1 FINAL'!G17</f>
        <v>13</v>
      </c>
      <c r="I51" s="237" t="str">
        <f>'M1 FINAL'!H17</f>
        <v/>
      </c>
      <c r="J51" s="237">
        <f>'M1 FINAL'!I17</f>
        <v>13</v>
      </c>
      <c r="K51" s="237">
        <f>'M1 FINAL'!J17</f>
        <v>12</v>
      </c>
      <c r="L51" s="237" t="str">
        <f>'M1 FINAL'!K17</f>
        <v/>
      </c>
      <c r="M51" s="237">
        <f>'M1 FINAL'!L17</f>
        <v>12</v>
      </c>
      <c r="N51" s="237">
        <f>'M1 FINAL'!M17</f>
        <v>12.375</v>
      </c>
      <c r="O51" s="237" t="str">
        <f t="shared" si="10"/>
        <v>VAR</v>
      </c>
      <c r="P51" s="237">
        <f>'M2 FINAL'!D17</f>
        <v>7</v>
      </c>
      <c r="Q51" s="237">
        <f>'M2 FINAL'!E17</f>
        <v>12</v>
      </c>
      <c r="R51" s="237">
        <f>'M2 FINAL'!F17</f>
        <v>12</v>
      </c>
      <c r="S51" s="237">
        <f>'M2 FINAL'!G17</f>
        <v>8.75</v>
      </c>
      <c r="T51" s="237">
        <f>'M2 FINAL'!H17</f>
        <v>11.5</v>
      </c>
      <c r="U51" s="237">
        <f>'M2 FINAL'!I17</f>
        <v>11.5</v>
      </c>
      <c r="V51" s="237">
        <f>'M2 FINAL'!J17</f>
        <v>11.780000000000001</v>
      </c>
      <c r="W51" s="237" t="str">
        <f t="shared" si="11"/>
        <v>VPC</v>
      </c>
      <c r="X51" s="237">
        <f>'M3-FINAL'!E19</f>
        <v>3.25</v>
      </c>
      <c r="Y51" s="237">
        <f>'M3-FINAL'!F19</f>
        <v>9</v>
      </c>
      <c r="Z51" s="237">
        <f>'M3-FINAL'!G19</f>
        <v>9</v>
      </c>
      <c r="AA51" s="237">
        <f>'M3-FINAL'!H19</f>
        <v>17.25</v>
      </c>
      <c r="AB51" s="237" t="str">
        <f>'M3-FINAL'!I19</f>
        <v/>
      </c>
      <c r="AC51" s="237">
        <f>'M3-FINAL'!J19</f>
        <v>17.25</v>
      </c>
      <c r="AD51" s="237">
        <f>'M3-FINAL'!K19</f>
        <v>13.125</v>
      </c>
      <c r="AE51" s="237" t="str">
        <f t="shared" si="12"/>
        <v>VAR</v>
      </c>
      <c r="AF51" s="237">
        <f>'M4_FINAL '!E18</f>
        <v>14.625</v>
      </c>
      <c r="AG51" s="237" t="str">
        <f>IF('M4_FINAL '!F18="","",'M4_FINAL '!F18)</f>
        <v/>
      </c>
      <c r="AH51" s="237">
        <f>'M4_FINAL '!G18</f>
        <v>14.625</v>
      </c>
      <c r="AI51" s="237">
        <f>'M4_FINAL '!H18</f>
        <v>12.75</v>
      </c>
      <c r="AJ51" s="237" t="str">
        <f>IF('M4_FINAL '!I18="","",'M4_FINAL '!I18)</f>
        <v/>
      </c>
      <c r="AK51" s="237">
        <f>'M4_FINAL '!J18</f>
        <v>12.75</v>
      </c>
      <c r="AL51" s="237">
        <f>'M4_FINAL '!K18</f>
        <v>13.8</v>
      </c>
      <c r="AM51" s="237" t="str">
        <f t="shared" si="13"/>
        <v>V</v>
      </c>
      <c r="AN51" s="237">
        <f>'M5-FINAL'!D17</f>
        <v>12</v>
      </c>
      <c r="AO51" s="237" t="str">
        <f>'M5-FINAL'!E17</f>
        <v/>
      </c>
      <c r="AP51" s="237">
        <f>'M5-FINAL'!F17</f>
        <v>12</v>
      </c>
      <c r="AQ51" s="237">
        <f>'M5-FINAL'!G17</f>
        <v>16</v>
      </c>
      <c r="AR51" s="237" t="str">
        <f>'M5-FINAL'!H17</f>
        <v/>
      </c>
      <c r="AS51" s="237">
        <f>'M5-FINAL'!I17</f>
        <v>16</v>
      </c>
      <c r="AT51" s="237">
        <f>'M5-FINAL'!J17</f>
        <v>14</v>
      </c>
      <c r="AU51" s="237" t="str">
        <f>'M5-FINAL'!K17</f>
        <v/>
      </c>
      <c r="AV51" s="237">
        <f>'M5-FINAL'!L17</f>
        <v>14</v>
      </c>
      <c r="AW51" s="237">
        <f>'M5-FINAL'!M17</f>
        <v>14</v>
      </c>
      <c r="AX51" s="237" t="str">
        <f t="shared" si="14"/>
        <v>V</v>
      </c>
      <c r="AY51" s="237">
        <f>'M6-FINAL'!D17</f>
        <v>12</v>
      </c>
      <c r="AZ51" s="237" t="str">
        <f>'M6-FINAL'!E17</f>
        <v/>
      </c>
      <c r="BA51" s="237">
        <f>'M6-FINAL'!F17</f>
        <v>12</v>
      </c>
      <c r="BB51" s="237">
        <f>'M6-FINAL'!G17</f>
        <v>12</v>
      </c>
      <c r="BC51" s="237" t="str">
        <f>'M6-FINAL'!H17</f>
        <v/>
      </c>
      <c r="BD51" s="237">
        <f>'M6-FINAL'!I17</f>
        <v>12</v>
      </c>
      <c r="BE51" s="237">
        <f>'M6-FINAL'!J17</f>
        <v>12.5</v>
      </c>
      <c r="BF51" s="237" t="str">
        <f>'M6-FINAL'!K17</f>
        <v/>
      </c>
      <c r="BG51" s="237">
        <f>'M6-FINAL'!L17</f>
        <v>12.5</v>
      </c>
      <c r="BH51" s="237">
        <f>'M6-FINAL'!M17</f>
        <v>12.15</v>
      </c>
      <c r="BI51" s="237" t="str">
        <f t="shared" si="15"/>
        <v>V</v>
      </c>
      <c r="BJ51" s="237">
        <f>M7_FINAL!E19</f>
        <v>18.25</v>
      </c>
      <c r="BK51" s="237" t="str">
        <f>M7_FINAL!F19</f>
        <v/>
      </c>
      <c r="BL51" s="237">
        <f>M7_FINAL!G19</f>
        <v>18.25</v>
      </c>
      <c r="BM51" s="237">
        <f>M7_FINAL!H19</f>
        <v>15.5</v>
      </c>
      <c r="BN51" s="237" t="str">
        <f>M7_FINAL!I19</f>
        <v/>
      </c>
      <c r="BO51" s="237">
        <f>M7_FINAL!J19</f>
        <v>15.5</v>
      </c>
      <c r="BP51" s="237">
        <f>M7_FINAL!K19</f>
        <v>16.71</v>
      </c>
      <c r="BQ51" s="237" t="str">
        <f t="shared" si="16"/>
        <v>V</v>
      </c>
      <c r="BR51" s="237">
        <f>M8FINAL!E19</f>
        <v>20</v>
      </c>
      <c r="BS51" s="237" t="str">
        <f>M8FINAL!F19</f>
        <v/>
      </c>
      <c r="BT51" s="237">
        <f>M8FINAL!G19</f>
        <v>20</v>
      </c>
      <c r="BU51" s="237">
        <f>M8FINAL!H19</f>
        <v>14.75</v>
      </c>
      <c r="BV51" s="237" t="str">
        <f>M8FINAL!I19</f>
        <v/>
      </c>
      <c r="BW51" s="237">
        <f>M8FINAL!J19</f>
        <v>14.75</v>
      </c>
      <c r="BX51" s="237">
        <f>M8FINAL!K19</f>
        <v>17.375</v>
      </c>
      <c r="BY51" s="237" t="str">
        <f t="shared" si="17"/>
        <v>V</v>
      </c>
      <c r="BZ51" s="237">
        <f t="shared" si="18"/>
        <v>13.914375</v>
      </c>
      <c r="CA51" s="124" t="str">
        <f t="shared" si="19"/>
        <v xml:space="preserve">Admis(e) </v>
      </c>
      <c r="CB51" s="275" t="s">
        <v>564</v>
      </c>
      <c r="CC51" s="258">
        <v>43</v>
      </c>
    </row>
    <row r="52" spans="2:81">
      <c r="B52" s="101">
        <v>44</v>
      </c>
      <c r="C52" s="130" t="s">
        <v>509</v>
      </c>
      <c r="D52" s="128" t="s">
        <v>508</v>
      </c>
      <c r="E52" s="237">
        <f>'M1 FINAL'!D52</f>
        <v>14.600000000000001</v>
      </c>
      <c r="F52" s="237" t="str">
        <f>'M1 FINAL'!E52</f>
        <v/>
      </c>
      <c r="G52" s="237">
        <f>'M1 FINAL'!F52</f>
        <v>14.600000000000001</v>
      </c>
      <c r="H52" s="237">
        <f>'M1 FINAL'!G52</f>
        <v>10</v>
      </c>
      <c r="I52" s="237" t="str">
        <f>'M1 FINAL'!H52</f>
        <v/>
      </c>
      <c r="J52" s="237">
        <f>'M1 FINAL'!I52</f>
        <v>10</v>
      </c>
      <c r="K52" s="237">
        <f>'M1 FINAL'!J52</f>
        <v>12</v>
      </c>
      <c r="L52" s="237" t="str">
        <f>'M1 FINAL'!K52</f>
        <v/>
      </c>
      <c r="M52" s="237">
        <f>'M1 FINAL'!L52</f>
        <v>12</v>
      </c>
      <c r="N52" s="237">
        <f>'M1 FINAL'!M52</f>
        <v>12.225000000000001</v>
      </c>
      <c r="O52" s="237" t="str">
        <f t="shared" si="10"/>
        <v>V</v>
      </c>
      <c r="P52" s="237">
        <f>'M2 FINAL'!D52</f>
        <v>9.5</v>
      </c>
      <c r="Q52" s="237">
        <f>'M2 FINAL'!E52</f>
        <v>17</v>
      </c>
      <c r="R52" s="237">
        <f>'M2 FINAL'!F52</f>
        <v>12</v>
      </c>
      <c r="S52" s="237">
        <f>'M2 FINAL'!G52</f>
        <v>10.5</v>
      </c>
      <c r="T52" s="237">
        <f>'M2 FINAL'!H52</f>
        <v>10.5</v>
      </c>
      <c r="U52" s="237">
        <f>'M2 FINAL'!I52</f>
        <v>10.5</v>
      </c>
      <c r="V52" s="237">
        <f>'M2 FINAL'!J52</f>
        <v>11.34</v>
      </c>
      <c r="W52" s="237" t="str">
        <f t="shared" si="11"/>
        <v>VPC</v>
      </c>
      <c r="X52" s="237">
        <f>'M3-FINAL'!E54</f>
        <v>5.375</v>
      </c>
      <c r="Y52" s="237">
        <f>'M3-FINAL'!F54</f>
        <v>14.5</v>
      </c>
      <c r="Z52" s="237">
        <f>'M3-FINAL'!G54</f>
        <v>12</v>
      </c>
      <c r="AA52" s="237">
        <f>'M3-FINAL'!H54</f>
        <v>14.5</v>
      </c>
      <c r="AB52" s="237" t="str">
        <f>'M3-FINAL'!I54</f>
        <v/>
      </c>
      <c r="AC52" s="237">
        <f>'M3-FINAL'!J54</f>
        <v>14.5</v>
      </c>
      <c r="AD52" s="237">
        <f>'M3-FINAL'!K54</f>
        <v>13.25</v>
      </c>
      <c r="AE52" s="237" t="str">
        <f t="shared" si="12"/>
        <v>VAR</v>
      </c>
      <c r="AF52" s="237">
        <f>'M4_FINAL '!E53</f>
        <v>12.125</v>
      </c>
      <c r="AG52" s="237" t="str">
        <f>IF('M4_FINAL '!F53="","",'M4_FINAL '!F53)</f>
        <v/>
      </c>
      <c r="AH52" s="237">
        <f>'M4_FINAL '!G53</f>
        <v>12.125</v>
      </c>
      <c r="AI52" s="237">
        <f>'M4_FINAL '!H53</f>
        <v>9</v>
      </c>
      <c r="AJ52" s="237">
        <f>IF('M4_FINAL '!I53="","",'M4_FINAL '!I53)</f>
        <v>9</v>
      </c>
      <c r="AK52" s="237">
        <f>'M4_FINAL '!J53</f>
        <v>9</v>
      </c>
      <c r="AL52" s="237">
        <f>'M4_FINAL '!K53</f>
        <v>10.75</v>
      </c>
      <c r="AM52" s="237" t="str">
        <f t="shared" si="13"/>
        <v>VPC</v>
      </c>
      <c r="AN52" s="237">
        <f>'M5-FINAL'!D52</f>
        <v>15.4</v>
      </c>
      <c r="AO52" s="237" t="str">
        <f>'M5-FINAL'!E52</f>
        <v/>
      </c>
      <c r="AP52" s="237">
        <f>'M5-FINAL'!F52</f>
        <v>15.4</v>
      </c>
      <c r="AQ52" s="237">
        <f>'M5-FINAL'!G52</f>
        <v>15.5</v>
      </c>
      <c r="AR52" s="237" t="str">
        <f>'M5-FINAL'!H52</f>
        <v/>
      </c>
      <c r="AS52" s="237">
        <f>'M5-FINAL'!I52</f>
        <v>15.5</v>
      </c>
      <c r="AT52" s="237">
        <f>'M5-FINAL'!J52</f>
        <v>13</v>
      </c>
      <c r="AU52" s="237" t="str">
        <f>'M5-FINAL'!K52</f>
        <v/>
      </c>
      <c r="AV52" s="237">
        <f>'M5-FINAL'!L52</f>
        <v>13</v>
      </c>
      <c r="AW52" s="237">
        <f>'M5-FINAL'!M52</f>
        <v>14.617000000000001</v>
      </c>
      <c r="AX52" s="237" t="str">
        <f t="shared" si="14"/>
        <v>V</v>
      </c>
      <c r="AY52" s="237">
        <f>'M6-FINAL'!D52</f>
        <v>17</v>
      </c>
      <c r="AZ52" s="237" t="str">
        <f>'M6-FINAL'!E52</f>
        <v/>
      </c>
      <c r="BA52" s="237">
        <f>'M6-FINAL'!F52</f>
        <v>17</v>
      </c>
      <c r="BB52" s="237">
        <f>'M6-FINAL'!G52</f>
        <v>17</v>
      </c>
      <c r="BC52" s="237" t="str">
        <f>'M6-FINAL'!H52</f>
        <v/>
      </c>
      <c r="BD52" s="237">
        <f>'M6-FINAL'!I52</f>
        <v>17</v>
      </c>
      <c r="BE52" s="237">
        <f>'M6-FINAL'!J52</f>
        <v>12.5</v>
      </c>
      <c r="BF52" s="237" t="str">
        <f>'M6-FINAL'!K52</f>
        <v/>
      </c>
      <c r="BG52" s="237">
        <f>'M6-FINAL'!L52</f>
        <v>12.5</v>
      </c>
      <c r="BH52" s="237">
        <f>'M6-FINAL'!M52</f>
        <v>15.65</v>
      </c>
      <c r="BI52" s="237" t="str">
        <f t="shared" si="15"/>
        <v>V</v>
      </c>
      <c r="BJ52" s="237">
        <f>M7_FINAL!E54</f>
        <v>18</v>
      </c>
      <c r="BK52" s="237" t="str">
        <f>M7_FINAL!F54</f>
        <v/>
      </c>
      <c r="BL52" s="237">
        <f>M7_FINAL!G54</f>
        <v>18</v>
      </c>
      <c r="BM52" s="237">
        <f>M7_FINAL!H54</f>
        <v>14.5</v>
      </c>
      <c r="BN52" s="237" t="str">
        <f>M7_FINAL!I54</f>
        <v/>
      </c>
      <c r="BO52" s="237">
        <f>M7_FINAL!J54</f>
        <v>14.5</v>
      </c>
      <c r="BP52" s="237">
        <f>M7_FINAL!K54</f>
        <v>16.04</v>
      </c>
      <c r="BQ52" s="237" t="str">
        <f t="shared" si="16"/>
        <v>V</v>
      </c>
      <c r="BR52" s="237">
        <f>M8FINAL!E54</f>
        <v>20</v>
      </c>
      <c r="BS52" s="237" t="str">
        <f>M8FINAL!F54</f>
        <v/>
      </c>
      <c r="BT52" s="237">
        <f>M8FINAL!G54</f>
        <v>20</v>
      </c>
      <c r="BU52" s="237">
        <f>M8FINAL!H54</f>
        <v>14.75</v>
      </c>
      <c r="BV52" s="237" t="str">
        <f>M8FINAL!I54</f>
        <v/>
      </c>
      <c r="BW52" s="237">
        <f>M8FINAL!J54</f>
        <v>14.75</v>
      </c>
      <c r="BX52" s="237">
        <f>M8FINAL!K54</f>
        <v>17.375</v>
      </c>
      <c r="BY52" s="237" t="str">
        <f t="shared" si="17"/>
        <v>V</v>
      </c>
      <c r="BZ52" s="237">
        <f t="shared" si="18"/>
        <v>13.905875000000002</v>
      </c>
      <c r="CA52" s="124" t="str">
        <f t="shared" si="19"/>
        <v xml:space="preserve">Admis(e) </v>
      </c>
      <c r="CB52" s="274" t="s">
        <v>509</v>
      </c>
      <c r="CC52" s="258">
        <v>44</v>
      </c>
    </row>
    <row r="53" spans="2:81">
      <c r="B53" s="102">
        <v>45</v>
      </c>
      <c r="C53" s="130" t="s">
        <v>341</v>
      </c>
      <c r="D53" s="128" t="s">
        <v>340</v>
      </c>
      <c r="E53" s="237">
        <f>'M1 FINAL'!D153</f>
        <v>8.4</v>
      </c>
      <c r="F53" s="237">
        <f>'M1 FINAL'!E153</f>
        <v>12</v>
      </c>
      <c r="G53" s="237">
        <f>'M1 FINAL'!F153</f>
        <v>12</v>
      </c>
      <c r="H53" s="237">
        <f>'M1 FINAL'!G153</f>
        <v>11</v>
      </c>
      <c r="I53" s="237">
        <f>'M1 FINAL'!H153</f>
        <v>13</v>
      </c>
      <c r="J53" s="237">
        <f>'M1 FINAL'!I153</f>
        <v>12</v>
      </c>
      <c r="K53" s="237">
        <f>'M1 FINAL'!J153</f>
        <v>12</v>
      </c>
      <c r="L53" s="237" t="str">
        <f>'M1 FINAL'!K153</f>
        <v/>
      </c>
      <c r="M53" s="237">
        <f>'M1 FINAL'!L153</f>
        <v>12</v>
      </c>
      <c r="N53" s="237">
        <f>'M1 FINAL'!M153</f>
        <v>12</v>
      </c>
      <c r="O53" s="237" t="str">
        <f t="shared" si="10"/>
        <v>VAR</v>
      </c>
      <c r="P53" s="237">
        <f>'M2 FINAL'!D153</f>
        <v>8.25</v>
      </c>
      <c r="Q53" s="237">
        <f>'M2 FINAL'!E153</f>
        <v>12</v>
      </c>
      <c r="R53" s="237">
        <f>'M2 FINAL'!F153</f>
        <v>12</v>
      </c>
      <c r="S53" s="237">
        <f>'M2 FINAL'!G153</f>
        <v>8.75</v>
      </c>
      <c r="T53" s="237">
        <f>'M2 FINAL'!H153</f>
        <v>12</v>
      </c>
      <c r="U53" s="237">
        <f>'M2 FINAL'!I153</f>
        <v>12</v>
      </c>
      <c r="V53" s="237">
        <f>'M2 FINAL'!J153</f>
        <v>12</v>
      </c>
      <c r="W53" s="237" t="str">
        <f t="shared" si="11"/>
        <v>VAR</v>
      </c>
      <c r="X53" s="237">
        <f>'M3-FINAL'!E155</f>
        <v>12.5</v>
      </c>
      <c r="Y53" s="237" t="str">
        <f>'M3-FINAL'!F155</f>
        <v/>
      </c>
      <c r="Z53" s="237">
        <f>'M3-FINAL'!G155</f>
        <v>12.5</v>
      </c>
      <c r="AA53" s="237">
        <f>'M3-FINAL'!H155</f>
        <v>16.5</v>
      </c>
      <c r="AB53" s="237" t="str">
        <f>'M3-FINAL'!I155</f>
        <v/>
      </c>
      <c r="AC53" s="237">
        <f>'M3-FINAL'!J155</f>
        <v>16.5</v>
      </c>
      <c r="AD53" s="237">
        <f>'M3-FINAL'!K155</f>
        <v>14.5</v>
      </c>
      <c r="AE53" s="237" t="str">
        <f t="shared" si="12"/>
        <v>V</v>
      </c>
      <c r="AF53" s="237">
        <f>'M4_FINAL '!E154</f>
        <v>13.875</v>
      </c>
      <c r="AG53" s="237" t="str">
        <f>IF('M4_FINAL '!F154="","",'M4_FINAL '!F154)</f>
        <v/>
      </c>
      <c r="AH53" s="237">
        <f>'M4_FINAL '!G154</f>
        <v>13.875</v>
      </c>
      <c r="AI53" s="237">
        <f>'M4_FINAL '!H154</f>
        <v>10.5</v>
      </c>
      <c r="AJ53" s="237" t="str">
        <f>IF('M4_FINAL '!I154="","",'M4_FINAL '!I154)</f>
        <v/>
      </c>
      <c r="AK53" s="237">
        <f>'M4_FINAL '!J154</f>
        <v>10.5</v>
      </c>
      <c r="AL53" s="237">
        <f>'M4_FINAL '!K154</f>
        <v>12.39</v>
      </c>
      <c r="AM53" s="237" t="str">
        <f t="shared" si="13"/>
        <v>V</v>
      </c>
      <c r="AN53" s="237">
        <f>'M5-FINAL'!D153</f>
        <v>12</v>
      </c>
      <c r="AO53" s="237" t="str">
        <f>'M5-FINAL'!E153</f>
        <v/>
      </c>
      <c r="AP53" s="237">
        <f>'M5-FINAL'!F153</f>
        <v>12</v>
      </c>
      <c r="AQ53" s="237">
        <f>'M5-FINAL'!G153</f>
        <v>15</v>
      </c>
      <c r="AR53" s="237" t="str">
        <f>'M5-FINAL'!H153</f>
        <v/>
      </c>
      <c r="AS53" s="237">
        <f>'M5-FINAL'!I153</f>
        <v>15</v>
      </c>
      <c r="AT53" s="237">
        <f>'M5-FINAL'!J153</f>
        <v>14</v>
      </c>
      <c r="AU53" s="237" t="str">
        <f>'M5-FINAL'!K153</f>
        <v/>
      </c>
      <c r="AV53" s="237">
        <f>'M5-FINAL'!L153</f>
        <v>14</v>
      </c>
      <c r="AW53" s="237">
        <f>'M5-FINAL'!M153</f>
        <v>13.670000000000002</v>
      </c>
      <c r="AX53" s="237" t="str">
        <f t="shared" si="14"/>
        <v>V</v>
      </c>
      <c r="AY53" s="237">
        <f>'M6-FINAL'!D153</f>
        <v>10.5</v>
      </c>
      <c r="AZ53" s="237">
        <f>'M6-FINAL'!E153</f>
        <v>12</v>
      </c>
      <c r="BA53" s="237">
        <f>'M6-FINAL'!F153</f>
        <v>12</v>
      </c>
      <c r="BB53" s="237">
        <f>'M6-FINAL'!G153</f>
        <v>10.5</v>
      </c>
      <c r="BC53" s="237">
        <f>'M6-FINAL'!H153</f>
        <v>12</v>
      </c>
      <c r="BD53" s="237">
        <f>'M6-FINAL'!I153</f>
        <v>12</v>
      </c>
      <c r="BE53" s="237">
        <f>'M6-FINAL'!J153</f>
        <v>13.5</v>
      </c>
      <c r="BF53" s="237" t="str">
        <f>'M6-FINAL'!K153</f>
        <v/>
      </c>
      <c r="BG53" s="237">
        <f>'M6-FINAL'!L153</f>
        <v>13.5</v>
      </c>
      <c r="BH53" s="237">
        <f>'M6-FINAL'!M153</f>
        <v>12.45</v>
      </c>
      <c r="BI53" s="237" t="str">
        <f t="shared" si="15"/>
        <v>VAR</v>
      </c>
      <c r="BJ53" s="237">
        <f>M7_FINAL!E155</f>
        <v>18.25</v>
      </c>
      <c r="BK53" s="237" t="str">
        <f>M7_FINAL!F155</f>
        <v/>
      </c>
      <c r="BL53" s="237">
        <f>M7_FINAL!G155</f>
        <v>18.25</v>
      </c>
      <c r="BM53" s="237">
        <f>M7_FINAL!H155</f>
        <v>15.5</v>
      </c>
      <c r="BN53" s="237" t="str">
        <f>M7_FINAL!I155</f>
        <v/>
      </c>
      <c r="BO53" s="237">
        <f>M7_FINAL!J155</f>
        <v>15.5</v>
      </c>
      <c r="BP53" s="237">
        <f>M7_FINAL!K155</f>
        <v>16.71</v>
      </c>
      <c r="BQ53" s="237" t="str">
        <f t="shared" si="16"/>
        <v>V</v>
      </c>
      <c r="BR53" s="237">
        <f>M8FINAL!E155</f>
        <v>20</v>
      </c>
      <c r="BS53" s="237" t="str">
        <f>M8FINAL!F155</f>
        <v/>
      </c>
      <c r="BT53" s="237">
        <f>M8FINAL!G155</f>
        <v>20</v>
      </c>
      <c r="BU53" s="237">
        <f>M8FINAL!H155</f>
        <v>14.5</v>
      </c>
      <c r="BV53" s="237" t="str">
        <f>M8FINAL!I155</f>
        <v/>
      </c>
      <c r="BW53" s="237">
        <f>M8FINAL!J155</f>
        <v>14.5</v>
      </c>
      <c r="BX53" s="237">
        <f>M8FINAL!K155</f>
        <v>17.25</v>
      </c>
      <c r="BY53" s="237" t="str">
        <f t="shared" si="17"/>
        <v>V</v>
      </c>
      <c r="BZ53" s="237">
        <f t="shared" si="18"/>
        <v>13.87125</v>
      </c>
      <c r="CA53" s="124" t="str">
        <f t="shared" si="19"/>
        <v xml:space="preserve">Admis(e) </v>
      </c>
      <c r="CB53" s="274" t="s">
        <v>341</v>
      </c>
      <c r="CC53" s="258">
        <v>45</v>
      </c>
    </row>
    <row r="54" spans="2:81">
      <c r="B54" s="101">
        <v>46</v>
      </c>
      <c r="C54" s="129" t="s">
        <v>568</v>
      </c>
      <c r="D54" s="128" t="s">
        <v>133</v>
      </c>
      <c r="E54" s="237">
        <f>'M1 FINAL'!D14</f>
        <v>12</v>
      </c>
      <c r="F54" s="237" t="str">
        <f>'M1 FINAL'!E14</f>
        <v/>
      </c>
      <c r="G54" s="237">
        <f>'M1 FINAL'!F14</f>
        <v>12</v>
      </c>
      <c r="H54" s="237">
        <f>'M1 FINAL'!G14</f>
        <v>12</v>
      </c>
      <c r="I54" s="237" t="str">
        <f>'M1 FINAL'!H14</f>
        <v/>
      </c>
      <c r="J54" s="237">
        <f>'M1 FINAL'!I14</f>
        <v>12</v>
      </c>
      <c r="K54" s="237">
        <f>'M1 FINAL'!J14</f>
        <v>17</v>
      </c>
      <c r="L54" s="237" t="str">
        <f>'M1 FINAL'!K14</f>
        <v/>
      </c>
      <c r="M54" s="237">
        <f>'M1 FINAL'!L14</f>
        <v>17</v>
      </c>
      <c r="N54" s="237">
        <f>'M1 FINAL'!M14</f>
        <v>13.25</v>
      </c>
      <c r="O54" s="237" t="str">
        <f t="shared" si="10"/>
        <v>V</v>
      </c>
      <c r="P54" s="237">
        <f>'M2 FINAL'!D14</f>
        <v>12</v>
      </c>
      <c r="Q54" s="237" t="str">
        <f>'M2 FINAL'!E14</f>
        <v/>
      </c>
      <c r="R54" s="237">
        <f>'M2 FINAL'!F14</f>
        <v>12</v>
      </c>
      <c r="S54" s="237">
        <f>'M2 FINAL'!G14</f>
        <v>8.75</v>
      </c>
      <c r="T54" s="237">
        <f>'M2 FINAL'!H14</f>
        <v>10.5</v>
      </c>
      <c r="U54" s="237">
        <f>'M2 FINAL'!I14</f>
        <v>10.5</v>
      </c>
      <c r="V54" s="237">
        <f>'M2 FINAL'!J14</f>
        <v>11.34</v>
      </c>
      <c r="W54" s="237" t="str">
        <f t="shared" si="11"/>
        <v>VPC</v>
      </c>
      <c r="X54" s="237">
        <f>'M3-FINAL'!E16</f>
        <v>5</v>
      </c>
      <c r="Y54" s="237">
        <f>'M3-FINAL'!F16</f>
        <v>10.25</v>
      </c>
      <c r="Z54" s="237">
        <f>'M3-FINAL'!G16</f>
        <v>10.25</v>
      </c>
      <c r="AA54" s="237">
        <f>'M3-FINAL'!H16</f>
        <v>14.75</v>
      </c>
      <c r="AB54" s="237" t="str">
        <f>'M3-FINAL'!I16</f>
        <v/>
      </c>
      <c r="AC54" s="237">
        <f>'M3-FINAL'!J16</f>
        <v>14.75</v>
      </c>
      <c r="AD54" s="237">
        <f>'M3-FINAL'!K16</f>
        <v>12.5</v>
      </c>
      <c r="AE54" s="237" t="str">
        <f t="shared" si="12"/>
        <v>VAR</v>
      </c>
      <c r="AF54" s="237">
        <f>'M4_FINAL '!E15</f>
        <v>12.125</v>
      </c>
      <c r="AG54" s="237" t="str">
        <f>IF('M4_FINAL '!F15="","",'M4_FINAL '!F15)</f>
        <v/>
      </c>
      <c r="AH54" s="237">
        <f>'M4_FINAL '!G15</f>
        <v>12.125</v>
      </c>
      <c r="AI54" s="237">
        <f>'M4_FINAL '!H15</f>
        <v>9.875</v>
      </c>
      <c r="AJ54" s="237">
        <f>IF('M4_FINAL '!I15="","",'M4_FINAL '!I15)</f>
        <v>12</v>
      </c>
      <c r="AK54" s="237">
        <f>'M4_FINAL '!J15</f>
        <v>12</v>
      </c>
      <c r="AL54" s="237">
        <f>'M4_FINAL '!K15</f>
        <v>12.07</v>
      </c>
      <c r="AM54" s="237" t="str">
        <f t="shared" si="13"/>
        <v>VAR</v>
      </c>
      <c r="AN54" s="237">
        <f>'M5-FINAL'!D14</f>
        <v>12.600000000000001</v>
      </c>
      <c r="AO54" s="237" t="str">
        <f>'M5-FINAL'!E14</f>
        <v/>
      </c>
      <c r="AP54" s="237">
        <f>'M5-FINAL'!F14</f>
        <v>12.600000000000001</v>
      </c>
      <c r="AQ54" s="237">
        <f>'M5-FINAL'!G14</f>
        <v>15</v>
      </c>
      <c r="AR54" s="237" t="str">
        <f>'M5-FINAL'!H14</f>
        <v/>
      </c>
      <c r="AS54" s="237">
        <f>'M5-FINAL'!I14</f>
        <v>15</v>
      </c>
      <c r="AT54" s="237">
        <f>'M5-FINAL'!J14</f>
        <v>15</v>
      </c>
      <c r="AU54" s="237" t="str">
        <f>'M5-FINAL'!K14</f>
        <v/>
      </c>
      <c r="AV54" s="237">
        <f>'M5-FINAL'!L14</f>
        <v>15</v>
      </c>
      <c r="AW54" s="237">
        <f>'M5-FINAL'!M14</f>
        <v>14.208000000000002</v>
      </c>
      <c r="AX54" s="237" t="str">
        <f t="shared" si="14"/>
        <v>V</v>
      </c>
      <c r="AY54" s="237">
        <f>'M6-FINAL'!D14</f>
        <v>15</v>
      </c>
      <c r="AZ54" s="237" t="str">
        <f>'M6-FINAL'!E14</f>
        <v/>
      </c>
      <c r="BA54" s="237">
        <f>'M6-FINAL'!F14</f>
        <v>15</v>
      </c>
      <c r="BB54" s="237">
        <f>'M6-FINAL'!G14</f>
        <v>15</v>
      </c>
      <c r="BC54" s="237" t="str">
        <f>'M6-FINAL'!H14</f>
        <v/>
      </c>
      <c r="BD54" s="237">
        <f>'M6-FINAL'!I14</f>
        <v>15</v>
      </c>
      <c r="BE54" s="237">
        <f>'M6-FINAL'!J14</f>
        <v>11</v>
      </c>
      <c r="BF54" s="237" t="str">
        <f>'M6-FINAL'!K14</f>
        <v/>
      </c>
      <c r="BG54" s="237">
        <f>'M6-FINAL'!L14</f>
        <v>11</v>
      </c>
      <c r="BH54" s="237">
        <f>'M6-FINAL'!M14</f>
        <v>13.8</v>
      </c>
      <c r="BI54" s="237" t="str">
        <f t="shared" si="15"/>
        <v>V</v>
      </c>
      <c r="BJ54" s="237">
        <f>M7_FINAL!E16</f>
        <v>17.5</v>
      </c>
      <c r="BK54" s="237" t="str">
        <f>M7_FINAL!F16</f>
        <v/>
      </c>
      <c r="BL54" s="237">
        <f>M7_FINAL!G16</f>
        <v>17.5</v>
      </c>
      <c r="BM54" s="237">
        <f>M7_FINAL!H16</f>
        <v>15.5</v>
      </c>
      <c r="BN54" s="237" t="str">
        <f>M7_FINAL!I16</f>
        <v/>
      </c>
      <c r="BO54" s="237">
        <f>M7_FINAL!J16</f>
        <v>15.5</v>
      </c>
      <c r="BP54" s="237">
        <f>M7_FINAL!K16</f>
        <v>16.380000000000003</v>
      </c>
      <c r="BQ54" s="237" t="str">
        <f t="shared" si="16"/>
        <v>V</v>
      </c>
      <c r="BR54" s="237">
        <f>M8FINAL!E16</f>
        <v>20</v>
      </c>
      <c r="BS54" s="237" t="str">
        <f>M8FINAL!F16</f>
        <v/>
      </c>
      <c r="BT54" s="237">
        <f>M8FINAL!G16</f>
        <v>20</v>
      </c>
      <c r="BU54" s="237">
        <f>M8FINAL!H16</f>
        <v>14</v>
      </c>
      <c r="BV54" s="237" t="str">
        <f>M8FINAL!I16</f>
        <v/>
      </c>
      <c r="BW54" s="237">
        <f>M8FINAL!J16</f>
        <v>14</v>
      </c>
      <c r="BX54" s="237">
        <f>M8FINAL!K16</f>
        <v>17</v>
      </c>
      <c r="BY54" s="237" t="str">
        <f t="shared" si="17"/>
        <v>V</v>
      </c>
      <c r="BZ54" s="237">
        <f t="shared" si="18"/>
        <v>13.8185</v>
      </c>
      <c r="CA54" s="124" t="str">
        <f t="shared" si="19"/>
        <v xml:space="preserve">Admis(e) </v>
      </c>
      <c r="CB54" s="275" t="s">
        <v>568</v>
      </c>
      <c r="CC54" s="258">
        <v>46</v>
      </c>
    </row>
    <row r="55" spans="2:81">
      <c r="B55" s="102">
        <v>47</v>
      </c>
      <c r="C55" s="129" t="s">
        <v>487</v>
      </c>
      <c r="D55" s="128" t="s">
        <v>133</v>
      </c>
      <c r="E55" s="237">
        <f>'M1 FINAL'!D66</f>
        <v>6.8</v>
      </c>
      <c r="F55" s="237">
        <f>'M1 FINAL'!E66</f>
        <v>12</v>
      </c>
      <c r="G55" s="237">
        <f>'M1 FINAL'!F66</f>
        <v>12</v>
      </c>
      <c r="H55" s="237">
        <f>'M1 FINAL'!G66</f>
        <v>12</v>
      </c>
      <c r="I55" s="237" t="str">
        <f>'M1 FINAL'!H66</f>
        <v/>
      </c>
      <c r="J55" s="237">
        <f>'M1 FINAL'!I66</f>
        <v>12</v>
      </c>
      <c r="K55" s="237">
        <f>'M1 FINAL'!J66</f>
        <v>13.5</v>
      </c>
      <c r="L55" s="237" t="str">
        <f>'M1 FINAL'!K66</f>
        <v/>
      </c>
      <c r="M55" s="237">
        <f>'M1 FINAL'!L66</f>
        <v>13.5</v>
      </c>
      <c r="N55" s="237">
        <f>'M1 FINAL'!M66</f>
        <v>12.375</v>
      </c>
      <c r="O55" s="237" t="str">
        <f t="shared" si="10"/>
        <v>VAR</v>
      </c>
      <c r="P55" s="237">
        <f>'M2 FINAL'!D66</f>
        <v>10</v>
      </c>
      <c r="Q55" s="237">
        <f>'M2 FINAL'!E66</f>
        <v>16.5</v>
      </c>
      <c r="R55" s="237">
        <f>'M2 FINAL'!F66</f>
        <v>12</v>
      </c>
      <c r="S55" s="237">
        <f>'M2 FINAL'!G66</f>
        <v>12.25</v>
      </c>
      <c r="T55" s="237" t="str">
        <f>'M2 FINAL'!H66</f>
        <v/>
      </c>
      <c r="U55" s="237">
        <f>'M2 FINAL'!I66</f>
        <v>12.25</v>
      </c>
      <c r="V55" s="237">
        <f>'M2 FINAL'!J66</f>
        <v>12.11</v>
      </c>
      <c r="W55" s="237" t="str">
        <f t="shared" si="11"/>
        <v>VAR</v>
      </c>
      <c r="X55" s="237">
        <f>'M3-FINAL'!E68</f>
        <v>7.375</v>
      </c>
      <c r="Y55" s="237">
        <f>'M3-FINAL'!F68</f>
        <v>12.5</v>
      </c>
      <c r="Z55" s="237">
        <f>'M3-FINAL'!G68</f>
        <v>12</v>
      </c>
      <c r="AA55" s="237">
        <f>'M3-FINAL'!H68</f>
        <v>15.25</v>
      </c>
      <c r="AB55" s="237" t="str">
        <f>'M3-FINAL'!I68</f>
        <v/>
      </c>
      <c r="AC55" s="237">
        <f>'M3-FINAL'!J68</f>
        <v>15.25</v>
      </c>
      <c r="AD55" s="237">
        <f>'M3-FINAL'!K68</f>
        <v>13.625</v>
      </c>
      <c r="AE55" s="237" t="str">
        <f t="shared" si="12"/>
        <v>VAR</v>
      </c>
      <c r="AF55" s="237">
        <f>'M4_FINAL '!E67</f>
        <v>15</v>
      </c>
      <c r="AG55" s="237" t="str">
        <f>IF('M4_FINAL '!F67="","",'M4_FINAL '!F67)</f>
        <v/>
      </c>
      <c r="AH55" s="237">
        <f>'M4_FINAL '!G67</f>
        <v>15</v>
      </c>
      <c r="AI55" s="237">
        <f>'M4_FINAL '!H67</f>
        <v>13</v>
      </c>
      <c r="AJ55" s="237" t="str">
        <f>IF('M4_FINAL '!I67="","",'M4_FINAL '!I67)</f>
        <v/>
      </c>
      <c r="AK55" s="237">
        <f>'M4_FINAL '!J67</f>
        <v>13</v>
      </c>
      <c r="AL55" s="237">
        <f>'M4_FINAL '!K67</f>
        <v>14.120000000000001</v>
      </c>
      <c r="AM55" s="237" t="str">
        <f t="shared" si="13"/>
        <v>V</v>
      </c>
      <c r="AN55" s="237">
        <f>'M5-FINAL'!D66</f>
        <v>11</v>
      </c>
      <c r="AO55" s="237" t="str">
        <f>'M5-FINAL'!E66</f>
        <v/>
      </c>
      <c r="AP55" s="237">
        <f>'M5-FINAL'!F66</f>
        <v>11</v>
      </c>
      <c r="AQ55" s="237">
        <f>'M5-FINAL'!G66</f>
        <v>14.5</v>
      </c>
      <c r="AR55" s="237" t="str">
        <f>'M5-FINAL'!H66</f>
        <v/>
      </c>
      <c r="AS55" s="237">
        <f>'M5-FINAL'!I66</f>
        <v>14.5</v>
      </c>
      <c r="AT55" s="237">
        <f>'M5-FINAL'!J66</f>
        <v>11</v>
      </c>
      <c r="AU55" s="237" t="str">
        <f>'M5-FINAL'!K66</f>
        <v/>
      </c>
      <c r="AV55" s="237">
        <f>'M5-FINAL'!L66</f>
        <v>11</v>
      </c>
      <c r="AW55" s="237">
        <f>'M5-FINAL'!M66</f>
        <v>12.155000000000001</v>
      </c>
      <c r="AX55" s="237" t="str">
        <f t="shared" si="14"/>
        <v>V</v>
      </c>
      <c r="AY55" s="237">
        <f>'M6-FINAL'!D66</f>
        <v>10</v>
      </c>
      <c r="AZ55" s="237">
        <f>'M6-FINAL'!E66</f>
        <v>12</v>
      </c>
      <c r="BA55" s="237">
        <f>'M6-FINAL'!F66</f>
        <v>12</v>
      </c>
      <c r="BB55" s="237">
        <f>'M6-FINAL'!G66</f>
        <v>10</v>
      </c>
      <c r="BC55" s="237">
        <f>'M6-FINAL'!H66</f>
        <v>12</v>
      </c>
      <c r="BD55" s="237">
        <f>'M6-FINAL'!I66</f>
        <v>12</v>
      </c>
      <c r="BE55" s="237">
        <f>'M6-FINAL'!J66</f>
        <v>12</v>
      </c>
      <c r="BF55" s="237" t="str">
        <f>'M6-FINAL'!K66</f>
        <v/>
      </c>
      <c r="BG55" s="237">
        <f>'M6-FINAL'!L66</f>
        <v>12</v>
      </c>
      <c r="BH55" s="237">
        <f>'M6-FINAL'!M66</f>
        <v>12</v>
      </c>
      <c r="BI55" s="237" t="str">
        <f t="shared" si="15"/>
        <v>VAR</v>
      </c>
      <c r="BJ55" s="237">
        <f>M7_FINAL!E68</f>
        <v>18.5</v>
      </c>
      <c r="BK55" s="237" t="str">
        <f>M7_FINAL!F68</f>
        <v/>
      </c>
      <c r="BL55" s="237">
        <f>M7_FINAL!G68</f>
        <v>18.5</v>
      </c>
      <c r="BM55" s="237">
        <f>M7_FINAL!H68</f>
        <v>15</v>
      </c>
      <c r="BN55" s="237" t="str">
        <f>M7_FINAL!I68</f>
        <v/>
      </c>
      <c r="BO55" s="237">
        <f>M7_FINAL!J68</f>
        <v>15</v>
      </c>
      <c r="BP55" s="237">
        <f>M7_FINAL!K68</f>
        <v>16.54</v>
      </c>
      <c r="BQ55" s="237" t="str">
        <f t="shared" si="16"/>
        <v>V</v>
      </c>
      <c r="BR55" s="237">
        <f>M8FINAL!E68</f>
        <v>20</v>
      </c>
      <c r="BS55" s="237" t="str">
        <f>M8FINAL!F68</f>
        <v/>
      </c>
      <c r="BT55" s="237">
        <f>M8FINAL!G68</f>
        <v>20</v>
      </c>
      <c r="BU55" s="237">
        <f>M8FINAL!H68</f>
        <v>15</v>
      </c>
      <c r="BV55" s="237" t="str">
        <f>M8FINAL!I68</f>
        <v/>
      </c>
      <c r="BW55" s="237">
        <f>M8FINAL!J68</f>
        <v>15</v>
      </c>
      <c r="BX55" s="237">
        <f>M8FINAL!K68</f>
        <v>17.5</v>
      </c>
      <c r="BY55" s="237" t="str">
        <f t="shared" si="17"/>
        <v>V</v>
      </c>
      <c r="BZ55" s="237">
        <f t="shared" si="18"/>
        <v>13.803125000000001</v>
      </c>
      <c r="CA55" s="124" t="str">
        <f t="shared" si="19"/>
        <v xml:space="preserve">Admis(e) </v>
      </c>
      <c r="CB55" s="275" t="s">
        <v>487</v>
      </c>
      <c r="CC55" s="258">
        <v>47</v>
      </c>
    </row>
    <row r="56" spans="2:81">
      <c r="B56" s="101">
        <v>48</v>
      </c>
      <c r="C56" s="129" t="s">
        <v>515</v>
      </c>
      <c r="D56" s="128" t="s">
        <v>514</v>
      </c>
      <c r="E56" s="237">
        <f>'M1 FINAL'!D48</f>
        <v>7.4</v>
      </c>
      <c r="F56" s="237" t="str">
        <f>'M1 FINAL'!E48</f>
        <v/>
      </c>
      <c r="G56" s="237">
        <f>'M1 FINAL'!F48</f>
        <v>7.4</v>
      </c>
      <c r="H56" s="237">
        <f>'M1 FINAL'!G48</f>
        <v>14.5</v>
      </c>
      <c r="I56" s="237" t="str">
        <f>'M1 FINAL'!H48</f>
        <v/>
      </c>
      <c r="J56" s="237">
        <f>'M1 FINAL'!I48</f>
        <v>14.5</v>
      </c>
      <c r="K56" s="237">
        <f>'M1 FINAL'!J48</f>
        <v>17</v>
      </c>
      <c r="L56" s="237" t="str">
        <f>'M1 FINAL'!K48</f>
        <v/>
      </c>
      <c r="M56" s="237">
        <f>'M1 FINAL'!L48</f>
        <v>17</v>
      </c>
      <c r="N56" s="237">
        <f>'M1 FINAL'!M48</f>
        <v>12.4625</v>
      </c>
      <c r="O56" s="237" t="str">
        <f t="shared" si="10"/>
        <v>V</v>
      </c>
      <c r="P56" s="237">
        <f>'M2 FINAL'!D48</f>
        <v>15.75</v>
      </c>
      <c r="Q56" s="237" t="str">
        <f>'M2 FINAL'!E48</f>
        <v/>
      </c>
      <c r="R56" s="237">
        <f>'M2 FINAL'!F48</f>
        <v>15.75</v>
      </c>
      <c r="S56" s="237">
        <f>'M2 FINAL'!G48</f>
        <v>13.5</v>
      </c>
      <c r="T56" s="237" t="str">
        <f>'M2 FINAL'!H48</f>
        <v/>
      </c>
      <c r="U56" s="237">
        <f>'M2 FINAL'!I48</f>
        <v>13.5</v>
      </c>
      <c r="V56" s="237">
        <f>'M2 FINAL'!J48</f>
        <v>14.760000000000002</v>
      </c>
      <c r="W56" s="237" t="str">
        <f t="shared" si="11"/>
        <v>V</v>
      </c>
      <c r="X56" s="237">
        <f>'M3-FINAL'!E50</f>
        <v>8.625</v>
      </c>
      <c r="Y56" s="237">
        <f>'M3-FINAL'!F50</f>
        <v>8</v>
      </c>
      <c r="Z56" s="237">
        <f>'M3-FINAL'!G50</f>
        <v>8.625</v>
      </c>
      <c r="AA56" s="237">
        <f>'M3-FINAL'!H50</f>
        <v>9.75</v>
      </c>
      <c r="AB56" s="237">
        <f>'M3-FINAL'!I50</f>
        <v>12</v>
      </c>
      <c r="AC56" s="237">
        <f>'M3-FINAL'!J50</f>
        <v>12</v>
      </c>
      <c r="AD56" s="237">
        <f>'M3-FINAL'!K50</f>
        <v>10.3125</v>
      </c>
      <c r="AE56" s="237" t="str">
        <f t="shared" si="12"/>
        <v>VPC</v>
      </c>
      <c r="AF56" s="237">
        <f>'M4_FINAL '!E49</f>
        <v>14.375</v>
      </c>
      <c r="AG56" s="237" t="str">
        <f>IF('M4_FINAL '!F49="","",'M4_FINAL '!F49)</f>
        <v/>
      </c>
      <c r="AH56" s="237">
        <f>'M4_FINAL '!G49</f>
        <v>14.375</v>
      </c>
      <c r="AI56" s="237">
        <f>'M4_FINAL '!H49</f>
        <v>13.5</v>
      </c>
      <c r="AJ56" s="237" t="str">
        <f>IF('M4_FINAL '!I49="","",'M4_FINAL '!I49)</f>
        <v/>
      </c>
      <c r="AK56" s="237">
        <f>'M4_FINAL '!J49</f>
        <v>13.5</v>
      </c>
      <c r="AL56" s="237">
        <f>'M4_FINAL '!K49</f>
        <v>13.990000000000002</v>
      </c>
      <c r="AM56" s="237" t="str">
        <f t="shared" si="13"/>
        <v>V</v>
      </c>
      <c r="AN56" s="237">
        <f>'M5-FINAL'!D48</f>
        <v>13</v>
      </c>
      <c r="AO56" s="237" t="str">
        <f>'M5-FINAL'!E48</f>
        <v/>
      </c>
      <c r="AP56" s="237">
        <f>'M5-FINAL'!F48</f>
        <v>13</v>
      </c>
      <c r="AQ56" s="237">
        <f>'M5-FINAL'!G48</f>
        <v>15</v>
      </c>
      <c r="AR56" s="237" t="str">
        <f>'M5-FINAL'!H48</f>
        <v/>
      </c>
      <c r="AS56" s="237">
        <f>'M5-FINAL'!I48</f>
        <v>15</v>
      </c>
      <c r="AT56" s="237">
        <f>'M5-FINAL'!J48</f>
        <v>15</v>
      </c>
      <c r="AU56" s="237" t="str">
        <f>'M5-FINAL'!K48</f>
        <v/>
      </c>
      <c r="AV56" s="237">
        <f>'M5-FINAL'!L48</f>
        <v>15</v>
      </c>
      <c r="AW56" s="237">
        <f>'M5-FINAL'!M48</f>
        <v>14.34</v>
      </c>
      <c r="AX56" s="237" t="str">
        <f t="shared" si="14"/>
        <v>V</v>
      </c>
      <c r="AY56" s="237">
        <f>'M6-FINAL'!D48</f>
        <v>13.5</v>
      </c>
      <c r="AZ56" s="237" t="str">
        <f>'M6-FINAL'!E48</f>
        <v/>
      </c>
      <c r="BA56" s="237">
        <f>'M6-FINAL'!F48</f>
        <v>13.5</v>
      </c>
      <c r="BB56" s="237">
        <f>'M6-FINAL'!G48</f>
        <v>13.5</v>
      </c>
      <c r="BC56" s="237" t="str">
        <f>'M6-FINAL'!H48</f>
        <v/>
      </c>
      <c r="BD56" s="237">
        <f>'M6-FINAL'!I48</f>
        <v>13.5</v>
      </c>
      <c r="BE56" s="237">
        <f>'M6-FINAL'!J48</f>
        <v>12.5</v>
      </c>
      <c r="BF56" s="237" t="str">
        <f>'M6-FINAL'!K48</f>
        <v/>
      </c>
      <c r="BG56" s="237">
        <f>'M6-FINAL'!L48</f>
        <v>12.5</v>
      </c>
      <c r="BH56" s="237">
        <f>'M6-FINAL'!M48</f>
        <v>13.2</v>
      </c>
      <c r="BI56" s="237" t="str">
        <f t="shared" si="15"/>
        <v>V</v>
      </c>
      <c r="BJ56" s="237">
        <f>M7_FINAL!E50</f>
        <v>16.5</v>
      </c>
      <c r="BK56" s="237" t="str">
        <f>M7_FINAL!F50</f>
        <v/>
      </c>
      <c r="BL56" s="237">
        <f>M7_FINAL!G50</f>
        <v>16.5</v>
      </c>
      <c r="BM56" s="237">
        <f>M7_FINAL!H50</f>
        <v>14.5</v>
      </c>
      <c r="BN56" s="237" t="str">
        <f>M7_FINAL!I50</f>
        <v/>
      </c>
      <c r="BO56" s="237">
        <f>M7_FINAL!J50</f>
        <v>14.5</v>
      </c>
      <c r="BP56" s="237">
        <f>M7_FINAL!K50</f>
        <v>15.38</v>
      </c>
      <c r="BQ56" s="237" t="str">
        <f t="shared" si="16"/>
        <v>V</v>
      </c>
      <c r="BR56" s="237">
        <f>M8FINAL!E50</f>
        <v>18</v>
      </c>
      <c r="BS56" s="237" t="str">
        <f>M8FINAL!F50</f>
        <v/>
      </c>
      <c r="BT56" s="237">
        <f>M8FINAL!G50</f>
        <v>18</v>
      </c>
      <c r="BU56" s="237">
        <f>M8FINAL!H50</f>
        <v>13.75</v>
      </c>
      <c r="BV56" s="237" t="str">
        <f>M8FINAL!I50</f>
        <v/>
      </c>
      <c r="BW56" s="237">
        <f>M8FINAL!J50</f>
        <v>13.75</v>
      </c>
      <c r="BX56" s="237">
        <f>M8FINAL!K50</f>
        <v>15.875</v>
      </c>
      <c r="BY56" s="237" t="str">
        <f t="shared" si="17"/>
        <v>V</v>
      </c>
      <c r="BZ56" s="237">
        <f t="shared" si="18"/>
        <v>13.790000000000001</v>
      </c>
      <c r="CA56" s="124" t="str">
        <f t="shared" si="19"/>
        <v xml:space="preserve">Admis(e) </v>
      </c>
      <c r="CB56" s="275" t="s">
        <v>515</v>
      </c>
      <c r="CC56" s="258">
        <v>48</v>
      </c>
    </row>
    <row r="57" spans="2:81">
      <c r="B57" s="102">
        <v>49</v>
      </c>
      <c r="C57" s="129" t="s">
        <v>531</v>
      </c>
      <c r="D57" s="128" t="s">
        <v>530</v>
      </c>
      <c r="E57" s="237">
        <f>'M1 FINAL'!D38</f>
        <v>13.3</v>
      </c>
      <c r="F57" s="237" t="str">
        <f>'M1 FINAL'!E38</f>
        <v/>
      </c>
      <c r="G57" s="237">
        <f>'M1 FINAL'!F38</f>
        <v>13.3</v>
      </c>
      <c r="H57" s="237">
        <f>'M1 FINAL'!G38</f>
        <v>13</v>
      </c>
      <c r="I57" s="237" t="str">
        <f>'M1 FINAL'!H38</f>
        <v/>
      </c>
      <c r="J57" s="237">
        <f>'M1 FINAL'!I38</f>
        <v>13</v>
      </c>
      <c r="K57" s="237">
        <f>'M1 FINAL'!J38</f>
        <v>14.5</v>
      </c>
      <c r="L57" s="237" t="str">
        <f>'M1 FINAL'!K38</f>
        <v/>
      </c>
      <c r="M57" s="237">
        <f>'M1 FINAL'!L38</f>
        <v>14.5</v>
      </c>
      <c r="N57" s="237">
        <f>'M1 FINAL'!M38</f>
        <v>13.487500000000001</v>
      </c>
      <c r="O57" s="237" t="str">
        <f t="shared" si="10"/>
        <v>V</v>
      </c>
      <c r="P57" s="237">
        <f>'M2 FINAL'!D38</f>
        <v>9</v>
      </c>
      <c r="Q57" s="237">
        <f>'M2 FINAL'!E38</f>
        <v>18</v>
      </c>
      <c r="R57" s="237">
        <f>'M2 FINAL'!F38</f>
        <v>12</v>
      </c>
      <c r="S57" s="237">
        <f>'M2 FINAL'!G38</f>
        <v>7.25</v>
      </c>
      <c r="T57" s="237">
        <f>'M2 FINAL'!H38</f>
        <v>11</v>
      </c>
      <c r="U57" s="237">
        <f>'M2 FINAL'!I38</f>
        <v>11</v>
      </c>
      <c r="V57" s="237">
        <f>'M2 FINAL'!J38</f>
        <v>11.56</v>
      </c>
      <c r="W57" s="237" t="str">
        <f t="shared" si="11"/>
        <v>VPC</v>
      </c>
      <c r="X57" s="237">
        <f>'M3-FINAL'!E40</f>
        <v>3.25</v>
      </c>
      <c r="Y57" s="237">
        <f>'M3-FINAL'!F40</f>
        <v>10.25</v>
      </c>
      <c r="Z57" s="237">
        <f>'M3-FINAL'!G40</f>
        <v>10.25</v>
      </c>
      <c r="AA57" s="237">
        <f>'M3-FINAL'!H40</f>
        <v>14</v>
      </c>
      <c r="AB57" s="237" t="str">
        <f>'M3-FINAL'!I40</f>
        <v/>
      </c>
      <c r="AC57" s="237">
        <f>'M3-FINAL'!J40</f>
        <v>14</v>
      </c>
      <c r="AD57" s="237">
        <f>'M3-FINAL'!K40</f>
        <v>12.125</v>
      </c>
      <c r="AE57" s="237" t="str">
        <f t="shared" si="12"/>
        <v>VAR</v>
      </c>
      <c r="AF57" s="237">
        <f>'M4_FINAL '!E39</f>
        <v>12.75</v>
      </c>
      <c r="AG57" s="237" t="str">
        <f>IF('M4_FINAL '!F39="","",'M4_FINAL '!F39)</f>
        <v/>
      </c>
      <c r="AH57" s="237">
        <f>'M4_FINAL '!G39</f>
        <v>12.75</v>
      </c>
      <c r="AI57" s="237">
        <f>'M4_FINAL '!H39</f>
        <v>10.5</v>
      </c>
      <c r="AJ57" s="237">
        <f>IF('M4_FINAL '!I39="","",'M4_FINAL '!I39)</f>
        <v>12</v>
      </c>
      <c r="AK57" s="237">
        <f>'M4_FINAL '!J39</f>
        <v>12</v>
      </c>
      <c r="AL57" s="237">
        <f>'M4_FINAL '!K39</f>
        <v>12.420000000000002</v>
      </c>
      <c r="AM57" s="237" t="str">
        <f t="shared" si="13"/>
        <v>VAR</v>
      </c>
      <c r="AN57" s="237">
        <f>'M5-FINAL'!D38</f>
        <v>14.600000000000001</v>
      </c>
      <c r="AO57" s="237" t="str">
        <f>'M5-FINAL'!E38</f>
        <v/>
      </c>
      <c r="AP57" s="237">
        <f>'M5-FINAL'!F38</f>
        <v>14.600000000000001</v>
      </c>
      <c r="AQ57" s="237">
        <f>'M5-FINAL'!G38</f>
        <v>15</v>
      </c>
      <c r="AR57" s="237" t="str">
        <f>'M5-FINAL'!H38</f>
        <v/>
      </c>
      <c r="AS57" s="237">
        <f>'M5-FINAL'!I38</f>
        <v>15</v>
      </c>
      <c r="AT57" s="237">
        <f>'M5-FINAL'!J38</f>
        <v>14</v>
      </c>
      <c r="AU57" s="237" t="str">
        <f>'M5-FINAL'!K38</f>
        <v/>
      </c>
      <c r="AV57" s="237">
        <f>'M5-FINAL'!L38</f>
        <v>14</v>
      </c>
      <c r="AW57" s="237">
        <f>'M5-FINAL'!M38</f>
        <v>14.528000000000002</v>
      </c>
      <c r="AX57" s="237" t="str">
        <f t="shared" si="14"/>
        <v>V</v>
      </c>
      <c r="AY57" s="237">
        <f>'M6-FINAL'!D38</f>
        <v>13</v>
      </c>
      <c r="AZ57" s="237" t="str">
        <f>'M6-FINAL'!E38</f>
        <v/>
      </c>
      <c r="BA57" s="237">
        <f>'M6-FINAL'!F38</f>
        <v>13</v>
      </c>
      <c r="BB57" s="237">
        <f>'M6-FINAL'!G38</f>
        <v>13</v>
      </c>
      <c r="BC57" s="237" t="str">
        <f>'M6-FINAL'!H38</f>
        <v/>
      </c>
      <c r="BD57" s="237">
        <f>'M6-FINAL'!I38</f>
        <v>13</v>
      </c>
      <c r="BE57" s="237">
        <f>'M6-FINAL'!J38</f>
        <v>12.5</v>
      </c>
      <c r="BF57" s="237" t="str">
        <f>'M6-FINAL'!K38</f>
        <v/>
      </c>
      <c r="BG57" s="237">
        <f>'M6-FINAL'!L38</f>
        <v>12.5</v>
      </c>
      <c r="BH57" s="237">
        <f>'M6-FINAL'!M38</f>
        <v>12.85</v>
      </c>
      <c r="BI57" s="237" t="str">
        <f t="shared" si="15"/>
        <v>V</v>
      </c>
      <c r="BJ57" s="237">
        <f>M7_FINAL!E40</f>
        <v>18</v>
      </c>
      <c r="BK57" s="237" t="str">
        <f>M7_FINAL!F40</f>
        <v/>
      </c>
      <c r="BL57" s="237">
        <f>M7_FINAL!G40</f>
        <v>18</v>
      </c>
      <c r="BM57" s="237">
        <f>M7_FINAL!H40</f>
        <v>15</v>
      </c>
      <c r="BN57" s="237" t="str">
        <f>M7_FINAL!I40</f>
        <v/>
      </c>
      <c r="BO57" s="237">
        <f>M7_FINAL!J40</f>
        <v>15</v>
      </c>
      <c r="BP57" s="237">
        <f>M7_FINAL!K40</f>
        <v>16.32</v>
      </c>
      <c r="BQ57" s="237" t="str">
        <f t="shared" si="16"/>
        <v>V</v>
      </c>
      <c r="BR57" s="237">
        <f>M8FINAL!E40</f>
        <v>20</v>
      </c>
      <c r="BS57" s="237" t="str">
        <f>M8FINAL!F40</f>
        <v/>
      </c>
      <c r="BT57" s="237">
        <f>M8FINAL!G40</f>
        <v>20</v>
      </c>
      <c r="BU57" s="237">
        <f>M8FINAL!H40</f>
        <v>13.75</v>
      </c>
      <c r="BV57" s="237" t="str">
        <f>M8FINAL!I40</f>
        <v/>
      </c>
      <c r="BW57" s="237">
        <f>M8FINAL!J40</f>
        <v>13.75</v>
      </c>
      <c r="BX57" s="237">
        <f>M8FINAL!K40</f>
        <v>16.875</v>
      </c>
      <c r="BY57" s="237" t="str">
        <f t="shared" si="17"/>
        <v>V</v>
      </c>
      <c r="BZ57" s="237">
        <f t="shared" si="18"/>
        <v>13.770687500000001</v>
      </c>
      <c r="CA57" s="124" t="str">
        <f t="shared" si="19"/>
        <v xml:space="preserve">Admis(e) </v>
      </c>
      <c r="CB57" s="275" t="s">
        <v>531</v>
      </c>
      <c r="CC57" s="258">
        <v>49</v>
      </c>
    </row>
    <row r="58" spans="2:81">
      <c r="B58" s="101">
        <v>50</v>
      </c>
      <c r="C58" s="130" t="s">
        <v>337</v>
      </c>
      <c r="D58" s="128" t="s">
        <v>336</v>
      </c>
      <c r="E58" s="237">
        <f>'M1 FINAL'!D155</f>
        <v>13</v>
      </c>
      <c r="F58" s="237" t="str">
        <f>'M1 FINAL'!E155</f>
        <v/>
      </c>
      <c r="G58" s="237">
        <f>'M1 FINAL'!F155</f>
        <v>13</v>
      </c>
      <c r="H58" s="237">
        <f>'M1 FINAL'!G155</f>
        <v>10.5</v>
      </c>
      <c r="I58" s="237" t="str">
        <f>'M1 FINAL'!H155</f>
        <v/>
      </c>
      <c r="J58" s="237">
        <f>'M1 FINAL'!I155</f>
        <v>10.5</v>
      </c>
      <c r="K58" s="237">
        <f>'M1 FINAL'!J155</f>
        <v>14</v>
      </c>
      <c r="L58" s="237" t="str">
        <f>'M1 FINAL'!K155</f>
        <v/>
      </c>
      <c r="M58" s="237">
        <f>'M1 FINAL'!L155</f>
        <v>14</v>
      </c>
      <c r="N58" s="237">
        <f>'M1 FINAL'!M155</f>
        <v>12.3125</v>
      </c>
      <c r="O58" s="237" t="str">
        <f t="shared" si="10"/>
        <v>V</v>
      </c>
      <c r="P58" s="237">
        <f>'M2 FINAL'!D155</f>
        <v>10</v>
      </c>
      <c r="Q58" s="237">
        <f>'M2 FINAL'!E155</f>
        <v>18</v>
      </c>
      <c r="R58" s="237">
        <f>'M2 FINAL'!F155</f>
        <v>12</v>
      </c>
      <c r="S58" s="237">
        <f>'M2 FINAL'!G155</f>
        <v>11</v>
      </c>
      <c r="T58" s="237">
        <f>'M2 FINAL'!H155</f>
        <v>12</v>
      </c>
      <c r="U58" s="237">
        <f>'M2 FINAL'!I155</f>
        <v>12</v>
      </c>
      <c r="V58" s="237">
        <f>'M2 FINAL'!J155</f>
        <v>12</v>
      </c>
      <c r="W58" s="237" t="str">
        <f t="shared" si="11"/>
        <v>VAR</v>
      </c>
      <c r="X58" s="237">
        <f>'M3-FINAL'!E157</f>
        <v>9.25</v>
      </c>
      <c r="Y58" s="237">
        <f>'M3-FINAL'!F157</f>
        <v>5.25</v>
      </c>
      <c r="Z58" s="237">
        <f>'M3-FINAL'!G157</f>
        <v>9.25</v>
      </c>
      <c r="AA58" s="237">
        <f>'M3-FINAL'!H157</f>
        <v>14.5</v>
      </c>
      <c r="AB58" s="237" t="str">
        <f>'M3-FINAL'!I157</f>
        <v/>
      </c>
      <c r="AC58" s="237">
        <f>'M3-FINAL'!J157</f>
        <v>14.5</v>
      </c>
      <c r="AD58" s="237">
        <f>'M3-FINAL'!K157</f>
        <v>11.875</v>
      </c>
      <c r="AE58" s="237" t="str">
        <f t="shared" si="12"/>
        <v>VPC</v>
      </c>
      <c r="AF58" s="237">
        <f>'M4_FINAL '!E156</f>
        <v>13.625</v>
      </c>
      <c r="AG58" s="237" t="str">
        <f>IF('M4_FINAL '!F156="","",'M4_FINAL '!F156)</f>
        <v/>
      </c>
      <c r="AH58" s="237">
        <f>'M4_FINAL '!G156</f>
        <v>13.625</v>
      </c>
      <c r="AI58" s="237">
        <f>'M4_FINAL '!H156</f>
        <v>12.75</v>
      </c>
      <c r="AJ58" s="237" t="str">
        <f>IF('M4_FINAL '!I156="","",'M4_FINAL '!I156)</f>
        <v/>
      </c>
      <c r="AK58" s="237">
        <f>'M4_FINAL '!J156</f>
        <v>12.75</v>
      </c>
      <c r="AL58" s="237">
        <f>'M4_FINAL '!K156</f>
        <v>13.240000000000002</v>
      </c>
      <c r="AM58" s="237" t="str">
        <f t="shared" si="13"/>
        <v>V</v>
      </c>
      <c r="AN58" s="237">
        <f>'M5-FINAL'!D155</f>
        <v>14</v>
      </c>
      <c r="AO58" s="237" t="str">
        <f>'M5-FINAL'!E155</f>
        <v/>
      </c>
      <c r="AP58" s="237">
        <f>'M5-FINAL'!F155</f>
        <v>14</v>
      </c>
      <c r="AQ58" s="237">
        <f>'M5-FINAL'!G155</f>
        <v>16</v>
      </c>
      <c r="AR58" s="237" t="str">
        <f>'M5-FINAL'!H155</f>
        <v/>
      </c>
      <c r="AS58" s="237">
        <f>'M5-FINAL'!I155</f>
        <v>16</v>
      </c>
      <c r="AT58" s="237">
        <f>'M5-FINAL'!J155</f>
        <v>15</v>
      </c>
      <c r="AU58" s="237" t="str">
        <f>'M5-FINAL'!K155</f>
        <v/>
      </c>
      <c r="AV58" s="237">
        <f>'M5-FINAL'!L155</f>
        <v>15</v>
      </c>
      <c r="AW58" s="237">
        <f>'M5-FINAL'!M155</f>
        <v>15</v>
      </c>
      <c r="AX58" s="237" t="str">
        <f t="shared" si="14"/>
        <v>V</v>
      </c>
      <c r="AY58" s="237">
        <f>'M6-FINAL'!D155</f>
        <v>11.5</v>
      </c>
      <c r="AZ58" s="237" t="str">
        <f>'M6-FINAL'!E155</f>
        <v/>
      </c>
      <c r="BA58" s="237">
        <f>'M6-FINAL'!F155</f>
        <v>11.5</v>
      </c>
      <c r="BB58" s="237">
        <f>'M6-FINAL'!G155</f>
        <v>11.5</v>
      </c>
      <c r="BC58" s="237" t="str">
        <f>'M6-FINAL'!H155</f>
        <v/>
      </c>
      <c r="BD58" s="237">
        <f>'M6-FINAL'!I155</f>
        <v>11.5</v>
      </c>
      <c r="BE58" s="237">
        <f>'M6-FINAL'!J155</f>
        <v>13.5</v>
      </c>
      <c r="BF58" s="237" t="str">
        <f>'M6-FINAL'!K155</f>
        <v/>
      </c>
      <c r="BG58" s="237">
        <f>'M6-FINAL'!L155</f>
        <v>13.5</v>
      </c>
      <c r="BH58" s="237">
        <f>'M6-FINAL'!M155</f>
        <v>12.100000000000001</v>
      </c>
      <c r="BI58" s="237" t="str">
        <f t="shared" si="15"/>
        <v>V</v>
      </c>
      <c r="BJ58" s="237">
        <f>M7_FINAL!E157</f>
        <v>17.5</v>
      </c>
      <c r="BK58" s="237" t="str">
        <f>M7_FINAL!F157</f>
        <v/>
      </c>
      <c r="BL58" s="237">
        <f>M7_FINAL!G157</f>
        <v>17.5</v>
      </c>
      <c r="BM58" s="237">
        <f>M7_FINAL!H157</f>
        <v>16.75</v>
      </c>
      <c r="BN58" s="237" t="str">
        <f>M7_FINAL!I157</f>
        <v/>
      </c>
      <c r="BO58" s="237">
        <f>M7_FINAL!J157</f>
        <v>16.75</v>
      </c>
      <c r="BP58" s="237">
        <f>M7_FINAL!K157</f>
        <v>17.080000000000002</v>
      </c>
      <c r="BQ58" s="237" t="str">
        <f t="shared" si="16"/>
        <v>V</v>
      </c>
      <c r="BR58" s="237">
        <f>M8FINAL!E157</f>
        <v>20</v>
      </c>
      <c r="BS58" s="237" t="str">
        <f>M8FINAL!F157</f>
        <v/>
      </c>
      <c r="BT58" s="237">
        <f>M8FINAL!G157</f>
        <v>20</v>
      </c>
      <c r="BU58" s="237">
        <f>M8FINAL!H157</f>
        <v>13</v>
      </c>
      <c r="BV58" s="237" t="str">
        <f>M8FINAL!I157</f>
        <v/>
      </c>
      <c r="BW58" s="237">
        <f>M8FINAL!J157</f>
        <v>13</v>
      </c>
      <c r="BX58" s="237">
        <f>M8FINAL!K157</f>
        <v>16.5</v>
      </c>
      <c r="BY58" s="237" t="str">
        <f t="shared" si="17"/>
        <v>V</v>
      </c>
      <c r="BZ58" s="237">
        <f t="shared" si="18"/>
        <v>13.7634375</v>
      </c>
      <c r="CA58" s="124" t="str">
        <f t="shared" si="19"/>
        <v xml:space="preserve">Admis(e) </v>
      </c>
      <c r="CB58" s="274" t="s">
        <v>337</v>
      </c>
      <c r="CC58" s="258">
        <v>50</v>
      </c>
    </row>
    <row r="59" spans="2:81" s="95" customFormat="1" ht="14.25" customHeight="1">
      <c r="B59" s="102">
        <v>51</v>
      </c>
      <c r="C59" s="130" t="s">
        <v>476</v>
      </c>
      <c r="D59" s="128" t="s">
        <v>277</v>
      </c>
      <c r="E59" s="237">
        <f>'M1 FINAL'!D73</f>
        <v>12.600000000000001</v>
      </c>
      <c r="F59" s="237" t="str">
        <f>'M1 FINAL'!E73</f>
        <v/>
      </c>
      <c r="G59" s="237">
        <f>'M1 FINAL'!F73</f>
        <v>12.600000000000001</v>
      </c>
      <c r="H59" s="237">
        <f>'M1 FINAL'!G73</f>
        <v>12.5</v>
      </c>
      <c r="I59" s="237" t="str">
        <f>'M1 FINAL'!H73</f>
        <v/>
      </c>
      <c r="J59" s="237">
        <f>'M1 FINAL'!I73</f>
        <v>12.5</v>
      </c>
      <c r="K59" s="237">
        <f>'M1 FINAL'!J73</f>
        <v>17.5</v>
      </c>
      <c r="L59" s="237" t="str">
        <f>'M1 FINAL'!K73</f>
        <v/>
      </c>
      <c r="M59" s="237">
        <f>'M1 FINAL'!L73</f>
        <v>17.5</v>
      </c>
      <c r="N59" s="237">
        <f>'M1 FINAL'!M73</f>
        <v>13.787500000000001</v>
      </c>
      <c r="O59" s="237" t="str">
        <f t="shared" si="10"/>
        <v>V</v>
      </c>
      <c r="P59" s="237">
        <f>'M2 FINAL'!D73</f>
        <v>12</v>
      </c>
      <c r="Q59" s="237" t="str">
        <f>'M2 FINAL'!E73</f>
        <v/>
      </c>
      <c r="R59" s="237">
        <f>'M2 FINAL'!F73</f>
        <v>12</v>
      </c>
      <c r="S59" s="237">
        <f>'M2 FINAL'!G73</f>
        <v>6.5</v>
      </c>
      <c r="T59" s="237">
        <f>'M2 FINAL'!H73</f>
        <v>10</v>
      </c>
      <c r="U59" s="237">
        <f>'M2 FINAL'!I73</f>
        <v>10</v>
      </c>
      <c r="V59" s="237">
        <f>'M2 FINAL'!J73</f>
        <v>11.120000000000001</v>
      </c>
      <c r="W59" s="237" t="str">
        <f t="shared" si="11"/>
        <v>VPC</v>
      </c>
      <c r="X59" s="237">
        <f>'M3-FINAL'!E75</f>
        <v>6.75</v>
      </c>
      <c r="Y59" s="237">
        <f>'M3-FINAL'!F75</f>
        <v>7.5</v>
      </c>
      <c r="Z59" s="237">
        <f>'M3-FINAL'!G75</f>
        <v>7.5</v>
      </c>
      <c r="AA59" s="237">
        <f>'M3-FINAL'!H75</f>
        <v>16.25</v>
      </c>
      <c r="AB59" s="237" t="str">
        <f>'M3-FINAL'!I75</f>
        <v/>
      </c>
      <c r="AC59" s="237">
        <f>'M3-FINAL'!J75</f>
        <v>16.25</v>
      </c>
      <c r="AD59" s="237">
        <f>'M3-FINAL'!K75</f>
        <v>11.875</v>
      </c>
      <c r="AE59" s="237" t="str">
        <f t="shared" si="12"/>
        <v>VPC</v>
      </c>
      <c r="AF59" s="237">
        <f>'M4_FINAL '!E74</f>
        <v>14.75</v>
      </c>
      <c r="AG59" s="237" t="str">
        <f>IF('M4_FINAL '!F74="","",'M4_FINAL '!F74)</f>
        <v/>
      </c>
      <c r="AH59" s="237">
        <f>'M4_FINAL '!G74</f>
        <v>14.75</v>
      </c>
      <c r="AI59" s="237">
        <f>'M4_FINAL '!H74</f>
        <v>13.25</v>
      </c>
      <c r="AJ59" s="237" t="str">
        <f>IF('M4_FINAL '!I74="","",'M4_FINAL '!I74)</f>
        <v/>
      </c>
      <c r="AK59" s="237">
        <f>'M4_FINAL '!J74</f>
        <v>13.25</v>
      </c>
      <c r="AL59" s="237">
        <f>'M4_FINAL '!K74</f>
        <v>14.090000000000002</v>
      </c>
      <c r="AM59" s="237" t="str">
        <f t="shared" si="13"/>
        <v>V</v>
      </c>
      <c r="AN59" s="237">
        <f>'M5-FINAL'!D73</f>
        <v>13</v>
      </c>
      <c r="AO59" s="237" t="str">
        <f>'M5-FINAL'!E73</f>
        <v/>
      </c>
      <c r="AP59" s="237">
        <f>'M5-FINAL'!F73</f>
        <v>13</v>
      </c>
      <c r="AQ59" s="237">
        <f>'M5-FINAL'!G73</f>
        <v>15</v>
      </c>
      <c r="AR59" s="237" t="str">
        <f>'M5-FINAL'!H73</f>
        <v/>
      </c>
      <c r="AS59" s="237">
        <f>'M5-FINAL'!I73</f>
        <v>15</v>
      </c>
      <c r="AT59" s="237">
        <f>'M5-FINAL'!J73</f>
        <v>13</v>
      </c>
      <c r="AU59" s="237" t="str">
        <f>'M5-FINAL'!K73</f>
        <v/>
      </c>
      <c r="AV59" s="237">
        <f>'M5-FINAL'!L73</f>
        <v>13</v>
      </c>
      <c r="AW59" s="237">
        <f>'M5-FINAL'!M73</f>
        <v>13.66</v>
      </c>
      <c r="AX59" s="237" t="str">
        <f t="shared" si="14"/>
        <v>V</v>
      </c>
      <c r="AY59" s="237">
        <f>'M6-FINAL'!D73</f>
        <v>10</v>
      </c>
      <c r="AZ59" s="237">
        <f>'M6-FINAL'!E73</f>
        <v>12</v>
      </c>
      <c r="BA59" s="237">
        <f>'M6-FINAL'!F73</f>
        <v>12</v>
      </c>
      <c r="BB59" s="237">
        <f>'M6-FINAL'!G73</f>
        <v>10</v>
      </c>
      <c r="BC59" s="237">
        <f>'M6-FINAL'!H73</f>
        <v>12</v>
      </c>
      <c r="BD59" s="237">
        <f>'M6-FINAL'!I73</f>
        <v>12</v>
      </c>
      <c r="BE59" s="237">
        <f>'M6-FINAL'!J73</f>
        <v>12</v>
      </c>
      <c r="BF59" s="237" t="str">
        <f>'M6-FINAL'!K73</f>
        <v/>
      </c>
      <c r="BG59" s="237">
        <f>'M6-FINAL'!L73</f>
        <v>12</v>
      </c>
      <c r="BH59" s="237">
        <f>'M6-FINAL'!M73</f>
        <v>12</v>
      </c>
      <c r="BI59" s="237" t="str">
        <f t="shared" si="15"/>
        <v>VAR</v>
      </c>
      <c r="BJ59" s="237">
        <f>M7_FINAL!E75</f>
        <v>18.5</v>
      </c>
      <c r="BK59" s="237" t="str">
        <f>M7_FINAL!F75</f>
        <v/>
      </c>
      <c r="BL59" s="237">
        <f>M7_FINAL!G75</f>
        <v>18.5</v>
      </c>
      <c r="BM59" s="237">
        <f>M7_FINAL!H75</f>
        <v>14.75</v>
      </c>
      <c r="BN59" s="237" t="str">
        <f>M7_FINAL!I75</f>
        <v/>
      </c>
      <c r="BO59" s="237">
        <f>M7_FINAL!J75</f>
        <v>14.75</v>
      </c>
      <c r="BP59" s="237">
        <f>M7_FINAL!K75</f>
        <v>16.400000000000002</v>
      </c>
      <c r="BQ59" s="237" t="str">
        <f t="shared" si="16"/>
        <v>V</v>
      </c>
      <c r="BR59" s="237">
        <f>M8FINAL!E75</f>
        <v>20</v>
      </c>
      <c r="BS59" s="237" t="str">
        <f>M8FINAL!F75</f>
        <v/>
      </c>
      <c r="BT59" s="237">
        <f>M8FINAL!G75</f>
        <v>20</v>
      </c>
      <c r="BU59" s="237">
        <f>M8FINAL!H75</f>
        <v>14.25</v>
      </c>
      <c r="BV59" s="237" t="str">
        <f>M8FINAL!I75</f>
        <v/>
      </c>
      <c r="BW59" s="237">
        <f>M8FINAL!J75</f>
        <v>14.25</v>
      </c>
      <c r="BX59" s="237">
        <f>M8FINAL!K75</f>
        <v>17.125</v>
      </c>
      <c r="BY59" s="237" t="str">
        <f t="shared" si="17"/>
        <v>V</v>
      </c>
      <c r="BZ59" s="237">
        <f t="shared" si="18"/>
        <v>13.757187500000001</v>
      </c>
      <c r="CA59" s="124" t="str">
        <f t="shared" si="19"/>
        <v xml:space="preserve">Admis(e) </v>
      </c>
      <c r="CB59" s="274" t="s">
        <v>476</v>
      </c>
      <c r="CC59" s="258">
        <v>51</v>
      </c>
    </row>
    <row r="60" spans="2:81">
      <c r="B60" s="101">
        <v>52</v>
      </c>
      <c r="C60" s="129" t="s">
        <v>575</v>
      </c>
      <c r="D60" s="128" t="s">
        <v>574</v>
      </c>
      <c r="E60" s="237">
        <f>'M1 FINAL'!D9</f>
        <v>15.299999999999999</v>
      </c>
      <c r="F60" s="237" t="str">
        <f>'M1 FINAL'!E9</f>
        <v/>
      </c>
      <c r="G60" s="237">
        <f>'M1 FINAL'!F9</f>
        <v>15.299999999999999</v>
      </c>
      <c r="H60" s="237">
        <f>'M1 FINAL'!G9</f>
        <v>12</v>
      </c>
      <c r="I60" s="237" t="str">
        <f>'M1 FINAL'!H9</f>
        <v/>
      </c>
      <c r="J60" s="237">
        <f>'M1 FINAL'!I9</f>
        <v>12</v>
      </c>
      <c r="K60" s="237">
        <f>'M1 FINAL'!J9</f>
        <v>12</v>
      </c>
      <c r="L60" s="237" t="str">
        <f>'M1 FINAL'!K9</f>
        <v/>
      </c>
      <c r="M60" s="237">
        <f>'M1 FINAL'!L9</f>
        <v>12</v>
      </c>
      <c r="N60" s="237">
        <f>'M1 FINAL'!M9</f>
        <v>13.237500000000001</v>
      </c>
      <c r="O60" s="237" t="str">
        <f t="shared" si="10"/>
        <v>V</v>
      </c>
      <c r="P60" s="237">
        <f>'M2 FINAL'!D9</f>
        <v>9</v>
      </c>
      <c r="Q60" s="237">
        <f>'M2 FINAL'!E9</f>
        <v>17</v>
      </c>
      <c r="R60" s="237">
        <f>'M2 FINAL'!F9</f>
        <v>12</v>
      </c>
      <c r="S60" s="237">
        <f>'M2 FINAL'!G9</f>
        <v>8</v>
      </c>
      <c r="T60" s="237">
        <f>'M2 FINAL'!H9</f>
        <v>6</v>
      </c>
      <c r="U60" s="237">
        <f>'M2 FINAL'!I9</f>
        <v>8</v>
      </c>
      <c r="V60" s="237">
        <f>'M2 FINAL'!J9</f>
        <v>10.24</v>
      </c>
      <c r="W60" s="237" t="str">
        <f t="shared" si="11"/>
        <v>VPC</v>
      </c>
      <c r="X60" s="237">
        <f>'M3-FINAL'!E11</f>
        <v>4</v>
      </c>
      <c r="Y60" s="237">
        <f>'M3-FINAL'!F11</f>
        <v>8.75</v>
      </c>
      <c r="Z60" s="237">
        <f>'M3-FINAL'!G11</f>
        <v>8.75</v>
      </c>
      <c r="AA60" s="237">
        <f>'M3-FINAL'!H11</f>
        <v>14.25</v>
      </c>
      <c r="AB60" s="237" t="str">
        <f>'M3-FINAL'!I11</f>
        <v/>
      </c>
      <c r="AC60" s="237">
        <f>'M3-FINAL'!J11</f>
        <v>14.25</v>
      </c>
      <c r="AD60" s="237">
        <f>'M3-FINAL'!K11</f>
        <v>11.5</v>
      </c>
      <c r="AE60" s="237" t="str">
        <f t="shared" si="12"/>
        <v>VPC</v>
      </c>
      <c r="AF60" s="237">
        <f>'M4_FINAL '!E10</f>
        <v>14.625</v>
      </c>
      <c r="AG60" s="237" t="str">
        <f>IF('M4_FINAL '!F10="","",'M4_FINAL '!F10)</f>
        <v/>
      </c>
      <c r="AH60" s="237">
        <f>'M4_FINAL '!G10</f>
        <v>14.625</v>
      </c>
      <c r="AI60" s="237">
        <f>'M4_FINAL '!H10</f>
        <v>8</v>
      </c>
      <c r="AJ60" s="237">
        <f>IF('M4_FINAL '!I10="","",'M4_FINAL '!I10)</f>
        <v>11.5</v>
      </c>
      <c r="AK60" s="237">
        <f>'M4_FINAL '!J10</f>
        <v>11.5</v>
      </c>
      <c r="AL60" s="237">
        <f>'M4_FINAL '!K10</f>
        <v>13.25</v>
      </c>
      <c r="AM60" s="237" t="str">
        <f t="shared" si="13"/>
        <v>VAR</v>
      </c>
      <c r="AN60" s="237">
        <f>'M5-FINAL'!D9</f>
        <v>15.6</v>
      </c>
      <c r="AO60" s="237" t="str">
        <f>'M5-FINAL'!E9</f>
        <v/>
      </c>
      <c r="AP60" s="237">
        <f>'M5-FINAL'!F9</f>
        <v>15.6</v>
      </c>
      <c r="AQ60" s="237">
        <f>'M5-FINAL'!G9</f>
        <v>15</v>
      </c>
      <c r="AR60" s="237" t="str">
        <f>'M5-FINAL'!H9</f>
        <v/>
      </c>
      <c r="AS60" s="237">
        <f>'M5-FINAL'!I9</f>
        <v>15</v>
      </c>
      <c r="AT60" s="237">
        <f>'M5-FINAL'!J9</f>
        <v>10.5</v>
      </c>
      <c r="AU60" s="237" t="str">
        <f>'M5-FINAL'!K9</f>
        <v/>
      </c>
      <c r="AV60" s="237">
        <f>'M5-FINAL'!L9</f>
        <v>10.5</v>
      </c>
      <c r="AW60" s="237">
        <f>'M5-FINAL'!M9</f>
        <v>13.667999999999999</v>
      </c>
      <c r="AX60" s="237" t="str">
        <f t="shared" si="14"/>
        <v>V</v>
      </c>
      <c r="AY60" s="237">
        <f>'M6-FINAL'!D9</f>
        <v>15</v>
      </c>
      <c r="AZ60" s="237" t="str">
        <f>'M6-FINAL'!E9</f>
        <v/>
      </c>
      <c r="BA60" s="237">
        <f>'M6-FINAL'!F9</f>
        <v>15</v>
      </c>
      <c r="BB60" s="237">
        <f>'M6-FINAL'!G9</f>
        <v>15</v>
      </c>
      <c r="BC60" s="237" t="str">
        <f>'M6-FINAL'!H9</f>
        <v/>
      </c>
      <c r="BD60" s="237">
        <f>'M6-FINAL'!I9</f>
        <v>15</v>
      </c>
      <c r="BE60" s="237">
        <f>'M6-FINAL'!J9</f>
        <v>12.5</v>
      </c>
      <c r="BF60" s="237" t="str">
        <f>'M6-FINAL'!K9</f>
        <v/>
      </c>
      <c r="BG60" s="237">
        <f>'M6-FINAL'!L9</f>
        <v>12.5</v>
      </c>
      <c r="BH60" s="237">
        <f>'M6-FINAL'!M9</f>
        <v>14.25</v>
      </c>
      <c r="BI60" s="237" t="str">
        <f t="shared" si="15"/>
        <v>V</v>
      </c>
      <c r="BJ60" s="237">
        <f>M7_FINAL!E11</f>
        <v>18.5</v>
      </c>
      <c r="BK60" s="237" t="str">
        <f>M7_FINAL!F11</f>
        <v/>
      </c>
      <c r="BL60" s="237">
        <f>M7_FINAL!G11</f>
        <v>18.5</v>
      </c>
      <c r="BM60" s="237">
        <f>M7_FINAL!H11</f>
        <v>15</v>
      </c>
      <c r="BN60" s="237" t="str">
        <f>M7_FINAL!I11</f>
        <v/>
      </c>
      <c r="BO60" s="237">
        <f>M7_FINAL!J11</f>
        <v>15</v>
      </c>
      <c r="BP60" s="237">
        <f>M7_FINAL!K11</f>
        <v>16.54</v>
      </c>
      <c r="BQ60" s="237" t="str">
        <f t="shared" si="16"/>
        <v>V</v>
      </c>
      <c r="BR60" s="237">
        <f>M8FINAL!E11</f>
        <v>20</v>
      </c>
      <c r="BS60" s="237" t="str">
        <f>M8FINAL!F11</f>
        <v/>
      </c>
      <c r="BT60" s="237">
        <f>M8FINAL!G11</f>
        <v>20</v>
      </c>
      <c r="BU60" s="237">
        <f>M8FINAL!H11</f>
        <v>14.5</v>
      </c>
      <c r="BV60" s="237" t="str">
        <f>M8FINAL!I11</f>
        <v/>
      </c>
      <c r="BW60" s="237">
        <f>M8FINAL!J11</f>
        <v>14.5</v>
      </c>
      <c r="BX60" s="237">
        <f>M8FINAL!K11</f>
        <v>17.25</v>
      </c>
      <c r="BY60" s="237" t="str">
        <f t="shared" si="17"/>
        <v>V</v>
      </c>
      <c r="BZ60" s="237">
        <f t="shared" si="18"/>
        <v>13.741937499999999</v>
      </c>
      <c r="CA60" s="124" t="str">
        <f t="shared" si="19"/>
        <v xml:space="preserve">Admis(e) </v>
      </c>
      <c r="CB60" s="275" t="s">
        <v>575</v>
      </c>
      <c r="CC60" s="258">
        <v>52</v>
      </c>
    </row>
    <row r="61" spans="2:81">
      <c r="B61" s="102">
        <v>53</v>
      </c>
      <c r="C61" s="133" t="s">
        <v>391</v>
      </c>
      <c r="D61" s="132" t="s">
        <v>390</v>
      </c>
      <c r="E61" s="237">
        <f>'M1 FINAL'!D124</f>
        <v>12.3</v>
      </c>
      <c r="F61" s="237" t="str">
        <f>'M1 FINAL'!E124</f>
        <v/>
      </c>
      <c r="G61" s="237">
        <f>'M1 FINAL'!F124</f>
        <v>12.3</v>
      </c>
      <c r="H61" s="237">
        <f>'M1 FINAL'!G124</f>
        <v>12</v>
      </c>
      <c r="I61" s="237" t="str">
        <f>'M1 FINAL'!H124</f>
        <v/>
      </c>
      <c r="J61" s="237">
        <f>'M1 FINAL'!I124</f>
        <v>12</v>
      </c>
      <c r="K61" s="237">
        <f>'M1 FINAL'!J124</f>
        <v>17</v>
      </c>
      <c r="L61" s="237" t="str">
        <f>'M1 FINAL'!K124</f>
        <v/>
      </c>
      <c r="M61" s="237">
        <f>'M1 FINAL'!L124</f>
        <v>17</v>
      </c>
      <c r="N61" s="237">
        <f>'M1 FINAL'!M124</f>
        <v>13.362500000000001</v>
      </c>
      <c r="O61" s="237" t="str">
        <f t="shared" si="10"/>
        <v>V</v>
      </c>
      <c r="P61" s="237">
        <f>'M2 FINAL'!D124</f>
        <v>12</v>
      </c>
      <c r="Q61" s="237" t="str">
        <f>'M2 FINAL'!E124</f>
        <v/>
      </c>
      <c r="R61" s="237">
        <f>'M2 FINAL'!F124</f>
        <v>12</v>
      </c>
      <c r="S61" s="237">
        <f>'M2 FINAL'!G124</f>
        <v>11.5</v>
      </c>
      <c r="T61" s="237">
        <f>'M2 FINAL'!H124</f>
        <v>0</v>
      </c>
      <c r="U61" s="237">
        <f>'M2 FINAL'!I124</f>
        <v>11.5</v>
      </c>
      <c r="V61" s="237">
        <f>'M2 FINAL'!J124</f>
        <v>11.780000000000001</v>
      </c>
      <c r="W61" s="237" t="str">
        <f t="shared" si="11"/>
        <v>VPC</v>
      </c>
      <c r="X61" s="237">
        <f>'M3-FINAL'!E126</f>
        <v>12</v>
      </c>
      <c r="Y61" s="237" t="str">
        <f>'M3-FINAL'!F126</f>
        <v/>
      </c>
      <c r="Z61" s="237">
        <f>'M3-FINAL'!G126</f>
        <v>12</v>
      </c>
      <c r="AA61" s="237">
        <f>'M3-FINAL'!H126</f>
        <v>16</v>
      </c>
      <c r="AB61" s="237" t="str">
        <f>'M3-FINAL'!I126</f>
        <v/>
      </c>
      <c r="AC61" s="237">
        <f>'M3-FINAL'!J126</f>
        <v>16</v>
      </c>
      <c r="AD61" s="237">
        <f>'M3-FINAL'!K126</f>
        <v>14</v>
      </c>
      <c r="AE61" s="237" t="str">
        <f t="shared" si="12"/>
        <v>V</v>
      </c>
      <c r="AF61" s="237">
        <f>'M4_FINAL '!E125</f>
        <v>12</v>
      </c>
      <c r="AG61" s="237" t="str">
        <f>IF('M4_FINAL '!F125="","",'M4_FINAL '!F125)</f>
        <v/>
      </c>
      <c r="AH61" s="237">
        <f>'M4_FINAL '!G125</f>
        <v>12</v>
      </c>
      <c r="AI61" s="237">
        <f>'M4_FINAL '!H125</f>
        <v>8.5</v>
      </c>
      <c r="AJ61" s="237">
        <f>IF('M4_FINAL '!I125="","",'M4_FINAL '!I125)</f>
        <v>12</v>
      </c>
      <c r="AK61" s="237">
        <f>'M4_FINAL '!J125</f>
        <v>12</v>
      </c>
      <c r="AL61" s="237">
        <f>'M4_FINAL '!K125</f>
        <v>12</v>
      </c>
      <c r="AM61" s="237" t="str">
        <f t="shared" si="13"/>
        <v>VAR</v>
      </c>
      <c r="AN61" s="237">
        <f>'M5-FINAL'!D124</f>
        <v>14</v>
      </c>
      <c r="AO61" s="237" t="str">
        <f>'M5-FINAL'!E124</f>
        <v/>
      </c>
      <c r="AP61" s="237">
        <f>'M5-FINAL'!F124</f>
        <v>14</v>
      </c>
      <c r="AQ61" s="237">
        <f>'M5-FINAL'!G124</f>
        <v>15</v>
      </c>
      <c r="AR61" s="237" t="str">
        <f>'M5-FINAL'!H124</f>
        <v/>
      </c>
      <c r="AS61" s="237">
        <f>'M5-FINAL'!I124</f>
        <v>15</v>
      </c>
      <c r="AT61" s="237">
        <f>'M5-FINAL'!J124</f>
        <v>11</v>
      </c>
      <c r="AU61" s="237" t="str">
        <f>'M5-FINAL'!K124</f>
        <v/>
      </c>
      <c r="AV61" s="237">
        <f>'M5-FINAL'!L124</f>
        <v>11</v>
      </c>
      <c r="AW61" s="237">
        <f>'M5-FINAL'!M124</f>
        <v>13.31</v>
      </c>
      <c r="AX61" s="237" t="str">
        <f t="shared" si="14"/>
        <v>V</v>
      </c>
      <c r="AY61" s="237">
        <f>'M6-FINAL'!D124</f>
        <v>8.5</v>
      </c>
      <c r="AZ61" s="237">
        <f>'M6-FINAL'!E124</f>
        <v>12</v>
      </c>
      <c r="BA61" s="237">
        <f>'M6-FINAL'!F124</f>
        <v>12</v>
      </c>
      <c r="BB61" s="237">
        <f>'M6-FINAL'!G124</f>
        <v>8.5</v>
      </c>
      <c r="BC61" s="237">
        <f>'M6-FINAL'!H124</f>
        <v>12</v>
      </c>
      <c r="BD61" s="237">
        <f>'M6-FINAL'!I124</f>
        <v>12</v>
      </c>
      <c r="BE61" s="237">
        <f>'M6-FINAL'!J124</f>
        <v>12</v>
      </c>
      <c r="BF61" s="237" t="str">
        <f>'M6-FINAL'!K124</f>
        <v/>
      </c>
      <c r="BG61" s="237">
        <f>'M6-FINAL'!L124</f>
        <v>12</v>
      </c>
      <c r="BH61" s="237">
        <f>'M6-FINAL'!M124</f>
        <v>12</v>
      </c>
      <c r="BI61" s="237" t="str">
        <f t="shared" si="15"/>
        <v>VAR</v>
      </c>
      <c r="BJ61" s="237">
        <f>M7_FINAL!E126</f>
        <v>17.5</v>
      </c>
      <c r="BK61" s="237" t="str">
        <f>M7_FINAL!F126</f>
        <v/>
      </c>
      <c r="BL61" s="237">
        <f>M7_FINAL!G126</f>
        <v>17.5</v>
      </c>
      <c r="BM61" s="237">
        <f>M7_FINAL!H126</f>
        <v>15</v>
      </c>
      <c r="BN61" s="237" t="str">
        <f>M7_FINAL!I126</f>
        <v/>
      </c>
      <c r="BO61" s="237">
        <f>M7_FINAL!J126</f>
        <v>15</v>
      </c>
      <c r="BP61" s="237">
        <f>M7_FINAL!K126</f>
        <v>16.100000000000001</v>
      </c>
      <c r="BQ61" s="237" t="str">
        <f t="shared" si="16"/>
        <v>V</v>
      </c>
      <c r="BR61" s="237">
        <f>M8FINAL!E126</f>
        <v>19</v>
      </c>
      <c r="BS61" s="237" t="str">
        <f>M8FINAL!F126</f>
        <v/>
      </c>
      <c r="BT61" s="237">
        <f>M8FINAL!G126</f>
        <v>19</v>
      </c>
      <c r="BU61" s="237">
        <f>M8FINAL!H126</f>
        <v>15.25</v>
      </c>
      <c r="BV61" s="237" t="str">
        <f>M8FINAL!I126</f>
        <v/>
      </c>
      <c r="BW61" s="237">
        <f>M8FINAL!J126</f>
        <v>15.25</v>
      </c>
      <c r="BX61" s="237">
        <f>M8FINAL!K126</f>
        <v>17.125</v>
      </c>
      <c r="BY61" s="237" t="str">
        <f t="shared" si="17"/>
        <v>V</v>
      </c>
      <c r="BZ61" s="237">
        <f t="shared" si="18"/>
        <v>13.709687500000001</v>
      </c>
      <c r="CA61" s="124" t="str">
        <f t="shared" si="19"/>
        <v xml:space="preserve">Admis(e) </v>
      </c>
      <c r="CB61" s="278" t="s">
        <v>391</v>
      </c>
      <c r="CC61" s="258">
        <v>53</v>
      </c>
    </row>
    <row r="62" spans="2:81">
      <c r="B62" s="101">
        <v>54</v>
      </c>
      <c r="C62" s="129" t="s">
        <v>513</v>
      </c>
      <c r="D62" s="128" t="s">
        <v>309</v>
      </c>
      <c r="E62" s="237">
        <f>'M1 FINAL'!D49</f>
        <v>12.600000000000001</v>
      </c>
      <c r="F62" s="237" t="str">
        <f>'M1 FINAL'!E49</f>
        <v/>
      </c>
      <c r="G62" s="237">
        <f>'M1 FINAL'!F49</f>
        <v>12.600000000000001</v>
      </c>
      <c r="H62" s="237">
        <f>'M1 FINAL'!G49</f>
        <v>10.5</v>
      </c>
      <c r="I62" s="237">
        <f>'M1 FINAL'!H49</f>
        <v>13</v>
      </c>
      <c r="J62" s="237">
        <f>'M1 FINAL'!I49</f>
        <v>12</v>
      </c>
      <c r="K62" s="237">
        <f>'M1 FINAL'!J49</f>
        <v>13</v>
      </c>
      <c r="L62" s="237" t="str">
        <f>'M1 FINAL'!K49</f>
        <v/>
      </c>
      <c r="M62" s="237">
        <f>'M1 FINAL'!L49</f>
        <v>13</v>
      </c>
      <c r="N62" s="237">
        <f>'M1 FINAL'!M49</f>
        <v>12.475000000000001</v>
      </c>
      <c r="O62" s="237" t="str">
        <f t="shared" si="10"/>
        <v>VAR</v>
      </c>
      <c r="P62" s="237">
        <f>'M2 FINAL'!D49</f>
        <v>13.25</v>
      </c>
      <c r="Q62" s="237" t="str">
        <f>'M2 FINAL'!E49</f>
        <v/>
      </c>
      <c r="R62" s="237">
        <f>'M2 FINAL'!F49</f>
        <v>13.25</v>
      </c>
      <c r="S62" s="237">
        <f>'M2 FINAL'!G49</f>
        <v>11</v>
      </c>
      <c r="T62" s="237" t="str">
        <f>'M2 FINAL'!H49</f>
        <v/>
      </c>
      <c r="U62" s="237">
        <f>'M2 FINAL'!I49</f>
        <v>11</v>
      </c>
      <c r="V62" s="237">
        <f>'M2 FINAL'!J49</f>
        <v>12.260000000000002</v>
      </c>
      <c r="W62" s="237" t="str">
        <f t="shared" si="11"/>
        <v>V</v>
      </c>
      <c r="X62" s="237">
        <f>'M3-FINAL'!E51</f>
        <v>8.625</v>
      </c>
      <c r="Y62" s="237" t="str">
        <f>'M3-FINAL'!F51</f>
        <v/>
      </c>
      <c r="Z62" s="237">
        <f>'M3-FINAL'!G51</f>
        <v>8.625</v>
      </c>
      <c r="AA62" s="237">
        <f>'M3-FINAL'!H51</f>
        <v>16</v>
      </c>
      <c r="AB62" s="237" t="str">
        <f>'M3-FINAL'!I51</f>
        <v/>
      </c>
      <c r="AC62" s="237">
        <f>'M3-FINAL'!J51</f>
        <v>16</v>
      </c>
      <c r="AD62" s="237">
        <f>'M3-FINAL'!K51</f>
        <v>12.3125</v>
      </c>
      <c r="AE62" s="237" t="str">
        <f t="shared" si="12"/>
        <v>V</v>
      </c>
      <c r="AF62" s="237">
        <f>'M4_FINAL '!E50</f>
        <v>16.625</v>
      </c>
      <c r="AG62" s="237" t="str">
        <f>IF('M4_FINAL '!F50="","",'M4_FINAL '!F50)</f>
        <v/>
      </c>
      <c r="AH62" s="237">
        <f>'M4_FINAL '!G50</f>
        <v>16.625</v>
      </c>
      <c r="AI62" s="237">
        <f>'M4_FINAL '!H50</f>
        <v>11.5</v>
      </c>
      <c r="AJ62" s="237" t="str">
        <f>IF('M4_FINAL '!I50="","",'M4_FINAL '!I50)</f>
        <v/>
      </c>
      <c r="AK62" s="237">
        <f>'M4_FINAL '!J50</f>
        <v>11.5</v>
      </c>
      <c r="AL62" s="237">
        <f>'M4_FINAL '!K50</f>
        <v>14.370000000000001</v>
      </c>
      <c r="AM62" s="237" t="str">
        <f t="shared" si="13"/>
        <v>V</v>
      </c>
      <c r="AN62" s="237">
        <f>'M5-FINAL'!D49</f>
        <v>14</v>
      </c>
      <c r="AO62" s="237" t="str">
        <f>'M5-FINAL'!E49</f>
        <v/>
      </c>
      <c r="AP62" s="237">
        <f>'M5-FINAL'!F49</f>
        <v>14</v>
      </c>
      <c r="AQ62" s="237">
        <f>'M5-FINAL'!G49</f>
        <v>15.5</v>
      </c>
      <c r="AR62" s="237" t="str">
        <f>'M5-FINAL'!H49</f>
        <v/>
      </c>
      <c r="AS62" s="237">
        <f>'M5-FINAL'!I49</f>
        <v>15.5</v>
      </c>
      <c r="AT62" s="237">
        <f>'M5-FINAL'!J49</f>
        <v>10.5</v>
      </c>
      <c r="AU62" s="237" t="str">
        <f>'M5-FINAL'!K49</f>
        <v/>
      </c>
      <c r="AV62" s="237">
        <f>'M5-FINAL'!L49</f>
        <v>10.5</v>
      </c>
      <c r="AW62" s="237">
        <f>'M5-FINAL'!M49</f>
        <v>13.305</v>
      </c>
      <c r="AX62" s="237" t="str">
        <f t="shared" si="14"/>
        <v>V</v>
      </c>
      <c r="AY62" s="237">
        <f>'M6-FINAL'!D49</f>
        <v>14</v>
      </c>
      <c r="AZ62" s="237" t="str">
        <f>'M6-FINAL'!E49</f>
        <v/>
      </c>
      <c r="BA62" s="237">
        <f>'M6-FINAL'!F49</f>
        <v>14</v>
      </c>
      <c r="BB62" s="237">
        <f>'M6-FINAL'!G49</f>
        <v>14</v>
      </c>
      <c r="BC62" s="237" t="str">
        <f>'M6-FINAL'!H49</f>
        <v/>
      </c>
      <c r="BD62" s="237">
        <f>'M6-FINAL'!I49</f>
        <v>14</v>
      </c>
      <c r="BE62" s="237">
        <f>'M6-FINAL'!J49</f>
        <v>12</v>
      </c>
      <c r="BF62" s="237" t="str">
        <f>'M6-FINAL'!K49</f>
        <v/>
      </c>
      <c r="BG62" s="237">
        <f>'M6-FINAL'!L49</f>
        <v>12</v>
      </c>
      <c r="BH62" s="237">
        <f>'M6-FINAL'!M49</f>
        <v>13.4</v>
      </c>
      <c r="BI62" s="237" t="str">
        <f t="shared" si="15"/>
        <v>V</v>
      </c>
      <c r="BJ62" s="237">
        <f>M7_FINAL!E51</f>
        <v>17.75</v>
      </c>
      <c r="BK62" s="237" t="str">
        <f>M7_FINAL!F51</f>
        <v/>
      </c>
      <c r="BL62" s="237">
        <f>M7_FINAL!G51</f>
        <v>17.75</v>
      </c>
      <c r="BM62" s="237">
        <f>M7_FINAL!H51</f>
        <v>13</v>
      </c>
      <c r="BN62" s="237" t="str">
        <f>M7_FINAL!I51</f>
        <v/>
      </c>
      <c r="BO62" s="237">
        <f>M7_FINAL!J51</f>
        <v>13</v>
      </c>
      <c r="BP62" s="237">
        <f>M7_FINAL!K51</f>
        <v>15.09</v>
      </c>
      <c r="BQ62" s="237" t="str">
        <f t="shared" si="16"/>
        <v>V</v>
      </c>
      <c r="BR62" s="237">
        <f>M8FINAL!E51</f>
        <v>18</v>
      </c>
      <c r="BS62" s="237" t="str">
        <f>M8FINAL!F51</f>
        <v/>
      </c>
      <c r="BT62" s="237">
        <f>M8FINAL!G51</f>
        <v>18</v>
      </c>
      <c r="BU62" s="237">
        <f>M8FINAL!H51</f>
        <v>14.75</v>
      </c>
      <c r="BV62" s="237" t="str">
        <f>M8FINAL!I51</f>
        <v/>
      </c>
      <c r="BW62" s="237">
        <f>M8FINAL!J51</f>
        <v>14.75</v>
      </c>
      <c r="BX62" s="237">
        <f>M8FINAL!K51</f>
        <v>16.375</v>
      </c>
      <c r="BY62" s="237" t="str">
        <f t="shared" si="17"/>
        <v>V</v>
      </c>
      <c r="BZ62" s="237">
        <f t="shared" si="18"/>
        <v>13.698437500000001</v>
      </c>
      <c r="CA62" s="124" t="str">
        <f t="shared" si="19"/>
        <v xml:space="preserve">Admis(e) </v>
      </c>
      <c r="CB62" s="275" t="s">
        <v>513</v>
      </c>
      <c r="CC62" s="258">
        <v>54</v>
      </c>
    </row>
    <row r="63" spans="2:81">
      <c r="B63" s="102">
        <v>55</v>
      </c>
      <c r="C63" s="133" t="s">
        <v>455</v>
      </c>
      <c r="D63" s="132" t="s">
        <v>454</v>
      </c>
      <c r="E63" s="237">
        <f>'M1 FINAL'!D87</f>
        <v>10.8</v>
      </c>
      <c r="F63" s="237" t="str">
        <f>'M1 FINAL'!E87</f>
        <v/>
      </c>
      <c r="G63" s="237">
        <f>'M1 FINAL'!F87</f>
        <v>10.8</v>
      </c>
      <c r="H63" s="237">
        <f>'M1 FINAL'!G87</f>
        <v>12</v>
      </c>
      <c r="I63" s="237" t="str">
        <f>'M1 FINAL'!H87</f>
        <v/>
      </c>
      <c r="J63" s="237">
        <f>'M1 FINAL'!I87</f>
        <v>12</v>
      </c>
      <c r="K63" s="237">
        <f>'M1 FINAL'!J87</f>
        <v>17.5</v>
      </c>
      <c r="L63" s="237" t="str">
        <f>'M1 FINAL'!K87</f>
        <v/>
      </c>
      <c r="M63" s="237">
        <f>'M1 FINAL'!L87</f>
        <v>17.5</v>
      </c>
      <c r="N63" s="237">
        <f>'M1 FINAL'!M87</f>
        <v>12.925000000000001</v>
      </c>
      <c r="O63" s="237" t="str">
        <f t="shared" si="10"/>
        <v>V</v>
      </c>
      <c r="P63" s="237">
        <f>'M2 FINAL'!D87</f>
        <v>14.25</v>
      </c>
      <c r="Q63" s="237" t="str">
        <f>'M2 FINAL'!E87</f>
        <v/>
      </c>
      <c r="R63" s="237">
        <f>'M2 FINAL'!F87</f>
        <v>14.25</v>
      </c>
      <c r="S63" s="237">
        <f>'M2 FINAL'!G87</f>
        <v>9.75</v>
      </c>
      <c r="T63" s="237" t="str">
        <f>'M2 FINAL'!H87</f>
        <v/>
      </c>
      <c r="U63" s="237">
        <f>'M2 FINAL'!I87</f>
        <v>9.75</v>
      </c>
      <c r="V63" s="237">
        <f>'M2 FINAL'!J87</f>
        <v>12.27</v>
      </c>
      <c r="W63" s="237" t="str">
        <f t="shared" si="11"/>
        <v>V</v>
      </c>
      <c r="X63" s="237">
        <f>'M3-FINAL'!E89</f>
        <v>5.5</v>
      </c>
      <c r="Y63" s="237">
        <f>'M3-FINAL'!F89</f>
        <v>3</v>
      </c>
      <c r="Z63" s="237">
        <f>'M3-FINAL'!G89</f>
        <v>5.5</v>
      </c>
      <c r="AA63" s="237">
        <f>'M3-FINAL'!H89</f>
        <v>16.5</v>
      </c>
      <c r="AB63" s="237" t="str">
        <f>'M3-FINAL'!I89</f>
        <v/>
      </c>
      <c r="AC63" s="237">
        <f>'M3-FINAL'!J89</f>
        <v>16.5</v>
      </c>
      <c r="AD63" s="237">
        <f>'M3-FINAL'!K89</f>
        <v>11</v>
      </c>
      <c r="AE63" s="237" t="str">
        <f t="shared" si="12"/>
        <v>NV</v>
      </c>
      <c r="AF63" s="237">
        <f>'M4_FINAL '!E88</f>
        <v>12.5</v>
      </c>
      <c r="AG63" s="237" t="str">
        <f>IF('M4_FINAL '!F88="","",'M4_FINAL '!F88)</f>
        <v/>
      </c>
      <c r="AH63" s="237">
        <f>'M4_FINAL '!G88</f>
        <v>12.5</v>
      </c>
      <c r="AI63" s="237">
        <f>'M4_FINAL '!H88</f>
        <v>8.75</v>
      </c>
      <c r="AJ63" s="237">
        <f>IF('M4_FINAL '!I88="","",'M4_FINAL '!I88)</f>
        <v>5.5</v>
      </c>
      <c r="AK63" s="237">
        <f>'M4_FINAL '!J88</f>
        <v>8.75</v>
      </c>
      <c r="AL63" s="237">
        <f>'M4_FINAL '!K88</f>
        <v>10.850000000000001</v>
      </c>
      <c r="AM63" s="237" t="str">
        <f t="shared" si="13"/>
        <v>VPC</v>
      </c>
      <c r="AN63" s="237">
        <f>'M5-FINAL'!D87</f>
        <v>12</v>
      </c>
      <c r="AO63" s="237" t="str">
        <f>'M5-FINAL'!E87</f>
        <v/>
      </c>
      <c r="AP63" s="237">
        <f>'M5-FINAL'!F87</f>
        <v>12</v>
      </c>
      <c r="AQ63" s="237">
        <f>'M5-FINAL'!G87</f>
        <v>18</v>
      </c>
      <c r="AR63" s="237" t="str">
        <f>'M5-FINAL'!H87</f>
        <v/>
      </c>
      <c r="AS63" s="237">
        <f>'M5-FINAL'!I87</f>
        <v>18</v>
      </c>
      <c r="AT63" s="237">
        <f>'M5-FINAL'!J87</f>
        <v>13</v>
      </c>
      <c r="AU63" s="237" t="str">
        <f>'M5-FINAL'!K87</f>
        <v/>
      </c>
      <c r="AV63" s="237">
        <f>'M5-FINAL'!L87</f>
        <v>13</v>
      </c>
      <c r="AW63" s="237">
        <f>'M5-FINAL'!M87</f>
        <v>14.32</v>
      </c>
      <c r="AX63" s="237" t="str">
        <f t="shared" si="14"/>
        <v>V</v>
      </c>
      <c r="AY63" s="237">
        <f>'M6-FINAL'!D87</f>
        <v>14</v>
      </c>
      <c r="AZ63" s="237" t="str">
        <f>'M6-FINAL'!E87</f>
        <v/>
      </c>
      <c r="BA63" s="237">
        <f>'M6-FINAL'!F87</f>
        <v>14</v>
      </c>
      <c r="BB63" s="237">
        <f>'M6-FINAL'!G87</f>
        <v>14</v>
      </c>
      <c r="BC63" s="237" t="str">
        <f>'M6-FINAL'!H87</f>
        <v/>
      </c>
      <c r="BD63" s="237">
        <f>'M6-FINAL'!I87</f>
        <v>14</v>
      </c>
      <c r="BE63" s="237">
        <f>'M6-FINAL'!J87</f>
        <v>13</v>
      </c>
      <c r="BF63" s="237" t="str">
        <f>'M6-FINAL'!K87</f>
        <v/>
      </c>
      <c r="BG63" s="237">
        <f>'M6-FINAL'!L87</f>
        <v>13</v>
      </c>
      <c r="BH63" s="237">
        <f>'M6-FINAL'!M87</f>
        <v>13.700000000000001</v>
      </c>
      <c r="BI63" s="237" t="str">
        <f t="shared" si="15"/>
        <v>V</v>
      </c>
      <c r="BJ63" s="237">
        <f>M7_FINAL!E89</f>
        <v>17.75</v>
      </c>
      <c r="BK63" s="237" t="str">
        <f>M7_FINAL!F89</f>
        <v/>
      </c>
      <c r="BL63" s="237">
        <f>M7_FINAL!G89</f>
        <v>17.75</v>
      </c>
      <c r="BM63" s="237">
        <f>M7_FINAL!H89</f>
        <v>16.25</v>
      </c>
      <c r="BN63" s="237" t="str">
        <f>M7_FINAL!I89</f>
        <v/>
      </c>
      <c r="BO63" s="237">
        <f>M7_FINAL!J89</f>
        <v>16.25</v>
      </c>
      <c r="BP63" s="237">
        <f>M7_FINAL!K89</f>
        <v>16.91</v>
      </c>
      <c r="BQ63" s="237" t="str">
        <f t="shared" si="16"/>
        <v>V</v>
      </c>
      <c r="BR63" s="237">
        <f>M8FINAL!E89</f>
        <v>20</v>
      </c>
      <c r="BS63" s="237" t="str">
        <f>M8FINAL!F89</f>
        <v/>
      </c>
      <c r="BT63" s="237">
        <f>M8FINAL!G89</f>
        <v>20</v>
      </c>
      <c r="BU63" s="237">
        <f>M8FINAL!H89</f>
        <v>15</v>
      </c>
      <c r="BV63" s="237" t="str">
        <f>M8FINAL!I89</f>
        <v/>
      </c>
      <c r="BW63" s="237">
        <f>M8FINAL!J89</f>
        <v>15</v>
      </c>
      <c r="BX63" s="237">
        <f>M8FINAL!K89</f>
        <v>17.5</v>
      </c>
      <c r="BY63" s="237" t="str">
        <f t="shared" si="17"/>
        <v>V</v>
      </c>
      <c r="BZ63" s="237">
        <f t="shared" si="18"/>
        <v>13.684374999999999</v>
      </c>
      <c r="CA63" s="272" t="s">
        <v>626</v>
      </c>
      <c r="CB63" s="278" t="s">
        <v>455</v>
      </c>
      <c r="CC63" s="258">
        <v>55</v>
      </c>
    </row>
    <row r="64" spans="2:81">
      <c r="B64" s="101">
        <v>56</v>
      </c>
      <c r="C64" s="129" t="s">
        <v>349</v>
      </c>
      <c r="D64" s="128" t="s">
        <v>52</v>
      </c>
      <c r="E64" s="237">
        <f>'M1 FINAL'!D148</f>
        <v>8</v>
      </c>
      <c r="F64" s="237">
        <f>'M1 FINAL'!E148</f>
        <v>12</v>
      </c>
      <c r="G64" s="237">
        <f>'M1 FINAL'!F148</f>
        <v>12</v>
      </c>
      <c r="H64" s="237">
        <f>'M1 FINAL'!G148</f>
        <v>12</v>
      </c>
      <c r="I64" s="237" t="str">
        <f>'M1 FINAL'!H148</f>
        <v/>
      </c>
      <c r="J64" s="237">
        <f>'M1 FINAL'!I148</f>
        <v>12</v>
      </c>
      <c r="K64" s="237">
        <f>'M1 FINAL'!J148</f>
        <v>12</v>
      </c>
      <c r="L64" s="237" t="str">
        <f>'M1 FINAL'!K148</f>
        <v/>
      </c>
      <c r="M64" s="237">
        <f>'M1 FINAL'!L148</f>
        <v>12</v>
      </c>
      <c r="N64" s="237">
        <f>'M1 FINAL'!M148</f>
        <v>12</v>
      </c>
      <c r="O64" s="237" t="str">
        <f t="shared" si="10"/>
        <v>VAR</v>
      </c>
      <c r="P64" s="237">
        <f>'M2 FINAL'!D148</f>
        <v>12</v>
      </c>
      <c r="Q64" s="237" t="str">
        <f>'M2 FINAL'!E148</f>
        <v/>
      </c>
      <c r="R64" s="237">
        <f>'M2 FINAL'!F148</f>
        <v>12</v>
      </c>
      <c r="S64" s="237">
        <f>'M2 FINAL'!G148</f>
        <v>13.25</v>
      </c>
      <c r="T64" s="237" t="str">
        <f>'M2 FINAL'!H148</f>
        <v/>
      </c>
      <c r="U64" s="237">
        <f>'M2 FINAL'!I148</f>
        <v>13.25</v>
      </c>
      <c r="V64" s="237">
        <f>'M2 FINAL'!J148</f>
        <v>12.55</v>
      </c>
      <c r="W64" s="237" t="str">
        <f t="shared" si="11"/>
        <v>V</v>
      </c>
      <c r="X64" s="237">
        <f>'M3-FINAL'!E150</f>
        <v>9.5</v>
      </c>
      <c r="Y64" s="237" t="str">
        <f>'M3-FINAL'!F150</f>
        <v/>
      </c>
      <c r="Z64" s="237">
        <f>'M3-FINAL'!G150</f>
        <v>9.5</v>
      </c>
      <c r="AA64" s="237">
        <f>'M3-FINAL'!H150</f>
        <v>15</v>
      </c>
      <c r="AB64" s="237" t="str">
        <f>'M3-FINAL'!I150</f>
        <v/>
      </c>
      <c r="AC64" s="237">
        <f>'M3-FINAL'!J150</f>
        <v>15</v>
      </c>
      <c r="AD64" s="237">
        <f>'M3-FINAL'!K150</f>
        <v>12.25</v>
      </c>
      <c r="AE64" s="237" t="str">
        <f t="shared" si="12"/>
        <v>V</v>
      </c>
      <c r="AF64" s="237">
        <f>'M4_FINAL '!E149</f>
        <v>15.625</v>
      </c>
      <c r="AG64" s="237" t="str">
        <f>IF('M4_FINAL '!F149="","",'M4_FINAL '!F149)</f>
        <v/>
      </c>
      <c r="AH64" s="237">
        <f>'M4_FINAL '!G149</f>
        <v>15.625</v>
      </c>
      <c r="AI64" s="237">
        <f>'M4_FINAL '!H149</f>
        <v>11.5</v>
      </c>
      <c r="AJ64" s="237" t="str">
        <f>IF('M4_FINAL '!I149="","",'M4_FINAL '!I149)</f>
        <v/>
      </c>
      <c r="AK64" s="237">
        <f>'M4_FINAL '!J149</f>
        <v>11.5</v>
      </c>
      <c r="AL64" s="237">
        <f>'M4_FINAL '!K149</f>
        <v>13.809999999999999</v>
      </c>
      <c r="AM64" s="237" t="str">
        <f t="shared" si="13"/>
        <v>V</v>
      </c>
      <c r="AN64" s="237">
        <f>'M5-FINAL'!D148</f>
        <v>11.8</v>
      </c>
      <c r="AO64" s="237" t="str">
        <f>'M5-FINAL'!E148</f>
        <v/>
      </c>
      <c r="AP64" s="237">
        <f>'M5-FINAL'!F148</f>
        <v>11.8</v>
      </c>
      <c r="AQ64" s="237">
        <f>'M5-FINAL'!G148</f>
        <v>15.5</v>
      </c>
      <c r="AR64" s="237" t="str">
        <f>'M5-FINAL'!H148</f>
        <v/>
      </c>
      <c r="AS64" s="237">
        <f>'M5-FINAL'!I148</f>
        <v>15.5</v>
      </c>
      <c r="AT64" s="237">
        <f>'M5-FINAL'!J148</f>
        <v>10.5</v>
      </c>
      <c r="AU64" s="237" t="str">
        <f>'M5-FINAL'!K148</f>
        <v/>
      </c>
      <c r="AV64" s="237">
        <f>'M5-FINAL'!L148</f>
        <v>10.5</v>
      </c>
      <c r="AW64" s="237">
        <f>'M5-FINAL'!M148</f>
        <v>12.579000000000001</v>
      </c>
      <c r="AX64" s="237" t="str">
        <f t="shared" si="14"/>
        <v>V</v>
      </c>
      <c r="AY64" s="237">
        <f>'M6-FINAL'!D148</f>
        <v>12</v>
      </c>
      <c r="AZ64" s="237" t="str">
        <f>'M6-FINAL'!E148</f>
        <v/>
      </c>
      <c r="BA64" s="237">
        <f>'M6-FINAL'!F148</f>
        <v>12</v>
      </c>
      <c r="BB64" s="237">
        <f>'M6-FINAL'!G148</f>
        <v>12</v>
      </c>
      <c r="BC64" s="237" t="str">
        <f>'M6-FINAL'!H148</f>
        <v/>
      </c>
      <c r="BD64" s="237">
        <f>'M6-FINAL'!I148</f>
        <v>12</v>
      </c>
      <c r="BE64" s="237">
        <f>'M6-FINAL'!J148</f>
        <v>12.5</v>
      </c>
      <c r="BF64" s="237" t="str">
        <f>'M6-FINAL'!K148</f>
        <v/>
      </c>
      <c r="BG64" s="237">
        <f>'M6-FINAL'!L148</f>
        <v>12.5</v>
      </c>
      <c r="BH64" s="237">
        <f>'M6-FINAL'!M148</f>
        <v>12.15</v>
      </c>
      <c r="BI64" s="237" t="str">
        <f t="shared" si="15"/>
        <v>V</v>
      </c>
      <c r="BJ64" s="237">
        <f>M7_FINAL!E150</f>
        <v>18</v>
      </c>
      <c r="BK64" s="237" t="str">
        <f>M7_FINAL!F150</f>
        <v/>
      </c>
      <c r="BL64" s="237">
        <f>M7_FINAL!G150</f>
        <v>18</v>
      </c>
      <c r="BM64" s="237">
        <f>M7_FINAL!H150</f>
        <v>15</v>
      </c>
      <c r="BN64" s="237" t="str">
        <f>M7_FINAL!I150</f>
        <v/>
      </c>
      <c r="BO64" s="237">
        <f>M7_FINAL!J150</f>
        <v>15</v>
      </c>
      <c r="BP64" s="237">
        <f>M7_FINAL!K150</f>
        <v>16.32</v>
      </c>
      <c r="BQ64" s="237" t="str">
        <f t="shared" si="16"/>
        <v>V</v>
      </c>
      <c r="BR64" s="237">
        <f>M8FINAL!E150</f>
        <v>20</v>
      </c>
      <c r="BS64" s="237" t="str">
        <f>M8FINAL!F150</f>
        <v/>
      </c>
      <c r="BT64" s="237">
        <f>M8FINAL!G150</f>
        <v>20</v>
      </c>
      <c r="BU64" s="237">
        <f>M8FINAL!H150</f>
        <v>15</v>
      </c>
      <c r="BV64" s="237" t="str">
        <f>M8FINAL!I150</f>
        <v/>
      </c>
      <c r="BW64" s="237">
        <f>M8FINAL!J150</f>
        <v>15</v>
      </c>
      <c r="BX64" s="237">
        <f>M8FINAL!K150</f>
        <v>17.5</v>
      </c>
      <c r="BY64" s="237" t="str">
        <f t="shared" si="17"/>
        <v>V</v>
      </c>
      <c r="BZ64" s="237">
        <f t="shared" si="18"/>
        <v>13.644874999999999</v>
      </c>
      <c r="CA64" s="124" t="str">
        <f t="shared" si="19"/>
        <v xml:space="preserve">Admis(e) </v>
      </c>
      <c r="CB64" s="275" t="s">
        <v>349</v>
      </c>
      <c r="CC64" s="258">
        <v>56</v>
      </c>
    </row>
    <row r="65" spans="2:81">
      <c r="B65" s="102">
        <v>57</v>
      </c>
      <c r="C65" s="130" t="s">
        <v>504</v>
      </c>
      <c r="D65" s="128" t="s">
        <v>277</v>
      </c>
      <c r="E65" s="237">
        <f>'M1 FINAL'!D55</f>
        <v>7.7</v>
      </c>
      <c r="F65" s="237">
        <f>'M1 FINAL'!E55</f>
        <v>11</v>
      </c>
      <c r="G65" s="237">
        <f>'M1 FINAL'!F55</f>
        <v>11</v>
      </c>
      <c r="H65" s="237">
        <f>'M1 FINAL'!G55</f>
        <v>7.5</v>
      </c>
      <c r="I65" s="237">
        <f>'M1 FINAL'!H55</f>
        <v>12</v>
      </c>
      <c r="J65" s="237">
        <f>'M1 FINAL'!I55</f>
        <v>12</v>
      </c>
      <c r="K65" s="237">
        <f>'M1 FINAL'!J55</f>
        <v>11</v>
      </c>
      <c r="L65" s="237">
        <f>'M1 FINAL'!K55</f>
        <v>13</v>
      </c>
      <c r="M65" s="237">
        <f>'M1 FINAL'!L55</f>
        <v>12</v>
      </c>
      <c r="N65" s="237">
        <f>'M1 FINAL'!M55</f>
        <v>11.625</v>
      </c>
      <c r="O65" s="237" t="str">
        <f t="shared" si="10"/>
        <v>VPC</v>
      </c>
      <c r="P65" s="237">
        <f>'M2 FINAL'!D55</f>
        <v>10.5</v>
      </c>
      <c r="Q65" s="237">
        <f>'M2 FINAL'!E55</f>
        <v>16</v>
      </c>
      <c r="R65" s="237">
        <f>'M2 FINAL'!F55</f>
        <v>12</v>
      </c>
      <c r="S65" s="237">
        <f>'M2 FINAL'!G55</f>
        <v>10</v>
      </c>
      <c r="T65" s="237">
        <f>'M2 FINAL'!H55</f>
        <v>11</v>
      </c>
      <c r="U65" s="237">
        <f>'M2 FINAL'!I55</f>
        <v>11</v>
      </c>
      <c r="V65" s="237">
        <f>'M2 FINAL'!J55</f>
        <v>11.56</v>
      </c>
      <c r="W65" s="237" t="str">
        <f t="shared" si="11"/>
        <v>VPC</v>
      </c>
      <c r="X65" s="237">
        <f>'M3-FINAL'!E57</f>
        <v>5.5</v>
      </c>
      <c r="Y65" s="237">
        <f>'M3-FINAL'!F57</f>
        <v>14.75</v>
      </c>
      <c r="Z65" s="237">
        <f>'M3-FINAL'!G57</f>
        <v>12</v>
      </c>
      <c r="AA65" s="237">
        <f>'M3-FINAL'!H57</f>
        <v>17</v>
      </c>
      <c r="AB65" s="237" t="str">
        <f>'M3-FINAL'!I57</f>
        <v/>
      </c>
      <c r="AC65" s="237">
        <f>'M3-FINAL'!J57</f>
        <v>17</v>
      </c>
      <c r="AD65" s="237">
        <f>'M3-FINAL'!K57</f>
        <v>14.5</v>
      </c>
      <c r="AE65" s="237" t="str">
        <f t="shared" si="12"/>
        <v>VAR</v>
      </c>
      <c r="AF65" s="237">
        <f>'M4_FINAL '!E56</f>
        <v>9.25</v>
      </c>
      <c r="AG65" s="237">
        <f>IF('M4_FINAL '!F56="","",'M4_FINAL '!F56)</f>
        <v>12</v>
      </c>
      <c r="AH65" s="237">
        <f>'M4_FINAL '!G56</f>
        <v>12</v>
      </c>
      <c r="AI65" s="237">
        <f>'M4_FINAL '!H56</f>
        <v>13</v>
      </c>
      <c r="AJ65" s="237" t="str">
        <f>IF('M4_FINAL '!I56="","",'M4_FINAL '!I56)</f>
        <v/>
      </c>
      <c r="AK65" s="237">
        <f>'M4_FINAL '!J56</f>
        <v>13</v>
      </c>
      <c r="AL65" s="237">
        <f>'M4_FINAL '!K56</f>
        <v>12.440000000000001</v>
      </c>
      <c r="AM65" s="237" t="str">
        <f t="shared" si="13"/>
        <v>VAR</v>
      </c>
      <c r="AN65" s="237">
        <f>'M5-FINAL'!D55</f>
        <v>11</v>
      </c>
      <c r="AO65" s="237" t="str">
        <f>'M5-FINAL'!E55</f>
        <v/>
      </c>
      <c r="AP65" s="237">
        <f>'M5-FINAL'!F55</f>
        <v>11</v>
      </c>
      <c r="AQ65" s="237">
        <f>'M5-FINAL'!G55</f>
        <v>14.5</v>
      </c>
      <c r="AR65" s="237" t="str">
        <f>'M5-FINAL'!H55</f>
        <v/>
      </c>
      <c r="AS65" s="237">
        <f>'M5-FINAL'!I55</f>
        <v>14.5</v>
      </c>
      <c r="AT65" s="237">
        <f>'M5-FINAL'!J55</f>
        <v>11</v>
      </c>
      <c r="AU65" s="237" t="str">
        <f>'M5-FINAL'!K55</f>
        <v/>
      </c>
      <c r="AV65" s="237">
        <f>'M5-FINAL'!L55</f>
        <v>11</v>
      </c>
      <c r="AW65" s="237">
        <f>'M5-FINAL'!M55</f>
        <v>12.155000000000001</v>
      </c>
      <c r="AX65" s="237" t="str">
        <f t="shared" si="14"/>
        <v>V</v>
      </c>
      <c r="AY65" s="237">
        <f>'M6-FINAL'!D55</f>
        <v>11.5</v>
      </c>
      <c r="AZ65" s="237" t="str">
        <f>'M6-FINAL'!E55</f>
        <v/>
      </c>
      <c r="BA65" s="237">
        <f>'M6-FINAL'!F55</f>
        <v>11.5</v>
      </c>
      <c r="BB65" s="237">
        <f>'M6-FINAL'!G55</f>
        <v>11.5</v>
      </c>
      <c r="BC65" s="237" t="str">
        <f>'M6-FINAL'!H55</f>
        <v/>
      </c>
      <c r="BD65" s="237">
        <f>'M6-FINAL'!I55</f>
        <v>11.5</v>
      </c>
      <c r="BE65" s="237">
        <f>'M6-FINAL'!J55</f>
        <v>13.5</v>
      </c>
      <c r="BF65" s="237" t="str">
        <f>'M6-FINAL'!K55</f>
        <v/>
      </c>
      <c r="BG65" s="237">
        <f>'M6-FINAL'!L55</f>
        <v>13.5</v>
      </c>
      <c r="BH65" s="237">
        <f>'M6-FINAL'!M55</f>
        <v>12.100000000000001</v>
      </c>
      <c r="BI65" s="237" t="str">
        <f t="shared" si="15"/>
        <v>V</v>
      </c>
      <c r="BJ65" s="237">
        <f>M7_FINAL!E57</f>
        <v>18.25</v>
      </c>
      <c r="BK65" s="237" t="str">
        <f>M7_FINAL!F57</f>
        <v/>
      </c>
      <c r="BL65" s="237">
        <f>M7_FINAL!G57</f>
        <v>18.25</v>
      </c>
      <c r="BM65" s="237">
        <f>M7_FINAL!H57</f>
        <v>17</v>
      </c>
      <c r="BN65" s="237" t="str">
        <f>M7_FINAL!I57</f>
        <v/>
      </c>
      <c r="BO65" s="237">
        <f>M7_FINAL!J57</f>
        <v>17</v>
      </c>
      <c r="BP65" s="237">
        <f>M7_FINAL!K57</f>
        <v>17.55</v>
      </c>
      <c r="BQ65" s="237" t="str">
        <f t="shared" si="16"/>
        <v>V</v>
      </c>
      <c r="BR65" s="237">
        <f>M8FINAL!E57</f>
        <v>20</v>
      </c>
      <c r="BS65" s="237" t="str">
        <f>M8FINAL!F57</f>
        <v/>
      </c>
      <c r="BT65" s="237">
        <f>M8FINAL!G57</f>
        <v>20</v>
      </c>
      <c r="BU65" s="237">
        <f>M8FINAL!H57</f>
        <v>14.25</v>
      </c>
      <c r="BV65" s="237" t="str">
        <f>M8FINAL!I57</f>
        <v/>
      </c>
      <c r="BW65" s="237">
        <f>M8FINAL!J57</f>
        <v>14.25</v>
      </c>
      <c r="BX65" s="237">
        <f>M8FINAL!K57</f>
        <v>17.125</v>
      </c>
      <c r="BY65" s="237" t="str">
        <f t="shared" si="17"/>
        <v>V</v>
      </c>
      <c r="BZ65" s="237">
        <f t="shared" si="18"/>
        <v>13.631874999999999</v>
      </c>
      <c r="CA65" s="124" t="str">
        <f t="shared" si="19"/>
        <v xml:space="preserve">Admis(e) </v>
      </c>
      <c r="CB65" s="274" t="s">
        <v>504</v>
      </c>
      <c r="CC65" s="258">
        <v>57</v>
      </c>
    </row>
    <row r="66" spans="2:81">
      <c r="B66" s="101">
        <v>58</v>
      </c>
      <c r="C66" s="129" t="s">
        <v>569</v>
      </c>
      <c r="D66" s="128" t="s">
        <v>458</v>
      </c>
      <c r="E66" s="237">
        <f>'M1 FINAL'!D13</f>
        <v>8.6</v>
      </c>
      <c r="F66" s="237">
        <f>'M1 FINAL'!E13</f>
        <v>12</v>
      </c>
      <c r="G66" s="237">
        <f>'M1 FINAL'!F13</f>
        <v>12</v>
      </c>
      <c r="H66" s="237">
        <f>'M1 FINAL'!G13</f>
        <v>8.5</v>
      </c>
      <c r="I66" s="237">
        <f>'M1 FINAL'!H13</f>
        <v>13</v>
      </c>
      <c r="J66" s="237">
        <f>'M1 FINAL'!I13</f>
        <v>12</v>
      </c>
      <c r="K66" s="237">
        <f>'M1 FINAL'!J13</f>
        <v>15.5</v>
      </c>
      <c r="L66" s="237" t="str">
        <f>'M1 FINAL'!K13</f>
        <v/>
      </c>
      <c r="M66" s="237">
        <f>'M1 FINAL'!L13</f>
        <v>15.5</v>
      </c>
      <c r="N66" s="237">
        <f>'M1 FINAL'!M13</f>
        <v>12.875</v>
      </c>
      <c r="O66" s="237" t="str">
        <f t="shared" si="10"/>
        <v>VAR</v>
      </c>
      <c r="P66" s="237">
        <f>'M2 FINAL'!D13</f>
        <v>11</v>
      </c>
      <c r="Q66" s="237">
        <f>'M2 FINAL'!E13</f>
        <v>0</v>
      </c>
      <c r="R66" s="237">
        <f>'M2 FINAL'!F13</f>
        <v>11</v>
      </c>
      <c r="S66" s="237">
        <f>'M2 FINAL'!G13</f>
        <v>11.5</v>
      </c>
      <c r="T66" s="237">
        <f>'M2 FINAL'!H13</f>
        <v>0</v>
      </c>
      <c r="U66" s="237">
        <f>'M2 FINAL'!I13</f>
        <v>11.5</v>
      </c>
      <c r="V66" s="237">
        <f>'M2 FINAL'!J13</f>
        <v>11.219999999999999</v>
      </c>
      <c r="W66" s="237" t="str">
        <f t="shared" si="11"/>
        <v>VPC</v>
      </c>
      <c r="X66" s="237">
        <f>'M3-FINAL'!E15</f>
        <v>8</v>
      </c>
      <c r="Y66" s="237" t="str">
        <f>'M3-FINAL'!F15</f>
        <v/>
      </c>
      <c r="Z66" s="237">
        <f>'M3-FINAL'!G15</f>
        <v>8</v>
      </c>
      <c r="AA66" s="237">
        <f>'M3-FINAL'!H15</f>
        <v>19.5</v>
      </c>
      <c r="AB66" s="237" t="str">
        <f>'M3-FINAL'!I15</f>
        <v/>
      </c>
      <c r="AC66" s="237">
        <f>'M3-FINAL'!J15</f>
        <v>19.5</v>
      </c>
      <c r="AD66" s="237">
        <f>'M3-FINAL'!K15</f>
        <v>13.75</v>
      </c>
      <c r="AE66" s="237" t="str">
        <f t="shared" si="12"/>
        <v>V</v>
      </c>
      <c r="AF66" s="237">
        <f>'M4_FINAL '!E14</f>
        <v>15.5</v>
      </c>
      <c r="AG66" s="237" t="str">
        <f>IF('M4_FINAL '!F14="","",'M4_FINAL '!F14)</f>
        <v/>
      </c>
      <c r="AH66" s="237">
        <f>'M4_FINAL '!G14</f>
        <v>15.5</v>
      </c>
      <c r="AI66" s="237">
        <f>'M4_FINAL '!H14</f>
        <v>14.5</v>
      </c>
      <c r="AJ66" s="237" t="str">
        <f>IF('M4_FINAL '!I14="","",'M4_FINAL '!I14)</f>
        <v/>
      </c>
      <c r="AK66" s="237">
        <f>'M4_FINAL '!J14</f>
        <v>14.5</v>
      </c>
      <c r="AL66" s="237">
        <f>'M4_FINAL '!K14</f>
        <v>15.060000000000002</v>
      </c>
      <c r="AM66" s="237" t="str">
        <f t="shared" si="13"/>
        <v>V</v>
      </c>
      <c r="AN66" s="237">
        <f>'M5-FINAL'!D13</f>
        <v>11</v>
      </c>
      <c r="AO66" s="237" t="str">
        <f>'M5-FINAL'!E13</f>
        <v/>
      </c>
      <c r="AP66" s="237">
        <f>'M5-FINAL'!F13</f>
        <v>11</v>
      </c>
      <c r="AQ66" s="237">
        <f>'M5-FINAL'!G13</f>
        <v>15</v>
      </c>
      <c r="AR66" s="237" t="str">
        <f>'M5-FINAL'!H13</f>
        <v/>
      </c>
      <c r="AS66" s="237">
        <f>'M5-FINAL'!I13</f>
        <v>15</v>
      </c>
      <c r="AT66" s="237">
        <f>'M5-FINAL'!J13</f>
        <v>15</v>
      </c>
      <c r="AU66" s="237" t="str">
        <f>'M5-FINAL'!K13</f>
        <v/>
      </c>
      <c r="AV66" s="237">
        <f>'M5-FINAL'!L13</f>
        <v>15</v>
      </c>
      <c r="AW66" s="237">
        <f>'M5-FINAL'!M13</f>
        <v>13.68</v>
      </c>
      <c r="AX66" s="237" t="str">
        <f t="shared" si="14"/>
        <v>V</v>
      </c>
      <c r="AY66" s="237">
        <f>'M6-FINAL'!D13</f>
        <v>11.5</v>
      </c>
      <c r="AZ66" s="237" t="str">
        <f>'M6-FINAL'!E13</f>
        <v/>
      </c>
      <c r="BA66" s="237">
        <f>'M6-FINAL'!F13</f>
        <v>11.5</v>
      </c>
      <c r="BB66" s="237">
        <f>'M6-FINAL'!G13</f>
        <v>11.5</v>
      </c>
      <c r="BC66" s="237" t="str">
        <f>'M6-FINAL'!H13</f>
        <v/>
      </c>
      <c r="BD66" s="237">
        <f>'M6-FINAL'!I13</f>
        <v>11.5</v>
      </c>
      <c r="BE66" s="237">
        <f>'M6-FINAL'!J13</f>
        <v>13.5</v>
      </c>
      <c r="BF66" s="237" t="str">
        <f>'M6-FINAL'!K13</f>
        <v/>
      </c>
      <c r="BG66" s="237">
        <f>'M6-FINAL'!L13</f>
        <v>13.5</v>
      </c>
      <c r="BH66" s="237">
        <f>'M6-FINAL'!M13</f>
        <v>12.100000000000001</v>
      </c>
      <c r="BI66" s="237" t="str">
        <f t="shared" si="15"/>
        <v>V</v>
      </c>
      <c r="BJ66" s="237">
        <f>M7_FINAL!E15</f>
        <v>16.75</v>
      </c>
      <c r="BK66" s="237" t="str">
        <f>M7_FINAL!F15</f>
        <v/>
      </c>
      <c r="BL66" s="237">
        <f>M7_FINAL!G15</f>
        <v>16.75</v>
      </c>
      <c r="BM66" s="237">
        <f>M7_FINAL!H15</f>
        <v>12</v>
      </c>
      <c r="BN66" s="237" t="str">
        <f>M7_FINAL!I15</f>
        <v/>
      </c>
      <c r="BO66" s="237">
        <f>M7_FINAL!J15</f>
        <v>12</v>
      </c>
      <c r="BP66" s="237">
        <f>M7_FINAL!K15</f>
        <v>14.09</v>
      </c>
      <c r="BQ66" s="237" t="str">
        <f t="shared" si="16"/>
        <v>V</v>
      </c>
      <c r="BR66" s="237">
        <f>M8FINAL!E15</f>
        <v>18</v>
      </c>
      <c r="BS66" s="237" t="str">
        <f>M8FINAL!F15</f>
        <v/>
      </c>
      <c r="BT66" s="237">
        <f>M8FINAL!G15</f>
        <v>18</v>
      </c>
      <c r="BU66" s="237">
        <f>M8FINAL!H15</f>
        <v>14.25</v>
      </c>
      <c r="BV66" s="237" t="str">
        <f>M8FINAL!I15</f>
        <v/>
      </c>
      <c r="BW66" s="237">
        <f>M8FINAL!J15</f>
        <v>14.25</v>
      </c>
      <c r="BX66" s="237">
        <f>M8FINAL!K15</f>
        <v>16.125</v>
      </c>
      <c r="BY66" s="237" t="str">
        <f t="shared" si="17"/>
        <v>V</v>
      </c>
      <c r="BZ66" s="237">
        <f t="shared" si="18"/>
        <v>13.612500000000001</v>
      </c>
      <c r="CA66" s="124" t="str">
        <f t="shared" si="19"/>
        <v xml:space="preserve">Admis(e) </v>
      </c>
      <c r="CB66" s="275" t="s">
        <v>569</v>
      </c>
      <c r="CC66" s="258">
        <v>58</v>
      </c>
    </row>
    <row r="67" spans="2:81">
      <c r="B67" s="102">
        <v>59</v>
      </c>
      <c r="C67" s="130" t="s">
        <v>552</v>
      </c>
      <c r="D67" s="128" t="s">
        <v>551</v>
      </c>
      <c r="E67" s="237">
        <f>'M1 FINAL'!D25</f>
        <v>9.1999999999999993</v>
      </c>
      <c r="F67" s="237">
        <f>'M1 FINAL'!E25</f>
        <v>12</v>
      </c>
      <c r="G67" s="237">
        <f>'M1 FINAL'!F25</f>
        <v>12</v>
      </c>
      <c r="H67" s="237">
        <f>'M1 FINAL'!G25</f>
        <v>9</v>
      </c>
      <c r="I67" s="237">
        <f>'M1 FINAL'!H25</f>
        <v>13</v>
      </c>
      <c r="J67" s="237">
        <f>'M1 FINAL'!I25</f>
        <v>12</v>
      </c>
      <c r="K67" s="237">
        <f>'M1 FINAL'!J25</f>
        <v>16.5</v>
      </c>
      <c r="L67" s="237" t="str">
        <f>'M1 FINAL'!K25</f>
        <v/>
      </c>
      <c r="M67" s="237">
        <f>'M1 FINAL'!L25</f>
        <v>16.5</v>
      </c>
      <c r="N67" s="237">
        <f>'M1 FINAL'!M25</f>
        <v>13.125</v>
      </c>
      <c r="O67" s="237" t="str">
        <f t="shared" si="10"/>
        <v>VAR</v>
      </c>
      <c r="P67" s="237">
        <f>'M2 FINAL'!D25</f>
        <v>13</v>
      </c>
      <c r="Q67" s="237" t="str">
        <f>'M2 FINAL'!E25</f>
        <v/>
      </c>
      <c r="R67" s="237">
        <f>'M2 FINAL'!F25</f>
        <v>13</v>
      </c>
      <c r="S67" s="237">
        <f>'M2 FINAL'!G25</f>
        <v>11.75</v>
      </c>
      <c r="T67" s="237" t="str">
        <f>'M2 FINAL'!H25</f>
        <v/>
      </c>
      <c r="U67" s="237">
        <f>'M2 FINAL'!I25</f>
        <v>11.75</v>
      </c>
      <c r="V67" s="237">
        <f>'M2 FINAL'!J25</f>
        <v>12.450000000000001</v>
      </c>
      <c r="W67" s="237" t="str">
        <f t="shared" si="11"/>
        <v>V</v>
      </c>
      <c r="X67" s="237">
        <f>'M3-FINAL'!E27</f>
        <v>6.875</v>
      </c>
      <c r="Y67" s="237">
        <f>'M3-FINAL'!F27</f>
        <v>10</v>
      </c>
      <c r="Z67" s="237">
        <f>'M3-FINAL'!G27</f>
        <v>10</v>
      </c>
      <c r="AA67" s="237">
        <f>'M3-FINAL'!H27</f>
        <v>15.125</v>
      </c>
      <c r="AB67" s="237" t="str">
        <f>'M3-FINAL'!I27</f>
        <v/>
      </c>
      <c r="AC67" s="237">
        <f>'M3-FINAL'!J27</f>
        <v>15.125</v>
      </c>
      <c r="AD67" s="237">
        <f>'M3-FINAL'!K27</f>
        <v>12.5625</v>
      </c>
      <c r="AE67" s="237" t="str">
        <f t="shared" si="12"/>
        <v>VAR</v>
      </c>
      <c r="AF67" s="237">
        <f>'M4_FINAL '!E26</f>
        <v>9</v>
      </c>
      <c r="AG67" s="237">
        <f>IF('M4_FINAL '!F26="","",'M4_FINAL '!F26)</f>
        <v>10</v>
      </c>
      <c r="AH67" s="237">
        <f>'M4_FINAL '!G26</f>
        <v>10</v>
      </c>
      <c r="AI67" s="237">
        <f>'M4_FINAL '!H26</f>
        <v>7</v>
      </c>
      <c r="AJ67" s="237">
        <f>IF('M4_FINAL '!I26="","",'M4_FINAL '!I26)</f>
        <v>9.5</v>
      </c>
      <c r="AK67" s="237">
        <f>'M4_FINAL '!J26</f>
        <v>9.5</v>
      </c>
      <c r="AL67" s="237">
        <f>'M4_FINAL '!K26</f>
        <v>9.7800000000000011</v>
      </c>
      <c r="AM67" s="237" t="str">
        <f t="shared" si="13"/>
        <v>VPC</v>
      </c>
      <c r="AN67" s="237">
        <f>'M5-FINAL'!D25</f>
        <v>11</v>
      </c>
      <c r="AO67" s="237" t="str">
        <f>'M5-FINAL'!E25</f>
        <v/>
      </c>
      <c r="AP67" s="237">
        <f>'M5-FINAL'!F25</f>
        <v>11</v>
      </c>
      <c r="AQ67" s="237">
        <f>'M5-FINAL'!G25</f>
        <v>14.5</v>
      </c>
      <c r="AR67" s="237" t="str">
        <f>'M5-FINAL'!H25</f>
        <v/>
      </c>
      <c r="AS67" s="237">
        <f>'M5-FINAL'!I25</f>
        <v>14.5</v>
      </c>
      <c r="AT67" s="237">
        <f>'M5-FINAL'!J25</f>
        <v>15</v>
      </c>
      <c r="AU67" s="237" t="str">
        <f>'M5-FINAL'!K25</f>
        <v/>
      </c>
      <c r="AV67" s="237">
        <f>'M5-FINAL'!L25</f>
        <v>15</v>
      </c>
      <c r="AW67" s="237">
        <f>'M5-FINAL'!M25</f>
        <v>13.515000000000001</v>
      </c>
      <c r="AX67" s="237" t="str">
        <f t="shared" si="14"/>
        <v>V</v>
      </c>
      <c r="AY67" s="237">
        <f>'M6-FINAL'!D25</f>
        <v>14.5</v>
      </c>
      <c r="AZ67" s="237" t="str">
        <f>'M6-FINAL'!E25</f>
        <v/>
      </c>
      <c r="BA67" s="237">
        <f>'M6-FINAL'!F25</f>
        <v>14.5</v>
      </c>
      <c r="BB67" s="237">
        <f>'M6-FINAL'!G25</f>
        <v>14.5</v>
      </c>
      <c r="BC67" s="237" t="str">
        <f>'M6-FINAL'!H25</f>
        <v/>
      </c>
      <c r="BD67" s="237">
        <f>'M6-FINAL'!I25</f>
        <v>14.5</v>
      </c>
      <c r="BE67" s="237">
        <f>'M6-FINAL'!J25</f>
        <v>13.5</v>
      </c>
      <c r="BF67" s="237" t="str">
        <f>'M6-FINAL'!K25</f>
        <v/>
      </c>
      <c r="BG67" s="237">
        <f>'M6-FINAL'!L25</f>
        <v>13.5</v>
      </c>
      <c r="BH67" s="237">
        <f>'M6-FINAL'!M25</f>
        <v>14.2</v>
      </c>
      <c r="BI67" s="237" t="str">
        <f t="shared" si="15"/>
        <v>V</v>
      </c>
      <c r="BJ67" s="237">
        <f>M7_FINAL!E27</f>
        <v>18.25</v>
      </c>
      <c r="BK67" s="237" t="str">
        <f>M7_FINAL!F27</f>
        <v/>
      </c>
      <c r="BL67" s="237">
        <f>M7_FINAL!G27</f>
        <v>18.25</v>
      </c>
      <c r="BM67" s="237">
        <f>M7_FINAL!H27</f>
        <v>14</v>
      </c>
      <c r="BN67" s="237" t="str">
        <f>M7_FINAL!I27</f>
        <v/>
      </c>
      <c r="BO67" s="237">
        <f>M7_FINAL!J27</f>
        <v>14</v>
      </c>
      <c r="BP67" s="237">
        <f>M7_FINAL!K27</f>
        <v>15.870000000000001</v>
      </c>
      <c r="BQ67" s="237" t="str">
        <f t="shared" si="16"/>
        <v>V</v>
      </c>
      <c r="BR67" s="237">
        <f>M8FINAL!E27</f>
        <v>20</v>
      </c>
      <c r="BS67" s="237" t="str">
        <f>M8FINAL!F27</f>
        <v/>
      </c>
      <c r="BT67" s="237">
        <f>M8FINAL!G27</f>
        <v>20</v>
      </c>
      <c r="BU67" s="237">
        <f>M8FINAL!H27</f>
        <v>14.75</v>
      </c>
      <c r="BV67" s="237" t="str">
        <f>M8FINAL!I27</f>
        <v/>
      </c>
      <c r="BW67" s="237">
        <f>M8FINAL!J27</f>
        <v>14.75</v>
      </c>
      <c r="BX67" s="237">
        <f>M8FINAL!K27</f>
        <v>17.375</v>
      </c>
      <c r="BY67" s="237" t="str">
        <f t="shared" si="17"/>
        <v>V</v>
      </c>
      <c r="BZ67" s="237">
        <f t="shared" si="18"/>
        <v>13.609687500000001</v>
      </c>
      <c r="CA67" s="124" t="str">
        <f t="shared" si="19"/>
        <v xml:space="preserve">Admis(e) </v>
      </c>
      <c r="CB67" s="274" t="s">
        <v>552</v>
      </c>
      <c r="CC67" s="258">
        <v>59</v>
      </c>
    </row>
    <row r="68" spans="2:81" ht="14.25" customHeight="1">
      <c r="B68" s="101">
        <v>60</v>
      </c>
      <c r="C68" s="130" t="s">
        <v>539</v>
      </c>
      <c r="D68" s="128" t="s">
        <v>538</v>
      </c>
      <c r="E68" s="237">
        <f>'M1 FINAL'!D34</f>
        <v>8.1999999999999993</v>
      </c>
      <c r="F68" s="237">
        <f>'M1 FINAL'!E34</f>
        <v>12</v>
      </c>
      <c r="G68" s="237">
        <f>'M1 FINAL'!F34</f>
        <v>12</v>
      </c>
      <c r="H68" s="237">
        <f>'M1 FINAL'!G34</f>
        <v>9.5</v>
      </c>
      <c r="I68" s="237">
        <f>'M1 FINAL'!H34</f>
        <v>14</v>
      </c>
      <c r="J68" s="237">
        <f>'M1 FINAL'!I34</f>
        <v>12</v>
      </c>
      <c r="K68" s="237">
        <f>'M1 FINAL'!J34</f>
        <v>15.5</v>
      </c>
      <c r="L68" s="237" t="str">
        <f>'M1 FINAL'!K34</f>
        <v/>
      </c>
      <c r="M68" s="237">
        <f>'M1 FINAL'!L34</f>
        <v>15.5</v>
      </c>
      <c r="N68" s="237">
        <f>'M1 FINAL'!M34</f>
        <v>12.875</v>
      </c>
      <c r="O68" s="237" t="str">
        <f t="shared" si="10"/>
        <v>VAR</v>
      </c>
      <c r="P68" s="237">
        <f>'M2 FINAL'!D34</f>
        <v>11.25</v>
      </c>
      <c r="Q68" s="237">
        <f>'M2 FINAL'!E34</f>
        <v>17</v>
      </c>
      <c r="R68" s="237">
        <f>'M2 FINAL'!F34</f>
        <v>12</v>
      </c>
      <c r="S68" s="237">
        <f>'M2 FINAL'!G34</f>
        <v>4</v>
      </c>
      <c r="T68" s="237">
        <f>'M2 FINAL'!H34</f>
        <v>10</v>
      </c>
      <c r="U68" s="237">
        <f>'M2 FINAL'!I34</f>
        <v>10</v>
      </c>
      <c r="V68" s="237">
        <f>'M2 FINAL'!J34</f>
        <v>11.120000000000001</v>
      </c>
      <c r="W68" s="237" t="str">
        <f t="shared" si="11"/>
        <v>VPC</v>
      </c>
      <c r="X68" s="237">
        <f>'M3-FINAL'!E36</f>
        <v>9.125</v>
      </c>
      <c r="Y68" s="237">
        <f>'M3-FINAL'!F36</f>
        <v>9</v>
      </c>
      <c r="Z68" s="237">
        <f>'M3-FINAL'!G36</f>
        <v>9.125</v>
      </c>
      <c r="AA68" s="237">
        <f>'M3-FINAL'!H36</f>
        <v>10.25</v>
      </c>
      <c r="AB68" s="237">
        <f>'M3-FINAL'!I36</f>
        <v>12</v>
      </c>
      <c r="AC68" s="237">
        <f>'M3-FINAL'!J36</f>
        <v>12</v>
      </c>
      <c r="AD68" s="237">
        <f>'M3-FINAL'!K36</f>
        <v>10.5625</v>
      </c>
      <c r="AE68" s="237" t="str">
        <f t="shared" si="12"/>
        <v>VPC</v>
      </c>
      <c r="AF68" s="237">
        <f>'M4_FINAL '!E35</f>
        <v>10.125</v>
      </c>
      <c r="AG68" s="237">
        <f>IF('M4_FINAL '!F35="","",'M4_FINAL '!F35)</f>
        <v>12</v>
      </c>
      <c r="AH68" s="237">
        <f>'M4_FINAL '!G35</f>
        <v>12</v>
      </c>
      <c r="AI68" s="237">
        <f>'M4_FINAL '!H35</f>
        <v>11.5</v>
      </c>
      <c r="AJ68" s="237">
        <f>IF('M4_FINAL '!I35="","",'M4_FINAL '!I35)</f>
        <v>12</v>
      </c>
      <c r="AK68" s="237">
        <f>'M4_FINAL '!J35</f>
        <v>12</v>
      </c>
      <c r="AL68" s="237">
        <f>'M4_FINAL '!K35</f>
        <v>12</v>
      </c>
      <c r="AM68" s="237" t="str">
        <f t="shared" si="13"/>
        <v>VAR</v>
      </c>
      <c r="AN68" s="237">
        <f>'M5-FINAL'!D34</f>
        <v>14</v>
      </c>
      <c r="AO68" s="237" t="str">
        <f>'M5-FINAL'!E34</f>
        <v/>
      </c>
      <c r="AP68" s="237">
        <f>'M5-FINAL'!F34</f>
        <v>14</v>
      </c>
      <c r="AQ68" s="237">
        <f>'M5-FINAL'!G34</f>
        <v>16</v>
      </c>
      <c r="AR68" s="237" t="str">
        <f>'M5-FINAL'!H34</f>
        <v/>
      </c>
      <c r="AS68" s="237">
        <f>'M5-FINAL'!I34</f>
        <v>16</v>
      </c>
      <c r="AT68" s="237">
        <f>'M5-FINAL'!J34</f>
        <v>11</v>
      </c>
      <c r="AU68" s="237" t="str">
        <f>'M5-FINAL'!K34</f>
        <v/>
      </c>
      <c r="AV68" s="237">
        <f>'M5-FINAL'!L34</f>
        <v>11</v>
      </c>
      <c r="AW68" s="237">
        <f>'M5-FINAL'!M34</f>
        <v>13.64</v>
      </c>
      <c r="AX68" s="237" t="str">
        <f t="shared" si="14"/>
        <v>V</v>
      </c>
      <c r="AY68" s="237">
        <f>'M6-FINAL'!D34</f>
        <v>13.5</v>
      </c>
      <c r="AZ68" s="237" t="str">
        <f>'M6-FINAL'!E34</f>
        <v/>
      </c>
      <c r="BA68" s="237">
        <f>'M6-FINAL'!F34</f>
        <v>13.5</v>
      </c>
      <c r="BB68" s="237">
        <f>'M6-FINAL'!G34</f>
        <v>13.5</v>
      </c>
      <c r="BC68" s="237" t="str">
        <f>'M6-FINAL'!H34</f>
        <v/>
      </c>
      <c r="BD68" s="237">
        <f>'M6-FINAL'!I34</f>
        <v>13.5</v>
      </c>
      <c r="BE68" s="237">
        <f>'M6-FINAL'!J34</f>
        <v>13.5</v>
      </c>
      <c r="BF68" s="237" t="str">
        <f>'M6-FINAL'!K34</f>
        <v/>
      </c>
      <c r="BG68" s="237">
        <f>'M6-FINAL'!L34</f>
        <v>13.5</v>
      </c>
      <c r="BH68" s="237">
        <f>'M6-FINAL'!M34</f>
        <v>13.5</v>
      </c>
      <c r="BI68" s="237" t="str">
        <f t="shared" si="15"/>
        <v>V</v>
      </c>
      <c r="BJ68" s="237">
        <f>M7_FINAL!E36</f>
        <v>18.5</v>
      </c>
      <c r="BK68" s="237" t="str">
        <f>M7_FINAL!F36</f>
        <v/>
      </c>
      <c r="BL68" s="237">
        <f>M7_FINAL!G36</f>
        <v>18.5</v>
      </c>
      <c r="BM68" s="237">
        <f>M7_FINAL!H36</f>
        <v>17</v>
      </c>
      <c r="BN68" s="237" t="str">
        <f>M7_FINAL!I36</f>
        <v/>
      </c>
      <c r="BO68" s="237">
        <f>M7_FINAL!J36</f>
        <v>17</v>
      </c>
      <c r="BP68" s="237">
        <f>M7_FINAL!K36</f>
        <v>17.660000000000004</v>
      </c>
      <c r="BQ68" s="237" t="str">
        <f t="shared" si="16"/>
        <v>V</v>
      </c>
      <c r="BR68" s="237">
        <f>M8FINAL!E36</f>
        <v>20</v>
      </c>
      <c r="BS68" s="237" t="str">
        <f>M8FINAL!F36</f>
        <v/>
      </c>
      <c r="BT68" s="237">
        <f>M8FINAL!G36</f>
        <v>20</v>
      </c>
      <c r="BU68" s="237">
        <f>M8FINAL!H36</f>
        <v>14.75</v>
      </c>
      <c r="BV68" s="237" t="str">
        <f>M8FINAL!I36</f>
        <v/>
      </c>
      <c r="BW68" s="237">
        <f>M8FINAL!J36</f>
        <v>14.75</v>
      </c>
      <c r="BX68" s="237">
        <f>M8FINAL!K36</f>
        <v>17.375</v>
      </c>
      <c r="BY68" s="237" t="str">
        <f t="shared" si="17"/>
        <v>V</v>
      </c>
      <c r="BZ68" s="237">
        <f t="shared" si="18"/>
        <v>13.591562500000002</v>
      </c>
      <c r="CA68" s="124" t="str">
        <f t="shared" si="19"/>
        <v xml:space="preserve">Admis(e) </v>
      </c>
      <c r="CB68" s="274" t="s">
        <v>539</v>
      </c>
      <c r="CC68" s="258">
        <v>60</v>
      </c>
    </row>
    <row r="69" spans="2:81">
      <c r="B69" s="102">
        <v>61</v>
      </c>
      <c r="C69" s="129" t="s">
        <v>381</v>
      </c>
      <c r="D69" s="128" t="s">
        <v>380</v>
      </c>
      <c r="E69" s="237">
        <f>'M1 FINAL'!D129</f>
        <v>8.4</v>
      </c>
      <c r="F69" s="237">
        <f>'M1 FINAL'!E129</f>
        <v>12</v>
      </c>
      <c r="G69" s="237">
        <f>'M1 FINAL'!F129</f>
        <v>12</v>
      </c>
      <c r="H69" s="237">
        <f>'M1 FINAL'!G129</f>
        <v>13</v>
      </c>
      <c r="I69" s="237" t="str">
        <f>'M1 FINAL'!H129</f>
        <v/>
      </c>
      <c r="J69" s="237">
        <f>'M1 FINAL'!I129</f>
        <v>13</v>
      </c>
      <c r="K69" s="237">
        <f>'M1 FINAL'!J129</f>
        <v>14</v>
      </c>
      <c r="L69" s="237" t="str">
        <f>'M1 FINAL'!K129</f>
        <v/>
      </c>
      <c r="M69" s="237">
        <f>'M1 FINAL'!L129</f>
        <v>14</v>
      </c>
      <c r="N69" s="237">
        <f>'M1 FINAL'!M129</f>
        <v>12.875</v>
      </c>
      <c r="O69" s="237" t="str">
        <f t="shared" si="10"/>
        <v>VAR</v>
      </c>
      <c r="P69" s="237">
        <f>'M2 FINAL'!D129</f>
        <v>11.25</v>
      </c>
      <c r="Q69" s="237">
        <f>'M2 FINAL'!E129</f>
        <v>0</v>
      </c>
      <c r="R69" s="237">
        <f>'M2 FINAL'!F129</f>
        <v>11.25</v>
      </c>
      <c r="S69" s="237">
        <f>'M2 FINAL'!G129</f>
        <v>11.75</v>
      </c>
      <c r="T69" s="237">
        <f>'M2 FINAL'!H129</f>
        <v>0</v>
      </c>
      <c r="U69" s="237">
        <f>'M2 FINAL'!I129</f>
        <v>11.75</v>
      </c>
      <c r="V69" s="237">
        <f>'M2 FINAL'!J129</f>
        <v>11.47</v>
      </c>
      <c r="W69" s="237" t="str">
        <f t="shared" si="11"/>
        <v>VPC</v>
      </c>
      <c r="X69" s="237">
        <f>'M3-FINAL'!E131</f>
        <v>4.125</v>
      </c>
      <c r="Y69" s="237">
        <f>'M3-FINAL'!F131</f>
        <v>10.25</v>
      </c>
      <c r="Z69" s="237">
        <f>'M3-FINAL'!G131</f>
        <v>10.25</v>
      </c>
      <c r="AA69" s="237">
        <f>'M3-FINAL'!H131</f>
        <v>13.375</v>
      </c>
      <c r="AB69" s="237" t="str">
        <f>'M3-FINAL'!I131</f>
        <v/>
      </c>
      <c r="AC69" s="237">
        <f>'M3-FINAL'!J131</f>
        <v>13.375</v>
      </c>
      <c r="AD69" s="237">
        <f>'M3-FINAL'!K131</f>
        <v>11.8125</v>
      </c>
      <c r="AE69" s="237" t="str">
        <f t="shared" si="12"/>
        <v>VPC</v>
      </c>
      <c r="AF69" s="237">
        <f>'M4_FINAL '!E130</f>
        <v>7.875</v>
      </c>
      <c r="AG69" s="237">
        <f>IF('M4_FINAL '!F130="","",'M4_FINAL '!F130)</f>
        <v>12</v>
      </c>
      <c r="AH69" s="237">
        <f>'M4_FINAL '!G130</f>
        <v>12</v>
      </c>
      <c r="AI69" s="237">
        <f>'M4_FINAL '!H130</f>
        <v>11</v>
      </c>
      <c r="AJ69" s="237">
        <f>IF('M4_FINAL '!I130="","",'M4_FINAL '!I130)</f>
        <v>12</v>
      </c>
      <c r="AK69" s="237">
        <f>'M4_FINAL '!J130</f>
        <v>12</v>
      </c>
      <c r="AL69" s="237">
        <f>'M4_FINAL '!K130</f>
        <v>12</v>
      </c>
      <c r="AM69" s="237" t="str">
        <f t="shared" si="13"/>
        <v>VAR</v>
      </c>
      <c r="AN69" s="237">
        <f>'M5-FINAL'!D129</f>
        <v>13.2</v>
      </c>
      <c r="AO69" s="237" t="str">
        <f>'M5-FINAL'!E129</f>
        <v/>
      </c>
      <c r="AP69" s="237">
        <f>'M5-FINAL'!F129</f>
        <v>13.2</v>
      </c>
      <c r="AQ69" s="237">
        <f>'M5-FINAL'!G129</f>
        <v>15</v>
      </c>
      <c r="AR69" s="237" t="str">
        <f>'M5-FINAL'!H129</f>
        <v/>
      </c>
      <c r="AS69" s="237">
        <f>'M5-FINAL'!I129</f>
        <v>15</v>
      </c>
      <c r="AT69" s="237">
        <f>'M5-FINAL'!J129</f>
        <v>14</v>
      </c>
      <c r="AU69" s="237" t="str">
        <f>'M5-FINAL'!K129</f>
        <v/>
      </c>
      <c r="AV69" s="237">
        <f>'M5-FINAL'!L129</f>
        <v>14</v>
      </c>
      <c r="AW69" s="237">
        <f>'M5-FINAL'!M129</f>
        <v>14.066000000000003</v>
      </c>
      <c r="AX69" s="237" t="str">
        <f t="shared" si="14"/>
        <v>V</v>
      </c>
      <c r="AY69" s="237">
        <f>'M6-FINAL'!D129</f>
        <v>13</v>
      </c>
      <c r="AZ69" s="237" t="str">
        <f>'M6-FINAL'!E129</f>
        <v/>
      </c>
      <c r="BA69" s="237">
        <f>'M6-FINAL'!F129</f>
        <v>13</v>
      </c>
      <c r="BB69" s="237">
        <f>'M6-FINAL'!G129</f>
        <v>13</v>
      </c>
      <c r="BC69" s="237" t="str">
        <f>'M6-FINAL'!H129</f>
        <v/>
      </c>
      <c r="BD69" s="237">
        <f>'M6-FINAL'!I129</f>
        <v>13</v>
      </c>
      <c r="BE69" s="237">
        <f>'M6-FINAL'!J129</f>
        <v>12</v>
      </c>
      <c r="BF69" s="237" t="str">
        <f>'M6-FINAL'!K129</f>
        <v/>
      </c>
      <c r="BG69" s="237">
        <f>'M6-FINAL'!L129</f>
        <v>12</v>
      </c>
      <c r="BH69" s="237">
        <f>'M6-FINAL'!M129</f>
        <v>12.7</v>
      </c>
      <c r="BI69" s="237" t="str">
        <f t="shared" si="15"/>
        <v>V</v>
      </c>
      <c r="BJ69" s="237">
        <f>M7_FINAL!E131</f>
        <v>17.75</v>
      </c>
      <c r="BK69" s="237" t="str">
        <f>M7_FINAL!F131</f>
        <v/>
      </c>
      <c r="BL69" s="237">
        <f>M7_FINAL!G131</f>
        <v>17.75</v>
      </c>
      <c r="BM69" s="237">
        <f>M7_FINAL!H131</f>
        <v>15</v>
      </c>
      <c r="BN69" s="237" t="str">
        <f>M7_FINAL!I131</f>
        <v/>
      </c>
      <c r="BO69" s="237">
        <f>M7_FINAL!J131</f>
        <v>15</v>
      </c>
      <c r="BP69" s="237">
        <f>M7_FINAL!K131</f>
        <v>16.21</v>
      </c>
      <c r="BQ69" s="237" t="str">
        <f t="shared" si="16"/>
        <v>V</v>
      </c>
      <c r="BR69" s="237">
        <f>M8FINAL!E131</f>
        <v>20</v>
      </c>
      <c r="BS69" s="237" t="str">
        <f>M8FINAL!F131</f>
        <v/>
      </c>
      <c r="BT69" s="237">
        <f>M8FINAL!G131</f>
        <v>20</v>
      </c>
      <c r="BU69" s="237">
        <f>M8FINAL!H131</f>
        <v>14.5</v>
      </c>
      <c r="BV69" s="237" t="str">
        <f>M8FINAL!I131</f>
        <v/>
      </c>
      <c r="BW69" s="237">
        <f>M8FINAL!J131</f>
        <v>14.5</v>
      </c>
      <c r="BX69" s="237">
        <f>M8FINAL!K131</f>
        <v>17.25</v>
      </c>
      <c r="BY69" s="237" t="str">
        <f t="shared" si="17"/>
        <v>V</v>
      </c>
      <c r="BZ69" s="237">
        <f t="shared" si="18"/>
        <v>13.5479375</v>
      </c>
      <c r="CA69" s="124" t="str">
        <f t="shared" si="19"/>
        <v xml:space="preserve">Admis(e) </v>
      </c>
      <c r="CB69" s="275" t="s">
        <v>381</v>
      </c>
      <c r="CC69" s="258">
        <v>61</v>
      </c>
    </row>
    <row r="70" spans="2:81">
      <c r="B70" s="101">
        <v>62</v>
      </c>
      <c r="C70" s="130" t="s">
        <v>546</v>
      </c>
      <c r="D70" s="128" t="s">
        <v>545</v>
      </c>
      <c r="E70" s="237">
        <f>'M1 FINAL'!D29</f>
        <v>13.2</v>
      </c>
      <c r="F70" s="237" t="str">
        <f>'M1 FINAL'!E29</f>
        <v/>
      </c>
      <c r="G70" s="237">
        <f>'M1 FINAL'!F29</f>
        <v>13.2</v>
      </c>
      <c r="H70" s="237">
        <f>'M1 FINAL'!G29</f>
        <v>12.5</v>
      </c>
      <c r="I70" s="237" t="str">
        <f>'M1 FINAL'!H29</f>
        <v/>
      </c>
      <c r="J70" s="237">
        <f>'M1 FINAL'!I29</f>
        <v>12.5</v>
      </c>
      <c r="K70" s="237">
        <f>'M1 FINAL'!J29</f>
        <v>8.5</v>
      </c>
      <c r="L70" s="237">
        <f>'M1 FINAL'!K29</f>
        <v>14</v>
      </c>
      <c r="M70" s="237">
        <f>'M1 FINAL'!L29</f>
        <v>12</v>
      </c>
      <c r="N70" s="237">
        <f>'M1 FINAL'!M29</f>
        <v>12.637499999999999</v>
      </c>
      <c r="O70" s="237" t="str">
        <f t="shared" si="10"/>
        <v>VAR</v>
      </c>
      <c r="P70" s="237">
        <f>'M2 FINAL'!D29</f>
        <v>15</v>
      </c>
      <c r="Q70" s="237" t="str">
        <f>'M2 FINAL'!E29</f>
        <v/>
      </c>
      <c r="R70" s="237">
        <f>'M2 FINAL'!F29</f>
        <v>15</v>
      </c>
      <c r="S70" s="237">
        <f>'M2 FINAL'!G29</f>
        <v>11.5</v>
      </c>
      <c r="T70" s="237" t="str">
        <f>'M2 FINAL'!H29</f>
        <v/>
      </c>
      <c r="U70" s="237">
        <f>'M2 FINAL'!I29</f>
        <v>11.5</v>
      </c>
      <c r="V70" s="237">
        <f>'M2 FINAL'!J29</f>
        <v>13.46</v>
      </c>
      <c r="W70" s="237" t="str">
        <f t="shared" si="11"/>
        <v>V</v>
      </c>
      <c r="X70" s="237">
        <f>'M3-FINAL'!E31</f>
        <v>8.625</v>
      </c>
      <c r="Y70" s="237">
        <f>'M3-FINAL'!F31</f>
        <v>3</v>
      </c>
      <c r="Z70" s="237">
        <f>'M3-FINAL'!G31</f>
        <v>8.625</v>
      </c>
      <c r="AA70" s="237">
        <f>'M3-FINAL'!H31</f>
        <v>14.75</v>
      </c>
      <c r="AB70" s="237" t="str">
        <f>'M3-FINAL'!I31</f>
        <v/>
      </c>
      <c r="AC70" s="237">
        <f>'M3-FINAL'!J31</f>
        <v>14.75</v>
      </c>
      <c r="AD70" s="237">
        <f>'M3-FINAL'!K31</f>
        <v>11.6875</v>
      </c>
      <c r="AE70" s="237" t="str">
        <f t="shared" si="12"/>
        <v>VPC</v>
      </c>
      <c r="AF70" s="237">
        <f>'M4_FINAL '!E30</f>
        <v>9.75</v>
      </c>
      <c r="AG70" s="237">
        <f>IF('M4_FINAL '!F30="","",'M4_FINAL '!F30)</f>
        <v>12</v>
      </c>
      <c r="AH70" s="237">
        <f>'M4_FINAL '!G30</f>
        <v>12</v>
      </c>
      <c r="AI70" s="237">
        <f>'M4_FINAL '!H30</f>
        <v>11.25</v>
      </c>
      <c r="AJ70" s="237">
        <f>IF('M4_FINAL '!I30="","",'M4_FINAL '!I30)</f>
        <v>5</v>
      </c>
      <c r="AK70" s="237">
        <f>'M4_FINAL '!J30</f>
        <v>11.25</v>
      </c>
      <c r="AL70" s="237">
        <f>'M4_FINAL '!K30</f>
        <v>11.670000000000002</v>
      </c>
      <c r="AM70" s="237" t="str">
        <f t="shared" si="13"/>
        <v>VPC</v>
      </c>
      <c r="AN70" s="237">
        <f>'M5-FINAL'!D29</f>
        <v>13.7</v>
      </c>
      <c r="AO70" s="237" t="str">
        <f>'M5-FINAL'!E29</f>
        <v/>
      </c>
      <c r="AP70" s="237">
        <f>'M5-FINAL'!F29</f>
        <v>13.7</v>
      </c>
      <c r="AQ70" s="237">
        <f>'M5-FINAL'!G29</f>
        <v>16</v>
      </c>
      <c r="AR70" s="237" t="str">
        <f>'M5-FINAL'!H29</f>
        <v/>
      </c>
      <c r="AS70" s="237">
        <f>'M5-FINAL'!I29</f>
        <v>16</v>
      </c>
      <c r="AT70" s="237">
        <f>'M5-FINAL'!J29</f>
        <v>15</v>
      </c>
      <c r="AU70" s="237" t="str">
        <f>'M5-FINAL'!K29</f>
        <v/>
      </c>
      <c r="AV70" s="237">
        <f>'M5-FINAL'!L29</f>
        <v>15</v>
      </c>
      <c r="AW70" s="237">
        <f>'M5-FINAL'!M29</f>
        <v>14.901</v>
      </c>
      <c r="AX70" s="237" t="str">
        <f t="shared" si="14"/>
        <v>V</v>
      </c>
      <c r="AY70" s="237">
        <f>'M6-FINAL'!D29</f>
        <v>12</v>
      </c>
      <c r="AZ70" s="237" t="str">
        <f>'M6-FINAL'!E29</f>
        <v/>
      </c>
      <c r="BA70" s="237">
        <f>'M6-FINAL'!F29</f>
        <v>12</v>
      </c>
      <c r="BB70" s="237">
        <f>'M6-FINAL'!G29</f>
        <v>12</v>
      </c>
      <c r="BC70" s="237" t="str">
        <f>'M6-FINAL'!H29</f>
        <v/>
      </c>
      <c r="BD70" s="237">
        <f>'M6-FINAL'!I29</f>
        <v>12</v>
      </c>
      <c r="BE70" s="237">
        <f>'M6-FINAL'!J29</f>
        <v>12.5</v>
      </c>
      <c r="BF70" s="237" t="str">
        <f>'M6-FINAL'!K29</f>
        <v/>
      </c>
      <c r="BG70" s="237">
        <f>'M6-FINAL'!L29</f>
        <v>12.5</v>
      </c>
      <c r="BH70" s="237">
        <f>'M6-FINAL'!M29</f>
        <v>12.15</v>
      </c>
      <c r="BI70" s="237" t="str">
        <f t="shared" si="15"/>
        <v>V</v>
      </c>
      <c r="BJ70" s="237">
        <f>M7_FINAL!E31</f>
        <v>17.5</v>
      </c>
      <c r="BK70" s="237" t="str">
        <f>M7_FINAL!F31</f>
        <v/>
      </c>
      <c r="BL70" s="237">
        <f>M7_FINAL!G31</f>
        <v>17.5</v>
      </c>
      <c r="BM70" s="237">
        <f>M7_FINAL!H31</f>
        <v>13</v>
      </c>
      <c r="BN70" s="237" t="str">
        <f>M7_FINAL!I31</f>
        <v/>
      </c>
      <c r="BO70" s="237">
        <f>M7_FINAL!J31</f>
        <v>13</v>
      </c>
      <c r="BP70" s="237">
        <f>M7_FINAL!K31</f>
        <v>14.98</v>
      </c>
      <c r="BQ70" s="237" t="str">
        <f t="shared" si="16"/>
        <v>V</v>
      </c>
      <c r="BR70" s="237">
        <f>M8FINAL!E31</f>
        <v>20</v>
      </c>
      <c r="BS70" s="237" t="str">
        <f>M8FINAL!F31</f>
        <v/>
      </c>
      <c r="BT70" s="237">
        <f>M8FINAL!G31</f>
        <v>20</v>
      </c>
      <c r="BU70" s="237">
        <f>M8FINAL!H31</f>
        <v>13.75</v>
      </c>
      <c r="BV70" s="237" t="str">
        <f>M8FINAL!I31</f>
        <v/>
      </c>
      <c r="BW70" s="237">
        <f>M8FINAL!J31</f>
        <v>13.75</v>
      </c>
      <c r="BX70" s="237">
        <f>M8FINAL!K31</f>
        <v>16.875</v>
      </c>
      <c r="BY70" s="237" t="str">
        <f t="shared" si="17"/>
        <v>V</v>
      </c>
      <c r="BZ70" s="237">
        <f t="shared" si="18"/>
        <v>13.545125000000001</v>
      </c>
      <c r="CA70" s="124" t="str">
        <f t="shared" si="19"/>
        <v xml:space="preserve">Admis(e) </v>
      </c>
      <c r="CB70" s="274" t="s">
        <v>546</v>
      </c>
      <c r="CC70" s="258">
        <v>62</v>
      </c>
    </row>
    <row r="71" spans="2:81">
      <c r="B71" s="102">
        <v>63</v>
      </c>
      <c r="C71" s="130" t="s">
        <v>423</v>
      </c>
      <c r="D71" s="128" t="s">
        <v>422</v>
      </c>
      <c r="E71" s="237">
        <f>'M1 FINAL'!D108</f>
        <v>8.6</v>
      </c>
      <c r="F71" s="237">
        <f>'M1 FINAL'!E108</f>
        <v>12</v>
      </c>
      <c r="G71" s="237">
        <f>'M1 FINAL'!F108</f>
        <v>12</v>
      </c>
      <c r="H71" s="237">
        <f>'M1 FINAL'!G108</f>
        <v>10</v>
      </c>
      <c r="I71" s="237">
        <f>'M1 FINAL'!H108</f>
        <v>13</v>
      </c>
      <c r="J71" s="237">
        <f>'M1 FINAL'!I108</f>
        <v>12</v>
      </c>
      <c r="K71" s="237">
        <f>'M1 FINAL'!J108</f>
        <v>10.5</v>
      </c>
      <c r="L71" s="237">
        <f>'M1 FINAL'!K108</f>
        <v>15</v>
      </c>
      <c r="M71" s="237">
        <f>'M1 FINAL'!L108</f>
        <v>12</v>
      </c>
      <c r="N71" s="237">
        <f>'M1 FINAL'!M108</f>
        <v>12</v>
      </c>
      <c r="O71" s="237" t="str">
        <f t="shared" si="10"/>
        <v>VAR</v>
      </c>
      <c r="P71" s="237">
        <f>'M2 FINAL'!D108</f>
        <v>9</v>
      </c>
      <c r="Q71" s="237">
        <f>'M2 FINAL'!E108</f>
        <v>16</v>
      </c>
      <c r="R71" s="237">
        <f>'M2 FINAL'!F108</f>
        <v>12</v>
      </c>
      <c r="S71" s="237">
        <f>'M2 FINAL'!G108</f>
        <v>6.25</v>
      </c>
      <c r="T71" s="237">
        <f>'M2 FINAL'!H108</f>
        <v>10</v>
      </c>
      <c r="U71" s="237">
        <f>'M2 FINAL'!I108</f>
        <v>10</v>
      </c>
      <c r="V71" s="237">
        <f>'M2 FINAL'!J108</f>
        <v>11.120000000000001</v>
      </c>
      <c r="W71" s="237" t="str">
        <f t="shared" si="11"/>
        <v>VPC</v>
      </c>
      <c r="X71" s="237">
        <f>'M3-FINAL'!E110</f>
        <v>8.5</v>
      </c>
      <c r="Y71" s="237">
        <f>'M3-FINAL'!F110</f>
        <v>13.25</v>
      </c>
      <c r="Z71" s="237">
        <f>'M3-FINAL'!G110</f>
        <v>12</v>
      </c>
      <c r="AA71" s="237">
        <f>'M3-FINAL'!H110</f>
        <v>13.5</v>
      </c>
      <c r="AB71" s="237" t="str">
        <f>'M3-FINAL'!I110</f>
        <v/>
      </c>
      <c r="AC71" s="237">
        <f>'M3-FINAL'!J110</f>
        <v>13.5</v>
      </c>
      <c r="AD71" s="237">
        <f>'M3-FINAL'!K110</f>
        <v>12.75</v>
      </c>
      <c r="AE71" s="237" t="str">
        <f t="shared" si="12"/>
        <v>VAR</v>
      </c>
      <c r="AF71" s="237">
        <f>'M4_FINAL '!E109</f>
        <v>11</v>
      </c>
      <c r="AG71" s="237">
        <f>IF('M4_FINAL '!F109="","",'M4_FINAL '!F109)</f>
        <v>12</v>
      </c>
      <c r="AH71" s="237">
        <f>'M4_FINAL '!G109</f>
        <v>12</v>
      </c>
      <c r="AI71" s="237">
        <f>'M4_FINAL '!H109</f>
        <v>12.5</v>
      </c>
      <c r="AJ71" s="237" t="str">
        <f>IF('M4_FINAL '!I109="","",'M4_FINAL '!I109)</f>
        <v/>
      </c>
      <c r="AK71" s="237">
        <f>'M4_FINAL '!J109</f>
        <v>12.5</v>
      </c>
      <c r="AL71" s="237">
        <f>'M4_FINAL '!K109</f>
        <v>12.22</v>
      </c>
      <c r="AM71" s="237" t="str">
        <f t="shared" si="13"/>
        <v>VAR</v>
      </c>
      <c r="AN71" s="237">
        <f>'M5-FINAL'!D108</f>
        <v>12</v>
      </c>
      <c r="AO71" s="237" t="str">
        <f>'M5-FINAL'!E108</f>
        <v/>
      </c>
      <c r="AP71" s="237">
        <f>'M5-FINAL'!F108</f>
        <v>12</v>
      </c>
      <c r="AQ71" s="237">
        <f>'M5-FINAL'!G108</f>
        <v>15.5</v>
      </c>
      <c r="AR71" s="237" t="str">
        <f>'M5-FINAL'!H108</f>
        <v/>
      </c>
      <c r="AS71" s="237">
        <f>'M5-FINAL'!I108</f>
        <v>15.5</v>
      </c>
      <c r="AT71" s="237">
        <f>'M5-FINAL'!J108</f>
        <v>10.5</v>
      </c>
      <c r="AU71" s="237" t="str">
        <f>'M5-FINAL'!K108</f>
        <v/>
      </c>
      <c r="AV71" s="237">
        <f>'M5-FINAL'!L108</f>
        <v>10.5</v>
      </c>
      <c r="AW71" s="237">
        <f>'M5-FINAL'!M108</f>
        <v>12.645</v>
      </c>
      <c r="AX71" s="237" t="str">
        <f t="shared" si="14"/>
        <v>V</v>
      </c>
      <c r="AY71" s="237">
        <f>'M6-FINAL'!D108</f>
        <v>13</v>
      </c>
      <c r="AZ71" s="237" t="str">
        <f>'M6-FINAL'!E108</f>
        <v/>
      </c>
      <c r="BA71" s="237">
        <f>'M6-FINAL'!F108</f>
        <v>13</v>
      </c>
      <c r="BB71" s="237">
        <f>'M6-FINAL'!G108</f>
        <v>13</v>
      </c>
      <c r="BC71" s="237" t="str">
        <f>'M6-FINAL'!H108</f>
        <v/>
      </c>
      <c r="BD71" s="237">
        <f>'M6-FINAL'!I108</f>
        <v>13</v>
      </c>
      <c r="BE71" s="237">
        <f>'M6-FINAL'!J108</f>
        <v>12.5</v>
      </c>
      <c r="BF71" s="237" t="str">
        <f>'M6-FINAL'!K108</f>
        <v/>
      </c>
      <c r="BG71" s="237">
        <f>'M6-FINAL'!L108</f>
        <v>12.5</v>
      </c>
      <c r="BH71" s="237">
        <f>'M6-FINAL'!M108</f>
        <v>12.85</v>
      </c>
      <c r="BI71" s="237" t="str">
        <f t="shared" si="15"/>
        <v>V</v>
      </c>
      <c r="BJ71" s="237">
        <f>M7_FINAL!E110</f>
        <v>18.5</v>
      </c>
      <c r="BK71" s="237" t="str">
        <f>M7_FINAL!F110</f>
        <v/>
      </c>
      <c r="BL71" s="237">
        <f>M7_FINAL!G110</f>
        <v>18.5</v>
      </c>
      <c r="BM71" s="237">
        <f>M7_FINAL!H110</f>
        <v>16</v>
      </c>
      <c r="BN71" s="237" t="str">
        <f>M7_FINAL!I110</f>
        <v/>
      </c>
      <c r="BO71" s="237">
        <f>M7_FINAL!J110</f>
        <v>16</v>
      </c>
      <c r="BP71" s="237">
        <f>M7_FINAL!K110</f>
        <v>17.100000000000001</v>
      </c>
      <c r="BQ71" s="237" t="str">
        <f t="shared" si="16"/>
        <v>V</v>
      </c>
      <c r="BR71" s="237">
        <f>M8FINAL!E110</f>
        <v>20</v>
      </c>
      <c r="BS71" s="237" t="str">
        <f>M8FINAL!F110</f>
        <v/>
      </c>
      <c r="BT71" s="237">
        <f>M8FINAL!G110</f>
        <v>20</v>
      </c>
      <c r="BU71" s="237">
        <f>M8FINAL!H110</f>
        <v>15.25</v>
      </c>
      <c r="BV71" s="237" t="str">
        <f>M8FINAL!I110</f>
        <v/>
      </c>
      <c r="BW71" s="237">
        <f>M8FINAL!J110</f>
        <v>15.25</v>
      </c>
      <c r="BX71" s="237">
        <f>M8FINAL!K110</f>
        <v>17.625</v>
      </c>
      <c r="BY71" s="237" t="str">
        <f t="shared" si="17"/>
        <v>V</v>
      </c>
      <c r="BZ71" s="237">
        <f t="shared" si="18"/>
        <v>13.53875</v>
      </c>
      <c r="CA71" s="124" t="str">
        <f t="shared" si="19"/>
        <v xml:space="preserve">Admis(e) </v>
      </c>
      <c r="CB71" s="274" t="s">
        <v>423</v>
      </c>
      <c r="CC71" s="258">
        <v>63</v>
      </c>
    </row>
    <row r="72" spans="2:81">
      <c r="B72" s="101">
        <v>64</v>
      </c>
      <c r="C72" s="129" t="s">
        <v>570</v>
      </c>
      <c r="D72" s="128" t="s">
        <v>131</v>
      </c>
      <c r="E72" s="237">
        <f>'M1 FINAL'!D12</f>
        <v>12.600000000000001</v>
      </c>
      <c r="F72" s="237" t="str">
        <f>'M1 FINAL'!E12</f>
        <v/>
      </c>
      <c r="G72" s="237">
        <f>'M1 FINAL'!F12</f>
        <v>12.600000000000001</v>
      </c>
      <c r="H72" s="237">
        <f>'M1 FINAL'!G12</f>
        <v>12</v>
      </c>
      <c r="I72" s="237" t="str">
        <f>'M1 FINAL'!H12</f>
        <v/>
      </c>
      <c r="J72" s="237">
        <f>'M1 FINAL'!I12</f>
        <v>12</v>
      </c>
      <c r="K72" s="237">
        <f>'M1 FINAL'!J12</f>
        <v>16</v>
      </c>
      <c r="L72" s="237" t="str">
        <f>'M1 FINAL'!K12</f>
        <v/>
      </c>
      <c r="M72" s="237">
        <f>'M1 FINAL'!L12</f>
        <v>16</v>
      </c>
      <c r="N72" s="237">
        <f>'M1 FINAL'!M12</f>
        <v>13.225000000000001</v>
      </c>
      <c r="O72" s="237" t="str">
        <f t="shared" si="10"/>
        <v>V</v>
      </c>
      <c r="P72" s="237">
        <f>'M2 FINAL'!D12</f>
        <v>14.5</v>
      </c>
      <c r="Q72" s="237" t="str">
        <f>'M2 FINAL'!E12</f>
        <v/>
      </c>
      <c r="R72" s="237">
        <f>'M2 FINAL'!F12</f>
        <v>14.5</v>
      </c>
      <c r="S72" s="237">
        <f>'M2 FINAL'!G12</f>
        <v>10.25</v>
      </c>
      <c r="T72" s="237" t="str">
        <f>'M2 FINAL'!H12</f>
        <v/>
      </c>
      <c r="U72" s="237">
        <f>'M2 FINAL'!I12</f>
        <v>10.25</v>
      </c>
      <c r="V72" s="237">
        <f>'M2 FINAL'!J12</f>
        <v>12.63</v>
      </c>
      <c r="W72" s="237" t="str">
        <f t="shared" si="11"/>
        <v>V</v>
      </c>
      <c r="X72" s="237">
        <f>'M3-FINAL'!E14</f>
        <v>7</v>
      </c>
      <c r="Y72" s="237">
        <f>'M3-FINAL'!F14</f>
        <v>15.75</v>
      </c>
      <c r="Z72" s="237">
        <f>'M3-FINAL'!G14</f>
        <v>12</v>
      </c>
      <c r="AA72" s="237">
        <f>'M3-FINAL'!H14</f>
        <v>14.5</v>
      </c>
      <c r="AB72" s="237" t="str">
        <f>'M3-FINAL'!I14</f>
        <v/>
      </c>
      <c r="AC72" s="237">
        <f>'M3-FINAL'!J14</f>
        <v>14.5</v>
      </c>
      <c r="AD72" s="237">
        <f>'M3-FINAL'!K14</f>
        <v>13.25</v>
      </c>
      <c r="AE72" s="237" t="str">
        <f t="shared" si="12"/>
        <v>VAR</v>
      </c>
      <c r="AF72" s="237">
        <f>'M4_FINAL '!E13</f>
        <v>15.5</v>
      </c>
      <c r="AG72" s="237" t="str">
        <f>IF('M4_FINAL '!F13="","",'M4_FINAL '!F13)</f>
        <v/>
      </c>
      <c r="AH72" s="237">
        <f>'M4_FINAL '!G13</f>
        <v>15.5</v>
      </c>
      <c r="AI72" s="237">
        <f>'M4_FINAL '!H13</f>
        <v>9</v>
      </c>
      <c r="AJ72" s="237" t="str">
        <f>IF('M4_FINAL '!I13="","",'M4_FINAL '!I13)</f>
        <v/>
      </c>
      <c r="AK72" s="237">
        <f>'M4_FINAL '!J13</f>
        <v>9</v>
      </c>
      <c r="AL72" s="237">
        <f>'M4_FINAL '!K13</f>
        <v>12.64</v>
      </c>
      <c r="AM72" s="237" t="str">
        <f t="shared" si="13"/>
        <v>V</v>
      </c>
      <c r="AN72" s="237">
        <f>'M5-FINAL'!D12</f>
        <v>13.8</v>
      </c>
      <c r="AO72" s="237" t="str">
        <f>'M5-FINAL'!E12</f>
        <v/>
      </c>
      <c r="AP72" s="237">
        <f>'M5-FINAL'!F12</f>
        <v>13.8</v>
      </c>
      <c r="AQ72" s="237">
        <f>'M5-FINAL'!G12</f>
        <v>15</v>
      </c>
      <c r="AR72" s="237" t="str">
        <f>'M5-FINAL'!H12</f>
        <v/>
      </c>
      <c r="AS72" s="237">
        <f>'M5-FINAL'!I12</f>
        <v>15</v>
      </c>
      <c r="AT72" s="237">
        <f>'M5-FINAL'!J12</f>
        <v>10.5</v>
      </c>
      <c r="AU72" s="237" t="str">
        <f>'M5-FINAL'!K12</f>
        <v/>
      </c>
      <c r="AV72" s="237">
        <f>'M5-FINAL'!L12</f>
        <v>10.5</v>
      </c>
      <c r="AW72" s="237">
        <f>'M5-FINAL'!M12</f>
        <v>13.074000000000002</v>
      </c>
      <c r="AX72" s="237" t="str">
        <f t="shared" si="14"/>
        <v>V</v>
      </c>
      <c r="AY72" s="237">
        <f>'M6-FINAL'!D12</f>
        <v>9.5</v>
      </c>
      <c r="AZ72" s="237">
        <f>'M6-FINAL'!E12</f>
        <v>12</v>
      </c>
      <c r="BA72" s="237">
        <f>'M6-FINAL'!F12</f>
        <v>12</v>
      </c>
      <c r="BB72" s="237">
        <f>'M6-FINAL'!G12</f>
        <v>9.5</v>
      </c>
      <c r="BC72" s="237">
        <f>'M6-FINAL'!H12</f>
        <v>12</v>
      </c>
      <c r="BD72" s="237">
        <f>'M6-FINAL'!I12</f>
        <v>12</v>
      </c>
      <c r="BE72" s="237">
        <f>'M6-FINAL'!J12</f>
        <v>12.5</v>
      </c>
      <c r="BF72" s="237" t="str">
        <f>'M6-FINAL'!K12</f>
        <v/>
      </c>
      <c r="BG72" s="237">
        <f>'M6-FINAL'!L12</f>
        <v>12.5</v>
      </c>
      <c r="BH72" s="237">
        <f>'M6-FINAL'!M12</f>
        <v>12.15</v>
      </c>
      <c r="BI72" s="237" t="str">
        <f t="shared" si="15"/>
        <v>VAR</v>
      </c>
      <c r="BJ72" s="237">
        <f>M7_FINAL!E14</f>
        <v>16.5</v>
      </c>
      <c r="BK72" s="237" t="str">
        <f>M7_FINAL!F14</f>
        <v/>
      </c>
      <c r="BL72" s="237">
        <f>M7_FINAL!G14</f>
        <v>16.5</v>
      </c>
      <c r="BM72" s="237">
        <f>M7_FINAL!H14</f>
        <v>13</v>
      </c>
      <c r="BN72" s="237" t="str">
        <f>M7_FINAL!I14</f>
        <v/>
      </c>
      <c r="BO72" s="237">
        <f>M7_FINAL!J14</f>
        <v>13</v>
      </c>
      <c r="BP72" s="237">
        <f>M7_FINAL!K14</f>
        <v>14.540000000000001</v>
      </c>
      <c r="BQ72" s="237" t="str">
        <f t="shared" si="16"/>
        <v>V</v>
      </c>
      <c r="BR72" s="237">
        <f>M8FINAL!E14</f>
        <v>20</v>
      </c>
      <c r="BS72" s="237" t="str">
        <f>M8FINAL!F14</f>
        <v/>
      </c>
      <c r="BT72" s="237">
        <f>M8FINAL!G14</f>
        <v>20</v>
      </c>
      <c r="BU72" s="237">
        <f>M8FINAL!H14</f>
        <v>13.5</v>
      </c>
      <c r="BV72" s="237" t="str">
        <f>M8FINAL!I14</f>
        <v/>
      </c>
      <c r="BW72" s="237">
        <f>M8FINAL!J14</f>
        <v>13.5</v>
      </c>
      <c r="BX72" s="237">
        <f>M8FINAL!K14</f>
        <v>16.75</v>
      </c>
      <c r="BY72" s="237" t="str">
        <f t="shared" si="17"/>
        <v>V</v>
      </c>
      <c r="BZ72" s="237">
        <f t="shared" si="18"/>
        <v>13.532375000000002</v>
      </c>
      <c r="CA72" s="124" t="str">
        <f t="shared" si="19"/>
        <v xml:space="preserve">Admis(e) </v>
      </c>
      <c r="CB72" s="275" t="s">
        <v>570</v>
      </c>
      <c r="CC72" s="258">
        <v>64</v>
      </c>
    </row>
    <row r="73" spans="2:81">
      <c r="B73" s="102">
        <v>65</v>
      </c>
      <c r="C73" s="130" t="s">
        <v>549</v>
      </c>
      <c r="D73" s="128" t="s">
        <v>548</v>
      </c>
      <c r="E73" s="237">
        <f>'M1 FINAL'!D27</f>
        <v>12</v>
      </c>
      <c r="F73" s="237" t="str">
        <f>'M1 FINAL'!E27</f>
        <v/>
      </c>
      <c r="G73" s="237">
        <f>'M1 FINAL'!F27</f>
        <v>12</v>
      </c>
      <c r="H73" s="237">
        <f>'M1 FINAL'!G27</f>
        <v>13</v>
      </c>
      <c r="I73" s="237" t="str">
        <f>'M1 FINAL'!H27</f>
        <v/>
      </c>
      <c r="J73" s="237">
        <f>'M1 FINAL'!I27</f>
        <v>13</v>
      </c>
      <c r="K73" s="237">
        <f>'M1 FINAL'!J27</f>
        <v>15.5</v>
      </c>
      <c r="L73" s="237" t="str">
        <f>'M1 FINAL'!K27</f>
        <v/>
      </c>
      <c r="M73" s="237">
        <f>'M1 FINAL'!L27</f>
        <v>15.5</v>
      </c>
      <c r="N73" s="237">
        <f>'M1 FINAL'!M27</f>
        <v>13.25</v>
      </c>
      <c r="O73" s="237" t="str">
        <f t="shared" ref="O73:O104" si="20">IF(AND(G73&gt;=6,J73&gt;=6,M73&gt;=6,N73&gt;=12),IF(AND(F73="",I73="",L73=""),"V","VAR"),IF(OR(G73&lt;6,J73&lt;6,N73&lt;8),"NV",IF($BZ73&gt;=12,"VPC","NV")))</f>
        <v>V</v>
      </c>
      <c r="P73" s="237">
        <f>'M2 FINAL'!D27</f>
        <v>14</v>
      </c>
      <c r="Q73" s="237" t="str">
        <f>'M2 FINAL'!E27</f>
        <v/>
      </c>
      <c r="R73" s="237">
        <f>'M2 FINAL'!F27</f>
        <v>14</v>
      </c>
      <c r="S73" s="237">
        <f>'M2 FINAL'!G27</f>
        <v>6</v>
      </c>
      <c r="T73" s="237">
        <f>'M2 FINAL'!H27</f>
        <v>10.5</v>
      </c>
      <c r="U73" s="237">
        <f>'M2 FINAL'!I27</f>
        <v>10.5</v>
      </c>
      <c r="V73" s="237">
        <f>'M2 FINAL'!J27</f>
        <v>12.46</v>
      </c>
      <c r="W73" s="237" t="str">
        <f t="shared" ref="W73:W104" si="21">IF(AND(R73&gt;=6,U73&gt;=6,V73&gt;=12),IF(AND(Q73="",T73=""),"V","VAR"),IF(OR(R73&lt;6,V73&lt;8),"NV",IF($BZ73&gt;=12,"VPC","NV")))</f>
        <v>VAR</v>
      </c>
      <c r="X73" s="237">
        <f>'M3-FINAL'!E29</f>
        <v>7.625</v>
      </c>
      <c r="Y73" s="237">
        <f>'M3-FINAL'!F29</f>
        <v>16.5</v>
      </c>
      <c r="Z73" s="237">
        <f>'M3-FINAL'!G29</f>
        <v>12</v>
      </c>
      <c r="AA73" s="237">
        <f>'M3-FINAL'!H29</f>
        <v>10.75</v>
      </c>
      <c r="AB73" s="237">
        <f>'M3-FINAL'!I29</f>
        <v>12</v>
      </c>
      <c r="AC73" s="237">
        <f>'M3-FINAL'!J29</f>
        <v>12</v>
      </c>
      <c r="AD73" s="237">
        <f>'M3-FINAL'!K29</f>
        <v>12</v>
      </c>
      <c r="AE73" s="237" t="str">
        <f t="shared" ref="AE73:AE104" si="22">IF(AND(Z73&gt;=6,AC73&gt;=6,AD73&gt;=12),IF(AND(Y73="",AB73=""),"V","VAR"),IF(OR(Z73&lt;6,AD73&lt;8),"NV",IF($BZ73&gt;=12,"VPC","NV")))</f>
        <v>VAR</v>
      </c>
      <c r="AF73" s="237">
        <f>'M4_FINAL '!E28</f>
        <v>12.5</v>
      </c>
      <c r="AG73" s="237" t="str">
        <f>IF('M4_FINAL '!F28="","",'M4_FINAL '!F28)</f>
        <v/>
      </c>
      <c r="AH73" s="237">
        <f>'M4_FINAL '!G28</f>
        <v>12.5</v>
      </c>
      <c r="AI73" s="237">
        <f>'M4_FINAL '!H28</f>
        <v>10.5</v>
      </c>
      <c r="AJ73" s="237">
        <f>IF('M4_FINAL '!I28="","",'M4_FINAL '!I28)</f>
        <v>7</v>
      </c>
      <c r="AK73" s="237">
        <f>'M4_FINAL '!J28</f>
        <v>10.5</v>
      </c>
      <c r="AL73" s="237">
        <f>'M4_FINAL '!K28</f>
        <v>11.620000000000001</v>
      </c>
      <c r="AM73" s="237" t="str">
        <f t="shared" ref="AM73:AM104" si="23">IF(AND(AH73&gt;=6,AK73&gt;=6,AL73&gt;=12),IF(AND(AG73="",AJ73=""),"V","VAR"),IF(OR(AH73&lt;6,AL73&lt;8),"NV",IF($BZ73&gt;=12,"VPC","NV")))</f>
        <v>VPC</v>
      </c>
      <c r="AN73" s="237">
        <f>'M5-FINAL'!D27</f>
        <v>14</v>
      </c>
      <c r="AO73" s="237" t="str">
        <f>'M5-FINAL'!E27</f>
        <v/>
      </c>
      <c r="AP73" s="237">
        <f>'M5-FINAL'!F27</f>
        <v>14</v>
      </c>
      <c r="AQ73" s="237">
        <f>'M5-FINAL'!G27</f>
        <v>15.5</v>
      </c>
      <c r="AR73" s="237" t="str">
        <f>'M5-FINAL'!H27</f>
        <v/>
      </c>
      <c r="AS73" s="237">
        <f>'M5-FINAL'!I27</f>
        <v>15.5</v>
      </c>
      <c r="AT73" s="237">
        <f>'M5-FINAL'!J27</f>
        <v>12</v>
      </c>
      <c r="AU73" s="237" t="str">
        <f>'M5-FINAL'!K27</f>
        <v/>
      </c>
      <c r="AV73" s="237">
        <f>'M5-FINAL'!L27</f>
        <v>12</v>
      </c>
      <c r="AW73" s="237">
        <f>'M5-FINAL'!M27</f>
        <v>13.815</v>
      </c>
      <c r="AX73" s="237" t="str">
        <f t="shared" ref="AX73:AX104" si="24">IF(AND(AP73&gt;=6,AS73&gt;=6,AV73&gt;=6,AW73&gt;=12),IF(AND(AO73="",AR73="",AU73=""),"V","VAR"),IF(OR(AP73&lt;6,AS73&lt;6,AW73&lt;8),"NV",IF($BZ73&gt;=12,"VPC","NV")))</f>
        <v>V</v>
      </c>
      <c r="AY73" s="237">
        <f>'M6-FINAL'!D27</f>
        <v>10.5</v>
      </c>
      <c r="AZ73" s="237">
        <f>'M6-FINAL'!E27</f>
        <v>12</v>
      </c>
      <c r="BA73" s="237">
        <f>'M6-FINAL'!F27</f>
        <v>12</v>
      </c>
      <c r="BB73" s="237">
        <f>'M6-FINAL'!G27</f>
        <v>10.5</v>
      </c>
      <c r="BC73" s="237">
        <f>'M6-FINAL'!H27</f>
        <v>12</v>
      </c>
      <c r="BD73" s="237">
        <f>'M6-FINAL'!I27</f>
        <v>12</v>
      </c>
      <c r="BE73" s="237">
        <f>'M6-FINAL'!J27</f>
        <v>12.5</v>
      </c>
      <c r="BF73" s="237" t="str">
        <f>'M6-FINAL'!K27</f>
        <v/>
      </c>
      <c r="BG73" s="237">
        <f>'M6-FINAL'!L27</f>
        <v>12.5</v>
      </c>
      <c r="BH73" s="237">
        <f>'M6-FINAL'!M27</f>
        <v>12.15</v>
      </c>
      <c r="BI73" s="237" t="str">
        <f t="shared" ref="BI73:BI104" si="25">IF(AND(BA73&gt;=6,BD73&gt;=6,BG73&gt;=6,BH73&gt;=12),IF(AND(AZ73="",BC73="",BF73=""),"V","VAR"),IF(OR(BA73&lt;6,BD73&lt;6,BH73&lt;8),"NV",IF($BZ73&gt;=12,"VPC","NV")))</f>
        <v>VAR</v>
      </c>
      <c r="BJ73" s="237">
        <f>M7_FINAL!E29</f>
        <v>19.25</v>
      </c>
      <c r="BK73" s="237" t="str">
        <f>M7_FINAL!F29</f>
        <v/>
      </c>
      <c r="BL73" s="237">
        <f>M7_FINAL!G29</f>
        <v>19.25</v>
      </c>
      <c r="BM73" s="237">
        <f>M7_FINAL!H29</f>
        <v>13</v>
      </c>
      <c r="BN73" s="237" t="str">
        <f>M7_FINAL!I29</f>
        <v/>
      </c>
      <c r="BO73" s="237">
        <f>M7_FINAL!J29</f>
        <v>13</v>
      </c>
      <c r="BP73" s="237">
        <f>M7_FINAL!K29</f>
        <v>15.750000000000002</v>
      </c>
      <c r="BQ73" s="237" t="str">
        <f t="shared" ref="BQ73:BQ104" si="26">IF(AND(BL73&gt;=6,BO73&gt;=6,BP73&gt;=12),IF(AND(BK73="",BN73=""),"V","VAR"),IF(OR(BL73&lt;6,BP73&lt;8),"NV",IF($BZ73&gt;=12,"VPC","NV")))</f>
        <v>V</v>
      </c>
      <c r="BR73" s="237">
        <f>M8FINAL!E29</f>
        <v>20</v>
      </c>
      <c r="BS73" s="237" t="str">
        <f>M8FINAL!F29</f>
        <v/>
      </c>
      <c r="BT73" s="237">
        <f>M8FINAL!G29</f>
        <v>20</v>
      </c>
      <c r="BU73" s="237">
        <f>M8FINAL!H29</f>
        <v>14.25</v>
      </c>
      <c r="BV73" s="237" t="str">
        <f>M8FINAL!I29</f>
        <v/>
      </c>
      <c r="BW73" s="237">
        <f>M8FINAL!J29</f>
        <v>14.25</v>
      </c>
      <c r="BX73" s="237">
        <f>M8FINAL!K29</f>
        <v>17.125</v>
      </c>
      <c r="BY73" s="237" t="str">
        <f t="shared" ref="BY73:BY104" si="27">IF(AND(BT73&gt;=6,BW73&gt;=6,BX73&gt;=12),IF(AND(BS73="",BV73=""),"V","VAR"),IF(OR(BT73&lt;6,BX73&lt;8),"NV",IF($BZ73&gt;=12,"VPC","NV")))</f>
        <v>V</v>
      </c>
      <c r="BZ73" s="237">
        <f t="shared" ref="BZ73:BZ104" si="28">(N73+V73+AD73+AL73+AW73+BH73+BP73+BX73)/8</f>
        <v>13.52125</v>
      </c>
      <c r="CA73" s="124" t="str">
        <f t="shared" ref="CA73:CA104" si="29">IF(AND(BZ73&gt;=12, G73&gt;=6,J73&gt;=6,M73&gt;=6, N73&gt;=8,  R73&gt;=6, U73&gt;=6, V73&gt;=8,  Z73&gt;=6,AC73&gt;=6,AD73&gt;=8,AH73&gt;=6,AK73&gt;=6,AL73&gt;=8, AP73&gt;=6,AS73&gt;=6,AV73&gt;=6,AW73&gt;=8, BA73&gt;=6,BD73&gt;=6,BG73&gt;=6,BH73&gt;=8, BL73&gt;=6,BO73&gt;=6,BP73&gt;=8, BT73&gt;=6,BW73&gt;=6,BX73&gt;=8),"Admis(e) ","")</f>
        <v xml:space="preserve">Admis(e) </v>
      </c>
      <c r="CB73" s="274" t="s">
        <v>549</v>
      </c>
      <c r="CC73" s="258">
        <v>65</v>
      </c>
    </row>
    <row r="74" spans="2:81">
      <c r="B74" s="101">
        <v>66</v>
      </c>
      <c r="C74" s="130" t="s">
        <v>483</v>
      </c>
      <c r="D74" s="128" t="s">
        <v>373</v>
      </c>
      <c r="E74" s="237">
        <f>'M1 FINAL'!D69</f>
        <v>8.3000000000000007</v>
      </c>
      <c r="F74" s="237">
        <f>'M1 FINAL'!E69</f>
        <v>12</v>
      </c>
      <c r="G74" s="237">
        <f>'M1 FINAL'!F69</f>
        <v>12</v>
      </c>
      <c r="H74" s="237">
        <f>'M1 FINAL'!G69</f>
        <v>10</v>
      </c>
      <c r="I74" s="237">
        <f>'M1 FINAL'!H69</f>
        <v>14</v>
      </c>
      <c r="J74" s="237">
        <f>'M1 FINAL'!I69</f>
        <v>12</v>
      </c>
      <c r="K74" s="237">
        <f>'M1 FINAL'!J69</f>
        <v>14</v>
      </c>
      <c r="L74" s="237" t="str">
        <f>'M1 FINAL'!K69</f>
        <v/>
      </c>
      <c r="M74" s="237">
        <f>'M1 FINAL'!L69</f>
        <v>14</v>
      </c>
      <c r="N74" s="237">
        <f>'M1 FINAL'!M69</f>
        <v>12.5</v>
      </c>
      <c r="O74" s="237" t="str">
        <f t="shared" si="20"/>
        <v>VAR</v>
      </c>
      <c r="P74" s="237">
        <f>'M2 FINAL'!D69</f>
        <v>8.75</v>
      </c>
      <c r="Q74" s="237">
        <f>'M2 FINAL'!E69</f>
        <v>14.5</v>
      </c>
      <c r="R74" s="237">
        <f>'M2 FINAL'!F69</f>
        <v>12</v>
      </c>
      <c r="S74" s="237">
        <f>'M2 FINAL'!G69</f>
        <v>11.75</v>
      </c>
      <c r="T74" s="237">
        <f>'M2 FINAL'!H69</f>
        <v>11.5</v>
      </c>
      <c r="U74" s="237">
        <f>'M2 FINAL'!I69</f>
        <v>11.75</v>
      </c>
      <c r="V74" s="237">
        <f>'M2 FINAL'!J69</f>
        <v>11.89</v>
      </c>
      <c r="W74" s="237" t="str">
        <f t="shared" si="21"/>
        <v>VPC</v>
      </c>
      <c r="X74" s="237">
        <f>'M3-FINAL'!E71</f>
        <v>8.875</v>
      </c>
      <c r="Y74" s="237">
        <f>'M3-FINAL'!F71</f>
        <v>8</v>
      </c>
      <c r="Z74" s="237">
        <f>'M3-FINAL'!G71</f>
        <v>8.875</v>
      </c>
      <c r="AA74" s="237">
        <f>'M3-FINAL'!H71</f>
        <v>14.25</v>
      </c>
      <c r="AB74" s="237" t="str">
        <f>'M3-FINAL'!I71</f>
        <v/>
      </c>
      <c r="AC74" s="237">
        <f>'M3-FINAL'!J71</f>
        <v>14.25</v>
      </c>
      <c r="AD74" s="237">
        <f>'M3-FINAL'!K71</f>
        <v>11.5625</v>
      </c>
      <c r="AE74" s="237" t="str">
        <f t="shared" si="22"/>
        <v>VPC</v>
      </c>
      <c r="AF74" s="237">
        <f>'M4_FINAL '!E70</f>
        <v>15.625</v>
      </c>
      <c r="AG74" s="237" t="str">
        <f>IF('M4_FINAL '!F70="","",'M4_FINAL '!F70)</f>
        <v/>
      </c>
      <c r="AH74" s="237">
        <f>'M4_FINAL '!G70</f>
        <v>15.625</v>
      </c>
      <c r="AI74" s="237">
        <f>'M4_FINAL '!H70</f>
        <v>14.5</v>
      </c>
      <c r="AJ74" s="237" t="str">
        <f>IF('M4_FINAL '!I70="","",'M4_FINAL '!I70)</f>
        <v/>
      </c>
      <c r="AK74" s="237">
        <f>'M4_FINAL '!J70</f>
        <v>14.5</v>
      </c>
      <c r="AL74" s="237">
        <f>'M4_FINAL '!K70</f>
        <v>15.129999999999999</v>
      </c>
      <c r="AM74" s="237" t="str">
        <f t="shared" si="23"/>
        <v>V</v>
      </c>
      <c r="AN74" s="237">
        <f>'M5-FINAL'!D69</f>
        <v>10</v>
      </c>
      <c r="AO74" s="237" t="str">
        <f>'M5-FINAL'!E69</f>
        <v/>
      </c>
      <c r="AP74" s="237">
        <f>'M5-FINAL'!F69</f>
        <v>10</v>
      </c>
      <c r="AQ74" s="237">
        <f>'M5-FINAL'!G69</f>
        <v>16</v>
      </c>
      <c r="AR74" s="237" t="str">
        <f>'M5-FINAL'!H69</f>
        <v/>
      </c>
      <c r="AS74" s="237">
        <f>'M5-FINAL'!I69</f>
        <v>16</v>
      </c>
      <c r="AT74" s="237">
        <f>'M5-FINAL'!J69</f>
        <v>12</v>
      </c>
      <c r="AU74" s="237" t="str">
        <f>'M5-FINAL'!K69</f>
        <v/>
      </c>
      <c r="AV74" s="237">
        <f>'M5-FINAL'!L69</f>
        <v>12</v>
      </c>
      <c r="AW74" s="237">
        <f>'M5-FINAL'!M69</f>
        <v>12.66</v>
      </c>
      <c r="AX74" s="237" t="str">
        <f t="shared" si="24"/>
        <v>V</v>
      </c>
      <c r="AY74" s="237">
        <f>'M6-FINAL'!D69</f>
        <v>9</v>
      </c>
      <c r="AZ74" s="237">
        <f>'M6-FINAL'!E69</f>
        <v>12</v>
      </c>
      <c r="BA74" s="237">
        <f>'M6-FINAL'!F69</f>
        <v>12</v>
      </c>
      <c r="BB74" s="237">
        <f>'M6-FINAL'!G69</f>
        <v>9</v>
      </c>
      <c r="BC74" s="237">
        <f>'M6-FINAL'!H69</f>
        <v>12</v>
      </c>
      <c r="BD74" s="237">
        <f>'M6-FINAL'!I69</f>
        <v>12</v>
      </c>
      <c r="BE74" s="237">
        <f>'M6-FINAL'!J69</f>
        <v>13.5</v>
      </c>
      <c r="BF74" s="237" t="str">
        <f>'M6-FINAL'!K69</f>
        <v/>
      </c>
      <c r="BG74" s="237">
        <f>'M6-FINAL'!L69</f>
        <v>13.5</v>
      </c>
      <c r="BH74" s="237">
        <f>'M6-FINAL'!M69</f>
        <v>12.45</v>
      </c>
      <c r="BI74" s="237" t="str">
        <f t="shared" si="25"/>
        <v>VAR</v>
      </c>
      <c r="BJ74" s="237">
        <f>M7_FINAL!E71</f>
        <v>17.25</v>
      </c>
      <c r="BK74" s="237" t="str">
        <f>M7_FINAL!F71</f>
        <v/>
      </c>
      <c r="BL74" s="237">
        <f>M7_FINAL!G71</f>
        <v>17.25</v>
      </c>
      <c r="BM74" s="237">
        <f>M7_FINAL!H71</f>
        <v>13</v>
      </c>
      <c r="BN74" s="237" t="str">
        <f>M7_FINAL!I71</f>
        <v/>
      </c>
      <c r="BO74" s="237">
        <f>M7_FINAL!J71</f>
        <v>13</v>
      </c>
      <c r="BP74" s="237">
        <f>M7_FINAL!K71</f>
        <v>14.870000000000001</v>
      </c>
      <c r="BQ74" s="237" t="str">
        <f t="shared" si="26"/>
        <v>V</v>
      </c>
      <c r="BR74" s="237">
        <f>M8FINAL!E71</f>
        <v>20</v>
      </c>
      <c r="BS74" s="237" t="str">
        <f>M8FINAL!F71</f>
        <v/>
      </c>
      <c r="BT74" s="237">
        <f>M8FINAL!G71</f>
        <v>20</v>
      </c>
      <c r="BU74" s="237">
        <f>M8FINAL!H71</f>
        <v>13.5</v>
      </c>
      <c r="BV74" s="237" t="str">
        <f>M8FINAL!I71</f>
        <v/>
      </c>
      <c r="BW74" s="237">
        <f>M8FINAL!J71</f>
        <v>13.5</v>
      </c>
      <c r="BX74" s="237">
        <f>M8FINAL!K71</f>
        <v>16.75</v>
      </c>
      <c r="BY74" s="237" t="str">
        <f t="shared" si="27"/>
        <v>V</v>
      </c>
      <c r="BZ74" s="237">
        <f t="shared" si="28"/>
        <v>13.4765625</v>
      </c>
      <c r="CA74" s="124" t="str">
        <f t="shared" si="29"/>
        <v xml:space="preserve">Admis(e) </v>
      </c>
      <c r="CB74" s="274" t="s">
        <v>483</v>
      </c>
      <c r="CC74" s="258">
        <v>66</v>
      </c>
    </row>
    <row r="75" spans="2:81">
      <c r="B75" s="102">
        <v>67</v>
      </c>
      <c r="C75" s="130" t="s">
        <v>389</v>
      </c>
      <c r="D75" s="134" t="s">
        <v>388</v>
      </c>
      <c r="E75" s="237">
        <f>'M1 FINAL'!D125</f>
        <v>10.6</v>
      </c>
      <c r="F75" s="237" t="str">
        <f>'M1 FINAL'!E125</f>
        <v/>
      </c>
      <c r="G75" s="237">
        <f>'M1 FINAL'!F125</f>
        <v>10.6</v>
      </c>
      <c r="H75" s="237">
        <f>'M1 FINAL'!G125</f>
        <v>13</v>
      </c>
      <c r="I75" s="237" t="str">
        <f>'M1 FINAL'!H125</f>
        <v/>
      </c>
      <c r="J75" s="237">
        <f>'M1 FINAL'!I125</f>
        <v>13</v>
      </c>
      <c r="K75" s="237">
        <f>'M1 FINAL'!J125</f>
        <v>17.5</v>
      </c>
      <c r="L75" s="237" t="str">
        <f>'M1 FINAL'!K125</f>
        <v/>
      </c>
      <c r="M75" s="237">
        <f>'M1 FINAL'!L125</f>
        <v>17.5</v>
      </c>
      <c r="N75" s="237">
        <f>'M1 FINAL'!M125</f>
        <v>13.225</v>
      </c>
      <c r="O75" s="237" t="str">
        <f t="shared" si="20"/>
        <v>V</v>
      </c>
      <c r="P75" s="237">
        <f>'M2 FINAL'!D125</f>
        <v>12.75</v>
      </c>
      <c r="Q75" s="237" t="str">
        <f>'M2 FINAL'!E125</f>
        <v/>
      </c>
      <c r="R75" s="237">
        <f>'M2 FINAL'!F125</f>
        <v>12.75</v>
      </c>
      <c r="S75" s="237">
        <f>'M2 FINAL'!G125</f>
        <v>11</v>
      </c>
      <c r="T75" s="237">
        <f>'M2 FINAL'!H125</f>
        <v>0</v>
      </c>
      <c r="U75" s="237">
        <f>'M2 FINAL'!I125</f>
        <v>11</v>
      </c>
      <c r="V75" s="237">
        <f>'M2 FINAL'!J125</f>
        <v>11.98</v>
      </c>
      <c r="W75" s="237" t="str">
        <f t="shared" si="21"/>
        <v>VPC</v>
      </c>
      <c r="X75" s="237">
        <f>'M3-FINAL'!E127</f>
        <v>3.5</v>
      </c>
      <c r="Y75" s="237">
        <f>'M3-FINAL'!F127</f>
        <v>8.75</v>
      </c>
      <c r="Z75" s="237">
        <f>'M3-FINAL'!G127</f>
        <v>8.75</v>
      </c>
      <c r="AA75" s="237">
        <f>'M3-FINAL'!H127</f>
        <v>12.5</v>
      </c>
      <c r="AB75" s="237" t="str">
        <f>'M3-FINAL'!I127</f>
        <v/>
      </c>
      <c r="AC75" s="237">
        <f>'M3-FINAL'!J127</f>
        <v>12.5</v>
      </c>
      <c r="AD75" s="237">
        <f>'M3-FINAL'!K127</f>
        <v>10.625</v>
      </c>
      <c r="AE75" s="237" t="str">
        <f t="shared" si="22"/>
        <v>VPC</v>
      </c>
      <c r="AF75" s="237">
        <f>'M4_FINAL '!E126</f>
        <v>11.375</v>
      </c>
      <c r="AG75" s="237">
        <f>IF('M4_FINAL '!F126="","",'M4_FINAL '!F126)</f>
        <v>0</v>
      </c>
      <c r="AH75" s="237">
        <f>'M4_FINAL '!G126</f>
        <v>11.375</v>
      </c>
      <c r="AI75" s="237">
        <f>'M4_FINAL '!H126</f>
        <v>5.25</v>
      </c>
      <c r="AJ75" s="237">
        <f>IF('M4_FINAL '!I126="","",'M4_FINAL '!I126)</f>
        <v>12</v>
      </c>
      <c r="AK75" s="237">
        <f>'M4_FINAL '!J126</f>
        <v>12</v>
      </c>
      <c r="AL75" s="237">
        <f>'M4_FINAL '!K126</f>
        <v>11.650000000000002</v>
      </c>
      <c r="AM75" s="237" t="str">
        <f t="shared" si="23"/>
        <v>VPC</v>
      </c>
      <c r="AN75" s="237">
        <f>'M5-FINAL'!D125</f>
        <v>14</v>
      </c>
      <c r="AO75" s="237" t="str">
        <f>'M5-FINAL'!E125</f>
        <v/>
      </c>
      <c r="AP75" s="237">
        <f>'M5-FINAL'!F125</f>
        <v>14</v>
      </c>
      <c r="AQ75" s="237">
        <f>'M5-FINAL'!G125</f>
        <v>15</v>
      </c>
      <c r="AR75" s="237" t="str">
        <f>'M5-FINAL'!H125</f>
        <v/>
      </c>
      <c r="AS75" s="237">
        <f>'M5-FINAL'!I125</f>
        <v>15</v>
      </c>
      <c r="AT75" s="237">
        <f>'M5-FINAL'!J125</f>
        <v>15</v>
      </c>
      <c r="AU75" s="237" t="str">
        <f>'M5-FINAL'!K125</f>
        <v/>
      </c>
      <c r="AV75" s="237">
        <f>'M5-FINAL'!L125</f>
        <v>15</v>
      </c>
      <c r="AW75" s="237">
        <f>'M5-FINAL'!M125</f>
        <v>14.670000000000002</v>
      </c>
      <c r="AX75" s="237" t="str">
        <f t="shared" si="24"/>
        <v>V</v>
      </c>
      <c r="AY75" s="237">
        <f>'M6-FINAL'!D125</f>
        <v>14.5</v>
      </c>
      <c r="AZ75" s="237" t="str">
        <f>'M6-FINAL'!E125</f>
        <v/>
      </c>
      <c r="BA75" s="237">
        <f>'M6-FINAL'!F125</f>
        <v>14.5</v>
      </c>
      <c r="BB75" s="237">
        <f>'M6-FINAL'!G125</f>
        <v>14.5</v>
      </c>
      <c r="BC75" s="237" t="str">
        <f>'M6-FINAL'!H125</f>
        <v/>
      </c>
      <c r="BD75" s="237">
        <f>'M6-FINAL'!I125</f>
        <v>14.5</v>
      </c>
      <c r="BE75" s="237">
        <f>'M6-FINAL'!J125</f>
        <v>13</v>
      </c>
      <c r="BF75" s="237" t="str">
        <f>'M6-FINAL'!K125</f>
        <v/>
      </c>
      <c r="BG75" s="237">
        <f>'M6-FINAL'!L125</f>
        <v>13</v>
      </c>
      <c r="BH75" s="237">
        <f>'M6-FINAL'!M125</f>
        <v>14.05</v>
      </c>
      <c r="BI75" s="237" t="str">
        <f t="shared" si="25"/>
        <v>V</v>
      </c>
      <c r="BJ75" s="237">
        <f>M7_FINAL!E127</f>
        <v>17.5</v>
      </c>
      <c r="BK75" s="237" t="str">
        <f>M7_FINAL!F127</f>
        <v/>
      </c>
      <c r="BL75" s="237">
        <f>M7_FINAL!G127</f>
        <v>17.5</v>
      </c>
      <c r="BM75" s="237">
        <f>M7_FINAL!H127</f>
        <v>13</v>
      </c>
      <c r="BN75" s="237" t="str">
        <f>M7_FINAL!I127</f>
        <v/>
      </c>
      <c r="BO75" s="237">
        <f>M7_FINAL!J127</f>
        <v>13</v>
      </c>
      <c r="BP75" s="237">
        <f>M7_FINAL!K127</f>
        <v>14.98</v>
      </c>
      <c r="BQ75" s="237" t="str">
        <f t="shared" si="26"/>
        <v>V</v>
      </c>
      <c r="BR75" s="237">
        <f>M8FINAL!E127</f>
        <v>18</v>
      </c>
      <c r="BS75" s="237" t="str">
        <f>M8FINAL!F127</f>
        <v/>
      </c>
      <c r="BT75" s="237">
        <f>M8FINAL!G127</f>
        <v>18</v>
      </c>
      <c r="BU75" s="237">
        <f>M8FINAL!H127</f>
        <v>15.25</v>
      </c>
      <c r="BV75" s="237" t="str">
        <f>M8FINAL!I127</f>
        <v/>
      </c>
      <c r="BW75" s="237">
        <f>M8FINAL!J127</f>
        <v>15.25</v>
      </c>
      <c r="BX75" s="237">
        <f>M8FINAL!K127</f>
        <v>16.625</v>
      </c>
      <c r="BY75" s="237" t="str">
        <f t="shared" si="27"/>
        <v>V</v>
      </c>
      <c r="BZ75" s="237">
        <f t="shared" si="28"/>
        <v>13.475625000000001</v>
      </c>
      <c r="CA75" s="124" t="str">
        <f t="shared" si="29"/>
        <v xml:space="preserve">Admis(e) </v>
      </c>
      <c r="CB75" s="274" t="s">
        <v>389</v>
      </c>
      <c r="CC75" s="258">
        <v>67</v>
      </c>
    </row>
    <row r="76" spans="2:81">
      <c r="B76" s="101">
        <v>68</v>
      </c>
      <c r="C76" s="129" t="s">
        <v>353</v>
      </c>
      <c r="D76" s="128" t="s">
        <v>352</v>
      </c>
      <c r="E76" s="237">
        <f>'M1 FINAL'!D146</f>
        <v>13</v>
      </c>
      <c r="F76" s="237" t="str">
        <f>'M1 FINAL'!E146</f>
        <v/>
      </c>
      <c r="G76" s="237">
        <f>'M1 FINAL'!F146</f>
        <v>13</v>
      </c>
      <c r="H76" s="237">
        <f>'M1 FINAL'!G146</f>
        <v>12</v>
      </c>
      <c r="I76" s="237" t="str">
        <f>'M1 FINAL'!H146</f>
        <v/>
      </c>
      <c r="J76" s="237">
        <f>'M1 FINAL'!I146</f>
        <v>12</v>
      </c>
      <c r="K76" s="237">
        <f>'M1 FINAL'!J146</f>
        <v>14</v>
      </c>
      <c r="L76" s="237" t="str">
        <f>'M1 FINAL'!K146</f>
        <v/>
      </c>
      <c r="M76" s="237">
        <f>'M1 FINAL'!L146</f>
        <v>14</v>
      </c>
      <c r="N76" s="237">
        <f>'M1 FINAL'!M146</f>
        <v>12.875</v>
      </c>
      <c r="O76" s="237" t="str">
        <f t="shared" si="20"/>
        <v>V</v>
      </c>
      <c r="P76" s="237">
        <f>'M2 FINAL'!D146</f>
        <v>8.5</v>
      </c>
      <c r="Q76" s="237">
        <f>'M2 FINAL'!E146</f>
        <v>13.5</v>
      </c>
      <c r="R76" s="237">
        <f>'M2 FINAL'!F146</f>
        <v>12</v>
      </c>
      <c r="S76" s="237">
        <f>'M2 FINAL'!G146</f>
        <v>7.75</v>
      </c>
      <c r="T76" s="237">
        <f>'M2 FINAL'!H146</f>
        <v>7</v>
      </c>
      <c r="U76" s="237">
        <f>'M2 FINAL'!I146</f>
        <v>7.75</v>
      </c>
      <c r="V76" s="237">
        <f>'M2 FINAL'!J146</f>
        <v>10.130000000000001</v>
      </c>
      <c r="W76" s="237" t="str">
        <f t="shared" si="21"/>
        <v>VPC</v>
      </c>
      <c r="X76" s="237">
        <f>'M3-FINAL'!E148</f>
        <v>4.375</v>
      </c>
      <c r="Y76" s="237">
        <f>'M3-FINAL'!F148</f>
        <v>8.5</v>
      </c>
      <c r="Z76" s="237">
        <f>'M3-FINAL'!G148</f>
        <v>8.5</v>
      </c>
      <c r="AA76" s="237">
        <f>'M3-FINAL'!H148</f>
        <v>13.5</v>
      </c>
      <c r="AB76" s="237" t="str">
        <f>'M3-FINAL'!I148</f>
        <v/>
      </c>
      <c r="AC76" s="237">
        <f>'M3-FINAL'!J148</f>
        <v>13.5</v>
      </c>
      <c r="AD76" s="237">
        <f>'M3-FINAL'!K148</f>
        <v>11</v>
      </c>
      <c r="AE76" s="237" t="str">
        <f t="shared" si="22"/>
        <v>VPC</v>
      </c>
      <c r="AF76" s="237">
        <f>'M4_FINAL '!E147</f>
        <v>8.625</v>
      </c>
      <c r="AG76" s="237">
        <f>IF('M4_FINAL '!F147="","",'M4_FINAL '!F147)</f>
        <v>12</v>
      </c>
      <c r="AH76" s="237">
        <f>'M4_FINAL '!G147</f>
        <v>12</v>
      </c>
      <c r="AI76" s="237">
        <f>'M4_FINAL '!H147</f>
        <v>8.5</v>
      </c>
      <c r="AJ76" s="237">
        <f>IF('M4_FINAL '!I147="","",'M4_FINAL '!I147)</f>
        <v>12</v>
      </c>
      <c r="AK76" s="237">
        <f>'M4_FINAL '!J147</f>
        <v>12</v>
      </c>
      <c r="AL76" s="237">
        <f>'M4_FINAL '!K147</f>
        <v>12</v>
      </c>
      <c r="AM76" s="237" t="str">
        <f t="shared" si="23"/>
        <v>VAR</v>
      </c>
      <c r="AN76" s="237">
        <f>'M5-FINAL'!D146</f>
        <v>14</v>
      </c>
      <c r="AO76" s="237" t="str">
        <f>'M5-FINAL'!E146</f>
        <v/>
      </c>
      <c r="AP76" s="237">
        <f>'M5-FINAL'!F146</f>
        <v>14</v>
      </c>
      <c r="AQ76" s="237">
        <f>'M5-FINAL'!G146</f>
        <v>15</v>
      </c>
      <c r="AR76" s="237" t="str">
        <f>'M5-FINAL'!H146</f>
        <v/>
      </c>
      <c r="AS76" s="237">
        <f>'M5-FINAL'!I146</f>
        <v>15</v>
      </c>
      <c r="AT76" s="237">
        <f>'M5-FINAL'!J146</f>
        <v>13</v>
      </c>
      <c r="AU76" s="237" t="str">
        <f>'M5-FINAL'!K146</f>
        <v/>
      </c>
      <c r="AV76" s="237">
        <f>'M5-FINAL'!L146</f>
        <v>13</v>
      </c>
      <c r="AW76" s="237">
        <f>'M5-FINAL'!M146</f>
        <v>13.99</v>
      </c>
      <c r="AX76" s="237" t="str">
        <f t="shared" si="24"/>
        <v>V</v>
      </c>
      <c r="AY76" s="237">
        <f>'M6-FINAL'!D146</f>
        <v>13.5</v>
      </c>
      <c r="AZ76" s="237" t="str">
        <f>'M6-FINAL'!E146</f>
        <v/>
      </c>
      <c r="BA76" s="237">
        <f>'M6-FINAL'!F146</f>
        <v>13.5</v>
      </c>
      <c r="BB76" s="237">
        <f>'M6-FINAL'!G146</f>
        <v>13.5</v>
      </c>
      <c r="BC76" s="237" t="str">
        <f>'M6-FINAL'!H146</f>
        <v/>
      </c>
      <c r="BD76" s="237">
        <f>'M6-FINAL'!I146</f>
        <v>13.5</v>
      </c>
      <c r="BE76" s="237">
        <f>'M6-FINAL'!J146</f>
        <v>13.5</v>
      </c>
      <c r="BF76" s="237" t="str">
        <f>'M6-FINAL'!K146</f>
        <v/>
      </c>
      <c r="BG76" s="237">
        <f>'M6-FINAL'!L146</f>
        <v>13.5</v>
      </c>
      <c r="BH76" s="237">
        <f>'M6-FINAL'!M146</f>
        <v>13.5</v>
      </c>
      <c r="BI76" s="237" t="str">
        <f t="shared" si="25"/>
        <v>V</v>
      </c>
      <c r="BJ76" s="237">
        <f>M7_FINAL!E148</f>
        <v>18.25</v>
      </c>
      <c r="BK76" s="237" t="str">
        <f>M7_FINAL!F148</f>
        <v/>
      </c>
      <c r="BL76" s="237">
        <f>M7_FINAL!G148</f>
        <v>18.25</v>
      </c>
      <c r="BM76" s="237">
        <f>M7_FINAL!H148</f>
        <v>15.5</v>
      </c>
      <c r="BN76" s="237" t="str">
        <f>M7_FINAL!I148</f>
        <v/>
      </c>
      <c r="BO76" s="237">
        <f>M7_FINAL!J148</f>
        <v>15.5</v>
      </c>
      <c r="BP76" s="237">
        <f>M7_FINAL!K148</f>
        <v>16.71</v>
      </c>
      <c r="BQ76" s="237" t="str">
        <f t="shared" si="26"/>
        <v>V</v>
      </c>
      <c r="BR76" s="237">
        <f>M8FINAL!E148</f>
        <v>20</v>
      </c>
      <c r="BS76" s="237" t="str">
        <f>M8FINAL!F148</f>
        <v/>
      </c>
      <c r="BT76" s="237">
        <f>M8FINAL!G148</f>
        <v>20</v>
      </c>
      <c r="BU76" s="237">
        <f>M8FINAL!H148</f>
        <v>14.75</v>
      </c>
      <c r="BV76" s="237" t="str">
        <f>M8FINAL!I148</f>
        <v/>
      </c>
      <c r="BW76" s="237">
        <f>M8FINAL!J148</f>
        <v>14.75</v>
      </c>
      <c r="BX76" s="237">
        <f>M8FINAL!K148</f>
        <v>17.375</v>
      </c>
      <c r="BY76" s="237" t="str">
        <f t="shared" si="27"/>
        <v>V</v>
      </c>
      <c r="BZ76" s="237">
        <f t="shared" si="28"/>
        <v>13.447500000000002</v>
      </c>
      <c r="CA76" s="124" t="str">
        <f t="shared" si="29"/>
        <v xml:space="preserve">Admis(e) </v>
      </c>
      <c r="CB76" s="275" t="s">
        <v>353</v>
      </c>
      <c r="CC76" s="258">
        <v>68</v>
      </c>
    </row>
    <row r="77" spans="2:81" s="95" customFormat="1">
      <c r="B77" s="102">
        <v>69</v>
      </c>
      <c r="C77" s="130" t="s">
        <v>467</v>
      </c>
      <c r="D77" s="128" t="s">
        <v>434</v>
      </c>
      <c r="E77" s="237">
        <f>'M1 FINAL'!D80</f>
        <v>12</v>
      </c>
      <c r="F77" s="237" t="str">
        <f>'M1 FINAL'!E80</f>
        <v/>
      </c>
      <c r="G77" s="237">
        <f>'M1 FINAL'!F80</f>
        <v>12</v>
      </c>
      <c r="H77" s="237">
        <f>'M1 FINAL'!G80</f>
        <v>12</v>
      </c>
      <c r="I77" s="237" t="str">
        <f>'M1 FINAL'!H80</f>
        <v/>
      </c>
      <c r="J77" s="237">
        <f>'M1 FINAL'!I80</f>
        <v>12</v>
      </c>
      <c r="K77" s="237">
        <f>'M1 FINAL'!J80</f>
        <v>14.5</v>
      </c>
      <c r="L77" s="237" t="str">
        <f>'M1 FINAL'!K80</f>
        <v/>
      </c>
      <c r="M77" s="237">
        <f>'M1 FINAL'!L80</f>
        <v>14.5</v>
      </c>
      <c r="N77" s="237">
        <f>'M1 FINAL'!M80</f>
        <v>12.625</v>
      </c>
      <c r="O77" s="237" t="str">
        <f t="shared" si="20"/>
        <v>V</v>
      </c>
      <c r="P77" s="237">
        <f>'M2 FINAL'!D80</f>
        <v>10</v>
      </c>
      <c r="Q77" s="237">
        <f>'M2 FINAL'!E80</f>
        <v>16</v>
      </c>
      <c r="R77" s="237">
        <f>'M2 FINAL'!F80</f>
        <v>12</v>
      </c>
      <c r="S77" s="237">
        <f>'M2 FINAL'!G80</f>
        <v>6.5</v>
      </c>
      <c r="T77" s="237">
        <f>'M2 FINAL'!H80</f>
        <v>9.5</v>
      </c>
      <c r="U77" s="237">
        <f>'M2 FINAL'!I80</f>
        <v>9.5</v>
      </c>
      <c r="V77" s="237">
        <f>'M2 FINAL'!J80</f>
        <v>10.9</v>
      </c>
      <c r="W77" s="237" t="str">
        <f t="shared" si="21"/>
        <v>VPC</v>
      </c>
      <c r="X77" s="237">
        <f>'M3-FINAL'!E82</f>
        <v>5.625</v>
      </c>
      <c r="Y77" s="237">
        <f>'M3-FINAL'!F82</f>
        <v>6.25</v>
      </c>
      <c r="Z77" s="237">
        <f>'M3-FINAL'!G82</f>
        <v>6.25</v>
      </c>
      <c r="AA77" s="237">
        <f>'M3-FINAL'!H82</f>
        <v>14.75</v>
      </c>
      <c r="AB77" s="237" t="str">
        <f>'M3-FINAL'!I82</f>
        <v/>
      </c>
      <c r="AC77" s="237">
        <f>'M3-FINAL'!J82</f>
        <v>14.75</v>
      </c>
      <c r="AD77" s="237">
        <f>'M3-FINAL'!K82</f>
        <v>10.5</v>
      </c>
      <c r="AE77" s="237" t="str">
        <f t="shared" si="22"/>
        <v>VPC</v>
      </c>
      <c r="AF77" s="237">
        <f>'M4_FINAL '!E81</f>
        <v>13.25</v>
      </c>
      <c r="AG77" s="237" t="str">
        <f>IF('M4_FINAL '!F81="","",'M4_FINAL '!F81)</f>
        <v/>
      </c>
      <c r="AH77" s="237">
        <f>'M4_FINAL '!G81</f>
        <v>13.25</v>
      </c>
      <c r="AI77" s="237">
        <f>'M4_FINAL '!H81</f>
        <v>10.75</v>
      </c>
      <c r="AJ77" s="237" t="str">
        <f>IF('M4_FINAL '!I81="","",'M4_FINAL '!I81)</f>
        <v/>
      </c>
      <c r="AK77" s="237">
        <f>'M4_FINAL '!J81</f>
        <v>10.75</v>
      </c>
      <c r="AL77" s="237">
        <f>'M4_FINAL '!K81</f>
        <v>12.150000000000002</v>
      </c>
      <c r="AM77" s="237" t="str">
        <f t="shared" si="23"/>
        <v>V</v>
      </c>
      <c r="AN77" s="237">
        <f>'M5-FINAL'!D80</f>
        <v>13</v>
      </c>
      <c r="AO77" s="237" t="str">
        <f>'M5-FINAL'!E80</f>
        <v/>
      </c>
      <c r="AP77" s="237">
        <f>'M5-FINAL'!F80</f>
        <v>13</v>
      </c>
      <c r="AQ77" s="237">
        <f>'M5-FINAL'!G80</f>
        <v>16</v>
      </c>
      <c r="AR77" s="237" t="str">
        <f>'M5-FINAL'!H80</f>
        <v/>
      </c>
      <c r="AS77" s="237">
        <f>'M5-FINAL'!I80</f>
        <v>16</v>
      </c>
      <c r="AT77" s="237">
        <f>'M5-FINAL'!J80</f>
        <v>12</v>
      </c>
      <c r="AU77" s="237" t="str">
        <f>'M5-FINAL'!K80</f>
        <v/>
      </c>
      <c r="AV77" s="237">
        <f>'M5-FINAL'!L80</f>
        <v>12</v>
      </c>
      <c r="AW77" s="237">
        <f>'M5-FINAL'!M80</f>
        <v>13.65</v>
      </c>
      <c r="AX77" s="237" t="str">
        <f t="shared" si="24"/>
        <v>V</v>
      </c>
      <c r="AY77" s="237">
        <f>'M6-FINAL'!D80</f>
        <v>13</v>
      </c>
      <c r="AZ77" s="237" t="str">
        <f>'M6-FINAL'!E80</f>
        <v/>
      </c>
      <c r="BA77" s="237">
        <f>'M6-FINAL'!F80</f>
        <v>13</v>
      </c>
      <c r="BB77" s="237">
        <f>'M6-FINAL'!G80</f>
        <v>13</v>
      </c>
      <c r="BC77" s="237" t="str">
        <f>'M6-FINAL'!H80</f>
        <v/>
      </c>
      <c r="BD77" s="237">
        <f>'M6-FINAL'!I80</f>
        <v>13</v>
      </c>
      <c r="BE77" s="237">
        <f>'M6-FINAL'!J80</f>
        <v>13</v>
      </c>
      <c r="BF77" s="237" t="str">
        <f>'M6-FINAL'!K80</f>
        <v/>
      </c>
      <c r="BG77" s="237">
        <f>'M6-FINAL'!L80</f>
        <v>13</v>
      </c>
      <c r="BH77" s="237">
        <f>'M6-FINAL'!M80</f>
        <v>13</v>
      </c>
      <c r="BI77" s="237" t="str">
        <f t="shared" si="25"/>
        <v>V</v>
      </c>
      <c r="BJ77" s="237">
        <f>M7_FINAL!E82</f>
        <v>18.5</v>
      </c>
      <c r="BK77" s="237" t="str">
        <f>M7_FINAL!F82</f>
        <v/>
      </c>
      <c r="BL77" s="237">
        <f>M7_FINAL!G82</f>
        <v>18.5</v>
      </c>
      <c r="BM77" s="237">
        <f>M7_FINAL!H82</f>
        <v>17.25</v>
      </c>
      <c r="BN77" s="237" t="str">
        <f>M7_FINAL!I82</f>
        <v/>
      </c>
      <c r="BO77" s="237">
        <f>M7_FINAL!J82</f>
        <v>17.25</v>
      </c>
      <c r="BP77" s="237">
        <f>M7_FINAL!K82</f>
        <v>17.8</v>
      </c>
      <c r="BQ77" s="237" t="str">
        <f t="shared" si="26"/>
        <v>V</v>
      </c>
      <c r="BR77" s="237">
        <f>M8FINAL!E82</f>
        <v>20</v>
      </c>
      <c r="BS77" s="237" t="str">
        <f>M8FINAL!F82</f>
        <v/>
      </c>
      <c r="BT77" s="237">
        <f>M8FINAL!G82</f>
        <v>20</v>
      </c>
      <c r="BU77" s="237">
        <f>M8FINAL!H82</f>
        <v>13.5</v>
      </c>
      <c r="BV77" s="237" t="str">
        <f>M8FINAL!I82</f>
        <v/>
      </c>
      <c r="BW77" s="237">
        <f>M8FINAL!J82</f>
        <v>13.5</v>
      </c>
      <c r="BX77" s="237">
        <f>M8FINAL!K82</f>
        <v>16.75</v>
      </c>
      <c r="BY77" s="237" t="str">
        <f t="shared" si="27"/>
        <v>V</v>
      </c>
      <c r="BZ77" s="237">
        <f t="shared" si="28"/>
        <v>13.421874999999998</v>
      </c>
      <c r="CA77" s="124" t="str">
        <f t="shared" si="29"/>
        <v xml:space="preserve">Admis(e) </v>
      </c>
      <c r="CB77" s="274" t="s">
        <v>467</v>
      </c>
      <c r="CC77" s="258">
        <v>69</v>
      </c>
    </row>
    <row r="78" spans="2:81">
      <c r="B78" s="101">
        <v>70</v>
      </c>
      <c r="C78" s="129" t="s">
        <v>490</v>
      </c>
      <c r="D78" s="128" t="s">
        <v>133</v>
      </c>
      <c r="E78" s="237">
        <f>'M1 FINAL'!D64</f>
        <v>12.399999999999999</v>
      </c>
      <c r="F78" s="237" t="str">
        <f>'M1 FINAL'!E64</f>
        <v/>
      </c>
      <c r="G78" s="237">
        <f>'M1 FINAL'!F64</f>
        <v>12.399999999999999</v>
      </c>
      <c r="H78" s="237">
        <f>'M1 FINAL'!G64</f>
        <v>12</v>
      </c>
      <c r="I78" s="237" t="str">
        <f>'M1 FINAL'!H64</f>
        <v/>
      </c>
      <c r="J78" s="237">
        <f>'M1 FINAL'!I64</f>
        <v>12</v>
      </c>
      <c r="K78" s="237">
        <f>'M1 FINAL'!J64</f>
        <v>11</v>
      </c>
      <c r="L78" s="237">
        <f>'M1 FINAL'!K64</f>
        <v>15</v>
      </c>
      <c r="M78" s="237">
        <f>'M1 FINAL'!L64</f>
        <v>12</v>
      </c>
      <c r="N78" s="237">
        <f>'M1 FINAL'!M64</f>
        <v>12.149999999999999</v>
      </c>
      <c r="O78" s="237" t="str">
        <f t="shared" si="20"/>
        <v>VAR</v>
      </c>
      <c r="P78" s="237">
        <f>'M2 FINAL'!D64</f>
        <v>12</v>
      </c>
      <c r="Q78" s="237" t="str">
        <f>'M2 FINAL'!E64</f>
        <v/>
      </c>
      <c r="R78" s="237">
        <f>'M2 FINAL'!F64</f>
        <v>12</v>
      </c>
      <c r="S78" s="237">
        <f>'M2 FINAL'!G64</f>
        <v>8.25</v>
      </c>
      <c r="T78" s="237">
        <f>'M2 FINAL'!H64</f>
        <v>10.5</v>
      </c>
      <c r="U78" s="237">
        <f>'M2 FINAL'!I64</f>
        <v>10.5</v>
      </c>
      <c r="V78" s="237">
        <f>'M2 FINAL'!J64</f>
        <v>11.34</v>
      </c>
      <c r="W78" s="237" t="str">
        <f t="shared" si="21"/>
        <v>VPC</v>
      </c>
      <c r="X78" s="237">
        <f>'M3-FINAL'!E66</f>
        <v>5</v>
      </c>
      <c r="Y78" s="237">
        <f>'M3-FINAL'!F66</f>
        <v>8</v>
      </c>
      <c r="Z78" s="237">
        <f>'M3-FINAL'!G66</f>
        <v>8</v>
      </c>
      <c r="AA78" s="237">
        <f>'M3-FINAL'!H66</f>
        <v>14.75</v>
      </c>
      <c r="AB78" s="237" t="str">
        <f>'M3-FINAL'!I66</f>
        <v/>
      </c>
      <c r="AC78" s="237">
        <f>'M3-FINAL'!J66</f>
        <v>14.75</v>
      </c>
      <c r="AD78" s="237">
        <f>'M3-FINAL'!K66</f>
        <v>11.375</v>
      </c>
      <c r="AE78" s="237" t="str">
        <f t="shared" si="22"/>
        <v>VPC</v>
      </c>
      <c r="AF78" s="237">
        <f>'M4_FINAL '!E65</f>
        <v>13.625</v>
      </c>
      <c r="AG78" s="237" t="str">
        <f>IF('M4_FINAL '!F65="","",'M4_FINAL '!F65)</f>
        <v/>
      </c>
      <c r="AH78" s="237">
        <f>'M4_FINAL '!G65</f>
        <v>13.625</v>
      </c>
      <c r="AI78" s="237">
        <f>'M4_FINAL '!H65</f>
        <v>10.25</v>
      </c>
      <c r="AJ78" s="237" t="str">
        <f>IF('M4_FINAL '!I65="","",'M4_FINAL '!I65)</f>
        <v/>
      </c>
      <c r="AK78" s="237">
        <f>'M4_FINAL '!J65</f>
        <v>10.25</v>
      </c>
      <c r="AL78" s="237">
        <f>'M4_FINAL '!K65</f>
        <v>12.14</v>
      </c>
      <c r="AM78" s="237" t="str">
        <f t="shared" si="23"/>
        <v>V</v>
      </c>
      <c r="AN78" s="237">
        <f>'M5-FINAL'!D64</f>
        <v>13.7</v>
      </c>
      <c r="AO78" s="237" t="str">
        <f>'M5-FINAL'!E64</f>
        <v/>
      </c>
      <c r="AP78" s="237">
        <f>'M5-FINAL'!F64</f>
        <v>13.7</v>
      </c>
      <c r="AQ78" s="237">
        <f>'M5-FINAL'!G64</f>
        <v>17</v>
      </c>
      <c r="AR78" s="237" t="str">
        <f>'M5-FINAL'!H64</f>
        <v/>
      </c>
      <c r="AS78" s="237">
        <f>'M5-FINAL'!I64</f>
        <v>17</v>
      </c>
      <c r="AT78" s="237">
        <f>'M5-FINAL'!J64</f>
        <v>12</v>
      </c>
      <c r="AU78" s="237" t="str">
        <f>'M5-FINAL'!K64</f>
        <v/>
      </c>
      <c r="AV78" s="237">
        <f>'M5-FINAL'!L64</f>
        <v>12</v>
      </c>
      <c r="AW78" s="237">
        <f>'M5-FINAL'!M64</f>
        <v>14.211</v>
      </c>
      <c r="AX78" s="237" t="str">
        <f t="shared" si="24"/>
        <v>V</v>
      </c>
      <c r="AY78" s="237">
        <f>'M6-FINAL'!D64</f>
        <v>12.5</v>
      </c>
      <c r="AZ78" s="237" t="str">
        <f>'M6-FINAL'!E64</f>
        <v/>
      </c>
      <c r="BA78" s="237">
        <f>'M6-FINAL'!F64</f>
        <v>12.5</v>
      </c>
      <c r="BB78" s="237">
        <f>'M6-FINAL'!G64</f>
        <v>12.5</v>
      </c>
      <c r="BC78" s="237" t="str">
        <f>'M6-FINAL'!H64</f>
        <v/>
      </c>
      <c r="BD78" s="237">
        <f>'M6-FINAL'!I64</f>
        <v>12.5</v>
      </c>
      <c r="BE78" s="237">
        <f>'M6-FINAL'!J64</f>
        <v>13.5</v>
      </c>
      <c r="BF78" s="237" t="str">
        <f>'M6-FINAL'!K64</f>
        <v/>
      </c>
      <c r="BG78" s="237">
        <f>'M6-FINAL'!L64</f>
        <v>13.5</v>
      </c>
      <c r="BH78" s="237">
        <f>'M6-FINAL'!M64</f>
        <v>12.8</v>
      </c>
      <c r="BI78" s="237" t="str">
        <f t="shared" si="25"/>
        <v>V</v>
      </c>
      <c r="BJ78" s="237">
        <f>M7_FINAL!E66</f>
        <v>19</v>
      </c>
      <c r="BK78" s="237" t="str">
        <f>M7_FINAL!F66</f>
        <v/>
      </c>
      <c r="BL78" s="237">
        <f>M7_FINAL!G66</f>
        <v>19</v>
      </c>
      <c r="BM78" s="237">
        <f>M7_FINAL!H66</f>
        <v>16</v>
      </c>
      <c r="BN78" s="237" t="str">
        <f>M7_FINAL!I66</f>
        <v/>
      </c>
      <c r="BO78" s="237">
        <f>M7_FINAL!J66</f>
        <v>16</v>
      </c>
      <c r="BP78" s="237">
        <f>M7_FINAL!K66</f>
        <v>17.32</v>
      </c>
      <c r="BQ78" s="237" t="str">
        <f t="shared" si="26"/>
        <v>V</v>
      </c>
      <c r="BR78" s="237">
        <f>M8FINAL!E66</f>
        <v>17</v>
      </c>
      <c r="BS78" s="237" t="str">
        <f>M8FINAL!F66</f>
        <v/>
      </c>
      <c r="BT78" s="237">
        <f>M8FINAL!G66</f>
        <v>17</v>
      </c>
      <c r="BU78" s="237">
        <f>M8FINAL!H66</f>
        <v>15</v>
      </c>
      <c r="BV78" s="237" t="str">
        <f>M8FINAL!I66</f>
        <v/>
      </c>
      <c r="BW78" s="237">
        <f>M8FINAL!J66</f>
        <v>15</v>
      </c>
      <c r="BX78" s="237">
        <f>M8FINAL!K66</f>
        <v>16</v>
      </c>
      <c r="BY78" s="237" t="str">
        <f t="shared" si="27"/>
        <v>V</v>
      </c>
      <c r="BZ78" s="237">
        <f t="shared" si="28"/>
        <v>13.416999999999998</v>
      </c>
      <c r="CA78" s="124" t="str">
        <f t="shared" si="29"/>
        <v xml:space="preserve">Admis(e) </v>
      </c>
      <c r="CB78" s="275" t="s">
        <v>490</v>
      </c>
      <c r="CC78" s="258">
        <v>70</v>
      </c>
    </row>
    <row r="79" spans="2:81">
      <c r="B79" s="102">
        <v>71</v>
      </c>
      <c r="C79" s="130" t="s">
        <v>484</v>
      </c>
      <c r="D79" s="128" t="s">
        <v>402</v>
      </c>
      <c r="E79" s="237">
        <f>'M1 FINAL'!D68</f>
        <v>13</v>
      </c>
      <c r="F79" s="237" t="str">
        <f>'M1 FINAL'!E68</f>
        <v/>
      </c>
      <c r="G79" s="237">
        <f>'M1 FINAL'!F68</f>
        <v>13</v>
      </c>
      <c r="H79" s="237">
        <f>'M1 FINAL'!G68</f>
        <v>13.5</v>
      </c>
      <c r="I79" s="237" t="str">
        <f>'M1 FINAL'!H68</f>
        <v/>
      </c>
      <c r="J79" s="237">
        <f>'M1 FINAL'!I68</f>
        <v>13.5</v>
      </c>
      <c r="K79" s="237">
        <f>'M1 FINAL'!J68</f>
        <v>18.5</v>
      </c>
      <c r="L79" s="237" t="str">
        <f>'M1 FINAL'!K68</f>
        <v/>
      </c>
      <c r="M79" s="237">
        <f>'M1 FINAL'!L68</f>
        <v>18.5</v>
      </c>
      <c r="N79" s="237">
        <f>'M1 FINAL'!M68</f>
        <v>14.5625</v>
      </c>
      <c r="O79" s="237" t="str">
        <f t="shared" si="20"/>
        <v>V</v>
      </c>
      <c r="P79" s="237">
        <f>'M2 FINAL'!D68</f>
        <v>11.25</v>
      </c>
      <c r="Q79" s="237">
        <f>'M2 FINAL'!E68</f>
        <v>16</v>
      </c>
      <c r="R79" s="237">
        <f>'M2 FINAL'!F68</f>
        <v>12</v>
      </c>
      <c r="S79" s="237">
        <f>'M2 FINAL'!G68</f>
        <v>5</v>
      </c>
      <c r="T79" s="237">
        <f>'M2 FINAL'!H68</f>
        <v>7</v>
      </c>
      <c r="U79" s="237">
        <f>'M2 FINAL'!I68</f>
        <v>7</v>
      </c>
      <c r="V79" s="237">
        <f>'M2 FINAL'!J68</f>
        <v>9.8000000000000007</v>
      </c>
      <c r="W79" s="237" t="str">
        <f t="shared" si="21"/>
        <v>VPC</v>
      </c>
      <c r="X79" s="237">
        <f>'M3-FINAL'!E70</f>
        <v>7.75</v>
      </c>
      <c r="Y79" s="237">
        <f>'M3-FINAL'!F70</f>
        <v>8.75</v>
      </c>
      <c r="Z79" s="237">
        <f>'M3-FINAL'!G70</f>
        <v>8.75</v>
      </c>
      <c r="AA79" s="237">
        <f>'M3-FINAL'!H70</f>
        <v>9.75</v>
      </c>
      <c r="AB79" s="237">
        <f>'M3-FINAL'!I70</f>
        <v>12</v>
      </c>
      <c r="AC79" s="237">
        <f>'M3-FINAL'!J70</f>
        <v>12</v>
      </c>
      <c r="AD79" s="237">
        <f>'M3-FINAL'!K70</f>
        <v>10.375</v>
      </c>
      <c r="AE79" s="237" t="str">
        <f t="shared" si="22"/>
        <v>VPC</v>
      </c>
      <c r="AF79" s="237">
        <f>'M4_FINAL '!E69</f>
        <v>9.125</v>
      </c>
      <c r="AG79" s="237">
        <f>IF('M4_FINAL '!F69="","",'M4_FINAL '!F69)</f>
        <v>12</v>
      </c>
      <c r="AH79" s="237">
        <f>'M4_FINAL '!G69</f>
        <v>12</v>
      </c>
      <c r="AI79" s="237">
        <f>'M4_FINAL '!H69</f>
        <v>10.5</v>
      </c>
      <c r="AJ79" s="237">
        <f>IF('M4_FINAL '!I69="","",'M4_FINAL '!I69)</f>
        <v>12</v>
      </c>
      <c r="AK79" s="237">
        <f>'M4_FINAL '!J69</f>
        <v>12</v>
      </c>
      <c r="AL79" s="237">
        <f>'M4_FINAL '!K69</f>
        <v>12</v>
      </c>
      <c r="AM79" s="237" t="str">
        <f t="shared" si="23"/>
        <v>VAR</v>
      </c>
      <c r="AN79" s="237">
        <f>'M5-FINAL'!D68</f>
        <v>14</v>
      </c>
      <c r="AO79" s="237" t="str">
        <f>'M5-FINAL'!E68</f>
        <v/>
      </c>
      <c r="AP79" s="237">
        <f>'M5-FINAL'!F68</f>
        <v>14</v>
      </c>
      <c r="AQ79" s="237">
        <f>'M5-FINAL'!G68</f>
        <v>17</v>
      </c>
      <c r="AR79" s="237" t="str">
        <f>'M5-FINAL'!H68</f>
        <v/>
      </c>
      <c r="AS79" s="237">
        <f>'M5-FINAL'!I68</f>
        <v>17</v>
      </c>
      <c r="AT79" s="237">
        <f>'M5-FINAL'!J68</f>
        <v>14</v>
      </c>
      <c r="AU79" s="237" t="str">
        <f>'M5-FINAL'!K68</f>
        <v/>
      </c>
      <c r="AV79" s="237">
        <f>'M5-FINAL'!L68</f>
        <v>14</v>
      </c>
      <c r="AW79" s="237">
        <f>'M5-FINAL'!M68</f>
        <v>14.990000000000002</v>
      </c>
      <c r="AX79" s="237" t="str">
        <f t="shared" si="24"/>
        <v>V</v>
      </c>
      <c r="AY79" s="237">
        <f>'M6-FINAL'!D68</f>
        <v>12</v>
      </c>
      <c r="AZ79" s="237" t="str">
        <f>'M6-FINAL'!E68</f>
        <v/>
      </c>
      <c r="BA79" s="237">
        <f>'M6-FINAL'!F68</f>
        <v>12</v>
      </c>
      <c r="BB79" s="237">
        <f>'M6-FINAL'!G68</f>
        <v>12</v>
      </c>
      <c r="BC79" s="237" t="str">
        <f>'M6-FINAL'!H68</f>
        <v/>
      </c>
      <c r="BD79" s="237">
        <f>'M6-FINAL'!I68</f>
        <v>12</v>
      </c>
      <c r="BE79" s="237">
        <f>'M6-FINAL'!J68</f>
        <v>12.5</v>
      </c>
      <c r="BF79" s="237" t="str">
        <f>'M6-FINAL'!K68</f>
        <v/>
      </c>
      <c r="BG79" s="237">
        <f>'M6-FINAL'!L68</f>
        <v>12.5</v>
      </c>
      <c r="BH79" s="237">
        <f>'M6-FINAL'!M68</f>
        <v>12.15</v>
      </c>
      <c r="BI79" s="237" t="str">
        <f t="shared" si="25"/>
        <v>V</v>
      </c>
      <c r="BJ79" s="237">
        <f>M7_FINAL!E70</f>
        <v>18</v>
      </c>
      <c r="BK79" s="237" t="str">
        <f>M7_FINAL!F70</f>
        <v/>
      </c>
      <c r="BL79" s="237">
        <f>M7_FINAL!G70</f>
        <v>18</v>
      </c>
      <c r="BM79" s="237">
        <f>M7_FINAL!H70</f>
        <v>15</v>
      </c>
      <c r="BN79" s="237" t="str">
        <f>M7_FINAL!I70</f>
        <v/>
      </c>
      <c r="BO79" s="237">
        <f>M7_FINAL!J70</f>
        <v>15</v>
      </c>
      <c r="BP79" s="237">
        <f>M7_FINAL!K70</f>
        <v>16.32</v>
      </c>
      <c r="BQ79" s="237" t="str">
        <f t="shared" si="26"/>
        <v>V</v>
      </c>
      <c r="BR79" s="237">
        <f>M8FINAL!E70</f>
        <v>20</v>
      </c>
      <c r="BS79" s="237" t="str">
        <f>M8FINAL!F70</f>
        <v/>
      </c>
      <c r="BT79" s="237">
        <f>M8FINAL!G70</f>
        <v>20</v>
      </c>
      <c r="BU79" s="237">
        <f>M8FINAL!H70</f>
        <v>14.25</v>
      </c>
      <c r="BV79" s="237" t="str">
        <f>M8FINAL!I70</f>
        <v/>
      </c>
      <c r="BW79" s="237">
        <f>M8FINAL!J70</f>
        <v>14.25</v>
      </c>
      <c r="BX79" s="237">
        <f>M8FINAL!K70</f>
        <v>17.125</v>
      </c>
      <c r="BY79" s="237" t="str">
        <f t="shared" si="27"/>
        <v>V</v>
      </c>
      <c r="BZ79" s="237">
        <f t="shared" si="28"/>
        <v>13.415312499999999</v>
      </c>
      <c r="CA79" s="124" t="str">
        <f t="shared" si="29"/>
        <v xml:space="preserve">Admis(e) </v>
      </c>
      <c r="CB79" s="274" t="s">
        <v>484</v>
      </c>
      <c r="CC79" s="258">
        <v>71</v>
      </c>
    </row>
    <row r="80" spans="2:81">
      <c r="B80" s="101">
        <v>72</v>
      </c>
      <c r="C80" s="131" t="s">
        <v>318</v>
      </c>
      <c r="D80" s="131" t="s">
        <v>317</v>
      </c>
      <c r="E80" s="237">
        <f>'M1 FINAL'!D166</f>
        <v>12</v>
      </c>
      <c r="F80" s="237" t="str">
        <f>'M1 FINAL'!E166</f>
        <v/>
      </c>
      <c r="G80" s="237">
        <f>'M1 FINAL'!F166</f>
        <v>12</v>
      </c>
      <c r="H80" s="237">
        <f>'M1 FINAL'!G166</f>
        <v>12.625</v>
      </c>
      <c r="I80" s="237" t="str">
        <f>'M1 FINAL'!H166</f>
        <v/>
      </c>
      <c r="J80" s="237">
        <f>'M1 FINAL'!I166</f>
        <v>12.625</v>
      </c>
      <c r="K80" s="237">
        <f>'M1 FINAL'!J166</f>
        <v>12</v>
      </c>
      <c r="L80" s="237" t="str">
        <f>'M1 FINAL'!K166</f>
        <v/>
      </c>
      <c r="M80" s="237">
        <f>'M1 FINAL'!L166</f>
        <v>12</v>
      </c>
      <c r="N80" s="237">
        <f>'M1 FINAL'!M166</f>
        <v>12.234375</v>
      </c>
      <c r="O80" s="237" t="str">
        <f t="shared" si="20"/>
        <v>V</v>
      </c>
      <c r="P80" s="237">
        <f>'M2 FINAL'!D166</f>
        <v>12</v>
      </c>
      <c r="Q80" s="237" t="str">
        <f>'M2 FINAL'!E166</f>
        <v/>
      </c>
      <c r="R80" s="237">
        <f>'M2 FINAL'!F166</f>
        <v>12</v>
      </c>
      <c r="S80" s="237">
        <f>'M2 FINAL'!G166</f>
        <v>14.75</v>
      </c>
      <c r="T80" s="237" t="str">
        <f>'M2 FINAL'!H166</f>
        <v/>
      </c>
      <c r="U80" s="237">
        <f>'M2 FINAL'!I166</f>
        <v>14.75</v>
      </c>
      <c r="V80" s="237">
        <f>'M2 FINAL'!J166</f>
        <v>13.21</v>
      </c>
      <c r="W80" s="237" t="str">
        <f t="shared" si="21"/>
        <v>V</v>
      </c>
      <c r="X80" s="237">
        <f>'M3-FINAL'!E168</f>
        <v>17.875</v>
      </c>
      <c r="Y80" s="237" t="str">
        <f>'M3-FINAL'!F168</f>
        <v/>
      </c>
      <c r="Z80" s="237">
        <f>'M3-FINAL'!G168</f>
        <v>17.875</v>
      </c>
      <c r="AA80" s="237">
        <f>'M3-FINAL'!H168</f>
        <v>14.5</v>
      </c>
      <c r="AB80" s="237" t="str">
        <f>'M3-FINAL'!I168</f>
        <v/>
      </c>
      <c r="AC80" s="237">
        <f>'M3-FINAL'!J168</f>
        <v>14.5</v>
      </c>
      <c r="AD80" s="237">
        <f>'M3-FINAL'!K168</f>
        <v>16.1875</v>
      </c>
      <c r="AE80" s="237" t="str">
        <f t="shared" si="22"/>
        <v>V</v>
      </c>
      <c r="AF80" s="237">
        <f>'M4_FINAL '!E167</f>
        <v>12</v>
      </c>
      <c r="AG80" s="237" t="str">
        <f>IF('M4_FINAL '!F167="","",'M4_FINAL '!F167)</f>
        <v/>
      </c>
      <c r="AH80" s="237">
        <f>'M4_FINAL '!G167</f>
        <v>12</v>
      </c>
      <c r="AI80" s="237">
        <f>'M4_FINAL '!H167</f>
        <v>17.25</v>
      </c>
      <c r="AJ80" s="237" t="str">
        <f>IF('M4_FINAL '!I167="","",'M4_FINAL '!I167)</f>
        <v/>
      </c>
      <c r="AK80" s="237">
        <f>'M4_FINAL '!J167</f>
        <v>17.25</v>
      </c>
      <c r="AL80" s="237">
        <f>'M4_FINAL '!K167</f>
        <v>14.31</v>
      </c>
      <c r="AM80" s="237" t="str">
        <f t="shared" si="23"/>
        <v>V</v>
      </c>
      <c r="AN80" s="237">
        <f>'M5-FINAL'!D166</f>
        <v>13</v>
      </c>
      <c r="AO80" s="237" t="str">
        <f>'M5-FINAL'!E166</f>
        <v/>
      </c>
      <c r="AP80" s="237">
        <f>'M5-FINAL'!F166</f>
        <v>13</v>
      </c>
      <c r="AQ80" s="237">
        <f>'M5-FINAL'!G166</f>
        <v>13.5</v>
      </c>
      <c r="AR80" s="237" t="str">
        <f>'M5-FINAL'!H166</f>
        <v/>
      </c>
      <c r="AS80" s="237">
        <f>'M5-FINAL'!I166</f>
        <v>13.5</v>
      </c>
      <c r="AT80" s="237">
        <f>'M5-FINAL'!J166</f>
        <v>12</v>
      </c>
      <c r="AU80" s="237" t="str">
        <f>'M5-FINAL'!K166</f>
        <v/>
      </c>
      <c r="AV80" s="237">
        <f>'M5-FINAL'!L166</f>
        <v>12</v>
      </c>
      <c r="AW80" s="237">
        <f>'M5-FINAL'!M166</f>
        <v>12.825000000000001</v>
      </c>
      <c r="AX80" s="237" t="str">
        <f t="shared" si="24"/>
        <v>V</v>
      </c>
      <c r="AY80" s="237">
        <f>'M6-FINAL'!D166</f>
        <v>13.25</v>
      </c>
      <c r="AZ80" s="237" t="str">
        <f>'M6-FINAL'!E166</f>
        <v/>
      </c>
      <c r="BA80" s="237">
        <f>'M6-FINAL'!F166</f>
        <v>13.25</v>
      </c>
      <c r="BB80" s="237">
        <f>'M6-FINAL'!G166</f>
        <v>13.5</v>
      </c>
      <c r="BC80" s="237" t="str">
        <f>'M6-FINAL'!H166</f>
        <v/>
      </c>
      <c r="BD80" s="237">
        <f>'M6-FINAL'!I166</f>
        <v>13.5</v>
      </c>
      <c r="BE80" s="237">
        <f>'M6-FINAL'!J166</f>
        <v>13.5</v>
      </c>
      <c r="BF80" s="237" t="str">
        <f>'M6-FINAL'!K166</f>
        <v/>
      </c>
      <c r="BG80" s="237">
        <f>'M6-FINAL'!L166</f>
        <v>13.5</v>
      </c>
      <c r="BH80" s="237">
        <f>'M6-FINAL'!M166</f>
        <v>13.425000000000001</v>
      </c>
      <c r="BI80" s="237" t="str">
        <f t="shared" si="25"/>
        <v>V</v>
      </c>
      <c r="BJ80" s="237">
        <f>M7_FINAL!E168</f>
        <v>14</v>
      </c>
      <c r="BK80" s="237" t="str">
        <f>M7_FINAL!F168</f>
        <v/>
      </c>
      <c r="BL80" s="237">
        <f>M7_FINAL!G168</f>
        <v>14</v>
      </c>
      <c r="BM80" s="237">
        <f>M7_FINAL!H168</f>
        <v>12</v>
      </c>
      <c r="BN80" s="237" t="str">
        <f>M7_FINAL!I168</f>
        <v/>
      </c>
      <c r="BO80" s="237">
        <f>M7_FINAL!J168</f>
        <v>12</v>
      </c>
      <c r="BP80" s="237">
        <f>M7_FINAL!K168</f>
        <v>12.88</v>
      </c>
      <c r="BQ80" s="237" t="str">
        <f t="shared" si="26"/>
        <v>V</v>
      </c>
      <c r="BR80" s="237">
        <f>M8FINAL!E168</f>
        <v>11</v>
      </c>
      <c r="BS80" s="237" t="str">
        <f>M8FINAL!F168</f>
        <v/>
      </c>
      <c r="BT80" s="237">
        <f>M8FINAL!G168</f>
        <v>11</v>
      </c>
      <c r="BU80" s="237">
        <f>M8FINAL!H168</f>
        <v>13.25</v>
      </c>
      <c r="BV80" s="237" t="str">
        <f>M8FINAL!I168</f>
        <v/>
      </c>
      <c r="BW80" s="237">
        <f>M8FINAL!J168</f>
        <v>13.25</v>
      </c>
      <c r="BX80" s="237">
        <f>M8FINAL!K168</f>
        <v>12.125</v>
      </c>
      <c r="BY80" s="237" t="str">
        <f t="shared" si="27"/>
        <v>V</v>
      </c>
      <c r="BZ80" s="237">
        <f t="shared" si="28"/>
        <v>13.399609374999999</v>
      </c>
      <c r="CA80" s="124" t="str">
        <f t="shared" si="29"/>
        <v xml:space="preserve">Admis(e) </v>
      </c>
      <c r="CB80" s="278" t="s">
        <v>318</v>
      </c>
      <c r="CC80" s="258">
        <v>72</v>
      </c>
    </row>
    <row r="81" spans="2:81">
      <c r="B81" s="102">
        <v>73</v>
      </c>
      <c r="C81" s="129" t="s">
        <v>331</v>
      </c>
      <c r="D81" s="128" t="s">
        <v>330</v>
      </c>
      <c r="E81" s="237">
        <f>'M1 FINAL'!D158</f>
        <v>8</v>
      </c>
      <c r="F81" s="237">
        <f>'M1 FINAL'!E158</f>
        <v>12</v>
      </c>
      <c r="G81" s="237">
        <f>'M1 FINAL'!F158</f>
        <v>12</v>
      </c>
      <c r="H81" s="237">
        <f>'M1 FINAL'!G158</f>
        <v>11</v>
      </c>
      <c r="I81" s="237">
        <f>'M1 FINAL'!H158</f>
        <v>0</v>
      </c>
      <c r="J81" s="237">
        <f>'M1 FINAL'!I158</f>
        <v>11</v>
      </c>
      <c r="K81" s="237">
        <f>'M1 FINAL'!J158</f>
        <v>13.5</v>
      </c>
      <c r="L81" s="237" t="str">
        <f>'M1 FINAL'!K158</f>
        <v/>
      </c>
      <c r="M81" s="237">
        <f>'M1 FINAL'!L158</f>
        <v>13.5</v>
      </c>
      <c r="N81" s="237">
        <f>'M1 FINAL'!M158</f>
        <v>12</v>
      </c>
      <c r="O81" s="237" t="str">
        <f t="shared" si="20"/>
        <v>VAR</v>
      </c>
      <c r="P81" s="237">
        <f>'M2 FINAL'!D158</f>
        <v>13</v>
      </c>
      <c r="Q81" s="237" t="str">
        <f>'M2 FINAL'!E158</f>
        <v/>
      </c>
      <c r="R81" s="237">
        <f>'M2 FINAL'!F158</f>
        <v>13</v>
      </c>
      <c r="S81" s="237">
        <f>'M2 FINAL'!G158</f>
        <v>11.75</v>
      </c>
      <c r="T81" s="237" t="str">
        <f>'M2 FINAL'!H158</f>
        <v/>
      </c>
      <c r="U81" s="237">
        <f>'M2 FINAL'!I158</f>
        <v>11.75</v>
      </c>
      <c r="V81" s="237">
        <f>'M2 FINAL'!J158</f>
        <v>12.450000000000001</v>
      </c>
      <c r="W81" s="237" t="str">
        <f t="shared" si="21"/>
        <v>V</v>
      </c>
      <c r="X81" s="237">
        <f>'M3-FINAL'!E160</f>
        <v>8.5</v>
      </c>
      <c r="Y81" s="237">
        <f>'M3-FINAL'!F160</f>
        <v>0</v>
      </c>
      <c r="Z81" s="237">
        <f>'M3-FINAL'!G160</f>
        <v>8.5</v>
      </c>
      <c r="AA81" s="237">
        <f>'M3-FINAL'!H160</f>
        <v>15</v>
      </c>
      <c r="AB81" s="237" t="str">
        <f>'M3-FINAL'!I160</f>
        <v/>
      </c>
      <c r="AC81" s="237">
        <f>'M3-FINAL'!J160</f>
        <v>15</v>
      </c>
      <c r="AD81" s="237">
        <f>'M3-FINAL'!K160</f>
        <v>11.75</v>
      </c>
      <c r="AE81" s="237" t="str">
        <f t="shared" si="22"/>
        <v>VPC</v>
      </c>
      <c r="AF81" s="237">
        <f>'M4_FINAL '!E159</f>
        <v>14.375</v>
      </c>
      <c r="AG81" s="237" t="str">
        <f>IF('M4_FINAL '!F159="","",'M4_FINAL '!F159)</f>
        <v/>
      </c>
      <c r="AH81" s="237">
        <f>'M4_FINAL '!G159</f>
        <v>14.375</v>
      </c>
      <c r="AI81" s="237">
        <f>'M4_FINAL '!H159</f>
        <v>12.25</v>
      </c>
      <c r="AJ81" s="237" t="str">
        <f>IF('M4_FINAL '!I159="","",'M4_FINAL '!I159)</f>
        <v/>
      </c>
      <c r="AK81" s="237">
        <f>'M4_FINAL '!J159</f>
        <v>12.25</v>
      </c>
      <c r="AL81" s="237">
        <f>'M4_FINAL '!K159</f>
        <v>13.440000000000001</v>
      </c>
      <c r="AM81" s="237" t="str">
        <f t="shared" si="23"/>
        <v>V</v>
      </c>
      <c r="AN81" s="237">
        <f>'M5-FINAL'!D158</f>
        <v>11</v>
      </c>
      <c r="AO81" s="237" t="str">
        <f>'M5-FINAL'!E158</f>
        <v/>
      </c>
      <c r="AP81" s="237">
        <f>'M5-FINAL'!F158</f>
        <v>11</v>
      </c>
      <c r="AQ81" s="237">
        <f>'M5-FINAL'!G158</f>
        <v>15</v>
      </c>
      <c r="AR81" s="237" t="str">
        <f>'M5-FINAL'!H158</f>
        <v/>
      </c>
      <c r="AS81" s="237">
        <f>'M5-FINAL'!I158</f>
        <v>15</v>
      </c>
      <c r="AT81" s="237">
        <f>'M5-FINAL'!J158</f>
        <v>10.5</v>
      </c>
      <c r="AU81" s="237" t="str">
        <f>'M5-FINAL'!K158</f>
        <v/>
      </c>
      <c r="AV81" s="237">
        <f>'M5-FINAL'!L158</f>
        <v>10.5</v>
      </c>
      <c r="AW81" s="237">
        <f>'M5-FINAL'!M158</f>
        <v>12.15</v>
      </c>
      <c r="AX81" s="237" t="str">
        <f t="shared" si="24"/>
        <v>V</v>
      </c>
      <c r="AY81" s="237">
        <f>'M6-FINAL'!D158</f>
        <v>12</v>
      </c>
      <c r="AZ81" s="237" t="str">
        <f>'M6-FINAL'!E158</f>
        <v/>
      </c>
      <c r="BA81" s="237">
        <f>'M6-FINAL'!F158</f>
        <v>12</v>
      </c>
      <c r="BB81" s="237">
        <f>'M6-FINAL'!G158</f>
        <v>12</v>
      </c>
      <c r="BC81" s="237" t="str">
        <f>'M6-FINAL'!H158</f>
        <v/>
      </c>
      <c r="BD81" s="237">
        <f>'M6-FINAL'!I158</f>
        <v>12</v>
      </c>
      <c r="BE81" s="237">
        <f>'M6-FINAL'!J158</f>
        <v>13</v>
      </c>
      <c r="BF81" s="237" t="str">
        <f>'M6-FINAL'!K158</f>
        <v/>
      </c>
      <c r="BG81" s="237">
        <f>'M6-FINAL'!L158</f>
        <v>13</v>
      </c>
      <c r="BH81" s="237">
        <f>'M6-FINAL'!M158</f>
        <v>12.3</v>
      </c>
      <c r="BI81" s="237" t="str">
        <f t="shared" si="25"/>
        <v>V</v>
      </c>
      <c r="BJ81" s="237">
        <f>M7_FINAL!E160</f>
        <v>17.75</v>
      </c>
      <c r="BK81" s="237" t="str">
        <f>M7_FINAL!F160</f>
        <v/>
      </c>
      <c r="BL81" s="237">
        <f>M7_FINAL!G160</f>
        <v>17.75</v>
      </c>
      <c r="BM81" s="237">
        <f>M7_FINAL!H160</f>
        <v>15</v>
      </c>
      <c r="BN81" s="237" t="str">
        <f>M7_FINAL!I160</f>
        <v/>
      </c>
      <c r="BO81" s="237">
        <f>M7_FINAL!J160</f>
        <v>15</v>
      </c>
      <c r="BP81" s="237">
        <f>M7_FINAL!K160</f>
        <v>16.21</v>
      </c>
      <c r="BQ81" s="237" t="str">
        <f t="shared" si="26"/>
        <v>V</v>
      </c>
      <c r="BR81" s="237">
        <f>M8FINAL!E160</f>
        <v>20</v>
      </c>
      <c r="BS81" s="237" t="str">
        <f>M8FINAL!F160</f>
        <v/>
      </c>
      <c r="BT81" s="237">
        <f>M8FINAL!G160</f>
        <v>20</v>
      </c>
      <c r="BU81" s="237">
        <f>M8FINAL!H160</f>
        <v>13.75</v>
      </c>
      <c r="BV81" s="237" t="str">
        <f>M8FINAL!I160</f>
        <v/>
      </c>
      <c r="BW81" s="237">
        <f>M8FINAL!J160</f>
        <v>13.75</v>
      </c>
      <c r="BX81" s="237">
        <f>M8FINAL!K160</f>
        <v>16.875</v>
      </c>
      <c r="BY81" s="237" t="str">
        <f t="shared" si="27"/>
        <v>V</v>
      </c>
      <c r="BZ81" s="237">
        <f t="shared" si="28"/>
        <v>13.396875000000001</v>
      </c>
      <c r="CA81" s="124" t="str">
        <f t="shared" si="29"/>
        <v xml:space="preserve">Admis(e) </v>
      </c>
      <c r="CB81" s="275" t="s">
        <v>331</v>
      </c>
      <c r="CC81" s="258">
        <v>73</v>
      </c>
    </row>
    <row r="82" spans="2:81">
      <c r="B82" s="101">
        <v>74</v>
      </c>
      <c r="C82" s="133" t="s">
        <v>329</v>
      </c>
      <c r="D82" s="132" t="s">
        <v>328</v>
      </c>
      <c r="E82" s="237">
        <f>'M1 FINAL'!D159</f>
        <v>6.8</v>
      </c>
      <c r="F82" s="237">
        <f>'M1 FINAL'!E159</f>
        <v>11.5</v>
      </c>
      <c r="G82" s="237">
        <f>'M1 FINAL'!F159</f>
        <v>11.5</v>
      </c>
      <c r="H82" s="237">
        <f>'M1 FINAL'!G159</f>
        <v>11</v>
      </c>
      <c r="I82" s="237">
        <f>'M1 FINAL'!H159</f>
        <v>14</v>
      </c>
      <c r="J82" s="237">
        <f>'M1 FINAL'!I159</f>
        <v>12</v>
      </c>
      <c r="K82" s="237">
        <f>'M1 FINAL'!J159</f>
        <v>13</v>
      </c>
      <c r="L82" s="237" t="str">
        <f>'M1 FINAL'!K159</f>
        <v/>
      </c>
      <c r="M82" s="237">
        <f>'M1 FINAL'!L159</f>
        <v>13</v>
      </c>
      <c r="N82" s="237">
        <f>'M1 FINAL'!M159</f>
        <v>12.0625</v>
      </c>
      <c r="O82" s="237" t="str">
        <f t="shared" si="20"/>
        <v>VAR</v>
      </c>
      <c r="P82" s="237">
        <f>'M2 FINAL'!D159</f>
        <v>11.25</v>
      </c>
      <c r="Q82" s="237">
        <f>'M2 FINAL'!E159</f>
        <v>16</v>
      </c>
      <c r="R82" s="237">
        <f>'M2 FINAL'!F159</f>
        <v>12</v>
      </c>
      <c r="S82" s="237">
        <f>'M2 FINAL'!G159</f>
        <v>12.75</v>
      </c>
      <c r="T82" s="237" t="str">
        <f>'M2 FINAL'!H159</f>
        <v/>
      </c>
      <c r="U82" s="237">
        <f>'M2 FINAL'!I159</f>
        <v>12.75</v>
      </c>
      <c r="V82" s="237">
        <f>'M2 FINAL'!J159</f>
        <v>12.330000000000002</v>
      </c>
      <c r="W82" s="237" t="str">
        <f t="shared" si="21"/>
        <v>VAR</v>
      </c>
      <c r="X82" s="237">
        <f>'M3-FINAL'!E161</f>
        <v>7.875</v>
      </c>
      <c r="Y82" s="237">
        <f>'M3-FINAL'!F161</f>
        <v>9</v>
      </c>
      <c r="Z82" s="237">
        <f>'M3-FINAL'!G161</f>
        <v>9</v>
      </c>
      <c r="AA82" s="237">
        <f>'M3-FINAL'!H161</f>
        <v>13.5</v>
      </c>
      <c r="AB82" s="237" t="str">
        <f>'M3-FINAL'!I161</f>
        <v/>
      </c>
      <c r="AC82" s="237">
        <f>'M3-FINAL'!J161</f>
        <v>13.5</v>
      </c>
      <c r="AD82" s="237">
        <f>'M3-FINAL'!K161</f>
        <v>11.25</v>
      </c>
      <c r="AE82" s="237" t="str">
        <f t="shared" si="22"/>
        <v>VPC</v>
      </c>
      <c r="AF82" s="237">
        <f>'M4_FINAL '!E160</f>
        <v>10.375</v>
      </c>
      <c r="AG82" s="237">
        <f>IF('M4_FINAL '!F160="","",'M4_FINAL '!F160)</f>
        <v>12</v>
      </c>
      <c r="AH82" s="237">
        <f>'M4_FINAL '!G160</f>
        <v>12</v>
      </c>
      <c r="AI82" s="237">
        <f>'M4_FINAL '!H160</f>
        <v>8.5</v>
      </c>
      <c r="AJ82" s="237">
        <f>IF('M4_FINAL '!I160="","",'M4_FINAL '!I160)</f>
        <v>12</v>
      </c>
      <c r="AK82" s="237">
        <f>'M4_FINAL '!J160</f>
        <v>12</v>
      </c>
      <c r="AL82" s="237">
        <f>'M4_FINAL '!K160</f>
        <v>12</v>
      </c>
      <c r="AM82" s="237" t="str">
        <f t="shared" si="23"/>
        <v>VAR</v>
      </c>
      <c r="AN82" s="237">
        <f>'M5-FINAL'!D159</f>
        <v>13</v>
      </c>
      <c r="AO82" s="237" t="str">
        <f>'M5-FINAL'!E159</f>
        <v/>
      </c>
      <c r="AP82" s="237">
        <f>'M5-FINAL'!F159</f>
        <v>13</v>
      </c>
      <c r="AQ82" s="237">
        <f>'M5-FINAL'!G159</f>
        <v>15</v>
      </c>
      <c r="AR82" s="237" t="str">
        <f>'M5-FINAL'!H159</f>
        <v/>
      </c>
      <c r="AS82" s="237">
        <f>'M5-FINAL'!I159</f>
        <v>15</v>
      </c>
      <c r="AT82" s="237">
        <f>'M5-FINAL'!J159</f>
        <v>14</v>
      </c>
      <c r="AU82" s="237" t="str">
        <f>'M5-FINAL'!K159</f>
        <v/>
      </c>
      <c r="AV82" s="237">
        <f>'M5-FINAL'!L159</f>
        <v>14</v>
      </c>
      <c r="AW82" s="237">
        <f>'M5-FINAL'!M159</f>
        <v>14</v>
      </c>
      <c r="AX82" s="237" t="str">
        <f t="shared" si="24"/>
        <v>V</v>
      </c>
      <c r="AY82" s="237">
        <f>'M6-FINAL'!D159</f>
        <v>11.5</v>
      </c>
      <c r="AZ82" s="237" t="str">
        <f>'M6-FINAL'!E159</f>
        <v/>
      </c>
      <c r="BA82" s="237">
        <f>'M6-FINAL'!F159</f>
        <v>11.5</v>
      </c>
      <c r="BB82" s="237">
        <f>'M6-FINAL'!G159</f>
        <v>11.5</v>
      </c>
      <c r="BC82" s="237" t="str">
        <f>'M6-FINAL'!H159</f>
        <v/>
      </c>
      <c r="BD82" s="237">
        <f>'M6-FINAL'!I159</f>
        <v>11.5</v>
      </c>
      <c r="BE82" s="237">
        <f>'M6-FINAL'!J159</f>
        <v>13.5</v>
      </c>
      <c r="BF82" s="237" t="str">
        <f>'M6-FINAL'!K159</f>
        <v/>
      </c>
      <c r="BG82" s="237">
        <f>'M6-FINAL'!L159</f>
        <v>13.5</v>
      </c>
      <c r="BH82" s="237">
        <f>'M6-FINAL'!M159</f>
        <v>12.100000000000001</v>
      </c>
      <c r="BI82" s="237" t="str">
        <f t="shared" si="25"/>
        <v>V</v>
      </c>
      <c r="BJ82" s="237">
        <f>M7_FINAL!E161</f>
        <v>18.25</v>
      </c>
      <c r="BK82" s="237" t="str">
        <f>M7_FINAL!F161</f>
        <v/>
      </c>
      <c r="BL82" s="237">
        <f>M7_FINAL!G161</f>
        <v>18.25</v>
      </c>
      <c r="BM82" s="237">
        <f>M7_FINAL!H161</f>
        <v>15</v>
      </c>
      <c r="BN82" s="237" t="str">
        <f>M7_FINAL!I161</f>
        <v/>
      </c>
      <c r="BO82" s="237">
        <f>M7_FINAL!J161</f>
        <v>15</v>
      </c>
      <c r="BP82" s="237">
        <f>M7_FINAL!K161</f>
        <v>16.43</v>
      </c>
      <c r="BQ82" s="237" t="str">
        <f t="shared" si="26"/>
        <v>V</v>
      </c>
      <c r="BR82" s="237">
        <f>M8FINAL!E161</f>
        <v>20</v>
      </c>
      <c r="BS82" s="237" t="str">
        <f>M8FINAL!F161</f>
        <v/>
      </c>
      <c r="BT82" s="237">
        <f>M8FINAL!G161</f>
        <v>20</v>
      </c>
      <c r="BU82" s="237">
        <f>M8FINAL!H161</f>
        <v>14</v>
      </c>
      <c r="BV82" s="237" t="str">
        <f>M8FINAL!I161</f>
        <v/>
      </c>
      <c r="BW82" s="237">
        <f>M8FINAL!J161</f>
        <v>14</v>
      </c>
      <c r="BX82" s="237">
        <f>M8FINAL!K161</f>
        <v>17</v>
      </c>
      <c r="BY82" s="237" t="str">
        <f t="shared" si="27"/>
        <v>V</v>
      </c>
      <c r="BZ82" s="237">
        <f t="shared" si="28"/>
        <v>13.396562500000002</v>
      </c>
      <c r="CA82" s="124" t="str">
        <f t="shared" si="29"/>
        <v xml:space="preserve">Admis(e) </v>
      </c>
      <c r="CB82" s="278" t="s">
        <v>329</v>
      </c>
      <c r="CC82" s="258">
        <v>74</v>
      </c>
    </row>
    <row r="83" spans="2:81">
      <c r="B83" s="102">
        <v>75</v>
      </c>
      <c r="C83" s="130" t="s">
        <v>440</v>
      </c>
      <c r="D83" s="128" t="s">
        <v>439</v>
      </c>
      <c r="E83" s="237">
        <f>'M1 FINAL'!D95</f>
        <v>10.799999999999999</v>
      </c>
      <c r="F83" s="237">
        <f>'M1 FINAL'!E95</f>
        <v>12</v>
      </c>
      <c r="G83" s="237">
        <f>'M1 FINAL'!F95</f>
        <v>12</v>
      </c>
      <c r="H83" s="237">
        <f>'M1 FINAL'!G95</f>
        <v>10</v>
      </c>
      <c r="I83" s="237">
        <f>'M1 FINAL'!H95</f>
        <v>10</v>
      </c>
      <c r="J83" s="237">
        <f>'M1 FINAL'!I95</f>
        <v>10</v>
      </c>
      <c r="K83" s="237">
        <f>'M1 FINAL'!J95</f>
        <v>13.5</v>
      </c>
      <c r="L83" s="237" t="str">
        <f>'M1 FINAL'!K95</f>
        <v/>
      </c>
      <c r="M83" s="237">
        <f>'M1 FINAL'!L95</f>
        <v>13.5</v>
      </c>
      <c r="N83" s="237">
        <f>'M1 FINAL'!M95</f>
        <v>11.625</v>
      </c>
      <c r="O83" s="237" t="str">
        <f t="shared" si="20"/>
        <v>VPC</v>
      </c>
      <c r="P83" s="237">
        <f>'M2 FINAL'!D95</f>
        <v>9.75</v>
      </c>
      <c r="Q83" s="237">
        <f>'M2 FINAL'!E95</f>
        <v>16</v>
      </c>
      <c r="R83" s="237">
        <f>'M2 FINAL'!F95</f>
        <v>12</v>
      </c>
      <c r="S83" s="237">
        <f>'M2 FINAL'!G95</f>
        <v>13.25</v>
      </c>
      <c r="T83" s="237" t="str">
        <f>'M2 FINAL'!H95</f>
        <v/>
      </c>
      <c r="U83" s="237">
        <f>'M2 FINAL'!I95</f>
        <v>13.25</v>
      </c>
      <c r="V83" s="237">
        <f>'M2 FINAL'!J95</f>
        <v>12.55</v>
      </c>
      <c r="W83" s="237" t="str">
        <f t="shared" si="21"/>
        <v>VAR</v>
      </c>
      <c r="X83" s="237">
        <f>'M3-FINAL'!E97</f>
        <v>11.625</v>
      </c>
      <c r="Y83" s="237" t="str">
        <f>'M3-FINAL'!F97</f>
        <v/>
      </c>
      <c r="Z83" s="237">
        <f>'M3-FINAL'!G97</f>
        <v>11.625</v>
      </c>
      <c r="AA83" s="237">
        <f>'M3-FINAL'!H97</f>
        <v>16</v>
      </c>
      <c r="AB83" s="237" t="str">
        <f>'M3-FINAL'!I97</f>
        <v/>
      </c>
      <c r="AC83" s="237">
        <f>'M3-FINAL'!J97</f>
        <v>16</v>
      </c>
      <c r="AD83" s="237">
        <f>'M3-FINAL'!K97</f>
        <v>13.8125</v>
      </c>
      <c r="AE83" s="237" t="str">
        <f t="shared" si="22"/>
        <v>V</v>
      </c>
      <c r="AF83" s="237">
        <f>'M4_FINAL '!E96</f>
        <v>14</v>
      </c>
      <c r="AG83" s="237" t="str">
        <f>IF('M4_FINAL '!F96="","",'M4_FINAL '!F96)</f>
        <v/>
      </c>
      <c r="AH83" s="237">
        <f>'M4_FINAL '!G96</f>
        <v>14</v>
      </c>
      <c r="AI83" s="237">
        <f>'M4_FINAL '!H96</f>
        <v>10.5</v>
      </c>
      <c r="AJ83" s="237" t="str">
        <f>IF('M4_FINAL '!I96="","",'M4_FINAL '!I96)</f>
        <v/>
      </c>
      <c r="AK83" s="237">
        <f>'M4_FINAL '!J96</f>
        <v>10.5</v>
      </c>
      <c r="AL83" s="237">
        <f>'M4_FINAL '!K96</f>
        <v>12.46</v>
      </c>
      <c r="AM83" s="237" t="str">
        <f t="shared" si="23"/>
        <v>V</v>
      </c>
      <c r="AN83" s="237">
        <f>'M5-FINAL'!D95</f>
        <v>12</v>
      </c>
      <c r="AO83" s="237" t="str">
        <f>'M5-FINAL'!E95</f>
        <v/>
      </c>
      <c r="AP83" s="237">
        <f>'M5-FINAL'!F95</f>
        <v>12</v>
      </c>
      <c r="AQ83" s="237">
        <f>'M5-FINAL'!G95</f>
        <v>14</v>
      </c>
      <c r="AR83" s="237" t="str">
        <f>'M5-FINAL'!H95</f>
        <v/>
      </c>
      <c r="AS83" s="237">
        <f>'M5-FINAL'!I95</f>
        <v>14</v>
      </c>
      <c r="AT83" s="237">
        <f>'M5-FINAL'!J95</f>
        <v>10.5</v>
      </c>
      <c r="AU83" s="237" t="str">
        <f>'M5-FINAL'!K95</f>
        <v/>
      </c>
      <c r="AV83" s="237">
        <f>'M5-FINAL'!L95</f>
        <v>10.5</v>
      </c>
      <c r="AW83" s="237">
        <f>'M5-FINAL'!M95</f>
        <v>12.15</v>
      </c>
      <c r="AX83" s="237" t="str">
        <f t="shared" si="24"/>
        <v>V</v>
      </c>
      <c r="AY83" s="237">
        <f>'M6-FINAL'!D95</f>
        <v>9.5</v>
      </c>
      <c r="AZ83" s="237">
        <f>'M6-FINAL'!E95</f>
        <v>12</v>
      </c>
      <c r="BA83" s="237">
        <f>'M6-FINAL'!F95</f>
        <v>12</v>
      </c>
      <c r="BB83" s="237">
        <f>'M6-FINAL'!G95</f>
        <v>9.5</v>
      </c>
      <c r="BC83" s="237">
        <f>'M6-FINAL'!H95</f>
        <v>12</v>
      </c>
      <c r="BD83" s="237">
        <f>'M6-FINAL'!I95</f>
        <v>12</v>
      </c>
      <c r="BE83" s="237">
        <f>'M6-FINAL'!J95</f>
        <v>13.5</v>
      </c>
      <c r="BF83" s="237" t="str">
        <f>'M6-FINAL'!K95</f>
        <v/>
      </c>
      <c r="BG83" s="237">
        <f>'M6-FINAL'!L95</f>
        <v>13.5</v>
      </c>
      <c r="BH83" s="237">
        <f>'M6-FINAL'!M95</f>
        <v>12.45</v>
      </c>
      <c r="BI83" s="237" t="str">
        <f t="shared" si="25"/>
        <v>VAR</v>
      </c>
      <c r="BJ83" s="237">
        <f>M7_FINAL!E97</f>
        <v>15.25</v>
      </c>
      <c r="BK83" s="237" t="str">
        <f>M7_FINAL!F97</f>
        <v/>
      </c>
      <c r="BL83" s="237">
        <f>M7_FINAL!G97</f>
        <v>15.25</v>
      </c>
      <c r="BM83" s="237">
        <f>M7_FINAL!H97</f>
        <v>15</v>
      </c>
      <c r="BN83" s="237" t="str">
        <f>M7_FINAL!I97</f>
        <v/>
      </c>
      <c r="BO83" s="237">
        <f>M7_FINAL!J97</f>
        <v>15</v>
      </c>
      <c r="BP83" s="237">
        <f>M7_FINAL!K97</f>
        <v>15.11</v>
      </c>
      <c r="BQ83" s="237" t="str">
        <f t="shared" si="26"/>
        <v>V</v>
      </c>
      <c r="BR83" s="237">
        <f>M8FINAL!E97</f>
        <v>20</v>
      </c>
      <c r="BS83" s="237" t="str">
        <f>M8FINAL!F97</f>
        <v/>
      </c>
      <c r="BT83" s="237">
        <f>M8FINAL!G97</f>
        <v>20</v>
      </c>
      <c r="BU83" s="237">
        <f>M8FINAL!H97</f>
        <v>14</v>
      </c>
      <c r="BV83" s="237" t="str">
        <f>M8FINAL!I97</f>
        <v/>
      </c>
      <c r="BW83" s="237">
        <f>M8FINAL!J97</f>
        <v>14</v>
      </c>
      <c r="BX83" s="237">
        <f>M8FINAL!K97</f>
        <v>17</v>
      </c>
      <c r="BY83" s="237" t="str">
        <f t="shared" si="27"/>
        <v>V</v>
      </c>
      <c r="BZ83" s="237">
        <f t="shared" si="28"/>
        <v>13.3946875</v>
      </c>
      <c r="CA83" s="124" t="str">
        <f t="shared" si="29"/>
        <v xml:space="preserve">Admis(e) </v>
      </c>
      <c r="CB83" s="274" t="s">
        <v>440</v>
      </c>
      <c r="CC83" s="258">
        <v>75</v>
      </c>
    </row>
    <row r="84" spans="2:81" ht="15.75" customHeight="1">
      <c r="B84" s="101">
        <v>76</v>
      </c>
      <c r="C84" s="129" t="s">
        <v>429</v>
      </c>
      <c r="D84" s="128" t="s">
        <v>367</v>
      </c>
      <c r="E84" s="237">
        <f>'M1 FINAL'!D102</f>
        <v>10.199999999999999</v>
      </c>
      <c r="F84" s="237" t="str">
        <f>'M1 FINAL'!E102</f>
        <v/>
      </c>
      <c r="G84" s="237">
        <f>'M1 FINAL'!F102</f>
        <v>10.199999999999999</v>
      </c>
      <c r="H84" s="237">
        <f>'M1 FINAL'!G102</f>
        <v>14</v>
      </c>
      <c r="I84" s="237" t="str">
        <f>'M1 FINAL'!H102</f>
        <v/>
      </c>
      <c r="J84" s="237">
        <f>'M1 FINAL'!I102</f>
        <v>14</v>
      </c>
      <c r="K84" s="237">
        <f>'M1 FINAL'!J102</f>
        <v>13.5</v>
      </c>
      <c r="L84" s="237" t="str">
        <f>'M1 FINAL'!K102</f>
        <v/>
      </c>
      <c r="M84" s="237">
        <f>'M1 FINAL'!L102</f>
        <v>13.5</v>
      </c>
      <c r="N84" s="237">
        <f>'M1 FINAL'!M102</f>
        <v>12.45</v>
      </c>
      <c r="O84" s="237" t="str">
        <f t="shared" si="20"/>
        <v>V</v>
      </c>
      <c r="P84" s="237">
        <f>'M2 FINAL'!D102</f>
        <v>12.75</v>
      </c>
      <c r="Q84" s="237" t="str">
        <f>'M2 FINAL'!E102</f>
        <v/>
      </c>
      <c r="R84" s="237">
        <f>'M2 FINAL'!F102</f>
        <v>12.75</v>
      </c>
      <c r="S84" s="237">
        <f>'M2 FINAL'!G102</f>
        <v>7.75</v>
      </c>
      <c r="T84" s="237">
        <f>'M2 FINAL'!H102</f>
        <v>10.5</v>
      </c>
      <c r="U84" s="237">
        <f>'M2 FINAL'!I102</f>
        <v>10.5</v>
      </c>
      <c r="V84" s="237">
        <f>'M2 FINAL'!J102</f>
        <v>11.760000000000002</v>
      </c>
      <c r="W84" s="237" t="str">
        <f t="shared" si="21"/>
        <v>VPC</v>
      </c>
      <c r="X84" s="237">
        <f>'M3-FINAL'!E104</f>
        <v>8.625</v>
      </c>
      <c r="Y84" s="237">
        <f>'M3-FINAL'!F104</f>
        <v>4.75</v>
      </c>
      <c r="Z84" s="237">
        <f>'M3-FINAL'!G104</f>
        <v>8.625</v>
      </c>
      <c r="AA84" s="237">
        <f>'M3-FINAL'!H104</f>
        <v>13.5</v>
      </c>
      <c r="AB84" s="237" t="str">
        <f>'M3-FINAL'!I104</f>
        <v/>
      </c>
      <c r="AC84" s="237">
        <f>'M3-FINAL'!J104</f>
        <v>13.5</v>
      </c>
      <c r="AD84" s="237">
        <f>'M3-FINAL'!K104</f>
        <v>11.0625</v>
      </c>
      <c r="AE84" s="237" t="str">
        <f t="shared" si="22"/>
        <v>VPC</v>
      </c>
      <c r="AF84" s="237">
        <f>'M4_FINAL '!E103</f>
        <v>9.875</v>
      </c>
      <c r="AG84" s="237">
        <f>IF('M4_FINAL '!F103="","",'M4_FINAL '!F103)</f>
        <v>11.25</v>
      </c>
      <c r="AH84" s="237">
        <f>'M4_FINAL '!G103</f>
        <v>11.25</v>
      </c>
      <c r="AI84" s="237">
        <f>'M4_FINAL '!H103</f>
        <v>11</v>
      </c>
      <c r="AJ84" s="237">
        <f>IF('M4_FINAL '!I103="","",'M4_FINAL '!I103)</f>
        <v>8.5</v>
      </c>
      <c r="AK84" s="237">
        <f>'M4_FINAL '!J103</f>
        <v>11</v>
      </c>
      <c r="AL84" s="237">
        <f>'M4_FINAL '!K103</f>
        <v>11.14</v>
      </c>
      <c r="AM84" s="237" t="str">
        <f t="shared" si="23"/>
        <v>VPC</v>
      </c>
      <c r="AN84" s="237">
        <f>'M5-FINAL'!D102</f>
        <v>13</v>
      </c>
      <c r="AO84" s="237" t="str">
        <f>'M5-FINAL'!E102</f>
        <v/>
      </c>
      <c r="AP84" s="237">
        <f>'M5-FINAL'!F102</f>
        <v>13</v>
      </c>
      <c r="AQ84" s="237">
        <f>'M5-FINAL'!G102</f>
        <v>15</v>
      </c>
      <c r="AR84" s="237" t="str">
        <f>'M5-FINAL'!H102</f>
        <v/>
      </c>
      <c r="AS84" s="237">
        <f>'M5-FINAL'!I102</f>
        <v>15</v>
      </c>
      <c r="AT84" s="237">
        <f>'M5-FINAL'!J102</f>
        <v>14</v>
      </c>
      <c r="AU84" s="237" t="str">
        <f>'M5-FINAL'!K102</f>
        <v/>
      </c>
      <c r="AV84" s="237">
        <f>'M5-FINAL'!L102</f>
        <v>14</v>
      </c>
      <c r="AW84" s="237">
        <f>'M5-FINAL'!M102</f>
        <v>14</v>
      </c>
      <c r="AX84" s="237" t="str">
        <f t="shared" si="24"/>
        <v>V</v>
      </c>
      <c r="AY84" s="237">
        <f>'M6-FINAL'!D102</f>
        <v>11.5</v>
      </c>
      <c r="AZ84" s="237" t="str">
        <f>'M6-FINAL'!E102</f>
        <v/>
      </c>
      <c r="BA84" s="237">
        <f>'M6-FINAL'!F102</f>
        <v>11.5</v>
      </c>
      <c r="BB84" s="237">
        <f>'M6-FINAL'!G102</f>
        <v>11.5</v>
      </c>
      <c r="BC84" s="237" t="str">
        <f>'M6-FINAL'!H102</f>
        <v/>
      </c>
      <c r="BD84" s="237">
        <f>'M6-FINAL'!I102</f>
        <v>11.5</v>
      </c>
      <c r="BE84" s="237">
        <f>'M6-FINAL'!J102</f>
        <v>13.5</v>
      </c>
      <c r="BF84" s="237" t="str">
        <f>'M6-FINAL'!K102</f>
        <v/>
      </c>
      <c r="BG84" s="237">
        <f>'M6-FINAL'!L102</f>
        <v>13.5</v>
      </c>
      <c r="BH84" s="237">
        <f>'M6-FINAL'!M102</f>
        <v>12.100000000000001</v>
      </c>
      <c r="BI84" s="237" t="str">
        <f t="shared" si="25"/>
        <v>V</v>
      </c>
      <c r="BJ84" s="237">
        <f>M7_FINAL!E104</f>
        <v>18.25</v>
      </c>
      <c r="BK84" s="237" t="str">
        <f>M7_FINAL!F104</f>
        <v/>
      </c>
      <c r="BL84" s="237">
        <f>M7_FINAL!G104</f>
        <v>18.25</v>
      </c>
      <c r="BM84" s="237">
        <f>M7_FINAL!H104</f>
        <v>16.5</v>
      </c>
      <c r="BN84" s="237" t="str">
        <f>M7_FINAL!I104</f>
        <v/>
      </c>
      <c r="BO84" s="237">
        <f>M7_FINAL!J104</f>
        <v>16.5</v>
      </c>
      <c r="BP84" s="237">
        <f>M7_FINAL!K104</f>
        <v>17.27</v>
      </c>
      <c r="BQ84" s="237" t="str">
        <f t="shared" si="26"/>
        <v>V</v>
      </c>
      <c r="BR84" s="237">
        <f>M8FINAL!E104</f>
        <v>20</v>
      </c>
      <c r="BS84" s="237" t="str">
        <f>M8FINAL!F104</f>
        <v/>
      </c>
      <c r="BT84" s="237">
        <f>M8FINAL!G104</f>
        <v>20</v>
      </c>
      <c r="BU84" s="237">
        <f>M8FINAL!H104</f>
        <v>14.75</v>
      </c>
      <c r="BV84" s="237" t="str">
        <f>M8FINAL!I104</f>
        <v/>
      </c>
      <c r="BW84" s="237">
        <f>M8FINAL!J104</f>
        <v>14.75</v>
      </c>
      <c r="BX84" s="237">
        <f>M8FINAL!K104</f>
        <v>17.375</v>
      </c>
      <c r="BY84" s="237" t="str">
        <f t="shared" si="27"/>
        <v>V</v>
      </c>
      <c r="BZ84" s="237">
        <f t="shared" si="28"/>
        <v>13.3946875</v>
      </c>
      <c r="CA84" s="124" t="str">
        <f t="shared" si="29"/>
        <v xml:space="preserve">Admis(e) </v>
      </c>
      <c r="CB84" s="275" t="s">
        <v>429</v>
      </c>
      <c r="CC84" s="258">
        <v>76</v>
      </c>
    </row>
    <row r="85" spans="2:81">
      <c r="B85" s="102">
        <v>77</v>
      </c>
      <c r="C85" s="129" t="s">
        <v>325</v>
      </c>
      <c r="D85" s="128" t="s">
        <v>324</v>
      </c>
      <c r="E85" s="237">
        <f>'M1 FINAL'!D162</f>
        <v>10.4</v>
      </c>
      <c r="F85" s="237">
        <f>'M1 FINAL'!E162</f>
        <v>12</v>
      </c>
      <c r="G85" s="237">
        <f>'M1 FINAL'!F162</f>
        <v>12</v>
      </c>
      <c r="H85" s="237">
        <f>'M1 FINAL'!G162</f>
        <v>12</v>
      </c>
      <c r="I85" s="237" t="str">
        <f>'M1 FINAL'!H162</f>
        <v/>
      </c>
      <c r="J85" s="237">
        <f>'M1 FINAL'!I162</f>
        <v>12</v>
      </c>
      <c r="K85" s="237">
        <f>'M1 FINAL'!J162</f>
        <v>10.5</v>
      </c>
      <c r="L85" s="237">
        <f>'M1 FINAL'!K162</f>
        <v>12</v>
      </c>
      <c r="M85" s="237">
        <f>'M1 FINAL'!L162</f>
        <v>12</v>
      </c>
      <c r="N85" s="237">
        <f>'M1 FINAL'!M162</f>
        <v>12</v>
      </c>
      <c r="O85" s="237" t="str">
        <f t="shared" si="20"/>
        <v>VAR</v>
      </c>
      <c r="P85" s="237">
        <f>'M2 FINAL'!D162</f>
        <v>11.25</v>
      </c>
      <c r="Q85" s="237">
        <f>'M2 FINAL'!E162</f>
        <v>14</v>
      </c>
      <c r="R85" s="237">
        <f>'M2 FINAL'!F162</f>
        <v>12</v>
      </c>
      <c r="S85" s="237">
        <f>'M2 FINAL'!G162</f>
        <v>11.25</v>
      </c>
      <c r="T85" s="237">
        <f>'M2 FINAL'!H162</f>
        <v>0</v>
      </c>
      <c r="U85" s="237">
        <f>'M2 FINAL'!I162</f>
        <v>11.25</v>
      </c>
      <c r="V85" s="237">
        <f>'M2 FINAL'!J162</f>
        <v>11.670000000000002</v>
      </c>
      <c r="W85" s="237" t="str">
        <f t="shared" si="21"/>
        <v>VPC</v>
      </c>
      <c r="X85" s="237">
        <f>'M3-FINAL'!E164</f>
        <v>10.375</v>
      </c>
      <c r="Y85" s="237" t="str">
        <f>'M3-FINAL'!F164</f>
        <v/>
      </c>
      <c r="Z85" s="237">
        <f>'M3-FINAL'!G164</f>
        <v>10.375</v>
      </c>
      <c r="AA85" s="237">
        <f>'M3-FINAL'!H164</f>
        <v>14</v>
      </c>
      <c r="AB85" s="237" t="str">
        <f>'M3-FINAL'!I164</f>
        <v/>
      </c>
      <c r="AC85" s="237">
        <f>'M3-FINAL'!J164</f>
        <v>14</v>
      </c>
      <c r="AD85" s="237">
        <f>'M3-FINAL'!K164</f>
        <v>12.1875</v>
      </c>
      <c r="AE85" s="237" t="str">
        <f t="shared" si="22"/>
        <v>V</v>
      </c>
      <c r="AF85" s="237">
        <f>'M4_FINAL '!E163</f>
        <v>12.5</v>
      </c>
      <c r="AG85" s="237" t="str">
        <f>IF('M4_FINAL '!F163="","",'M4_FINAL '!F163)</f>
        <v/>
      </c>
      <c r="AH85" s="237">
        <f>'M4_FINAL '!G163</f>
        <v>12.5</v>
      </c>
      <c r="AI85" s="237">
        <f>'M4_FINAL '!H163</f>
        <v>9.5</v>
      </c>
      <c r="AJ85" s="237">
        <f>IF('M4_FINAL '!I163="","",'M4_FINAL '!I163)</f>
        <v>12</v>
      </c>
      <c r="AK85" s="237">
        <f>'M4_FINAL '!J163</f>
        <v>12</v>
      </c>
      <c r="AL85" s="237">
        <f>'M4_FINAL '!K163</f>
        <v>12.280000000000001</v>
      </c>
      <c r="AM85" s="237" t="str">
        <f t="shared" si="23"/>
        <v>VAR</v>
      </c>
      <c r="AN85" s="237">
        <f>'M5-FINAL'!D162</f>
        <v>13</v>
      </c>
      <c r="AO85" s="237" t="str">
        <f>'M5-FINAL'!E162</f>
        <v/>
      </c>
      <c r="AP85" s="237">
        <f>'M5-FINAL'!F162</f>
        <v>13</v>
      </c>
      <c r="AQ85" s="237">
        <f>'M5-FINAL'!G162</f>
        <v>14.5</v>
      </c>
      <c r="AR85" s="237" t="str">
        <f>'M5-FINAL'!H162</f>
        <v/>
      </c>
      <c r="AS85" s="237">
        <f>'M5-FINAL'!I162</f>
        <v>14.5</v>
      </c>
      <c r="AT85" s="237">
        <f>'M5-FINAL'!J162</f>
        <v>14</v>
      </c>
      <c r="AU85" s="237" t="str">
        <f>'M5-FINAL'!K162</f>
        <v/>
      </c>
      <c r="AV85" s="237">
        <f>'M5-FINAL'!L162</f>
        <v>14</v>
      </c>
      <c r="AW85" s="237">
        <f>'M5-FINAL'!M162</f>
        <v>13.835000000000001</v>
      </c>
      <c r="AX85" s="237" t="str">
        <f t="shared" si="24"/>
        <v>V</v>
      </c>
      <c r="AY85" s="237">
        <f>'M6-FINAL'!D162</f>
        <v>12</v>
      </c>
      <c r="AZ85" s="237" t="str">
        <f>'M6-FINAL'!E162</f>
        <v/>
      </c>
      <c r="BA85" s="237">
        <f>'M6-FINAL'!F162</f>
        <v>12</v>
      </c>
      <c r="BB85" s="237">
        <f>'M6-FINAL'!G162</f>
        <v>12</v>
      </c>
      <c r="BC85" s="237" t="str">
        <f>'M6-FINAL'!H162</f>
        <v/>
      </c>
      <c r="BD85" s="237">
        <f>'M6-FINAL'!I162</f>
        <v>12</v>
      </c>
      <c r="BE85" s="237">
        <f>'M6-FINAL'!J162</f>
        <v>12.5</v>
      </c>
      <c r="BF85" s="237" t="str">
        <f>'M6-FINAL'!K162</f>
        <v/>
      </c>
      <c r="BG85" s="237">
        <f>'M6-FINAL'!L162</f>
        <v>12.5</v>
      </c>
      <c r="BH85" s="237">
        <f>'M6-FINAL'!M162</f>
        <v>12.15</v>
      </c>
      <c r="BI85" s="237" t="str">
        <f t="shared" si="25"/>
        <v>V</v>
      </c>
      <c r="BJ85" s="237">
        <f>M7_FINAL!E164</f>
        <v>16.5</v>
      </c>
      <c r="BK85" s="237" t="str">
        <f>M7_FINAL!F164</f>
        <v/>
      </c>
      <c r="BL85" s="237">
        <f>M7_FINAL!G164</f>
        <v>16.5</v>
      </c>
      <c r="BM85" s="237">
        <f>M7_FINAL!H164</f>
        <v>15.5</v>
      </c>
      <c r="BN85" s="237" t="str">
        <f>M7_FINAL!I164</f>
        <v/>
      </c>
      <c r="BO85" s="237">
        <f>M7_FINAL!J164</f>
        <v>15.5</v>
      </c>
      <c r="BP85" s="237">
        <f>M7_FINAL!K164</f>
        <v>15.940000000000001</v>
      </c>
      <c r="BQ85" s="237" t="str">
        <f t="shared" si="26"/>
        <v>V</v>
      </c>
      <c r="BR85" s="237">
        <f>M8FINAL!E164</f>
        <v>20</v>
      </c>
      <c r="BS85" s="237" t="str">
        <f>M8FINAL!F164</f>
        <v/>
      </c>
      <c r="BT85" s="237">
        <f>M8FINAL!G164</f>
        <v>20</v>
      </c>
      <c r="BU85" s="237">
        <f>M8FINAL!H164</f>
        <v>14</v>
      </c>
      <c r="BV85" s="237" t="str">
        <f>M8FINAL!I164</f>
        <v/>
      </c>
      <c r="BW85" s="237">
        <f>M8FINAL!J164</f>
        <v>14</v>
      </c>
      <c r="BX85" s="237">
        <f>M8FINAL!K164</f>
        <v>17</v>
      </c>
      <c r="BY85" s="237" t="str">
        <f t="shared" si="27"/>
        <v>V</v>
      </c>
      <c r="BZ85" s="237">
        <f t="shared" si="28"/>
        <v>13.3828125</v>
      </c>
      <c r="CA85" s="124" t="str">
        <f t="shared" si="29"/>
        <v xml:space="preserve">Admis(e) </v>
      </c>
      <c r="CB85" s="275" t="s">
        <v>325</v>
      </c>
      <c r="CC85" s="258">
        <v>77</v>
      </c>
    </row>
    <row r="86" spans="2:81">
      <c r="B86" s="101">
        <v>78</v>
      </c>
      <c r="C86" s="129" t="s">
        <v>351</v>
      </c>
      <c r="D86" s="128" t="s">
        <v>350</v>
      </c>
      <c r="E86" s="237">
        <f>'M1 FINAL'!D147</f>
        <v>9.6</v>
      </c>
      <c r="F86" s="237" t="str">
        <f>'M1 FINAL'!E147</f>
        <v/>
      </c>
      <c r="G86" s="237">
        <f>'M1 FINAL'!F147</f>
        <v>9.6</v>
      </c>
      <c r="H86" s="237">
        <f>'M1 FINAL'!G147</f>
        <v>13</v>
      </c>
      <c r="I86" s="237" t="str">
        <f>'M1 FINAL'!H147</f>
        <v/>
      </c>
      <c r="J86" s="237">
        <f>'M1 FINAL'!I147</f>
        <v>13</v>
      </c>
      <c r="K86" s="237">
        <f>'M1 FINAL'!J147</f>
        <v>16.5</v>
      </c>
      <c r="L86" s="237" t="str">
        <f>'M1 FINAL'!K147</f>
        <v/>
      </c>
      <c r="M86" s="237">
        <f>'M1 FINAL'!L147</f>
        <v>16.5</v>
      </c>
      <c r="N86" s="237">
        <f>'M1 FINAL'!M147</f>
        <v>12.6</v>
      </c>
      <c r="O86" s="237" t="str">
        <f t="shared" si="20"/>
        <v>V</v>
      </c>
      <c r="P86" s="237">
        <f>'M2 FINAL'!D147</f>
        <v>13.5</v>
      </c>
      <c r="Q86" s="237" t="str">
        <f>'M2 FINAL'!E147</f>
        <v/>
      </c>
      <c r="R86" s="237">
        <f>'M2 FINAL'!F147</f>
        <v>13.5</v>
      </c>
      <c r="S86" s="237">
        <f>'M2 FINAL'!G147</f>
        <v>12</v>
      </c>
      <c r="T86" s="237" t="str">
        <f>'M2 FINAL'!H147</f>
        <v/>
      </c>
      <c r="U86" s="237">
        <f>'M2 FINAL'!I147</f>
        <v>12</v>
      </c>
      <c r="V86" s="237">
        <f>'M2 FINAL'!J147</f>
        <v>12.84</v>
      </c>
      <c r="W86" s="237" t="str">
        <f t="shared" si="21"/>
        <v>V</v>
      </c>
      <c r="X86" s="237">
        <f>'M3-FINAL'!E149</f>
        <v>10.25</v>
      </c>
      <c r="Y86" s="237" t="str">
        <f>'M3-FINAL'!F149</f>
        <v/>
      </c>
      <c r="Z86" s="237">
        <f>'M3-FINAL'!G149</f>
        <v>10.25</v>
      </c>
      <c r="AA86" s="237">
        <f>'M3-FINAL'!H149</f>
        <v>17.75</v>
      </c>
      <c r="AB86" s="237" t="str">
        <f>'M3-FINAL'!I149</f>
        <v/>
      </c>
      <c r="AC86" s="237">
        <f>'M3-FINAL'!J149</f>
        <v>17.75</v>
      </c>
      <c r="AD86" s="237">
        <f>'M3-FINAL'!K149</f>
        <v>14</v>
      </c>
      <c r="AE86" s="237" t="str">
        <f t="shared" si="22"/>
        <v>V</v>
      </c>
      <c r="AF86" s="237">
        <f>'M4_FINAL '!E148</f>
        <v>16.25</v>
      </c>
      <c r="AG86" s="237" t="str">
        <f>IF('M4_FINAL '!F148="","",'M4_FINAL '!F148)</f>
        <v/>
      </c>
      <c r="AH86" s="237">
        <f>'M4_FINAL '!G148</f>
        <v>16.25</v>
      </c>
      <c r="AI86" s="237">
        <f>'M4_FINAL '!H148</f>
        <v>6.5</v>
      </c>
      <c r="AJ86" s="237">
        <f>IF('M4_FINAL '!I148="","",'M4_FINAL '!I148)</f>
        <v>8</v>
      </c>
      <c r="AK86" s="237">
        <f>'M4_FINAL '!J148</f>
        <v>8</v>
      </c>
      <c r="AL86" s="237">
        <f>'M4_FINAL '!K148</f>
        <v>12.620000000000001</v>
      </c>
      <c r="AM86" s="237" t="str">
        <f t="shared" si="23"/>
        <v>VAR</v>
      </c>
      <c r="AN86" s="237">
        <f>'M5-FINAL'!D147</f>
        <v>13</v>
      </c>
      <c r="AO86" s="237" t="str">
        <f>'M5-FINAL'!E147</f>
        <v/>
      </c>
      <c r="AP86" s="237">
        <f>'M5-FINAL'!F147</f>
        <v>13</v>
      </c>
      <c r="AQ86" s="237">
        <f>'M5-FINAL'!G147</f>
        <v>15.5</v>
      </c>
      <c r="AR86" s="237" t="str">
        <f>'M5-FINAL'!H147</f>
        <v/>
      </c>
      <c r="AS86" s="237">
        <f>'M5-FINAL'!I147</f>
        <v>15.5</v>
      </c>
      <c r="AT86" s="237">
        <f>'M5-FINAL'!J147</f>
        <v>12</v>
      </c>
      <c r="AU86" s="237" t="str">
        <f>'M5-FINAL'!K147</f>
        <v/>
      </c>
      <c r="AV86" s="237">
        <f>'M5-FINAL'!L147</f>
        <v>12</v>
      </c>
      <c r="AW86" s="237">
        <f>'M5-FINAL'!M147</f>
        <v>13.485000000000001</v>
      </c>
      <c r="AX86" s="237" t="str">
        <f t="shared" si="24"/>
        <v>V</v>
      </c>
      <c r="AY86" s="237">
        <f>'M6-FINAL'!D147</f>
        <v>11.5</v>
      </c>
      <c r="AZ86" s="237">
        <f>'M6-FINAL'!E147</f>
        <v>12</v>
      </c>
      <c r="BA86" s="237">
        <f>'M6-FINAL'!F147</f>
        <v>12</v>
      </c>
      <c r="BB86" s="237">
        <f>'M6-FINAL'!G147</f>
        <v>11.5</v>
      </c>
      <c r="BC86" s="237">
        <f>'M6-FINAL'!H147</f>
        <v>12</v>
      </c>
      <c r="BD86" s="237">
        <f>'M6-FINAL'!I147</f>
        <v>12</v>
      </c>
      <c r="BE86" s="237">
        <f>'M6-FINAL'!J147</f>
        <v>12.5</v>
      </c>
      <c r="BF86" s="237" t="str">
        <f>'M6-FINAL'!K147</f>
        <v/>
      </c>
      <c r="BG86" s="237">
        <f>'M6-FINAL'!L147</f>
        <v>12.5</v>
      </c>
      <c r="BH86" s="237">
        <f>'M6-FINAL'!M147</f>
        <v>12.15</v>
      </c>
      <c r="BI86" s="237" t="str">
        <f t="shared" si="25"/>
        <v>VAR</v>
      </c>
      <c r="BJ86" s="237">
        <f>M7_FINAL!E149</f>
        <v>17.5</v>
      </c>
      <c r="BK86" s="237" t="str">
        <f>M7_FINAL!F149</f>
        <v/>
      </c>
      <c r="BL86" s="237">
        <f>M7_FINAL!G149</f>
        <v>17.5</v>
      </c>
      <c r="BM86" s="237">
        <f>M7_FINAL!H149</f>
        <v>16</v>
      </c>
      <c r="BN86" s="237" t="str">
        <f>M7_FINAL!I149</f>
        <v/>
      </c>
      <c r="BO86" s="237">
        <f>M7_FINAL!J149</f>
        <v>16</v>
      </c>
      <c r="BP86" s="237">
        <f>M7_FINAL!K149</f>
        <v>16.66</v>
      </c>
      <c r="BQ86" s="237" t="str">
        <f t="shared" si="26"/>
        <v>V</v>
      </c>
      <c r="BR86" s="237">
        <f>M8FINAL!E149</f>
        <v>12</v>
      </c>
      <c r="BS86" s="237" t="str">
        <f>M8FINAL!F149</f>
        <v/>
      </c>
      <c r="BT86" s="237">
        <f>M8FINAL!G149</f>
        <v>12</v>
      </c>
      <c r="BU86" s="237">
        <f>M8FINAL!H149</f>
        <v>13</v>
      </c>
      <c r="BV86" s="237" t="str">
        <f>M8FINAL!I149</f>
        <v/>
      </c>
      <c r="BW86" s="237">
        <f>M8FINAL!J149</f>
        <v>13</v>
      </c>
      <c r="BX86" s="237">
        <f>M8FINAL!K149</f>
        <v>12.5</v>
      </c>
      <c r="BY86" s="237" t="str">
        <f t="shared" si="27"/>
        <v>V</v>
      </c>
      <c r="BZ86" s="237">
        <f t="shared" si="28"/>
        <v>13.356875</v>
      </c>
      <c r="CA86" s="124" t="str">
        <f t="shared" si="29"/>
        <v xml:space="preserve">Admis(e) </v>
      </c>
      <c r="CB86" s="275" t="s">
        <v>351</v>
      </c>
      <c r="CC86" s="258">
        <v>78</v>
      </c>
    </row>
    <row r="87" spans="2:81">
      <c r="B87" s="102">
        <v>79</v>
      </c>
      <c r="C87" s="129" t="s">
        <v>498</v>
      </c>
      <c r="D87" s="128" t="s">
        <v>361</v>
      </c>
      <c r="E87" s="237">
        <f>'M1 FINAL'!D59</f>
        <v>11.6</v>
      </c>
      <c r="F87" s="237">
        <f>'M1 FINAL'!E59</f>
        <v>12</v>
      </c>
      <c r="G87" s="237">
        <f>'M1 FINAL'!F59</f>
        <v>12</v>
      </c>
      <c r="H87" s="237">
        <f>'M1 FINAL'!G59</f>
        <v>12</v>
      </c>
      <c r="I87" s="237" t="str">
        <f>'M1 FINAL'!H59</f>
        <v/>
      </c>
      <c r="J87" s="237">
        <f>'M1 FINAL'!I59</f>
        <v>12</v>
      </c>
      <c r="K87" s="237">
        <f>'M1 FINAL'!J59</f>
        <v>12</v>
      </c>
      <c r="L87" s="237" t="str">
        <f>'M1 FINAL'!K59</f>
        <v/>
      </c>
      <c r="M87" s="237">
        <f>'M1 FINAL'!L59</f>
        <v>12</v>
      </c>
      <c r="N87" s="237">
        <f>'M1 FINAL'!M59</f>
        <v>12</v>
      </c>
      <c r="O87" s="237" t="str">
        <f t="shared" si="20"/>
        <v>VAR</v>
      </c>
      <c r="P87" s="237">
        <f>'M2 FINAL'!D59</f>
        <v>14.25</v>
      </c>
      <c r="Q87" s="237" t="str">
        <f>'M2 FINAL'!E59</f>
        <v/>
      </c>
      <c r="R87" s="237">
        <f>'M2 FINAL'!F59</f>
        <v>14.25</v>
      </c>
      <c r="S87" s="237">
        <f>'M2 FINAL'!G59</f>
        <v>12.25</v>
      </c>
      <c r="T87" s="237" t="str">
        <f>'M2 FINAL'!H59</f>
        <v/>
      </c>
      <c r="U87" s="237">
        <f>'M2 FINAL'!I59</f>
        <v>12.25</v>
      </c>
      <c r="V87" s="237">
        <f>'M2 FINAL'!J59</f>
        <v>13.370000000000001</v>
      </c>
      <c r="W87" s="237" t="str">
        <f t="shared" si="21"/>
        <v>V</v>
      </c>
      <c r="X87" s="237">
        <f>'M3-FINAL'!E61</f>
        <v>6.875</v>
      </c>
      <c r="Y87" s="237">
        <f>'M3-FINAL'!F61</f>
        <v>0</v>
      </c>
      <c r="Z87" s="237">
        <f>'M3-FINAL'!G61</f>
        <v>6.875</v>
      </c>
      <c r="AA87" s="237">
        <f>'M3-FINAL'!H61</f>
        <v>13</v>
      </c>
      <c r="AB87" s="237" t="str">
        <f>'M3-FINAL'!I61</f>
        <v/>
      </c>
      <c r="AC87" s="237">
        <f>'M3-FINAL'!J61</f>
        <v>13</v>
      </c>
      <c r="AD87" s="237">
        <f>'M3-FINAL'!K61</f>
        <v>9.9375</v>
      </c>
      <c r="AE87" s="237" t="str">
        <f t="shared" si="22"/>
        <v>VPC</v>
      </c>
      <c r="AF87" s="237">
        <f>'M4_FINAL '!E60</f>
        <v>12</v>
      </c>
      <c r="AG87" s="237" t="str">
        <f>IF('M4_FINAL '!F60="","",'M4_FINAL '!F60)</f>
        <v/>
      </c>
      <c r="AH87" s="237">
        <f>'M4_FINAL '!G60</f>
        <v>12</v>
      </c>
      <c r="AI87" s="237">
        <f>'M4_FINAL '!H60</f>
        <v>9</v>
      </c>
      <c r="AJ87" s="237">
        <f>IF('M4_FINAL '!I60="","",'M4_FINAL '!I60)</f>
        <v>0</v>
      </c>
      <c r="AK87" s="237">
        <f>'M4_FINAL '!J60</f>
        <v>9</v>
      </c>
      <c r="AL87" s="237">
        <f>'M4_FINAL '!K60</f>
        <v>10.68</v>
      </c>
      <c r="AM87" s="237" t="str">
        <f t="shared" si="23"/>
        <v>VPC</v>
      </c>
      <c r="AN87" s="237">
        <f>'M5-FINAL'!D59</f>
        <v>12</v>
      </c>
      <c r="AO87" s="237" t="str">
        <f>'M5-FINAL'!E59</f>
        <v/>
      </c>
      <c r="AP87" s="237">
        <f>'M5-FINAL'!F59</f>
        <v>12</v>
      </c>
      <c r="AQ87" s="237">
        <f>'M5-FINAL'!G59</f>
        <v>15</v>
      </c>
      <c r="AR87" s="237" t="str">
        <f>'M5-FINAL'!H59</f>
        <v/>
      </c>
      <c r="AS87" s="237">
        <f>'M5-FINAL'!I59</f>
        <v>15</v>
      </c>
      <c r="AT87" s="237">
        <f>'M5-FINAL'!J59</f>
        <v>13</v>
      </c>
      <c r="AU87" s="237" t="str">
        <f>'M5-FINAL'!K59</f>
        <v/>
      </c>
      <c r="AV87" s="237">
        <f>'M5-FINAL'!L59</f>
        <v>13</v>
      </c>
      <c r="AW87" s="237">
        <f>'M5-FINAL'!M59</f>
        <v>13.33</v>
      </c>
      <c r="AX87" s="237" t="str">
        <f t="shared" si="24"/>
        <v>V</v>
      </c>
      <c r="AY87" s="237">
        <f>'M6-FINAL'!D59</f>
        <v>15</v>
      </c>
      <c r="AZ87" s="237" t="str">
        <f>'M6-FINAL'!E59</f>
        <v/>
      </c>
      <c r="BA87" s="237">
        <f>'M6-FINAL'!F59</f>
        <v>15</v>
      </c>
      <c r="BB87" s="237">
        <f>'M6-FINAL'!G59</f>
        <v>15</v>
      </c>
      <c r="BC87" s="237" t="str">
        <f>'M6-FINAL'!H59</f>
        <v/>
      </c>
      <c r="BD87" s="237">
        <f>'M6-FINAL'!I59</f>
        <v>15</v>
      </c>
      <c r="BE87" s="237">
        <f>'M6-FINAL'!J59</f>
        <v>12</v>
      </c>
      <c r="BF87" s="237" t="str">
        <f>'M6-FINAL'!K59</f>
        <v/>
      </c>
      <c r="BG87" s="237">
        <f>'M6-FINAL'!L59</f>
        <v>12</v>
      </c>
      <c r="BH87" s="237">
        <f>'M6-FINAL'!M59</f>
        <v>14.1</v>
      </c>
      <c r="BI87" s="237" t="str">
        <f t="shared" si="25"/>
        <v>V</v>
      </c>
      <c r="BJ87" s="237">
        <f>M7_FINAL!E61</f>
        <v>17.5</v>
      </c>
      <c r="BK87" s="237" t="str">
        <f>M7_FINAL!F61</f>
        <v/>
      </c>
      <c r="BL87" s="237">
        <f>M7_FINAL!G61</f>
        <v>17.5</v>
      </c>
      <c r="BM87" s="237">
        <f>M7_FINAL!H61</f>
        <v>15.5</v>
      </c>
      <c r="BN87" s="237" t="str">
        <f>M7_FINAL!I61</f>
        <v/>
      </c>
      <c r="BO87" s="237">
        <f>M7_FINAL!J61</f>
        <v>15.5</v>
      </c>
      <c r="BP87" s="237">
        <f>M7_FINAL!K61</f>
        <v>16.380000000000003</v>
      </c>
      <c r="BQ87" s="237" t="str">
        <f t="shared" si="26"/>
        <v>V</v>
      </c>
      <c r="BR87" s="237">
        <f>M8FINAL!E61</f>
        <v>20</v>
      </c>
      <c r="BS87" s="237" t="str">
        <f>M8FINAL!F61</f>
        <v/>
      </c>
      <c r="BT87" s="237">
        <f>M8FINAL!G61</f>
        <v>20</v>
      </c>
      <c r="BU87" s="237">
        <f>M8FINAL!H61</f>
        <v>14</v>
      </c>
      <c r="BV87" s="237" t="str">
        <f>M8FINAL!I61</f>
        <v/>
      </c>
      <c r="BW87" s="237">
        <f>M8FINAL!J61</f>
        <v>14</v>
      </c>
      <c r="BX87" s="237">
        <f>M8FINAL!K61</f>
        <v>17</v>
      </c>
      <c r="BY87" s="237" t="str">
        <f t="shared" si="27"/>
        <v>V</v>
      </c>
      <c r="BZ87" s="237">
        <f t="shared" si="28"/>
        <v>13.349687500000002</v>
      </c>
      <c r="CA87" s="124" t="str">
        <f t="shared" si="29"/>
        <v xml:space="preserve">Admis(e) </v>
      </c>
      <c r="CB87" s="275" t="s">
        <v>498</v>
      </c>
      <c r="CC87" s="258">
        <v>79</v>
      </c>
    </row>
    <row r="88" spans="2:81">
      <c r="B88" s="101">
        <v>80</v>
      </c>
      <c r="C88" s="133" t="s">
        <v>572</v>
      </c>
      <c r="D88" s="132" t="s">
        <v>571</v>
      </c>
      <c r="E88" s="237">
        <f>'M1 FINAL'!D11</f>
        <v>7.4</v>
      </c>
      <c r="F88" s="237">
        <f>'M1 FINAL'!E11</f>
        <v>11.5</v>
      </c>
      <c r="G88" s="237">
        <f>'M1 FINAL'!F11</f>
        <v>11.5</v>
      </c>
      <c r="H88" s="237">
        <f>'M1 FINAL'!G11</f>
        <v>12</v>
      </c>
      <c r="I88" s="237" t="str">
        <f>'M1 FINAL'!H11</f>
        <v/>
      </c>
      <c r="J88" s="237">
        <f>'M1 FINAL'!I11</f>
        <v>12</v>
      </c>
      <c r="K88" s="237">
        <f>'M1 FINAL'!J11</f>
        <v>14.5</v>
      </c>
      <c r="L88" s="237" t="str">
        <f>'M1 FINAL'!K11</f>
        <v/>
      </c>
      <c r="M88" s="237">
        <f>'M1 FINAL'!L11</f>
        <v>14.5</v>
      </c>
      <c r="N88" s="237">
        <f>'M1 FINAL'!M11</f>
        <v>12.4375</v>
      </c>
      <c r="O88" s="237" t="str">
        <f t="shared" si="20"/>
        <v>VAR</v>
      </c>
      <c r="P88" s="237">
        <f>'M2 FINAL'!D11</f>
        <v>12.5</v>
      </c>
      <c r="Q88" s="237" t="str">
        <f>'M2 FINAL'!E11</f>
        <v/>
      </c>
      <c r="R88" s="237">
        <f>'M2 FINAL'!F11</f>
        <v>12.5</v>
      </c>
      <c r="S88" s="237">
        <f>'M2 FINAL'!G11</f>
        <v>12.75</v>
      </c>
      <c r="T88" s="237" t="str">
        <f>'M2 FINAL'!H11</f>
        <v/>
      </c>
      <c r="U88" s="237">
        <f>'M2 FINAL'!I11</f>
        <v>12.75</v>
      </c>
      <c r="V88" s="237">
        <f>'M2 FINAL'!J11</f>
        <v>12.610000000000001</v>
      </c>
      <c r="W88" s="237" t="str">
        <f t="shared" si="21"/>
        <v>V</v>
      </c>
      <c r="X88" s="237">
        <f>'M3-FINAL'!E13</f>
        <v>8.125</v>
      </c>
      <c r="Y88" s="237">
        <f>'M3-FINAL'!F13</f>
        <v>8.75</v>
      </c>
      <c r="Z88" s="237">
        <f>'M3-FINAL'!G13</f>
        <v>8.75</v>
      </c>
      <c r="AA88" s="237">
        <f>'M3-FINAL'!H13</f>
        <v>12.75</v>
      </c>
      <c r="AB88" s="237" t="str">
        <f>'M3-FINAL'!I13</f>
        <v/>
      </c>
      <c r="AC88" s="237">
        <f>'M3-FINAL'!J13</f>
        <v>12.75</v>
      </c>
      <c r="AD88" s="237">
        <f>'M3-FINAL'!K13</f>
        <v>10.75</v>
      </c>
      <c r="AE88" s="237" t="str">
        <f t="shared" si="22"/>
        <v>VPC</v>
      </c>
      <c r="AF88" s="237">
        <f>'M4_FINAL '!E12</f>
        <v>12.75</v>
      </c>
      <c r="AG88" s="237" t="str">
        <f>IF('M4_FINAL '!F12="","",'M4_FINAL '!F12)</f>
        <v/>
      </c>
      <c r="AH88" s="237">
        <f>'M4_FINAL '!G12</f>
        <v>12.75</v>
      </c>
      <c r="AI88" s="237">
        <f>'M4_FINAL '!H12</f>
        <v>6.25</v>
      </c>
      <c r="AJ88" s="237">
        <f>IF('M4_FINAL '!I12="","",'M4_FINAL '!I12)</f>
        <v>12</v>
      </c>
      <c r="AK88" s="237">
        <f>'M4_FINAL '!J12</f>
        <v>12</v>
      </c>
      <c r="AL88" s="237">
        <f>'M4_FINAL '!K12</f>
        <v>12.420000000000002</v>
      </c>
      <c r="AM88" s="237" t="str">
        <f t="shared" si="23"/>
        <v>VAR</v>
      </c>
      <c r="AN88" s="237">
        <f>'M5-FINAL'!D11</f>
        <v>11</v>
      </c>
      <c r="AO88" s="237" t="str">
        <f>'M5-FINAL'!E11</f>
        <v/>
      </c>
      <c r="AP88" s="237">
        <f>'M5-FINAL'!F11</f>
        <v>11</v>
      </c>
      <c r="AQ88" s="237">
        <f>'M5-FINAL'!G11</f>
        <v>16</v>
      </c>
      <c r="AR88" s="237" t="str">
        <f>'M5-FINAL'!H11</f>
        <v/>
      </c>
      <c r="AS88" s="237">
        <f>'M5-FINAL'!I11</f>
        <v>16</v>
      </c>
      <c r="AT88" s="237">
        <f>'M5-FINAL'!J11</f>
        <v>10.5</v>
      </c>
      <c r="AU88" s="237" t="str">
        <f>'M5-FINAL'!K11</f>
        <v/>
      </c>
      <c r="AV88" s="237">
        <f>'M5-FINAL'!L11</f>
        <v>10.5</v>
      </c>
      <c r="AW88" s="237">
        <f>'M5-FINAL'!M11</f>
        <v>12.48</v>
      </c>
      <c r="AX88" s="237" t="str">
        <f t="shared" si="24"/>
        <v>V</v>
      </c>
      <c r="AY88" s="237">
        <f>'M6-FINAL'!D11</f>
        <v>14.5</v>
      </c>
      <c r="AZ88" s="237" t="str">
        <f>'M6-FINAL'!E11</f>
        <v/>
      </c>
      <c r="BA88" s="237">
        <f>'M6-FINAL'!F11</f>
        <v>14.5</v>
      </c>
      <c r="BB88" s="237">
        <f>'M6-FINAL'!G11</f>
        <v>14.5</v>
      </c>
      <c r="BC88" s="237" t="str">
        <f>'M6-FINAL'!H11</f>
        <v/>
      </c>
      <c r="BD88" s="237">
        <f>'M6-FINAL'!I11</f>
        <v>14.5</v>
      </c>
      <c r="BE88" s="237">
        <f>'M6-FINAL'!J11</f>
        <v>10</v>
      </c>
      <c r="BF88" s="237" t="str">
        <f>'M6-FINAL'!K11</f>
        <v/>
      </c>
      <c r="BG88" s="237">
        <f>'M6-FINAL'!L11</f>
        <v>10</v>
      </c>
      <c r="BH88" s="237">
        <f>'M6-FINAL'!M11</f>
        <v>13.15</v>
      </c>
      <c r="BI88" s="237" t="str">
        <f t="shared" si="25"/>
        <v>V</v>
      </c>
      <c r="BJ88" s="237">
        <f>M7_FINAL!E13</f>
        <v>18</v>
      </c>
      <c r="BK88" s="237" t="str">
        <f>M7_FINAL!F13</f>
        <v/>
      </c>
      <c r="BL88" s="237">
        <f>M7_FINAL!G13</f>
        <v>18</v>
      </c>
      <c r="BM88" s="237">
        <f>M7_FINAL!H13</f>
        <v>15</v>
      </c>
      <c r="BN88" s="237" t="str">
        <f>M7_FINAL!I13</f>
        <v/>
      </c>
      <c r="BO88" s="237">
        <f>M7_FINAL!J13</f>
        <v>15</v>
      </c>
      <c r="BP88" s="237">
        <f>M7_FINAL!K13</f>
        <v>16.32</v>
      </c>
      <c r="BQ88" s="237" t="str">
        <f t="shared" si="26"/>
        <v>V</v>
      </c>
      <c r="BR88" s="237">
        <f>M8FINAL!E13</f>
        <v>20</v>
      </c>
      <c r="BS88" s="237" t="str">
        <f>M8FINAL!F13</f>
        <v/>
      </c>
      <c r="BT88" s="237">
        <f>M8FINAL!G13</f>
        <v>20</v>
      </c>
      <c r="BU88" s="237">
        <f>M8FINAL!H13</f>
        <v>13.25</v>
      </c>
      <c r="BV88" s="237" t="str">
        <f>M8FINAL!I13</f>
        <v/>
      </c>
      <c r="BW88" s="237">
        <f>M8FINAL!J13</f>
        <v>13.25</v>
      </c>
      <c r="BX88" s="237">
        <f>M8FINAL!K13</f>
        <v>16.625</v>
      </c>
      <c r="BY88" s="237" t="str">
        <f t="shared" si="27"/>
        <v>V</v>
      </c>
      <c r="BZ88" s="237">
        <f t="shared" si="28"/>
        <v>13.349062500000002</v>
      </c>
      <c r="CA88" s="124" t="str">
        <f t="shared" si="29"/>
        <v xml:space="preserve">Admis(e) </v>
      </c>
      <c r="CB88" s="278" t="s">
        <v>572</v>
      </c>
      <c r="CC88" s="258">
        <v>80</v>
      </c>
    </row>
    <row r="89" spans="2:81">
      <c r="B89" s="102">
        <v>81</v>
      </c>
      <c r="C89" s="130" t="s">
        <v>314</v>
      </c>
      <c r="D89" s="128" t="s">
        <v>313</v>
      </c>
      <c r="E89" s="237">
        <f>'M1 FINAL'!D168</f>
        <v>13.3</v>
      </c>
      <c r="F89" s="237" t="str">
        <f>'M1 FINAL'!E168</f>
        <v/>
      </c>
      <c r="G89" s="237">
        <f>'M1 FINAL'!F168</f>
        <v>13.3</v>
      </c>
      <c r="H89" s="237">
        <f>'M1 FINAL'!G168</f>
        <v>14</v>
      </c>
      <c r="I89" s="237" t="str">
        <f>'M1 FINAL'!H168</f>
        <v/>
      </c>
      <c r="J89" s="237">
        <f>'M1 FINAL'!I168</f>
        <v>14</v>
      </c>
      <c r="K89" s="237">
        <f>'M1 FINAL'!J168</f>
        <v>11</v>
      </c>
      <c r="L89" s="237" t="str">
        <f>'M1 FINAL'!K168</f>
        <v/>
      </c>
      <c r="M89" s="237">
        <f>'M1 FINAL'!L168</f>
        <v>11</v>
      </c>
      <c r="N89" s="237">
        <f>'M1 FINAL'!M168</f>
        <v>12.987500000000001</v>
      </c>
      <c r="O89" s="237" t="str">
        <f t="shared" si="20"/>
        <v>V</v>
      </c>
      <c r="P89" s="237">
        <f>'M2 FINAL'!D168</f>
        <v>13</v>
      </c>
      <c r="Q89" s="237" t="str">
        <f>'M2 FINAL'!E168</f>
        <v/>
      </c>
      <c r="R89" s="237">
        <f>'M2 FINAL'!F168</f>
        <v>13</v>
      </c>
      <c r="S89" s="237">
        <f>'M2 FINAL'!G168</f>
        <v>10</v>
      </c>
      <c r="T89" s="237">
        <f>'M2 FINAL'!H168</f>
        <v>9.5</v>
      </c>
      <c r="U89" s="237">
        <f>'M2 FINAL'!I168</f>
        <v>10</v>
      </c>
      <c r="V89" s="237">
        <f>'M2 FINAL'!J168</f>
        <v>11.680000000000001</v>
      </c>
      <c r="W89" s="237" t="str">
        <f t="shared" si="21"/>
        <v>VPC</v>
      </c>
      <c r="X89" s="237">
        <f>'M3-FINAL'!E170</f>
        <v>6</v>
      </c>
      <c r="Y89" s="237">
        <f>'M3-FINAL'!F170</f>
        <v>6.25</v>
      </c>
      <c r="Z89" s="237">
        <f>'M3-FINAL'!G170</f>
        <v>6.25</v>
      </c>
      <c r="AA89" s="237">
        <f>'M3-FINAL'!H170</f>
        <v>13.25</v>
      </c>
      <c r="AB89" s="237" t="str">
        <f>'M3-FINAL'!I170</f>
        <v/>
      </c>
      <c r="AC89" s="237">
        <f>'M3-FINAL'!J170</f>
        <v>13.25</v>
      </c>
      <c r="AD89" s="237">
        <f>'M3-FINAL'!K170</f>
        <v>9.75</v>
      </c>
      <c r="AE89" s="237" t="str">
        <f t="shared" si="22"/>
        <v>VPC</v>
      </c>
      <c r="AF89" s="237">
        <f>'M4_FINAL '!E169</f>
        <v>14</v>
      </c>
      <c r="AG89" s="237" t="str">
        <f>IF('M4_FINAL '!F169="","",'M4_FINAL '!F169)</f>
        <v/>
      </c>
      <c r="AH89" s="237">
        <f>'M4_FINAL '!G169</f>
        <v>14</v>
      </c>
      <c r="AI89" s="237">
        <f>'M4_FINAL '!H169</f>
        <v>8.5</v>
      </c>
      <c r="AJ89" s="237">
        <f>IF('M4_FINAL '!I169="","",'M4_FINAL '!I169)</f>
        <v>12</v>
      </c>
      <c r="AK89" s="237">
        <f>'M4_FINAL '!J169</f>
        <v>12</v>
      </c>
      <c r="AL89" s="237">
        <f>'M4_FINAL '!K169</f>
        <v>13.120000000000001</v>
      </c>
      <c r="AM89" s="237" t="str">
        <f t="shared" si="23"/>
        <v>VAR</v>
      </c>
      <c r="AN89" s="237">
        <f>'M5-FINAL'!D168</f>
        <v>13.2</v>
      </c>
      <c r="AO89" s="237" t="str">
        <f>'M5-FINAL'!E168</f>
        <v/>
      </c>
      <c r="AP89" s="237">
        <f>'M5-FINAL'!F168</f>
        <v>13.2</v>
      </c>
      <c r="AQ89" s="237">
        <f>'M5-FINAL'!G168</f>
        <v>15</v>
      </c>
      <c r="AR89" s="237" t="str">
        <f>'M5-FINAL'!H168</f>
        <v/>
      </c>
      <c r="AS89" s="237">
        <f>'M5-FINAL'!I168</f>
        <v>15</v>
      </c>
      <c r="AT89" s="237">
        <f>'M5-FINAL'!J168</f>
        <v>12.5</v>
      </c>
      <c r="AU89" s="237" t="str">
        <f>'M5-FINAL'!K168</f>
        <v/>
      </c>
      <c r="AV89" s="237">
        <f>'M5-FINAL'!L168</f>
        <v>12.5</v>
      </c>
      <c r="AW89" s="237">
        <f>'M5-FINAL'!M168</f>
        <v>13.556000000000001</v>
      </c>
      <c r="AX89" s="237" t="str">
        <f t="shared" si="24"/>
        <v>V</v>
      </c>
      <c r="AY89" s="237">
        <f>'M6-FINAL'!D168</f>
        <v>12.5</v>
      </c>
      <c r="AZ89" s="237" t="str">
        <f>'M6-FINAL'!E168</f>
        <v/>
      </c>
      <c r="BA89" s="237">
        <f>'M6-FINAL'!F168</f>
        <v>12.5</v>
      </c>
      <c r="BB89" s="237">
        <f>'M6-FINAL'!G168</f>
        <v>12.5</v>
      </c>
      <c r="BC89" s="237" t="str">
        <f>'M6-FINAL'!H168</f>
        <v/>
      </c>
      <c r="BD89" s="237">
        <f>'M6-FINAL'!I168</f>
        <v>12.5</v>
      </c>
      <c r="BE89" s="237">
        <f>'M6-FINAL'!J168</f>
        <v>13</v>
      </c>
      <c r="BF89" s="237" t="str">
        <f>'M6-FINAL'!K168</f>
        <v/>
      </c>
      <c r="BG89" s="237">
        <f>'M6-FINAL'!L168</f>
        <v>13</v>
      </c>
      <c r="BH89" s="237">
        <f>'M6-FINAL'!M168</f>
        <v>12.65</v>
      </c>
      <c r="BI89" s="237" t="str">
        <f t="shared" si="25"/>
        <v>V</v>
      </c>
      <c r="BJ89" s="237">
        <f>M7_FINAL!E170</f>
        <v>16</v>
      </c>
      <c r="BK89" s="237" t="str">
        <f>M7_FINAL!F170</f>
        <v/>
      </c>
      <c r="BL89" s="237">
        <f>M7_FINAL!G170</f>
        <v>16</v>
      </c>
      <c r="BM89" s="237">
        <f>M7_FINAL!H170</f>
        <v>15</v>
      </c>
      <c r="BN89" s="237" t="str">
        <f>M7_FINAL!I170</f>
        <v/>
      </c>
      <c r="BO89" s="237">
        <f>M7_FINAL!J170</f>
        <v>15</v>
      </c>
      <c r="BP89" s="237">
        <f>M7_FINAL!K170</f>
        <v>15.440000000000001</v>
      </c>
      <c r="BQ89" s="237" t="str">
        <f t="shared" si="26"/>
        <v>V</v>
      </c>
      <c r="BR89" s="237">
        <f>M8FINAL!E170</f>
        <v>20</v>
      </c>
      <c r="BS89" s="237" t="str">
        <f>M8FINAL!F170</f>
        <v/>
      </c>
      <c r="BT89" s="237">
        <f>M8FINAL!G170</f>
        <v>20</v>
      </c>
      <c r="BU89" s="237">
        <f>M8FINAL!H170</f>
        <v>14.25</v>
      </c>
      <c r="BV89" s="237" t="str">
        <f>M8FINAL!I170</f>
        <v/>
      </c>
      <c r="BW89" s="237">
        <f>M8FINAL!J170</f>
        <v>14.25</v>
      </c>
      <c r="BX89" s="237">
        <f>M8FINAL!K170</f>
        <v>17.125</v>
      </c>
      <c r="BY89" s="237" t="str">
        <f t="shared" si="27"/>
        <v>V</v>
      </c>
      <c r="BZ89" s="237">
        <f t="shared" si="28"/>
        <v>13.288562500000001</v>
      </c>
      <c r="CA89" s="124" t="str">
        <f t="shared" si="29"/>
        <v xml:space="preserve">Admis(e) </v>
      </c>
      <c r="CB89" s="274" t="s">
        <v>314</v>
      </c>
      <c r="CC89" s="258">
        <v>81</v>
      </c>
    </row>
    <row r="90" spans="2:81">
      <c r="B90" s="101">
        <v>82</v>
      </c>
      <c r="C90" s="131" t="s">
        <v>466</v>
      </c>
      <c r="D90" s="131" t="s">
        <v>465</v>
      </c>
      <c r="E90" s="237">
        <f>'M1 FINAL'!D81</f>
        <v>11.9</v>
      </c>
      <c r="F90" s="237" t="str">
        <f>'M1 FINAL'!E81</f>
        <v/>
      </c>
      <c r="G90" s="237">
        <f>'M1 FINAL'!F81</f>
        <v>11.9</v>
      </c>
      <c r="H90" s="237">
        <f>'M1 FINAL'!G81</f>
        <v>12.5</v>
      </c>
      <c r="I90" s="237" t="str">
        <f>'M1 FINAL'!H81</f>
        <v/>
      </c>
      <c r="J90" s="237">
        <f>'M1 FINAL'!I81</f>
        <v>12.5</v>
      </c>
      <c r="K90" s="237">
        <f>'M1 FINAL'!J81</f>
        <v>17</v>
      </c>
      <c r="L90" s="237" t="str">
        <f>'M1 FINAL'!K81</f>
        <v/>
      </c>
      <c r="M90" s="237">
        <f>'M1 FINAL'!L81</f>
        <v>17</v>
      </c>
      <c r="N90" s="237">
        <f>'M1 FINAL'!M81</f>
        <v>13.4</v>
      </c>
      <c r="O90" s="237" t="str">
        <f t="shared" si="20"/>
        <v>V</v>
      </c>
      <c r="P90" s="237">
        <f>'M2 FINAL'!D81</f>
        <v>12</v>
      </c>
      <c r="Q90" s="237" t="str">
        <f>'M2 FINAL'!E81</f>
        <v/>
      </c>
      <c r="R90" s="237">
        <f>'M2 FINAL'!F81</f>
        <v>12</v>
      </c>
      <c r="S90" s="237">
        <f>'M2 FINAL'!G81</f>
        <v>12.5</v>
      </c>
      <c r="T90" s="237" t="str">
        <f>'M2 FINAL'!H81</f>
        <v/>
      </c>
      <c r="U90" s="237">
        <f>'M2 FINAL'!I81</f>
        <v>12.5</v>
      </c>
      <c r="V90" s="237">
        <f>'M2 FINAL'!J81</f>
        <v>12.22</v>
      </c>
      <c r="W90" s="237" t="str">
        <f t="shared" si="21"/>
        <v>V</v>
      </c>
      <c r="X90" s="237">
        <f>'M3-FINAL'!E83</f>
        <v>7.5</v>
      </c>
      <c r="Y90" s="237">
        <f>'M3-FINAL'!F83</f>
        <v>13.25</v>
      </c>
      <c r="Z90" s="237">
        <f>'M3-FINAL'!G83</f>
        <v>12</v>
      </c>
      <c r="AA90" s="237">
        <f>'M3-FINAL'!H83</f>
        <v>12</v>
      </c>
      <c r="AB90" s="237" t="str">
        <f>'M3-FINAL'!I83</f>
        <v/>
      </c>
      <c r="AC90" s="237">
        <f>'M3-FINAL'!J83</f>
        <v>12</v>
      </c>
      <c r="AD90" s="237">
        <f>'M3-FINAL'!K83</f>
        <v>12</v>
      </c>
      <c r="AE90" s="237" t="str">
        <f t="shared" si="22"/>
        <v>VAR</v>
      </c>
      <c r="AF90" s="237">
        <f>'M4_FINAL '!E82</f>
        <v>13.625</v>
      </c>
      <c r="AG90" s="237" t="str">
        <f>IF('M4_FINAL '!F82="","",'M4_FINAL '!F82)</f>
        <v/>
      </c>
      <c r="AH90" s="237">
        <f>'M4_FINAL '!G82</f>
        <v>13.625</v>
      </c>
      <c r="AI90" s="237">
        <f>'M4_FINAL '!H82</f>
        <v>11</v>
      </c>
      <c r="AJ90" s="237" t="str">
        <f>IF('M4_FINAL '!I82="","",'M4_FINAL '!I82)</f>
        <v/>
      </c>
      <c r="AK90" s="237">
        <f>'M4_FINAL '!J82</f>
        <v>11</v>
      </c>
      <c r="AL90" s="237">
        <f>'M4_FINAL '!K82</f>
        <v>12.47</v>
      </c>
      <c r="AM90" s="237" t="str">
        <f t="shared" si="23"/>
        <v>V</v>
      </c>
      <c r="AN90" s="237">
        <f>'M5-FINAL'!D81</f>
        <v>12</v>
      </c>
      <c r="AO90" s="237" t="str">
        <f>'M5-FINAL'!E81</f>
        <v/>
      </c>
      <c r="AP90" s="237">
        <f>'M5-FINAL'!F81</f>
        <v>12</v>
      </c>
      <c r="AQ90" s="237">
        <f>'M5-FINAL'!G81</f>
        <v>12.875</v>
      </c>
      <c r="AR90" s="237" t="str">
        <f>'M5-FINAL'!H81</f>
        <v/>
      </c>
      <c r="AS90" s="237">
        <f>'M5-FINAL'!I81</f>
        <v>12.875</v>
      </c>
      <c r="AT90" s="237">
        <f>'M5-FINAL'!J81</f>
        <v>12</v>
      </c>
      <c r="AU90" s="237" t="str">
        <f>'M5-FINAL'!K81</f>
        <v/>
      </c>
      <c r="AV90" s="237">
        <f>'M5-FINAL'!L81</f>
        <v>12</v>
      </c>
      <c r="AW90" s="237">
        <f>'M5-FINAL'!M81</f>
        <v>12.28875</v>
      </c>
      <c r="AX90" s="237" t="str">
        <f t="shared" si="24"/>
        <v>V</v>
      </c>
      <c r="AY90" s="237">
        <f>'M6-FINAL'!D81</f>
        <v>15</v>
      </c>
      <c r="AZ90" s="237" t="str">
        <f>'M6-FINAL'!E81</f>
        <v/>
      </c>
      <c r="BA90" s="237">
        <f>'M6-FINAL'!F81</f>
        <v>15</v>
      </c>
      <c r="BB90" s="237">
        <f>'M6-FINAL'!G81</f>
        <v>15</v>
      </c>
      <c r="BC90" s="237" t="str">
        <f>'M6-FINAL'!H81</f>
        <v/>
      </c>
      <c r="BD90" s="237">
        <f>'M6-FINAL'!I81</f>
        <v>15</v>
      </c>
      <c r="BE90" s="237">
        <f>'M6-FINAL'!J81</f>
        <v>15</v>
      </c>
      <c r="BF90" s="237" t="str">
        <f>'M6-FINAL'!K81</f>
        <v/>
      </c>
      <c r="BG90" s="237">
        <f>'M6-FINAL'!L81</f>
        <v>15</v>
      </c>
      <c r="BH90" s="237">
        <f>'M6-FINAL'!M81</f>
        <v>15</v>
      </c>
      <c r="BI90" s="237" t="str">
        <f t="shared" si="25"/>
        <v>V</v>
      </c>
      <c r="BJ90" s="237">
        <f>M7_FINAL!E83</f>
        <v>18.5</v>
      </c>
      <c r="BK90" s="237" t="str">
        <f>M7_FINAL!F83</f>
        <v/>
      </c>
      <c r="BL90" s="237">
        <f>M7_FINAL!G83</f>
        <v>18.5</v>
      </c>
      <c r="BM90" s="237">
        <f>M7_FINAL!H83</f>
        <v>15</v>
      </c>
      <c r="BN90" s="237" t="str">
        <f>M7_FINAL!I83</f>
        <v/>
      </c>
      <c r="BO90" s="237">
        <f>M7_FINAL!J83</f>
        <v>15</v>
      </c>
      <c r="BP90" s="237">
        <f>M7_FINAL!K83</f>
        <v>16.54</v>
      </c>
      <c r="BQ90" s="237" t="str">
        <f t="shared" si="26"/>
        <v>V</v>
      </c>
      <c r="BR90" s="237">
        <f>M8FINAL!E83</f>
        <v>12</v>
      </c>
      <c r="BS90" s="237" t="str">
        <f>M8FINAL!F83</f>
        <v/>
      </c>
      <c r="BT90" s="237">
        <f>M8FINAL!G83</f>
        <v>12</v>
      </c>
      <c r="BU90" s="237">
        <f>M8FINAL!H83</f>
        <v>12.75</v>
      </c>
      <c r="BV90" s="237" t="str">
        <f>M8FINAL!I83</f>
        <v/>
      </c>
      <c r="BW90" s="237">
        <f>M8FINAL!J83</f>
        <v>12.75</v>
      </c>
      <c r="BX90" s="237">
        <f>M8FINAL!K83</f>
        <v>12.375</v>
      </c>
      <c r="BY90" s="237" t="str">
        <f t="shared" si="27"/>
        <v>V</v>
      </c>
      <c r="BZ90" s="237">
        <f t="shared" si="28"/>
        <v>13.286718749999999</v>
      </c>
      <c r="CA90" s="124" t="str">
        <f t="shared" si="29"/>
        <v xml:space="preserve">Admis(e) </v>
      </c>
      <c r="CB90" s="278" t="s">
        <v>466</v>
      </c>
      <c r="CC90" s="258">
        <v>82</v>
      </c>
    </row>
    <row r="91" spans="2:81">
      <c r="B91" s="102">
        <v>83</v>
      </c>
      <c r="C91" s="130" t="s">
        <v>430</v>
      </c>
      <c r="D91" s="128" t="s">
        <v>322</v>
      </c>
      <c r="E91" s="237">
        <f>'M1 FINAL'!D101</f>
        <v>12.600000000000001</v>
      </c>
      <c r="F91" s="237" t="str">
        <f>'M1 FINAL'!E101</f>
        <v/>
      </c>
      <c r="G91" s="237">
        <f>'M1 FINAL'!F101</f>
        <v>12.600000000000001</v>
      </c>
      <c r="H91" s="237">
        <f>'M1 FINAL'!G101</f>
        <v>12</v>
      </c>
      <c r="I91" s="237" t="str">
        <f>'M1 FINAL'!H101</f>
        <v/>
      </c>
      <c r="J91" s="237">
        <f>'M1 FINAL'!I101</f>
        <v>12</v>
      </c>
      <c r="K91" s="237">
        <f>'M1 FINAL'!J101</f>
        <v>13.5</v>
      </c>
      <c r="L91" s="237" t="str">
        <f>'M1 FINAL'!K101</f>
        <v/>
      </c>
      <c r="M91" s="237">
        <f>'M1 FINAL'!L101</f>
        <v>13.5</v>
      </c>
      <c r="N91" s="237">
        <f>'M1 FINAL'!M101</f>
        <v>12.600000000000001</v>
      </c>
      <c r="O91" s="237" t="str">
        <f t="shared" si="20"/>
        <v>V</v>
      </c>
      <c r="P91" s="237">
        <f>'M2 FINAL'!D101</f>
        <v>10.5</v>
      </c>
      <c r="Q91" s="237">
        <f>'M2 FINAL'!E101</f>
        <v>12</v>
      </c>
      <c r="R91" s="237">
        <f>'M2 FINAL'!F101</f>
        <v>12</v>
      </c>
      <c r="S91" s="237">
        <f>'M2 FINAL'!G101</f>
        <v>8</v>
      </c>
      <c r="T91" s="237">
        <f>'M2 FINAL'!H101</f>
        <v>10</v>
      </c>
      <c r="U91" s="237">
        <f>'M2 FINAL'!I101</f>
        <v>10</v>
      </c>
      <c r="V91" s="237">
        <f>'M2 FINAL'!J101</f>
        <v>11.120000000000001</v>
      </c>
      <c r="W91" s="237" t="str">
        <f t="shared" si="21"/>
        <v>VPC</v>
      </c>
      <c r="X91" s="237">
        <f>'M3-FINAL'!E103</f>
        <v>5.875</v>
      </c>
      <c r="Y91" s="237">
        <f>'M3-FINAL'!F103</f>
        <v>7.25</v>
      </c>
      <c r="Z91" s="237">
        <f>'M3-FINAL'!G103</f>
        <v>7.25</v>
      </c>
      <c r="AA91" s="237">
        <f>'M3-FINAL'!H103</f>
        <v>10.75</v>
      </c>
      <c r="AB91" s="237">
        <f>'M3-FINAL'!I103</f>
        <v>12</v>
      </c>
      <c r="AC91" s="237">
        <f>'M3-FINAL'!J103</f>
        <v>12</v>
      </c>
      <c r="AD91" s="237">
        <f>'M3-FINAL'!K103</f>
        <v>9.625</v>
      </c>
      <c r="AE91" s="237" t="str">
        <f t="shared" si="22"/>
        <v>VPC</v>
      </c>
      <c r="AF91" s="237">
        <f>'M4_FINAL '!E102</f>
        <v>10.875</v>
      </c>
      <c r="AG91" s="237">
        <f>IF('M4_FINAL '!F102="","",'M4_FINAL '!F102)</f>
        <v>12</v>
      </c>
      <c r="AH91" s="237">
        <f>'M4_FINAL '!G102</f>
        <v>12</v>
      </c>
      <c r="AI91" s="237">
        <f>'M4_FINAL '!H102</f>
        <v>4.5</v>
      </c>
      <c r="AJ91" s="237">
        <f>IF('M4_FINAL '!I102="","",'M4_FINAL '!I102)</f>
        <v>9.5</v>
      </c>
      <c r="AK91" s="237">
        <f>'M4_FINAL '!J102</f>
        <v>9.5</v>
      </c>
      <c r="AL91" s="237">
        <f>'M4_FINAL '!K102</f>
        <v>10.9</v>
      </c>
      <c r="AM91" s="237" t="str">
        <f t="shared" si="23"/>
        <v>VPC</v>
      </c>
      <c r="AN91" s="237">
        <f>'M5-FINAL'!D101</f>
        <v>13.5</v>
      </c>
      <c r="AO91" s="237" t="str">
        <f>'M5-FINAL'!E101</f>
        <v/>
      </c>
      <c r="AP91" s="237">
        <f>'M5-FINAL'!F101</f>
        <v>13.5</v>
      </c>
      <c r="AQ91" s="237">
        <f>'M5-FINAL'!G101</f>
        <v>15</v>
      </c>
      <c r="AR91" s="237" t="str">
        <f>'M5-FINAL'!H101</f>
        <v/>
      </c>
      <c r="AS91" s="237">
        <f>'M5-FINAL'!I101</f>
        <v>15</v>
      </c>
      <c r="AT91" s="237">
        <f>'M5-FINAL'!J101</f>
        <v>12</v>
      </c>
      <c r="AU91" s="237" t="str">
        <f>'M5-FINAL'!K101</f>
        <v/>
      </c>
      <c r="AV91" s="237">
        <f>'M5-FINAL'!L101</f>
        <v>12</v>
      </c>
      <c r="AW91" s="237">
        <f>'M5-FINAL'!M101</f>
        <v>13.485000000000001</v>
      </c>
      <c r="AX91" s="237" t="str">
        <f t="shared" si="24"/>
        <v>V</v>
      </c>
      <c r="AY91" s="237">
        <f>'M6-FINAL'!D101</f>
        <v>14</v>
      </c>
      <c r="AZ91" s="237" t="str">
        <f>'M6-FINAL'!E101</f>
        <v/>
      </c>
      <c r="BA91" s="237">
        <f>'M6-FINAL'!F101</f>
        <v>14</v>
      </c>
      <c r="BB91" s="237">
        <f>'M6-FINAL'!G101</f>
        <v>14</v>
      </c>
      <c r="BC91" s="237" t="str">
        <f>'M6-FINAL'!H101</f>
        <v/>
      </c>
      <c r="BD91" s="237">
        <f>'M6-FINAL'!I101</f>
        <v>14</v>
      </c>
      <c r="BE91" s="237">
        <f>'M6-FINAL'!J101</f>
        <v>14</v>
      </c>
      <c r="BF91" s="237" t="str">
        <f>'M6-FINAL'!K101</f>
        <v/>
      </c>
      <c r="BG91" s="237">
        <f>'M6-FINAL'!L101</f>
        <v>14</v>
      </c>
      <c r="BH91" s="237">
        <f>'M6-FINAL'!M101</f>
        <v>14</v>
      </c>
      <c r="BI91" s="237" t="str">
        <f t="shared" si="25"/>
        <v>V</v>
      </c>
      <c r="BJ91" s="237">
        <f>M7_FINAL!E103</f>
        <v>16.75</v>
      </c>
      <c r="BK91" s="237" t="str">
        <f>M7_FINAL!F103</f>
        <v/>
      </c>
      <c r="BL91" s="237">
        <f>M7_FINAL!G103</f>
        <v>16.75</v>
      </c>
      <c r="BM91" s="237">
        <f>M7_FINAL!H103</f>
        <v>17.5</v>
      </c>
      <c r="BN91" s="237" t="str">
        <f>M7_FINAL!I103</f>
        <v/>
      </c>
      <c r="BO91" s="237">
        <f>M7_FINAL!J103</f>
        <v>17.5</v>
      </c>
      <c r="BP91" s="237">
        <f>M7_FINAL!K103</f>
        <v>17.170000000000002</v>
      </c>
      <c r="BQ91" s="237" t="str">
        <f t="shared" si="26"/>
        <v>V</v>
      </c>
      <c r="BR91" s="237">
        <f>M8FINAL!E103</f>
        <v>20</v>
      </c>
      <c r="BS91" s="237" t="str">
        <f>M8FINAL!F103</f>
        <v/>
      </c>
      <c r="BT91" s="237">
        <f>M8FINAL!G103</f>
        <v>20</v>
      </c>
      <c r="BU91" s="237">
        <f>M8FINAL!H103</f>
        <v>14.75</v>
      </c>
      <c r="BV91" s="237" t="str">
        <f>M8FINAL!I103</f>
        <v/>
      </c>
      <c r="BW91" s="237">
        <f>M8FINAL!J103</f>
        <v>14.75</v>
      </c>
      <c r="BX91" s="237">
        <f>M8FINAL!K103</f>
        <v>17.375</v>
      </c>
      <c r="BY91" s="237" t="str">
        <f t="shared" si="27"/>
        <v>V</v>
      </c>
      <c r="BZ91" s="237">
        <f t="shared" si="28"/>
        <v>13.284374999999999</v>
      </c>
      <c r="CA91" s="124" t="str">
        <f t="shared" si="29"/>
        <v xml:space="preserve">Admis(e) </v>
      </c>
      <c r="CB91" s="274" t="s">
        <v>430</v>
      </c>
      <c r="CC91" s="258">
        <v>83</v>
      </c>
    </row>
    <row r="92" spans="2:81" ht="12.75" customHeight="1">
      <c r="B92" s="101">
        <v>84</v>
      </c>
      <c r="C92" s="130" t="s">
        <v>486</v>
      </c>
      <c r="D92" s="128" t="s">
        <v>485</v>
      </c>
      <c r="E92" s="237">
        <f>'M1 FINAL'!D67</f>
        <v>14.3</v>
      </c>
      <c r="F92" s="237" t="str">
        <f>'M1 FINAL'!E67</f>
        <v/>
      </c>
      <c r="G92" s="237">
        <f>'M1 FINAL'!F67</f>
        <v>14.3</v>
      </c>
      <c r="H92" s="237">
        <f>'M1 FINAL'!G67</f>
        <v>10.5</v>
      </c>
      <c r="I92" s="237" t="str">
        <f>'M1 FINAL'!H67</f>
        <v/>
      </c>
      <c r="J92" s="237">
        <f>'M1 FINAL'!I67</f>
        <v>10.5</v>
      </c>
      <c r="K92" s="237">
        <f>'M1 FINAL'!J67</f>
        <v>12</v>
      </c>
      <c r="L92" s="237" t="str">
        <f>'M1 FINAL'!K67</f>
        <v/>
      </c>
      <c r="M92" s="237">
        <f>'M1 FINAL'!L67</f>
        <v>12</v>
      </c>
      <c r="N92" s="237">
        <f>'M1 FINAL'!M67</f>
        <v>12.3</v>
      </c>
      <c r="O92" s="237" t="str">
        <f t="shared" si="20"/>
        <v>V</v>
      </c>
      <c r="P92" s="237">
        <f>'M2 FINAL'!D67</f>
        <v>8.75</v>
      </c>
      <c r="Q92" s="237">
        <f>'M2 FINAL'!E67</f>
        <v>14</v>
      </c>
      <c r="R92" s="237">
        <f>'M2 FINAL'!F67</f>
        <v>12</v>
      </c>
      <c r="S92" s="237">
        <f>'M2 FINAL'!G67</f>
        <v>7.5</v>
      </c>
      <c r="T92" s="237">
        <f>'M2 FINAL'!H67</f>
        <v>8</v>
      </c>
      <c r="U92" s="237">
        <f>'M2 FINAL'!I67</f>
        <v>8</v>
      </c>
      <c r="V92" s="237">
        <f>'M2 FINAL'!J67</f>
        <v>10.24</v>
      </c>
      <c r="W92" s="237" t="str">
        <f t="shared" si="21"/>
        <v>VPC</v>
      </c>
      <c r="X92" s="237">
        <f>'M3-FINAL'!E69</f>
        <v>2.5</v>
      </c>
      <c r="Y92" s="237">
        <f>'M3-FINAL'!F69</f>
        <v>8.75</v>
      </c>
      <c r="Z92" s="237">
        <f>'M3-FINAL'!G69</f>
        <v>8.75</v>
      </c>
      <c r="AA92" s="237">
        <f>'M3-FINAL'!H69</f>
        <v>13.5</v>
      </c>
      <c r="AB92" s="237" t="str">
        <f>'M3-FINAL'!I69</f>
        <v/>
      </c>
      <c r="AC92" s="237">
        <f>'M3-FINAL'!J69</f>
        <v>13.5</v>
      </c>
      <c r="AD92" s="237">
        <f>'M3-FINAL'!K69</f>
        <v>11.125</v>
      </c>
      <c r="AE92" s="237" t="str">
        <f t="shared" si="22"/>
        <v>VPC</v>
      </c>
      <c r="AF92" s="237">
        <f>'M4_FINAL '!E68</f>
        <v>10.375</v>
      </c>
      <c r="AG92" s="237">
        <f>IF('M4_FINAL '!F68="","",'M4_FINAL '!F68)</f>
        <v>11.75</v>
      </c>
      <c r="AH92" s="237">
        <f>'M4_FINAL '!G68</f>
        <v>11.75</v>
      </c>
      <c r="AI92" s="237">
        <f>'M4_FINAL '!H68</f>
        <v>9</v>
      </c>
      <c r="AJ92" s="237">
        <f>IF('M4_FINAL '!I68="","",'M4_FINAL '!I68)</f>
        <v>12</v>
      </c>
      <c r="AK92" s="237">
        <f>'M4_FINAL '!J68</f>
        <v>12</v>
      </c>
      <c r="AL92" s="237">
        <f>'M4_FINAL '!K68</f>
        <v>11.860000000000001</v>
      </c>
      <c r="AM92" s="237" t="str">
        <f t="shared" si="23"/>
        <v>VPC</v>
      </c>
      <c r="AN92" s="237">
        <f>'M5-FINAL'!D67</f>
        <v>15</v>
      </c>
      <c r="AO92" s="237" t="str">
        <f>'M5-FINAL'!E67</f>
        <v/>
      </c>
      <c r="AP92" s="237">
        <f>'M5-FINAL'!F67</f>
        <v>15</v>
      </c>
      <c r="AQ92" s="237">
        <f>'M5-FINAL'!G67</f>
        <v>15</v>
      </c>
      <c r="AR92" s="237" t="str">
        <f>'M5-FINAL'!H67</f>
        <v/>
      </c>
      <c r="AS92" s="237">
        <f>'M5-FINAL'!I67</f>
        <v>15</v>
      </c>
      <c r="AT92" s="237">
        <f>'M5-FINAL'!J67</f>
        <v>10.5</v>
      </c>
      <c r="AU92" s="237" t="str">
        <f>'M5-FINAL'!K67</f>
        <v/>
      </c>
      <c r="AV92" s="237">
        <f>'M5-FINAL'!L67</f>
        <v>10.5</v>
      </c>
      <c r="AW92" s="237">
        <f>'M5-FINAL'!M67</f>
        <v>13.47</v>
      </c>
      <c r="AX92" s="237" t="str">
        <f t="shared" si="24"/>
        <v>V</v>
      </c>
      <c r="AY92" s="237">
        <f>'M6-FINAL'!D67</f>
        <v>14</v>
      </c>
      <c r="AZ92" s="237" t="str">
        <f>'M6-FINAL'!E67</f>
        <v/>
      </c>
      <c r="BA92" s="237">
        <f>'M6-FINAL'!F67</f>
        <v>14</v>
      </c>
      <c r="BB92" s="237">
        <f>'M6-FINAL'!G67</f>
        <v>14</v>
      </c>
      <c r="BC92" s="237" t="str">
        <f>'M6-FINAL'!H67</f>
        <v/>
      </c>
      <c r="BD92" s="237">
        <f>'M6-FINAL'!I67</f>
        <v>14</v>
      </c>
      <c r="BE92" s="237">
        <f>'M6-FINAL'!J67</f>
        <v>12</v>
      </c>
      <c r="BF92" s="237" t="str">
        <f>'M6-FINAL'!K67</f>
        <v/>
      </c>
      <c r="BG92" s="237">
        <f>'M6-FINAL'!L67</f>
        <v>12</v>
      </c>
      <c r="BH92" s="237">
        <f>'M6-FINAL'!M67</f>
        <v>13.4</v>
      </c>
      <c r="BI92" s="237" t="str">
        <f t="shared" si="25"/>
        <v>V</v>
      </c>
      <c r="BJ92" s="237">
        <f>M7_FINAL!E69</f>
        <v>18.25</v>
      </c>
      <c r="BK92" s="237" t="str">
        <f>M7_FINAL!F69</f>
        <v/>
      </c>
      <c r="BL92" s="237">
        <f>M7_FINAL!G69</f>
        <v>18.25</v>
      </c>
      <c r="BM92" s="237">
        <f>M7_FINAL!H69</f>
        <v>15.5</v>
      </c>
      <c r="BN92" s="237" t="str">
        <f>M7_FINAL!I69</f>
        <v/>
      </c>
      <c r="BO92" s="237">
        <f>M7_FINAL!J69</f>
        <v>15.5</v>
      </c>
      <c r="BP92" s="237">
        <f>M7_FINAL!K69</f>
        <v>16.71</v>
      </c>
      <c r="BQ92" s="237" t="str">
        <f t="shared" si="26"/>
        <v>V</v>
      </c>
      <c r="BR92" s="237">
        <f>M8FINAL!E69</f>
        <v>20</v>
      </c>
      <c r="BS92" s="237" t="str">
        <f>M8FINAL!F69</f>
        <v/>
      </c>
      <c r="BT92" s="237">
        <f>M8FINAL!G69</f>
        <v>20</v>
      </c>
      <c r="BU92" s="237">
        <f>M8FINAL!H69</f>
        <v>14.25</v>
      </c>
      <c r="BV92" s="237" t="str">
        <f>M8FINAL!I69</f>
        <v/>
      </c>
      <c r="BW92" s="237">
        <f>M8FINAL!J69</f>
        <v>14.25</v>
      </c>
      <c r="BX92" s="237">
        <f>M8FINAL!K69</f>
        <v>17.125</v>
      </c>
      <c r="BY92" s="237" t="str">
        <f t="shared" si="27"/>
        <v>V</v>
      </c>
      <c r="BZ92" s="237">
        <f t="shared" si="28"/>
        <v>13.278749999999999</v>
      </c>
      <c r="CA92" s="124" t="str">
        <f t="shared" si="29"/>
        <v xml:space="preserve">Admis(e) </v>
      </c>
      <c r="CB92" s="274" t="s">
        <v>486</v>
      </c>
      <c r="CC92" s="258">
        <v>84</v>
      </c>
    </row>
    <row r="93" spans="2:81">
      <c r="B93" s="102">
        <v>85</v>
      </c>
      <c r="C93" s="129" t="s">
        <v>427</v>
      </c>
      <c r="D93" s="128" t="s">
        <v>398</v>
      </c>
      <c r="E93" s="237">
        <f>'M1 FINAL'!D104</f>
        <v>7.4</v>
      </c>
      <c r="F93" s="237">
        <f>'M1 FINAL'!E104</f>
        <v>11</v>
      </c>
      <c r="G93" s="237">
        <f>'M1 FINAL'!F104</f>
        <v>11</v>
      </c>
      <c r="H93" s="237">
        <f>'M1 FINAL'!G104</f>
        <v>12</v>
      </c>
      <c r="I93" s="237" t="str">
        <f>'M1 FINAL'!H104</f>
        <v/>
      </c>
      <c r="J93" s="237">
        <f>'M1 FINAL'!I104</f>
        <v>12</v>
      </c>
      <c r="K93" s="237">
        <f>'M1 FINAL'!J104</f>
        <v>16</v>
      </c>
      <c r="L93" s="237" t="str">
        <f>'M1 FINAL'!K104</f>
        <v/>
      </c>
      <c r="M93" s="237">
        <f>'M1 FINAL'!L104</f>
        <v>16</v>
      </c>
      <c r="N93" s="237">
        <f>'M1 FINAL'!M104</f>
        <v>12.625</v>
      </c>
      <c r="O93" s="237" t="str">
        <f t="shared" si="20"/>
        <v>VAR</v>
      </c>
      <c r="P93" s="237">
        <f>'M2 FINAL'!D104</f>
        <v>15.75</v>
      </c>
      <c r="Q93" s="237" t="str">
        <f>'M2 FINAL'!E104</f>
        <v/>
      </c>
      <c r="R93" s="237">
        <f>'M2 FINAL'!F104</f>
        <v>15.75</v>
      </c>
      <c r="S93" s="237">
        <f>'M2 FINAL'!G104</f>
        <v>8.5</v>
      </c>
      <c r="T93" s="237" t="str">
        <f>'M2 FINAL'!H104</f>
        <v/>
      </c>
      <c r="U93" s="237">
        <f>'M2 FINAL'!I104</f>
        <v>8.5</v>
      </c>
      <c r="V93" s="237">
        <f>'M2 FINAL'!J104</f>
        <v>12.56</v>
      </c>
      <c r="W93" s="237" t="str">
        <f t="shared" si="21"/>
        <v>V</v>
      </c>
      <c r="X93" s="237">
        <f>'M3-FINAL'!E106</f>
        <v>4.625</v>
      </c>
      <c r="Y93" s="237">
        <f>'M3-FINAL'!F106</f>
        <v>4.5</v>
      </c>
      <c r="Z93" s="237">
        <f>'M3-FINAL'!G106</f>
        <v>4.625</v>
      </c>
      <c r="AA93" s="237">
        <f>'M3-FINAL'!H106</f>
        <v>12.25</v>
      </c>
      <c r="AB93" s="237" t="str">
        <f>'M3-FINAL'!I106</f>
        <v/>
      </c>
      <c r="AC93" s="237">
        <f>'M3-FINAL'!J106</f>
        <v>12.25</v>
      </c>
      <c r="AD93" s="237">
        <f>'M3-FINAL'!K106</f>
        <v>8.4375</v>
      </c>
      <c r="AE93" s="237" t="str">
        <f t="shared" si="22"/>
        <v>NV</v>
      </c>
      <c r="AF93" s="237">
        <f>'M4_FINAL '!E105</f>
        <v>12.125</v>
      </c>
      <c r="AG93" s="237" t="str">
        <f>IF('M4_FINAL '!F105="","",'M4_FINAL '!F105)</f>
        <v/>
      </c>
      <c r="AH93" s="237">
        <f>'M4_FINAL '!G105</f>
        <v>12.125</v>
      </c>
      <c r="AI93" s="237">
        <f>'M4_FINAL '!H105</f>
        <v>10.75</v>
      </c>
      <c r="AJ93" s="237">
        <f>IF('M4_FINAL '!I105="","",'M4_FINAL '!I105)</f>
        <v>12</v>
      </c>
      <c r="AK93" s="237">
        <f>'M4_FINAL '!J105</f>
        <v>12</v>
      </c>
      <c r="AL93" s="237">
        <f>'M4_FINAL '!K105</f>
        <v>12.07</v>
      </c>
      <c r="AM93" s="237" t="str">
        <f t="shared" si="23"/>
        <v>VAR</v>
      </c>
      <c r="AN93" s="237">
        <f>'M5-FINAL'!D104</f>
        <v>13</v>
      </c>
      <c r="AO93" s="237" t="str">
        <f>'M5-FINAL'!E104</f>
        <v/>
      </c>
      <c r="AP93" s="237">
        <f>'M5-FINAL'!F104</f>
        <v>13</v>
      </c>
      <c r="AQ93" s="237">
        <f>'M5-FINAL'!G104</f>
        <v>16</v>
      </c>
      <c r="AR93" s="237" t="str">
        <f>'M5-FINAL'!H104</f>
        <v/>
      </c>
      <c r="AS93" s="237">
        <f>'M5-FINAL'!I104</f>
        <v>16</v>
      </c>
      <c r="AT93" s="237">
        <f>'M5-FINAL'!J104</f>
        <v>10.5</v>
      </c>
      <c r="AU93" s="237" t="str">
        <f>'M5-FINAL'!K104</f>
        <v/>
      </c>
      <c r="AV93" s="237">
        <f>'M5-FINAL'!L104</f>
        <v>10.5</v>
      </c>
      <c r="AW93" s="237">
        <f>'M5-FINAL'!M104</f>
        <v>13.14</v>
      </c>
      <c r="AX93" s="237" t="str">
        <f t="shared" si="24"/>
        <v>V</v>
      </c>
      <c r="AY93" s="237">
        <f>'M6-FINAL'!D104</f>
        <v>14.5</v>
      </c>
      <c r="AZ93" s="237" t="str">
        <f>'M6-FINAL'!E104</f>
        <v/>
      </c>
      <c r="BA93" s="237">
        <f>'M6-FINAL'!F104</f>
        <v>14.5</v>
      </c>
      <c r="BB93" s="237">
        <f>'M6-FINAL'!G104</f>
        <v>14.5</v>
      </c>
      <c r="BC93" s="237" t="str">
        <f>'M6-FINAL'!H104</f>
        <v/>
      </c>
      <c r="BD93" s="237">
        <f>'M6-FINAL'!I104</f>
        <v>14.5</v>
      </c>
      <c r="BE93" s="237">
        <f>'M6-FINAL'!J104</f>
        <v>13</v>
      </c>
      <c r="BF93" s="237" t="str">
        <f>'M6-FINAL'!K104</f>
        <v/>
      </c>
      <c r="BG93" s="237">
        <f>'M6-FINAL'!L104</f>
        <v>13</v>
      </c>
      <c r="BH93" s="237">
        <f>'M6-FINAL'!M104</f>
        <v>14.05</v>
      </c>
      <c r="BI93" s="237" t="str">
        <f t="shared" si="25"/>
        <v>V</v>
      </c>
      <c r="BJ93" s="237">
        <f>M7_FINAL!E106</f>
        <v>19</v>
      </c>
      <c r="BK93" s="237" t="str">
        <f>M7_FINAL!F106</f>
        <v/>
      </c>
      <c r="BL93" s="237">
        <f>M7_FINAL!G106</f>
        <v>19</v>
      </c>
      <c r="BM93" s="237">
        <f>M7_FINAL!H106</f>
        <v>13</v>
      </c>
      <c r="BN93" s="237" t="str">
        <f>M7_FINAL!I106</f>
        <v/>
      </c>
      <c r="BO93" s="237">
        <f>M7_FINAL!J106</f>
        <v>13</v>
      </c>
      <c r="BP93" s="237">
        <f>M7_FINAL!K106</f>
        <v>15.64</v>
      </c>
      <c r="BQ93" s="237" t="str">
        <f t="shared" si="26"/>
        <v>V</v>
      </c>
      <c r="BR93" s="237">
        <f>M8FINAL!E106</f>
        <v>20</v>
      </c>
      <c r="BS93" s="237" t="str">
        <f>M8FINAL!F106</f>
        <v/>
      </c>
      <c r="BT93" s="237">
        <f>M8FINAL!G106</f>
        <v>20</v>
      </c>
      <c r="BU93" s="237">
        <f>M8FINAL!H106</f>
        <v>15.25</v>
      </c>
      <c r="BV93" s="237" t="str">
        <f>M8FINAL!I106</f>
        <v/>
      </c>
      <c r="BW93" s="237">
        <f>M8FINAL!J106</f>
        <v>15.25</v>
      </c>
      <c r="BX93" s="237">
        <f>M8FINAL!K106</f>
        <v>17.625</v>
      </c>
      <c r="BY93" s="237" t="str">
        <f t="shared" si="27"/>
        <v>V</v>
      </c>
      <c r="BZ93" s="237">
        <f t="shared" si="28"/>
        <v>13.268437500000001</v>
      </c>
      <c r="CA93" s="272" t="s">
        <v>626</v>
      </c>
      <c r="CB93" s="275" t="s">
        <v>427</v>
      </c>
      <c r="CC93" s="258">
        <v>85</v>
      </c>
    </row>
    <row r="94" spans="2:81">
      <c r="B94" s="101">
        <v>86</v>
      </c>
      <c r="C94" s="129" t="s">
        <v>405</v>
      </c>
      <c r="D94" s="128" t="s">
        <v>404</v>
      </c>
      <c r="E94" s="237">
        <f>'M1 FINAL'!D117</f>
        <v>12.600000000000001</v>
      </c>
      <c r="F94" s="237" t="str">
        <f>'M1 FINAL'!E117</f>
        <v/>
      </c>
      <c r="G94" s="237">
        <f>'M1 FINAL'!F117</f>
        <v>12.600000000000001</v>
      </c>
      <c r="H94" s="237">
        <f>'M1 FINAL'!G117</f>
        <v>7.5</v>
      </c>
      <c r="I94" s="237">
        <f>'M1 FINAL'!H117</f>
        <v>14</v>
      </c>
      <c r="J94" s="237">
        <f>'M1 FINAL'!I117</f>
        <v>12</v>
      </c>
      <c r="K94" s="237">
        <f>'M1 FINAL'!J117</f>
        <v>12.5</v>
      </c>
      <c r="L94" s="237" t="str">
        <f>'M1 FINAL'!K117</f>
        <v/>
      </c>
      <c r="M94" s="237">
        <f>'M1 FINAL'!L117</f>
        <v>12.5</v>
      </c>
      <c r="N94" s="237">
        <f>'M1 FINAL'!M117</f>
        <v>12.350000000000001</v>
      </c>
      <c r="O94" s="237" t="str">
        <f t="shared" si="20"/>
        <v>VAR</v>
      </c>
      <c r="P94" s="237">
        <f>'M2 FINAL'!D117</f>
        <v>8.75</v>
      </c>
      <c r="Q94" s="237">
        <f>'M2 FINAL'!E117</f>
        <v>16</v>
      </c>
      <c r="R94" s="237">
        <f>'M2 FINAL'!F117</f>
        <v>12</v>
      </c>
      <c r="S94" s="237">
        <f>'M2 FINAL'!G117</f>
        <v>11.25</v>
      </c>
      <c r="T94" s="237">
        <f>'M2 FINAL'!H117</f>
        <v>8</v>
      </c>
      <c r="U94" s="237">
        <f>'M2 FINAL'!I117</f>
        <v>11.25</v>
      </c>
      <c r="V94" s="237">
        <f>'M2 FINAL'!J117</f>
        <v>11.670000000000002</v>
      </c>
      <c r="W94" s="237" t="str">
        <f t="shared" si="21"/>
        <v>VPC</v>
      </c>
      <c r="X94" s="237">
        <f>'M3-FINAL'!E119</f>
        <v>8.875</v>
      </c>
      <c r="Y94" s="237">
        <f>'M3-FINAL'!F119</f>
        <v>5.5</v>
      </c>
      <c r="Z94" s="237">
        <f>'M3-FINAL'!G119</f>
        <v>8.875</v>
      </c>
      <c r="AA94" s="237">
        <f>'M3-FINAL'!H119</f>
        <v>10.75</v>
      </c>
      <c r="AB94" s="237">
        <f>'M3-FINAL'!I119</f>
        <v>12</v>
      </c>
      <c r="AC94" s="237">
        <f>'M3-FINAL'!J119</f>
        <v>12</v>
      </c>
      <c r="AD94" s="237">
        <f>'M3-FINAL'!K119</f>
        <v>10.4375</v>
      </c>
      <c r="AE94" s="237" t="str">
        <f t="shared" si="22"/>
        <v>VPC</v>
      </c>
      <c r="AF94" s="237">
        <f>'M4_FINAL '!E118</f>
        <v>12.5</v>
      </c>
      <c r="AG94" s="237" t="str">
        <f>IF('M4_FINAL '!F118="","",'M4_FINAL '!F118)</f>
        <v/>
      </c>
      <c r="AH94" s="237">
        <f>'M4_FINAL '!G118</f>
        <v>12.5</v>
      </c>
      <c r="AI94" s="237">
        <f>'M4_FINAL '!H118</f>
        <v>10.5</v>
      </c>
      <c r="AJ94" s="237">
        <f>IF('M4_FINAL '!I118="","",'M4_FINAL '!I118)</f>
        <v>10</v>
      </c>
      <c r="AK94" s="237">
        <f>'M4_FINAL '!J118</f>
        <v>10.5</v>
      </c>
      <c r="AL94" s="237">
        <f>'M4_FINAL '!K118</f>
        <v>11.620000000000001</v>
      </c>
      <c r="AM94" s="237" t="str">
        <f t="shared" si="23"/>
        <v>VPC</v>
      </c>
      <c r="AN94" s="237">
        <f>'M5-FINAL'!D117</f>
        <v>14</v>
      </c>
      <c r="AO94" s="237" t="str">
        <f>'M5-FINAL'!E117</f>
        <v/>
      </c>
      <c r="AP94" s="237">
        <f>'M5-FINAL'!F117</f>
        <v>14</v>
      </c>
      <c r="AQ94" s="237">
        <f>'M5-FINAL'!G117</f>
        <v>16</v>
      </c>
      <c r="AR94" s="237" t="str">
        <f>'M5-FINAL'!H117</f>
        <v/>
      </c>
      <c r="AS94" s="237">
        <f>'M5-FINAL'!I117</f>
        <v>16</v>
      </c>
      <c r="AT94" s="237">
        <f>'M5-FINAL'!J117</f>
        <v>11</v>
      </c>
      <c r="AU94" s="237" t="str">
        <f>'M5-FINAL'!K117</f>
        <v/>
      </c>
      <c r="AV94" s="237">
        <f>'M5-FINAL'!L117</f>
        <v>11</v>
      </c>
      <c r="AW94" s="237">
        <f>'M5-FINAL'!M117</f>
        <v>13.64</v>
      </c>
      <c r="AX94" s="237" t="str">
        <f t="shared" si="24"/>
        <v>V</v>
      </c>
      <c r="AY94" s="237">
        <f>'M6-FINAL'!D117</f>
        <v>13.5</v>
      </c>
      <c r="AZ94" s="237" t="str">
        <f>'M6-FINAL'!E117</f>
        <v/>
      </c>
      <c r="BA94" s="237">
        <f>'M6-FINAL'!F117</f>
        <v>13.5</v>
      </c>
      <c r="BB94" s="237">
        <f>'M6-FINAL'!G117</f>
        <v>13.5</v>
      </c>
      <c r="BC94" s="237" t="str">
        <f>'M6-FINAL'!H117</f>
        <v/>
      </c>
      <c r="BD94" s="237">
        <f>'M6-FINAL'!I117</f>
        <v>13.5</v>
      </c>
      <c r="BE94" s="237">
        <f>'M6-FINAL'!J117</f>
        <v>12.5</v>
      </c>
      <c r="BF94" s="237" t="str">
        <f>'M6-FINAL'!K117</f>
        <v/>
      </c>
      <c r="BG94" s="237">
        <f>'M6-FINAL'!L117</f>
        <v>12.5</v>
      </c>
      <c r="BH94" s="237">
        <f>'M6-FINAL'!M117</f>
        <v>13.2</v>
      </c>
      <c r="BI94" s="237" t="str">
        <f t="shared" si="25"/>
        <v>V</v>
      </c>
      <c r="BJ94" s="237">
        <f>M7_FINAL!E119</f>
        <v>17.5</v>
      </c>
      <c r="BK94" s="237" t="str">
        <f>M7_FINAL!F119</f>
        <v/>
      </c>
      <c r="BL94" s="237">
        <f>M7_FINAL!G119</f>
        <v>17.5</v>
      </c>
      <c r="BM94" s="237">
        <f>M7_FINAL!H119</f>
        <v>14.5</v>
      </c>
      <c r="BN94" s="237" t="str">
        <f>M7_FINAL!I119</f>
        <v/>
      </c>
      <c r="BO94" s="237">
        <f>M7_FINAL!J119</f>
        <v>14.5</v>
      </c>
      <c r="BP94" s="237">
        <f>M7_FINAL!K119</f>
        <v>15.82</v>
      </c>
      <c r="BQ94" s="237" t="str">
        <f t="shared" si="26"/>
        <v>V</v>
      </c>
      <c r="BR94" s="237">
        <f>M8FINAL!E119</f>
        <v>20</v>
      </c>
      <c r="BS94" s="237" t="str">
        <f>M8FINAL!F119</f>
        <v/>
      </c>
      <c r="BT94" s="237">
        <f>M8FINAL!G119</f>
        <v>20</v>
      </c>
      <c r="BU94" s="237">
        <f>M8FINAL!H119</f>
        <v>14.5</v>
      </c>
      <c r="BV94" s="237" t="str">
        <f>M8FINAL!I119</f>
        <v/>
      </c>
      <c r="BW94" s="237">
        <f>M8FINAL!J119</f>
        <v>14.5</v>
      </c>
      <c r="BX94" s="237">
        <f>M8FINAL!K119</f>
        <v>17.25</v>
      </c>
      <c r="BY94" s="237" t="str">
        <f t="shared" si="27"/>
        <v>V</v>
      </c>
      <c r="BZ94" s="237">
        <f t="shared" si="28"/>
        <v>13.248437500000001</v>
      </c>
      <c r="CA94" s="124" t="str">
        <f t="shared" si="29"/>
        <v xml:space="preserve">Admis(e) </v>
      </c>
      <c r="CB94" s="275" t="s">
        <v>405</v>
      </c>
      <c r="CC94" s="258">
        <v>86</v>
      </c>
    </row>
    <row r="95" spans="2:81">
      <c r="B95" s="102">
        <v>87</v>
      </c>
      <c r="C95" s="133" t="s">
        <v>520</v>
      </c>
      <c r="D95" s="132" t="s">
        <v>355</v>
      </c>
      <c r="E95" s="237">
        <f>'M1 FINAL'!D45</f>
        <v>6.8</v>
      </c>
      <c r="F95" s="237">
        <f>'M1 FINAL'!E45</f>
        <v>11.5</v>
      </c>
      <c r="G95" s="237">
        <f>'M1 FINAL'!F45</f>
        <v>11.5</v>
      </c>
      <c r="H95" s="237">
        <f>'M1 FINAL'!G45</f>
        <v>9</v>
      </c>
      <c r="I95" s="237">
        <f>'M1 FINAL'!H45</f>
        <v>13</v>
      </c>
      <c r="J95" s="237">
        <f>'M1 FINAL'!I45</f>
        <v>12</v>
      </c>
      <c r="K95" s="237">
        <f>'M1 FINAL'!J45</f>
        <v>12</v>
      </c>
      <c r="L95" s="237" t="str">
        <f>'M1 FINAL'!K45</f>
        <v/>
      </c>
      <c r="M95" s="237">
        <f>'M1 FINAL'!L45</f>
        <v>12</v>
      </c>
      <c r="N95" s="237">
        <f>'M1 FINAL'!M45</f>
        <v>11.8125</v>
      </c>
      <c r="O95" s="237" t="str">
        <f t="shared" si="20"/>
        <v>VPC</v>
      </c>
      <c r="P95" s="237">
        <f>'M2 FINAL'!D45</f>
        <v>7.25</v>
      </c>
      <c r="Q95" s="237">
        <f>'M2 FINAL'!E45</f>
        <v>12</v>
      </c>
      <c r="R95" s="237">
        <f>'M2 FINAL'!F45</f>
        <v>12</v>
      </c>
      <c r="S95" s="237">
        <f>'M2 FINAL'!G45</f>
        <v>5.5</v>
      </c>
      <c r="T95" s="237">
        <f>'M2 FINAL'!H45</f>
        <v>10.5</v>
      </c>
      <c r="U95" s="237">
        <f>'M2 FINAL'!I45</f>
        <v>10.5</v>
      </c>
      <c r="V95" s="237">
        <f>'M2 FINAL'!J45</f>
        <v>11.34</v>
      </c>
      <c r="W95" s="237" t="str">
        <f t="shared" si="21"/>
        <v>VPC</v>
      </c>
      <c r="X95" s="237">
        <f>'M3-FINAL'!E47</f>
        <v>4</v>
      </c>
      <c r="Y95" s="237">
        <f>'M3-FINAL'!F47</f>
        <v>10</v>
      </c>
      <c r="Z95" s="237">
        <f>'M3-FINAL'!G47</f>
        <v>10</v>
      </c>
      <c r="AA95" s="237">
        <f>'M3-FINAL'!H47</f>
        <v>14.25</v>
      </c>
      <c r="AB95" s="237" t="str">
        <f>'M3-FINAL'!I47</f>
        <v/>
      </c>
      <c r="AC95" s="237">
        <f>'M3-FINAL'!J47</f>
        <v>14.25</v>
      </c>
      <c r="AD95" s="237">
        <f>'M3-FINAL'!K47</f>
        <v>12.125</v>
      </c>
      <c r="AE95" s="237" t="str">
        <f t="shared" si="22"/>
        <v>VAR</v>
      </c>
      <c r="AF95" s="237">
        <f>'M4_FINAL '!E46</f>
        <v>13.375</v>
      </c>
      <c r="AG95" s="237" t="str">
        <f>IF('M4_FINAL '!F46="","",'M4_FINAL '!F46)</f>
        <v/>
      </c>
      <c r="AH95" s="237">
        <f>'M4_FINAL '!G46</f>
        <v>13.375</v>
      </c>
      <c r="AI95" s="237">
        <f>'M4_FINAL '!H46</f>
        <v>8.75</v>
      </c>
      <c r="AJ95" s="237">
        <f>IF('M4_FINAL '!I46="","",'M4_FINAL '!I46)</f>
        <v>11</v>
      </c>
      <c r="AK95" s="237">
        <f>'M4_FINAL '!J46</f>
        <v>11</v>
      </c>
      <c r="AL95" s="237">
        <f>'M4_FINAL '!K46</f>
        <v>12.330000000000002</v>
      </c>
      <c r="AM95" s="237" t="str">
        <f t="shared" si="23"/>
        <v>VAR</v>
      </c>
      <c r="AN95" s="237">
        <f>'M5-FINAL'!D45</f>
        <v>10</v>
      </c>
      <c r="AO95" s="237" t="str">
        <f>'M5-FINAL'!E45</f>
        <v/>
      </c>
      <c r="AP95" s="237">
        <f>'M5-FINAL'!F45</f>
        <v>10</v>
      </c>
      <c r="AQ95" s="237">
        <f>'M5-FINAL'!G45</f>
        <v>14</v>
      </c>
      <c r="AR95" s="237" t="str">
        <f>'M5-FINAL'!H45</f>
        <v/>
      </c>
      <c r="AS95" s="237">
        <f>'M5-FINAL'!I45</f>
        <v>14</v>
      </c>
      <c r="AT95" s="237">
        <f>'M5-FINAL'!J45</f>
        <v>12</v>
      </c>
      <c r="AU95" s="237" t="str">
        <f>'M5-FINAL'!K45</f>
        <v/>
      </c>
      <c r="AV95" s="237">
        <f>'M5-FINAL'!L45</f>
        <v>12</v>
      </c>
      <c r="AW95" s="237">
        <f>'M5-FINAL'!M45</f>
        <v>12</v>
      </c>
      <c r="AX95" s="237" t="str">
        <f t="shared" si="24"/>
        <v>V</v>
      </c>
      <c r="AY95" s="237">
        <f>'M6-FINAL'!D45</f>
        <v>10.5</v>
      </c>
      <c r="AZ95" s="237">
        <f>'M6-FINAL'!E45</f>
        <v>12</v>
      </c>
      <c r="BA95" s="237">
        <f>'M6-FINAL'!F45</f>
        <v>12</v>
      </c>
      <c r="BB95" s="237">
        <f>'M6-FINAL'!G45</f>
        <v>10.5</v>
      </c>
      <c r="BC95" s="237">
        <f>'M6-FINAL'!H45</f>
        <v>12</v>
      </c>
      <c r="BD95" s="237">
        <f>'M6-FINAL'!I45</f>
        <v>12</v>
      </c>
      <c r="BE95" s="237">
        <f>'M6-FINAL'!J45</f>
        <v>12</v>
      </c>
      <c r="BF95" s="237" t="str">
        <f>'M6-FINAL'!K45</f>
        <v/>
      </c>
      <c r="BG95" s="237">
        <f>'M6-FINAL'!L45</f>
        <v>12</v>
      </c>
      <c r="BH95" s="237">
        <f>'M6-FINAL'!M45</f>
        <v>12</v>
      </c>
      <c r="BI95" s="237" t="str">
        <f t="shared" si="25"/>
        <v>VAR</v>
      </c>
      <c r="BJ95" s="237">
        <f>M7_FINAL!E47</f>
        <v>16.25</v>
      </c>
      <c r="BK95" s="237" t="str">
        <f>M7_FINAL!F47</f>
        <v/>
      </c>
      <c r="BL95" s="237">
        <f>M7_FINAL!G47</f>
        <v>16.25</v>
      </c>
      <c r="BM95" s="237">
        <f>M7_FINAL!H47</f>
        <v>16.5</v>
      </c>
      <c r="BN95" s="237" t="str">
        <f>M7_FINAL!I47</f>
        <v/>
      </c>
      <c r="BO95" s="237">
        <f>M7_FINAL!J47</f>
        <v>16.5</v>
      </c>
      <c r="BP95" s="237">
        <f>M7_FINAL!K47</f>
        <v>16.39</v>
      </c>
      <c r="BQ95" s="237" t="str">
        <f t="shared" si="26"/>
        <v>V</v>
      </c>
      <c r="BR95" s="237">
        <f>M8FINAL!E47</f>
        <v>20</v>
      </c>
      <c r="BS95" s="237" t="str">
        <f>M8FINAL!F47</f>
        <v/>
      </c>
      <c r="BT95" s="237">
        <f>M8FINAL!G47</f>
        <v>20</v>
      </c>
      <c r="BU95" s="237">
        <f>M8FINAL!H47</f>
        <v>15.75</v>
      </c>
      <c r="BV95" s="237" t="str">
        <f>M8FINAL!I47</f>
        <v/>
      </c>
      <c r="BW95" s="237">
        <f>M8FINAL!J47</f>
        <v>15.75</v>
      </c>
      <c r="BX95" s="237">
        <f>M8FINAL!K47</f>
        <v>17.875</v>
      </c>
      <c r="BY95" s="237" t="str">
        <f t="shared" si="27"/>
        <v>V</v>
      </c>
      <c r="BZ95" s="237">
        <f t="shared" si="28"/>
        <v>13.2340625</v>
      </c>
      <c r="CA95" s="124" t="str">
        <f t="shared" si="29"/>
        <v xml:space="preserve">Admis(e) </v>
      </c>
      <c r="CB95" s="278" t="s">
        <v>520</v>
      </c>
      <c r="CC95" s="258">
        <v>87</v>
      </c>
    </row>
    <row r="96" spans="2:81">
      <c r="B96" s="101">
        <v>88</v>
      </c>
      <c r="C96" s="129" t="s">
        <v>378</v>
      </c>
      <c r="D96" s="128" t="s">
        <v>377</v>
      </c>
      <c r="E96" s="237">
        <f>'M1 FINAL'!D131</f>
        <v>8.8000000000000007</v>
      </c>
      <c r="F96" s="237">
        <f>'M1 FINAL'!E131</f>
        <v>12</v>
      </c>
      <c r="G96" s="237">
        <f>'M1 FINAL'!F131</f>
        <v>12</v>
      </c>
      <c r="H96" s="237">
        <f>'M1 FINAL'!G131</f>
        <v>12</v>
      </c>
      <c r="I96" s="237" t="str">
        <f>'M1 FINAL'!H131</f>
        <v/>
      </c>
      <c r="J96" s="237">
        <f>'M1 FINAL'!I131</f>
        <v>12</v>
      </c>
      <c r="K96" s="237">
        <f>'M1 FINAL'!J131</f>
        <v>12</v>
      </c>
      <c r="L96" s="237" t="str">
        <f>'M1 FINAL'!K131</f>
        <v/>
      </c>
      <c r="M96" s="237">
        <f>'M1 FINAL'!L131</f>
        <v>12</v>
      </c>
      <c r="N96" s="237">
        <f>'M1 FINAL'!M131</f>
        <v>12</v>
      </c>
      <c r="O96" s="237" t="str">
        <f t="shared" si="20"/>
        <v>VAR</v>
      </c>
      <c r="P96" s="237">
        <f>'M2 FINAL'!D131</f>
        <v>12.5</v>
      </c>
      <c r="Q96" s="237" t="str">
        <f>'M2 FINAL'!E131</f>
        <v/>
      </c>
      <c r="R96" s="237">
        <f>'M2 FINAL'!F131</f>
        <v>12.5</v>
      </c>
      <c r="S96" s="237">
        <f>'M2 FINAL'!G131</f>
        <v>7.25</v>
      </c>
      <c r="T96" s="237">
        <f>'M2 FINAL'!H131</f>
        <v>10</v>
      </c>
      <c r="U96" s="237">
        <f>'M2 FINAL'!I131</f>
        <v>10</v>
      </c>
      <c r="V96" s="237">
        <f>'M2 FINAL'!J131</f>
        <v>11.400000000000002</v>
      </c>
      <c r="W96" s="237" t="str">
        <f t="shared" si="21"/>
        <v>VPC</v>
      </c>
      <c r="X96" s="237">
        <f>'M3-FINAL'!E133</f>
        <v>10.75</v>
      </c>
      <c r="Y96" s="237">
        <f>'M3-FINAL'!F133</f>
        <v>13.75</v>
      </c>
      <c r="Z96" s="237">
        <f>'M3-FINAL'!G133</f>
        <v>12</v>
      </c>
      <c r="AA96" s="237">
        <f>'M3-FINAL'!H133</f>
        <v>10</v>
      </c>
      <c r="AB96" s="237">
        <f>'M3-FINAL'!I133</f>
        <v>12</v>
      </c>
      <c r="AC96" s="237">
        <f>'M3-FINAL'!J133</f>
        <v>12</v>
      </c>
      <c r="AD96" s="237">
        <f>'M3-FINAL'!K133</f>
        <v>12</v>
      </c>
      <c r="AE96" s="237" t="str">
        <f t="shared" si="22"/>
        <v>VAR</v>
      </c>
      <c r="AF96" s="237">
        <f>'M4_FINAL '!E132</f>
        <v>10.75</v>
      </c>
      <c r="AG96" s="237">
        <f>IF('M4_FINAL '!F132="","",'M4_FINAL '!F132)</f>
        <v>12</v>
      </c>
      <c r="AH96" s="237">
        <f>'M4_FINAL '!G132</f>
        <v>12</v>
      </c>
      <c r="AI96" s="237">
        <f>'M4_FINAL '!H132</f>
        <v>10.25</v>
      </c>
      <c r="AJ96" s="237">
        <f>IF('M4_FINAL '!I132="","",'M4_FINAL '!I132)</f>
        <v>4.5</v>
      </c>
      <c r="AK96" s="237">
        <f>'M4_FINAL '!J132</f>
        <v>10.25</v>
      </c>
      <c r="AL96" s="237">
        <f>'M4_FINAL '!K132</f>
        <v>11.23</v>
      </c>
      <c r="AM96" s="237" t="str">
        <f t="shared" si="23"/>
        <v>VPC</v>
      </c>
      <c r="AN96" s="237">
        <f>'M5-FINAL'!D131</f>
        <v>13.5</v>
      </c>
      <c r="AO96" s="237" t="str">
        <f>'M5-FINAL'!E131</f>
        <v/>
      </c>
      <c r="AP96" s="237">
        <f>'M5-FINAL'!F131</f>
        <v>13.5</v>
      </c>
      <c r="AQ96" s="237">
        <f>'M5-FINAL'!G131</f>
        <v>15</v>
      </c>
      <c r="AR96" s="237" t="str">
        <f>'M5-FINAL'!H131</f>
        <v/>
      </c>
      <c r="AS96" s="237">
        <f>'M5-FINAL'!I131</f>
        <v>15</v>
      </c>
      <c r="AT96" s="237">
        <f>'M5-FINAL'!J131</f>
        <v>14</v>
      </c>
      <c r="AU96" s="237" t="str">
        <f>'M5-FINAL'!K131</f>
        <v/>
      </c>
      <c r="AV96" s="237">
        <f>'M5-FINAL'!L131</f>
        <v>14</v>
      </c>
      <c r="AW96" s="237">
        <f>'M5-FINAL'!M131</f>
        <v>14.165000000000003</v>
      </c>
      <c r="AX96" s="237" t="str">
        <f t="shared" si="24"/>
        <v>V</v>
      </c>
      <c r="AY96" s="237">
        <f>'M6-FINAL'!D131</f>
        <v>12</v>
      </c>
      <c r="AZ96" s="237" t="str">
        <f>'M6-FINAL'!E131</f>
        <v/>
      </c>
      <c r="BA96" s="237">
        <f>'M6-FINAL'!F131</f>
        <v>12</v>
      </c>
      <c r="BB96" s="237">
        <f>'M6-FINAL'!G131</f>
        <v>12</v>
      </c>
      <c r="BC96" s="237" t="str">
        <f>'M6-FINAL'!H131</f>
        <v/>
      </c>
      <c r="BD96" s="237">
        <f>'M6-FINAL'!I131</f>
        <v>12</v>
      </c>
      <c r="BE96" s="237">
        <f>'M6-FINAL'!J131</f>
        <v>14</v>
      </c>
      <c r="BF96" s="237" t="str">
        <f>'M6-FINAL'!K131</f>
        <v/>
      </c>
      <c r="BG96" s="237">
        <f>'M6-FINAL'!L131</f>
        <v>14</v>
      </c>
      <c r="BH96" s="237">
        <f>'M6-FINAL'!M131</f>
        <v>12.600000000000001</v>
      </c>
      <c r="BI96" s="237" t="str">
        <f t="shared" si="25"/>
        <v>V</v>
      </c>
      <c r="BJ96" s="237">
        <f>M7_FINAL!E133</f>
        <v>18.5</v>
      </c>
      <c r="BK96" s="237" t="str">
        <f>M7_FINAL!F133</f>
        <v/>
      </c>
      <c r="BL96" s="237">
        <f>M7_FINAL!G133</f>
        <v>18.5</v>
      </c>
      <c r="BM96" s="237">
        <f>M7_FINAL!H133</f>
        <v>15</v>
      </c>
      <c r="BN96" s="237" t="str">
        <f>M7_FINAL!I133</f>
        <v/>
      </c>
      <c r="BO96" s="237">
        <f>M7_FINAL!J133</f>
        <v>15</v>
      </c>
      <c r="BP96" s="237">
        <f>M7_FINAL!K133</f>
        <v>16.54</v>
      </c>
      <c r="BQ96" s="237" t="str">
        <f t="shared" si="26"/>
        <v>V</v>
      </c>
      <c r="BR96" s="237">
        <f>M8FINAL!E133</f>
        <v>18</v>
      </c>
      <c r="BS96" s="237" t="str">
        <f>M8FINAL!F133</f>
        <v/>
      </c>
      <c r="BT96" s="237">
        <f>M8FINAL!G133</f>
        <v>18</v>
      </c>
      <c r="BU96" s="237">
        <f>M8FINAL!H133</f>
        <v>13.75</v>
      </c>
      <c r="BV96" s="237" t="str">
        <f>M8FINAL!I133</f>
        <v/>
      </c>
      <c r="BW96" s="237">
        <f>M8FINAL!J133</f>
        <v>13.75</v>
      </c>
      <c r="BX96" s="237">
        <f>M8FINAL!K133</f>
        <v>15.875</v>
      </c>
      <c r="BY96" s="237" t="str">
        <f t="shared" si="27"/>
        <v>V</v>
      </c>
      <c r="BZ96" s="237">
        <f t="shared" si="28"/>
        <v>13.22625</v>
      </c>
      <c r="CA96" s="124" t="str">
        <f t="shared" si="29"/>
        <v xml:space="preserve">Admis(e) </v>
      </c>
      <c r="CB96" s="275" t="s">
        <v>378</v>
      </c>
      <c r="CC96" s="258">
        <v>88</v>
      </c>
    </row>
    <row r="97" spans="2:81">
      <c r="B97" s="102">
        <v>89</v>
      </c>
      <c r="C97" s="130" t="s">
        <v>393</v>
      </c>
      <c r="D97" s="134" t="s">
        <v>392</v>
      </c>
      <c r="E97" s="237">
        <f>'M1 FINAL'!D123</f>
        <v>12.600000000000001</v>
      </c>
      <c r="F97" s="237" t="str">
        <f>'M1 FINAL'!E123</f>
        <v/>
      </c>
      <c r="G97" s="237">
        <f>'M1 FINAL'!F123</f>
        <v>12.600000000000001</v>
      </c>
      <c r="H97" s="237">
        <f>'M1 FINAL'!G123</f>
        <v>13</v>
      </c>
      <c r="I97" s="237" t="str">
        <f>'M1 FINAL'!H123</f>
        <v/>
      </c>
      <c r="J97" s="237">
        <f>'M1 FINAL'!I123</f>
        <v>13</v>
      </c>
      <c r="K97" s="237">
        <f>'M1 FINAL'!J123</f>
        <v>10.5</v>
      </c>
      <c r="L97" s="237" t="str">
        <f>'M1 FINAL'!K123</f>
        <v/>
      </c>
      <c r="M97" s="237">
        <f>'M1 FINAL'!L123</f>
        <v>10.5</v>
      </c>
      <c r="N97" s="237">
        <f>'M1 FINAL'!M123</f>
        <v>12.225000000000001</v>
      </c>
      <c r="O97" s="237" t="str">
        <f t="shared" si="20"/>
        <v>V</v>
      </c>
      <c r="P97" s="237">
        <f>'M2 FINAL'!D123</f>
        <v>12</v>
      </c>
      <c r="Q97" s="237" t="str">
        <f>'M2 FINAL'!E123</f>
        <v/>
      </c>
      <c r="R97" s="237">
        <f>'M2 FINAL'!F123</f>
        <v>12</v>
      </c>
      <c r="S97" s="237">
        <f>'M2 FINAL'!G123</f>
        <v>6.25</v>
      </c>
      <c r="T97" s="237">
        <f>'M2 FINAL'!H123</f>
        <v>11</v>
      </c>
      <c r="U97" s="237">
        <f>'M2 FINAL'!I123</f>
        <v>11</v>
      </c>
      <c r="V97" s="237">
        <f>'M2 FINAL'!J123</f>
        <v>11.56</v>
      </c>
      <c r="W97" s="237" t="str">
        <f t="shared" si="21"/>
        <v>VPC</v>
      </c>
      <c r="X97" s="237">
        <f>'M3-FINAL'!E125</f>
        <v>9.625</v>
      </c>
      <c r="Y97" s="237">
        <f>'M3-FINAL'!F125</f>
        <v>2</v>
      </c>
      <c r="Z97" s="237">
        <f>'M3-FINAL'!G125</f>
        <v>9.625</v>
      </c>
      <c r="AA97" s="237">
        <f>'M3-FINAL'!H125</f>
        <v>13</v>
      </c>
      <c r="AB97" s="237" t="str">
        <f>'M3-FINAL'!I125</f>
        <v/>
      </c>
      <c r="AC97" s="237">
        <f>'M3-FINAL'!J125</f>
        <v>13</v>
      </c>
      <c r="AD97" s="237">
        <f>'M3-FINAL'!K125</f>
        <v>11.3125</v>
      </c>
      <c r="AE97" s="237" t="str">
        <f t="shared" si="22"/>
        <v>VPC</v>
      </c>
      <c r="AF97" s="237">
        <f>'M4_FINAL '!E124</f>
        <v>10.625</v>
      </c>
      <c r="AG97" s="237" t="str">
        <f>IF('M4_FINAL '!F124="","",'M4_FINAL '!F124)</f>
        <v/>
      </c>
      <c r="AH97" s="237">
        <f>'M4_FINAL '!G124</f>
        <v>10.625</v>
      </c>
      <c r="AI97" s="237">
        <f>'M4_FINAL '!H124</f>
        <v>14.5</v>
      </c>
      <c r="AJ97" s="237" t="str">
        <f>IF('M4_FINAL '!I124="","",'M4_FINAL '!I124)</f>
        <v/>
      </c>
      <c r="AK97" s="237">
        <f>'M4_FINAL '!J124</f>
        <v>14.5</v>
      </c>
      <c r="AL97" s="237">
        <f>'M4_FINAL '!K124</f>
        <v>12.33</v>
      </c>
      <c r="AM97" s="237" t="str">
        <f t="shared" si="23"/>
        <v>V</v>
      </c>
      <c r="AN97" s="237">
        <f>'M5-FINAL'!D123</f>
        <v>13.5</v>
      </c>
      <c r="AO97" s="237" t="str">
        <f>'M5-FINAL'!E123</f>
        <v/>
      </c>
      <c r="AP97" s="237">
        <f>'M5-FINAL'!F123</f>
        <v>13.5</v>
      </c>
      <c r="AQ97" s="237">
        <f>'M5-FINAL'!G123</f>
        <v>15</v>
      </c>
      <c r="AR97" s="237" t="str">
        <f>'M5-FINAL'!H123</f>
        <v/>
      </c>
      <c r="AS97" s="237">
        <f>'M5-FINAL'!I123</f>
        <v>15</v>
      </c>
      <c r="AT97" s="237">
        <f>'M5-FINAL'!J123</f>
        <v>11</v>
      </c>
      <c r="AU97" s="237" t="str">
        <f>'M5-FINAL'!K123</f>
        <v/>
      </c>
      <c r="AV97" s="237">
        <f>'M5-FINAL'!L123</f>
        <v>11</v>
      </c>
      <c r="AW97" s="237">
        <f>'M5-FINAL'!M123</f>
        <v>13.145000000000001</v>
      </c>
      <c r="AX97" s="237" t="str">
        <f t="shared" si="24"/>
        <v>V</v>
      </c>
      <c r="AY97" s="237">
        <f>'M6-FINAL'!D123</f>
        <v>12</v>
      </c>
      <c r="AZ97" s="237" t="str">
        <f>'M6-FINAL'!E123</f>
        <v/>
      </c>
      <c r="BA97" s="237">
        <f>'M6-FINAL'!F123</f>
        <v>12</v>
      </c>
      <c r="BB97" s="237">
        <f>'M6-FINAL'!G123</f>
        <v>12</v>
      </c>
      <c r="BC97" s="237" t="str">
        <f>'M6-FINAL'!H123</f>
        <v/>
      </c>
      <c r="BD97" s="237">
        <f>'M6-FINAL'!I123</f>
        <v>12</v>
      </c>
      <c r="BE97" s="237">
        <f>'M6-FINAL'!J123</f>
        <v>13.5</v>
      </c>
      <c r="BF97" s="237" t="str">
        <f>'M6-FINAL'!K123</f>
        <v/>
      </c>
      <c r="BG97" s="237">
        <f>'M6-FINAL'!L123</f>
        <v>13.5</v>
      </c>
      <c r="BH97" s="237">
        <f>'M6-FINAL'!M123</f>
        <v>12.45</v>
      </c>
      <c r="BI97" s="237" t="str">
        <f t="shared" si="25"/>
        <v>V</v>
      </c>
      <c r="BJ97" s="237">
        <f>M7_FINAL!E125</f>
        <v>18.5</v>
      </c>
      <c r="BK97" s="237" t="str">
        <f>M7_FINAL!F125</f>
        <v/>
      </c>
      <c r="BL97" s="237">
        <f>M7_FINAL!G125</f>
        <v>18.5</v>
      </c>
      <c r="BM97" s="237">
        <f>M7_FINAL!H125</f>
        <v>15</v>
      </c>
      <c r="BN97" s="237" t="str">
        <f>M7_FINAL!I125</f>
        <v/>
      </c>
      <c r="BO97" s="237">
        <f>M7_FINAL!J125</f>
        <v>15</v>
      </c>
      <c r="BP97" s="237">
        <f>M7_FINAL!K125</f>
        <v>16.54</v>
      </c>
      <c r="BQ97" s="237" t="str">
        <f t="shared" si="26"/>
        <v>V</v>
      </c>
      <c r="BR97" s="237">
        <f>M8FINAL!E125</f>
        <v>18</v>
      </c>
      <c r="BS97" s="237" t="str">
        <f>M8FINAL!F125</f>
        <v/>
      </c>
      <c r="BT97" s="237">
        <f>M8FINAL!G125</f>
        <v>18</v>
      </c>
      <c r="BU97" s="237">
        <f>M8FINAL!H125</f>
        <v>14.25</v>
      </c>
      <c r="BV97" s="237" t="str">
        <f>M8FINAL!I125</f>
        <v/>
      </c>
      <c r="BW97" s="237">
        <f>M8FINAL!J125</f>
        <v>14.25</v>
      </c>
      <c r="BX97" s="237">
        <f>M8FINAL!K125</f>
        <v>16.125</v>
      </c>
      <c r="BY97" s="237" t="str">
        <f t="shared" si="27"/>
        <v>V</v>
      </c>
      <c r="BZ97" s="237">
        <f t="shared" si="28"/>
        <v>13.2109375</v>
      </c>
      <c r="CA97" s="124" t="str">
        <f t="shared" si="29"/>
        <v xml:space="preserve">Admis(e) </v>
      </c>
      <c r="CB97" s="274" t="s">
        <v>393</v>
      </c>
      <c r="CC97" s="258">
        <v>89</v>
      </c>
    </row>
    <row r="98" spans="2:81">
      <c r="B98" s="101">
        <v>90</v>
      </c>
      <c r="C98" s="130" t="s">
        <v>368</v>
      </c>
      <c r="D98" s="128" t="s">
        <v>367</v>
      </c>
      <c r="E98" s="237">
        <f>'M1 FINAL'!D137</f>
        <v>14</v>
      </c>
      <c r="F98" s="237" t="str">
        <f>'M1 FINAL'!E137</f>
        <v/>
      </c>
      <c r="G98" s="237">
        <f>'M1 FINAL'!F137</f>
        <v>14</v>
      </c>
      <c r="H98" s="237">
        <f>'M1 FINAL'!G137</f>
        <v>12</v>
      </c>
      <c r="I98" s="237" t="str">
        <f>'M1 FINAL'!H137</f>
        <v/>
      </c>
      <c r="J98" s="237">
        <f>'M1 FINAL'!I137</f>
        <v>12</v>
      </c>
      <c r="K98" s="237">
        <f>'M1 FINAL'!J137</f>
        <v>14</v>
      </c>
      <c r="L98" s="237" t="str">
        <f>'M1 FINAL'!K137</f>
        <v/>
      </c>
      <c r="M98" s="237">
        <f>'M1 FINAL'!L137</f>
        <v>14</v>
      </c>
      <c r="N98" s="237">
        <f>'M1 FINAL'!M137</f>
        <v>13.25</v>
      </c>
      <c r="O98" s="237" t="str">
        <f t="shared" si="20"/>
        <v>V</v>
      </c>
      <c r="P98" s="237">
        <f>'M2 FINAL'!D137</f>
        <v>12</v>
      </c>
      <c r="Q98" s="237" t="str">
        <f>'M2 FINAL'!E137</f>
        <v/>
      </c>
      <c r="R98" s="237">
        <f>'M2 FINAL'!F137</f>
        <v>12</v>
      </c>
      <c r="S98" s="237">
        <f>'M2 FINAL'!G137</f>
        <v>8.5</v>
      </c>
      <c r="T98" s="237">
        <f>'M2 FINAL'!H137</f>
        <v>9.5</v>
      </c>
      <c r="U98" s="237">
        <f>'M2 FINAL'!I137</f>
        <v>9.5</v>
      </c>
      <c r="V98" s="237">
        <f>'M2 FINAL'!J137</f>
        <v>10.9</v>
      </c>
      <c r="W98" s="237" t="str">
        <f t="shared" si="21"/>
        <v>VPC</v>
      </c>
      <c r="X98" s="237">
        <f>'M3-FINAL'!E139</f>
        <v>4.625</v>
      </c>
      <c r="Y98" s="237">
        <f>'M3-FINAL'!F139</f>
        <v>6.5</v>
      </c>
      <c r="Z98" s="237">
        <f>'M3-FINAL'!G139</f>
        <v>6.5</v>
      </c>
      <c r="AA98" s="237">
        <f>'M3-FINAL'!H139</f>
        <v>11.75</v>
      </c>
      <c r="AB98" s="237">
        <f>'M3-FINAL'!I139</f>
        <v>12</v>
      </c>
      <c r="AC98" s="237">
        <f>'M3-FINAL'!J139</f>
        <v>12</v>
      </c>
      <c r="AD98" s="237">
        <f>'M3-FINAL'!K139</f>
        <v>9.25</v>
      </c>
      <c r="AE98" s="237" t="str">
        <f t="shared" si="22"/>
        <v>VPC</v>
      </c>
      <c r="AF98" s="237">
        <f>'M4_FINAL '!E138</f>
        <v>8.25</v>
      </c>
      <c r="AG98" s="237">
        <f>IF('M4_FINAL '!F138="","",'M4_FINAL '!F138)</f>
        <v>12</v>
      </c>
      <c r="AH98" s="237">
        <f>'M4_FINAL '!G138</f>
        <v>12</v>
      </c>
      <c r="AI98" s="237">
        <f>'M4_FINAL '!H138</f>
        <v>8</v>
      </c>
      <c r="AJ98" s="237">
        <f>IF('M4_FINAL '!I138="","",'M4_FINAL '!I138)</f>
        <v>12</v>
      </c>
      <c r="AK98" s="237">
        <f>'M4_FINAL '!J138</f>
        <v>12</v>
      </c>
      <c r="AL98" s="237">
        <f>'M4_FINAL '!K138</f>
        <v>12</v>
      </c>
      <c r="AM98" s="237" t="str">
        <f t="shared" si="23"/>
        <v>VAR</v>
      </c>
      <c r="AN98" s="237">
        <f>'M5-FINAL'!D137</f>
        <v>14.200000000000001</v>
      </c>
      <c r="AO98" s="237" t="str">
        <f>'M5-FINAL'!E137</f>
        <v/>
      </c>
      <c r="AP98" s="237">
        <f>'M5-FINAL'!F137</f>
        <v>14.200000000000001</v>
      </c>
      <c r="AQ98" s="237">
        <f>'M5-FINAL'!G137</f>
        <v>16</v>
      </c>
      <c r="AR98" s="237" t="str">
        <f>'M5-FINAL'!H137</f>
        <v/>
      </c>
      <c r="AS98" s="237">
        <f>'M5-FINAL'!I137</f>
        <v>16</v>
      </c>
      <c r="AT98" s="237">
        <f>'M5-FINAL'!J137</f>
        <v>13</v>
      </c>
      <c r="AU98" s="237" t="str">
        <f>'M5-FINAL'!K137</f>
        <v/>
      </c>
      <c r="AV98" s="237">
        <f>'M5-FINAL'!L137</f>
        <v>13</v>
      </c>
      <c r="AW98" s="237">
        <f>'M5-FINAL'!M137</f>
        <v>14.386000000000001</v>
      </c>
      <c r="AX98" s="237" t="str">
        <f t="shared" si="24"/>
        <v>V</v>
      </c>
      <c r="AY98" s="237">
        <f>'M6-FINAL'!D137</f>
        <v>13</v>
      </c>
      <c r="AZ98" s="237" t="str">
        <f>'M6-FINAL'!E137</f>
        <v/>
      </c>
      <c r="BA98" s="237">
        <f>'M6-FINAL'!F137</f>
        <v>13</v>
      </c>
      <c r="BB98" s="237">
        <f>'M6-FINAL'!G137</f>
        <v>13</v>
      </c>
      <c r="BC98" s="237" t="str">
        <f>'M6-FINAL'!H137</f>
        <v/>
      </c>
      <c r="BD98" s="237">
        <f>'M6-FINAL'!I137</f>
        <v>13</v>
      </c>
      <c r="BE98" s="237">
        <f>'M6-FINAL'!J137</f>
        <v>12.5</v>
      </c>
      <c r="BF98" s="237" t="str">
        <f>'M6-FINAL'!K137</f>
        <v/>
      </c>
      <c r="BG98" s="237">
        <f>'M6-FINAL'!L137</f>
        <v>12.5</v>
      </c>
      <c r="BH98" s="237">
        <f>'M6-FINAL'!M137</f>
        <v>12.85</v>
      </c>
      <c r="BI98" s="237" t="str">
        <f t="shared" si="25"/>
        <v>V</v>
      </c>
      <c r="BJ98" s="237">
        <f>M7_FINAL!E139</f>
        <v>18</v>
      </c>
      <c r="BK98" s="237" t="str">
        <f>M7_FINAL!F139</f>
        <v/>
      </c>
      <c r="BL98" s="237">
        <f>M7_FINAL!G139</f>
        <v>18</v>
      </c>
      <c r="BM98" s="237">
        <f>M7_FINAL!H139</f>
        <v>14.5</v>
      </c>
      <c r="BN98" s="237" t="str">
        <f>M7_FINAL!I139</f>
        <v/>
      </c>
      <c r="BO98" s="237">
        <f>M7_FINAL!J139</f>
        <v>14.5</v>
      </c>
      <c r="BP98" s="237">
        <f>M7_FINAL!K139</f>
        <v>16.04</v>
      </c>
      <c r="BQ98" s="237" t="str">
        <f t="shared" si="26"/>
        <v>V</v>
      </c>
      <c r="BR98" s="237">
        <f>M8FINAL!E139</f>
        <v>20</v>
      </c>
      <c r="BS98" s="237" t="str">
        <f>M8FINAL!F139</f>
        <v/>
      </c>
      <c r="BT98" s="237">
        <f>M8FINAL!G139</f>
        <v>20</v>
      </c>
      <c r="BU98" s="237">
        <f>M8FINAL!H139</f>
        <v>14</v>
      </c>
      <c r="BV98" s="237" t="str">
        <f>M8FINAL!I139</f>
        <v/>
      </c>
      <c r="BW98" s="237">
        <f>M8FINAL!J139</f>
        <v>14</v>
      </c>
      <c r="BX98" s="237">
        <f>M8FINAL!K139</f>
        <v>17</v>
      </c>
      <c r="BY98" s="237" t="str">
        <f t="shared" si="27"/>
        <v>V</v>
      </c>
      <c r="BZ98" s="237">
        <f t="shared" si="28"/>
        <v>13.209499999999998</v>
      </c>
      <c r="CA98" s="124" t="str">
        <f t="shared" si="29"/>
        <v xml:space="preserve">Admis(e) </v>
      </c>
      <c r="CB98" s="274" t="s">
        <v>368</v>
      </c>
      <c r="CC98" s="258">
        <v>90</v>
      </c>
    </row>
    <row r="99" spans="2:81">
      <c r="B99" s="102">
        <v>91</v>
      </c>
      <c r="C99" s="133" t="s">
        <v>553</v>
      </c>
      <c r="D99" s="132" t="s">
        <v>355</v>
      </c>
      <c r="E99" s="237">
        <f>'M1 FINAL'!D24</f>
        <v>12.600000000000001</v>
      </c>
      <c r="F99" s="237" t="str">
        <f>'M1 FINAL'!E24</f>
        <v/>
      </c>
      <c r="G99" s="237">
        <f>'M1 FINAL'!F24</f>
        <v>12.600000000000001</v>
      </c>
      <c r="H99" s="237">
        <f>'M1 FINAL'!G24</f>
        <v>9</v>
      </c>
      <c r="I99" s="237">
        <f>'M1 FINAL'!H24</f>
        <v>10</v>
      </c>
      <c r="J99" s="237">
        <f>'M1 FINAL'!I24</f>
        <v>10</v>
      </c>
      <c r="K99" s="237">
        <f>'M1 FINAL'!J24</f>
        <v>11</v>
      </c>
      <c r="L99" s="237">
        <f>'M1 FINAL'!K24</f>
        <v>12</v>
      </c>
      <c r="M99" s="237">
        <f>'M1 FINAL'!L24</f>
        <v>12</v>
      </c>
      <c r="N99" s="237">
        <f>'M1 FINAL'!M24</f>
        <v>11.475000000000001</v>
      </c>
      <c r="O99" s="237" t="str">
        <f t="shared" si="20"/>
        <v>VPC</v>
      </c>
      <c r="P99" s="237">
        <f>'M2 FINAL'!D24</f>
        <v>10.5</v>
      </c>
      <c r="Q99" s="237">
        <f>'M2 FINAL'!E24</f>
        <v>13</v>
      </c>
      <c r="R99" s="237">
        <f>'M2 FINAL'!F24</f>
        <v>12</v>
      </c>
      <c r="S99" s="237">
        <f>'M2 FINAL'!G24</f>
        <v>5</v>
      </c>
      <c r="T99" s="237">
        <f>'M2 FINAL'!H24</f>
        <v>10</v>
      </c>
      <c r="U99" s="237">
        <f>'M2 FINAL'!I24</f>
        <v>10</v>
      </c>
      <c r="V99" s="237">
        <f>'M2 FINAL'!J24</f>
        <v>11.120000000000001</v>
      </c>
      <c r="W99" s="237" t="str">
        <f t="shared" si="21"/>
        <v>VPC</v>
      </c>
      <c r="X99" s="237">
        <f>'M3-FINAL'!E26</f>
        <v>3.125</v>
      </c>
      <c r="Y99" s="237">
        <f>'M3-FINAL'!F26</f>
        <v>9.5</v>
      </c>
      <c r="Z99" s="237">
        <f>'M3-FINAL'!G26</f>
        <v>9.5</v>
      </c>
      <c r="AA99" s="237">
        <f>'M3-FINAL'!H26</f>
        <v>14.5</v>
      </c>
      <c r="AB99" s="237" t="str">
        <f>'M3-FINAL'!I26</f>
        <v/>
      </c>
      <c r="AC99" s="237">
        <f>'M3-FINAL'!J26</f>
        <v>14.5</v>
      </c>
      <c r="AD99" s="237">
        <f>'M3-FINAL'!K26</f>
        <v>12</v>
      </c>
      <c r="AE99" s="237" t="str">
        <f t="shared" si="22"/>
        <v>VAR</v>
      </c>
      <c r="AF99" s="237">
        <f>'M4_FINAL '!E25</f>
        <v>9</v>
      </c>
      <c r="AG99" s="237">
        <f>IF('M4_FINAL '!F25="","",'M4_FINAL '!F25)</f>
        <v>12</v>
      </c>
      <c r="AH99" s="237">
        <f>'M4_FINAL '!G25</f>
        <v>12</v>
      </c>
      <c r="AI99" s="237">
        <f>'M4_FINAL '!H25</f>
        <v>12.25</v>
      </c>
      <c r="AJ99" s="237" t="str">
        <f>IF('M4_FINAL '!I25="","",'M4_FINAL '!I25)</f>
        <v/>
      </c>
      <c r="AK99" s="237">
        <f>'M4_FINAL '!J25</f>
        <v>12.25</v>
      </c>
      <c r="AL99" s="237">
        <f>'M4_FINAL '!K25</f>
        <v>12.11</v>
      </c>
      <c r="AM99" s="237" t="str">
        <f t="shared" si="23"/>
        <v>VAR</v>
      </c>
      <c r="AN99" s="237">
        <f>'M5-FINAL'!D24</f>
        <v>13.1</v>
      </c>
      <c r="AO99" s="237" t="str">
        <f>'M5-FINAL'!E24</f>
        <v/>
      </c>
      <c r="AP99" s="237">
        <f>'M5-FINAL'!F24</f>
        <v>13.1</v>
      </c>
      <c r="AQ99" s="237">
        <f>'M5-FINAL'!G24</f>
        <v>13</v>
      </c>
      <c r="AR99" s="237" t="str">
        <f>'M5-FINAL'!H24</f>
        <v/>
      </c>
      <c r="AS99" s="237">
        <f>'M5-FINAL'!I24</f>
        <v>13</v>
      </c>
      <c r="AT99" s="237">
        <f>'M5-FINAL'!J24</f>
        <v>10.5</v>
      </c>
      <c r="AU99" s="237" t="str">
        <f>'M5-FINAL'!K24</f>
        <v/>
      </c>
      <c r="AV99" s="237">
        <f>'M5-FINAL'!L24</f>
        <v>10.5</v>
      </c>
      <c r="AW99" s="237">
        <f>'M5-FINAL'!M24</f>
        <v>12.183</v>
      </c>
      <c r="AX99" s="237" t="str">
        <f t="shared" si="24"/>
        <v>V</v>
      </c>
      <c r="AY99" s="237">
        <f>'M6-FINAL'!D24</f>
        <v>9.5</v>
      </c>
      <c r="AZ99" s="237">
        <f>'M6-FINAL'!E24</f>
        <v>12</v>
      </c>
      <c r="BA99" s="237">
        <f>'M6-FINAL'!F24</f>
        <v>12</v>
      </c>
      <c r="BB99" s="237">
        <f>'M6-FINAL'!G24</f>
        <v>9.5</v>
      </c>
      <c r="BC99" s="237">
        <f>'M6-FINAL'!H24</f>
        <v>12</v>
      </c>
      <c r="BD99" s="237">
        <f>'M6-FINAL'!I24</f>
        <v>12</v>
      </c>
      <c r="BE99" s="237">
        <f>'M6-FINAL'!J24</f>
        <v>12.5</v>
      </c>
      <c r="BF99" s="237" t="str">
        <f>'M6-FINAL'!K24</f>
        <v/>
      </c>
      <c r="BG99" s="237">
        <f>'M6-FINAL'!L24</f>
        <v>12.5</v>
      </c>
      <c r="BH99" s="237">
        <f>'M6-FINAL'!M24</f>
        <v>12.15</v>
      </c>
      <c r="BI99" s="237" t="str">
        <f t="shared" si="25"/>
        <v>VAR</v>
      </c>
      <c r="BJ99" s="237">
        <f>M7_FINAL!E26</f>
        <v>17.75</v>
      </c>
      <c r="BK99" s="237" t="str">
        <f>M7_FINAL!F26</f>
        <v/>
      </c>
      <c r="BL99" s="237">
        <f>M7_FINAL!G26</f>
        <v>17.75</v>
      </c>
      <c r="BM99" s="237">
        <f>M7_FINAL!H26</f>
        <v>17.5</v>
      </c>
      <c r="BN99" s="237" t="str">
        <f>M7_FINAL!I26</f>
        <v/>
      </c>
      <c r="BO99" s="237">
        <f>M7_FINAL!J26</f>
        <v>17.5</v>
      </c>
      <c r="BP99" s="237">
        <f>M7_FINAL!K26</f>
        <v>17.61</v>
      </c>
      <c r="BQ99" s="237" t="str">
        <f t="shared" si="26"/>
        <v>V</v>
      </c>
      <c r="BR99" s="237">
        <f>M8FINAL!E26</f>
        <v>20</v>
      </c>
      <c r="BS99" s="237" t="str">
        <f>M8FINAL!F26</f>
        <v/>
      </c>
      <c r="BT99" s="237">
        <f>M8FINAL!G26</f>
        <v>20</v>
      </c>
      <c r="BU99" s="237">
        <f>M8FINAL!H26</f>
        <v>14</v>
      </c>
      <c r="BV99" s="237" t="str">
        <f>M8FINAL!I26</f>
        <v/>
      </c>
      <c r="BW99" s="237">
        <f>M8FINAL!J26</f>
        <v>14</v>
      </c>
      <c r="BX99" s="237">
        <f>M8FINAL!K26</f>
        <v>17</v>
      </c>
      <c r="BY99" s="237" t="str">
        <f t="shared" si="27"/>
        <v>V</v>
      </c>
      <c r="BZ99" s="237">
        <f t="shared" si="28"/>
        <v>13.206</v>
      </c>
      <c r="CA99" s="124" t="str">
        <f t="shared" si="29"/>
        <v xml:space="preserve">Admis(e) </v>
      </c>
      <c r="CB99" s="278" t="s">
        <v>553</v>
      </c>
      <c r="CC99" s="258">
        <v>91</v>
      </c>
    </row>
    <row r="100" spans="2:81">
      <c r="B100" s="101">
        <v>92</v>
      </c>
      <c r="C100" s="129" t="s">
        <v>383</v>
      </c>
      <c r="D100" s="128" t="s">
        <v>382</v>
      </c>
      <c r="E100" s="237">
        <f>'M1 FINAL'!D128</f>
        <v>10.8</v>
      </c>
      <c r="F100" s="237">
        <f>'M1 FINAL'!E128</f>
        <v>12</v>
      </c>
      <c r="G100" s="237">
        <f>'M1 FINAL'!F128</f>
        <v>12</v>
      </c>
      <c r="H100" s="237">
        <f>'M1 FINAL'!G128</f>
        <v>10.5</v>
      </c>
      <c r="I100" s="237">
        <f>'M1 FINAL'!H128</f>
        <v>13</v>
      </c>
      <c r="J100" s="237">
        <f>'M1 FINAL'!I128</f>
        <v>12</v>
      </c>
      <c r="K100" s="237">
        <f>'M1 FINAL'!J128</f>
        <v>13.5</v>
      </c>
      <c r="L100" s="237" t="str">
        <f>'M1 FINAL'!K128</f>
        <v/>
      </c>
      <c r="M100" s="237">
        <f>'M1 FINAL'!L128</f>
        <v>13.5</v>
      </c>
      <c r="N100" s="237">
        <f>'M1 FINAL'!M128</f>
        <v>12.375</v>
      </c>
      <c r="O100" s="237" t="str">
        <f t="shared" si="20"/>
        <v>VAR</v>
      </c>
      <c r="P100" s="237">
        <f>'M2 FINAL'!D128</f>
        <v>10</v>
      </c>
      <c r="Q100" s="237">
        <f>'M2 FINAL'!E128</f>
        <v>17.5</v>
      </c>
      <c r="R100" s="237">
        <f>'M2 FINAL'!F128</f>
        <v>12</v>
      </c>
      <c r="S100" s="237">
        <f>'M2 FINAL'!G128</f>
        <v>11.25</v>
      </c>
      <c r="T100" s="237">
        <f>'M2 FINAL'!H128</f>
        <v>11.5</v>
      </c>
      <c r="U100" s="237">
        <f>'M2 FINAL'!I128</f>
        <v>11.5</v>
      </c>
      <c r="V100" s="237">
        <f>'M2 FINAL'!J128</f>
        <v>11.780000000000001</v>
      </c>
      <c r="W100" s="237" t="str">
        <f t="shared" si="21"/>
        <v>VPC</v>
      </c>
      <c r="X100" s="237">
        <f>'M3-FINAL'!E130</f>
        <v>10</v>
      </c>
      <c r="Y100" s="237">
        <f>'M3-FINAL'!F130</f>
        <v>16.25</v>
      </c>
      <c r="Z100" s="237">
        <f>'M3-FINAL'!G130</f>
        <v>12</v>
      </c>
      <c r="AA100" s="237">
        <f>'M3-FINAL'!H130</f>
        <v>10.75</v>
      </c>
      <c r="AB100" s="237">
        <f>'M3-FINAL'!I130</f>
        <v>12</v>
      </c>
      <c r="AC100" s="237">
        <f>'M3-FINAL'!J130</f>
        <v>12</v>
      </c>
      <c r="AD100" s="237">
        <f>'M3-FINAL'!K130</f>
        <v>12</v>
      </c>
      <c r="AE100" s="237" t="str">
        <f t="shared" si="22"/>
        <v>VAR</v>
      </c>
      <c r="AF100" s="237">
        <f>'M4_FINAL '!E129</f>
        <v>11</v>
      </c>
      <c r="AG100" s="237">
        <f>IF('M4_FINAL '!F129="","",'M4_FINAL '!F129)</f>
        <v>12</v>
      </c>
      <c r="AH100" s="237">
        <f>'M4_FINAL '!G129</f>
        <v>12</v>
      </c>
      <c r="AI100" s="237">
        <f>'M4_FINAL '!H129</f>
        <v>8.25</v>
      </c>
      <c r="AJ100" s="237">
        <f>IF('M4_FINAL '!I129="","",'M4_FINAL '!I129)</f>
        <v>12</v>
      </c>
      <c r="AK100" s="237">
        <f>'M4_FINAL '!J129</f>
        <v>12</v>
      </c>
      <c r="AL100" s="237">
        <f>'M4_FINAL '!K129</f>
        <v>12</v>
      </c>
      <c r="AM100" s="237" t="str">
        <f t="shared" si="23"/>
        <v>VAR</v>
      </c>
      <c r="AN100" s="237">
        <f>'M5-FINAL'!D128</f>
        <v>13</v>
      </c>
      <c r="AO100" s="237" t="str">
        <f>'M5-FINAL'!E128</f>
        <v/>
      </c>
      <c r="AP100" s="237">
        <f>'M5-FINAL'!F128</f>
        <v>13</v>
      </c>
      <c r="AQ100" s="237">
        <f>'M5-FINAL'!G128</f>
        <v>15</v>
      </c>
      <c r="AR100" s="237" t="str">
        <f>'M5-FINAL'!H128</f>
        <v/>
      </c>
      <c r="AS100" s="237">
        <f>'M5-FINAL'!I128</f>
        <v>15</v>
      </c>
      <c r="AT100" s="237">
        <f>'M5-FINAL'!J128</f>
        <v>12</v>
      </c>
      <c r="AU100" s="237" t="str">
        <f>'M5-FINAL'!K128</f>
        <v/>
      </c>
      <c r="AV100" s="237">
        <f>'M5-FINAL'!L128</f>
        <v>12</v>
      </c>
      <c r="AW100" s="237">
        <f>'M5-FINAL'!M128</f>
        <v>13.32</v>
      </c>
      <c r="AX100" s="237" t="str">
        <f t="shared" si="24"/>
        <v>V</v>
      </c>
      <c r="AY100" s="237">
        <f>'M6-FINAL'!D128</f>
        <v>11.5</v>
      </c>
      <c r="AZ100" s="237">
        <f>'M6-FINAL'!E128</f>
        <v>12</v>
      </c>
      <c r="BA100" s="237">
        <f>'M6-FINAL'!F128</f>
        <v>12</v>
      </c>
      <c r="BB100" s="237">
        <f>'M6-FINAL'!G128</f>
        <v>11.5</v>
      </c>
      <c r="BC100" s="237">
        <f>'M6-FINAL'!H128</f>
        <v>12</v>
      </c>
      <c r="BD100" s="237">
        <f>'M6-FINAL'!I128</f>
        <v>12</v>
      </c>
      <c r="BE100" s="237">
        <f>'M6-FINAL'!J128</f>
        <v>12.5</v>
      </c>
      <c r="BF100" s="237" t="str">
        <f>'M6-FINAL'!K128</f>
        <v/>
      </c>
      <c r="BG100" s="237">
        <f>'M6-FINAL'!L128</f>
        <v>12.5</v>
      </c>
      <c r="BH100" s="237">
        <f>'M6-FINAL'!M128</f>
        <v>12.15</v>
      </c>
      <c r="BI100" s="237" t="str">
        <f t="shared" si="25"/>
        <v>VAR</v>
      </c>
      <c r="BJ100" s="237">
        <f>M7_FINAL!E130</f>
        <v>17.5</v>
      </c>
      <c r="BK100" s="237" t="str">
        <f>M7_FINAL!F130</f>
        <v/>
      </c>
      <c r="BL100" s="237">
        <f>M7_FINAL!G130</f>
        <v>17.5</v>
      </c>
      <c r="BM100" s="237">
        <f>M7_FINAL!H130</f>
        <v>13</v>
      </c>
      <c r="BN100" s="237" t="str">
        <f>M7_FINAL!I130</f>
        <v/>
      </c>
      <c r="BO100" s="237">
        <f>M7_FINAL!J130</f>
        <v>13</v>
      </c>
      <c r="BP100" s="237">
        <f>M7_FINAL!K130</f>
        <v>14.98</v>
      </c>
      <c r="BQ100" s="237" t="str">
        <f t="shared" si="26"/>
        <v>V</v>
      </c>
      <c r="BR100" s="237">
        <f>M8FINAL!E130</f>
        <v>20</v>
      </c>
      <c r="BS100" s="237" t="str">
        <f>M8FINAL!F130</f>
        <v/>
      </c>
      <c r="BT100" s="237">
        <f>M8FINAL!G130</f>
        <v>20</v>
      </c>
      <c r="BU100" s="237">
        <f>M8FINAL!H130</f>
        <v>14</v>
      </c>
      <c r="BV100" s="237" t="str">
        <f>M8FINAL!I130</f>
        <v/>
      </c>
      <c r="BW100" s="237">
        <f>M8FINAL!J130</f>
        <v>14</v>
      </c>
      <c r="BX100" s="237">
        <f>M8FINAL!K130</f>
        <v>17</v>
      </c>
      <c r="BY100" s="237" t="str">
        <f t="shared" si="27"/>
        <v>V</v>
      </c>
      <c r="BZ100" s="237">
        <f t="shared" si="28"/>
        <v>13.200625</v>
      </c>
      <c r="CA100" s="124" t="str">
        <f t="shared" si="29"/>
        <v xml:space="preserve">Admis(e) </v>
      </c>
      <c r="CB100" s="275" t="s">
        <v>383</v>
      </c>
      <c r="CC100" s="258">
        <v>92</v>
      </c>
    </row>
    <row r="101" spans="2:81" s="95" customFormat="1">
      <c r="B101" s="102">
        <v>93</v>
      </c>
      <c r="C101" s="129" t="s">
        <v>403</v>
      </c>
      <c r="D101" s="128" t="s">
        <v>402</v>
      </c>
      <c r="E101" s="237">
        <f>'M1 FINAL'!D118</f>
        <v>11.6</v>
      </c>
      <c r="F101" s="237">
        <f>'M1 FINAL'!E118</f>
        <v>12</v>
      </c>
      <c r="G101" s="237">
        <f>'M1 FINAL'!F118</f>
        <v>12</v>
      </c>
      <c r="H101" s="237">
        <f>'M1 FINAL'!G118</f>
        <v>7.5</v>
      </c>
      <c r="I101" s="237">
        <f>'M1 FINAL'!H118</f>
        <v>13</v>
      </c>
      <c r="J101" s="237">
        <f>'M1 FINAL'!I118</f>
        <v>12</v>
      </c>
      <c r="K101" s="237">
        <f>'M1 FINAL'!J118</f>
        <v>16.5</v>
      </c>
      <c r="L101" s="237" t="str">
        <f>'M1 FINAL'!K118</f>
        <v/>
      </c>
      <c r="M101" s="237">
        <f>'M1 FINAL'!L118</f>
        <v>16.5</v>
      </c>
      <c r="N101" s="237">
        <f>'M1 FINAL'!M118</f>
        <v>13.125</v>
      </c>
      <c r="O101" s="237" t="str">
        <f t="shared" si="20"/>
        <v>VAR</v>
      </c>
      <c r="P101" s="237">
        <f>'M2 FINAL'!D118</f>
        <v>10.5</v>
      </c>
      <c r="Q101" s="237">
        <f>'M2 FINAL'!E118</f>
        <v>19</v>
      </c>
      <c r="R101" s="237">
        <f>'M2 FINAL'!F118</f>
        <v>12</v>
      </c>
      <c r="S101" s="237">
        <f>'M2 FINAL'!G118</f>
        <v>8</v>
      </c>
      <c r="T101" s="237">
        <f>'M2 FINAL'!H118</f>
        <v>11</v>
      </c>
      <c r="U101" s="237">
        <f>'M2 FINAL'!I118</f>
        <v>11</v>
      </c>
      <c r="V101" s="237">
        <f>'M2 FINAL'!J118</f>
        <v>11.56</v>
      </c>
      <c r="W101" s="237" t="str">
        <f t="shared" si="21"/>
        <v>VPC</v>
      </c>
      <c r="X101" s="237">
        <f>'M3-FINAL'!E120</f>
        <v>3.25</v>
      </c>
      <c r="Y101" s="237">
        <f>'M3-FINAL'!F120</f>
        <v>6.25</v>
      </c>
      <c r="Z101" s="237">
        <f>'M3-FINAL'!G120</f>
        <v>6.25</v>
      </c>
      <c r="AA101" s="237">
        <f>'M3-FINAL'!H120</f>
        <v>13.25</v>
      </c>
      <c r="AB101" s="237" t="str">
        <f>'M3-FINAL'!I120</f>
        <v/>
      </c>
      <c r="AC101" s="237">
        <f>'M3-FINAL'!J120</f>
        <v>13.25</v>
      </c>
      <c r="AD101" s="237">
        <f>'M3-FINAL'!K120</f>
        <v>9.75</v>
      </c>
      <c r="AE101" s="237" t="str">
        <f t="shared" si="22"/>
        <v>VPC</v>
      </c>
      <c r="AF101" s="237">
        <f>'M4_FINAL '!E119</f>
        <v>12.25</v>
      </c>
      <c r="AG101" s="237" t="str">
        <f>IF('M4_FINAL '!F119="","",'M4_FINAL '!F119)</f>
        <v/>
      </c>
      <c r="AH101" s="237">
        <f>'M4_FINAL '!G119</f>
        <v>12.25</v>
      </c>
      <c r="AI101" s="237">
        <f>'M4_FINAL '!H119</f>
        <v>13.5</v>
      </c>
      <c r="AJ101" s="237" t="str">
        <f>IF('M4_FINAL '!I119="","",'M4_FINAL '!I119)</f>
        <v/>
      </c>
      <c r="AK101" s="237">
        <f>'M4_FINAL '!J119</f>
        <v>13.5</v>
      </c>
      <c r="AL101" s="237">
        <f>'M4_FINAL '!K119</f>
        <v>12.8</v>
      </c>
      <c r="AM101" s="237" t="str">
        <f t="shared" si="23"/>
        <v>V</v>
      </c>
      <c r="AN101" s="237">
        <f>'M5-FINAL'!D118</f>
        <v>13.5</v>
      </c>
      <c r="AO101" s="237" t="str">
        <f>'M5-FINAL'!E118</f>
        <v/>
      </c>
      <c r="AP101" s="237">
        <f>'M5-FINAL'!F118</f>
        <v>13.5</v>
      </c>
      <c r="AQ101" s="237">
        <f>'M5-FINAL'!G118</f>
        <v>15</v>
      </c>
      <c r="AR101" s="237" t="str">
        <f>'M5-FINAL'!H118</f>
        <v/>
      </c>
      <c r="AS101" s="237">
        <f>'M5-FINAL'!I118</f>
        <v>15</v>
      </c>
      <c r="AT101" s="237">
        <f>'M5-FINAL'!J118</f>
        <v>12</v>
      </c>
      <c r="AU101" s="237" t="str">
        <f>'M5-FINAL'!K118</f>
        <v/>
      </c>
      <c r="AV101" s="237">
        <f>'M5-FINAL'!L118</f>
        <v>12</v>
      </c>
      <c r="AW101" s="237">
        <f>'M5-FINAL'!M118</f>
        <v>13.485000000000001</v>
      </c>
      <c r="AX101" s="237" t="str">
        <f t="shared" si="24"/>
        <v>V</v>
      </c>
      <c r="AY101" s="237">
        <f>'M6-FINAL'!D118</f>
        <v>7</v>
      </c>
      <c r="AZ101" s="237">
        <f>'M6-FINAL'!E118</f>
        <v>12</v>
      </c>
      <c r="BA101" s="237">
        <f>'M6-FINAL'!F118</f>
        <v>12</v>
      </c>
      <c r="BB101" s="237">
        <f>'M6-FINAL'!G118</f>
        <v>7</v>
      </c>
      <c r="BC101" s="237">
        <f>'M6-FINAL'!H118</f>
        <v>12</v>
      </c>
      <c r="BD101" s="237">
        <f>'M6-FINAL'!I118</f>
        <v>12</v>
      </c>
      <c r="BE101" s="237">
        <f>'M6-FINAL'!J118</f>
        <v>12</v>
      </c>
      <c r="BF101" s="237" t="str">
        <f>'M6-FINAL'!K118</f>
        <v/>
      </c>
      <c r="BG101" s="237">
        <f>'M6-FINAL'!L118</f>
        <v>12</v>
      </c>
      <c r="BH101" s="237">
        <f>'M6-FINAL'!M118</f>
        <v>12</v>
      </c>
      <c r="BI101" s="237" t="str">
        <f t="shared" si="25"/>
        <v>VAR</v>
      </c>
      <c r="BJ101" s="237">
        <f>M7_FINAL!E120</f>
        <v>17.75</v>
      </c>
      <c r="BK101" s="237" t="str">
        <f>M7_FINAL!F120</f>
        <v/>
      </c>
      <c r="BL101" s="237">
        <f>M7_FINAL!G120</f>
        <v>17.75</v>
      </c>
      <c r="BM101" s="237">
        <f>M7_FINAL!H120</f>
        <v>15</v>
      </c>
      <c r="BN101" s="237" t="str">
        <f>M7_FINAL!I120</f>
        <v/>
      </c>
      <c r="BO101" s="237">
        <f>M7_FINAL!J120</f>
        <v>15</v>
      </c>
      <c r="BP101" s="237">
        <f>M7_FINAL!K120</f>
        <v>16.21</v>
      </c>
      <c r="BQ101" s="237" t="str">
        <f t="shared" si="26"/>
        <v>V</v>
      </c>
      <c r="BR101" s="237">
        <f>M8FINAL!E120</f>
        <v>20</v>
      </c>
      <c r="BS101" s="237" t="str">
        <f>M8FINAL!F120</f>
        <v/>
      </c>
      <c r="BT101" s="237">
        <f>M8FINAL!G120</f>
        <v>20</v>
      </c>
      <c r="BU101" s="237">
        <f>M8FINAL!H120</f>
        <v>13.25</v>
      </c>
      <c r="BV101" s="237" t="str">
        <f>M8FINAL!I120</f>
        <v/>
      </c>
      <c r="BW101" s="237">
        <f>M8FINAL!J120</f>
        <v>13.25</v>
      </c>
      <c r="BX101" s="237">
        <f>M8FINAL!K120</f>
        <v>16.625</v>
      </c>
      <c r="BY101" s="237" t="str">
        <f t="shared" si="27"/>
        <v>V</v>
      </c>
      <c r="BZ101" s="237">
        <f t="shared" si="28"/>
        <v>13.194375000000001</v>
      </c>
      <c r="CA101" s="124" t="str">
        <f t="shared" si="29"/>
        <v xml:space="preserve">Admis(e) </v>
      </c>
      <c r="CB101" s="275" t="s">
        <v>403</v>
      </c>
      <c r="CC101" s="258">
        <v>93</v>
      </c>
    </row>
    <row r="102" spans="2:81">
      <c r="B102" s="101">
        <v>94</v>
      </c>
      <c r="C102" s="129" t="s">
        <v>335</v>
      </c>
      <c r="D102" s="128" t="s">
        <v>334</v>
      </c>
      <c r="E102" s="237">
        <f>'M1 FINAL'!D156</f>
        <v>7.4</v>
      </c>
      <c r="F102" s="237">
        <f>'M1 FINAL'!E156</f>
        <v>11.5</v>
      </c>
      <c r="G102" s="237">
        <f>'M1 FINAL'!F156</f>
        <v>11.5</v>
      </c>
      <c r="H102" s="237">
        <f>'M1 FINAL'!G156</f>
        <v>10</v>
      </c>
      <c r="I102" s="237">
        <f>'M1 FINAL'!H156</f>
        <v>13</v>
      </c>
      <c r="J102" s="237">
        <f>'M1 FINAL'!I156</f>
        <v>12</v>
      </c>
      <c r="K102" s="237">
        <f>'M1 FINAL'!J156</f>
        <v>15</v>
      </c>
      <c r="L102" s="237" t="str">
        <f>'M1 FINAL'!K156</f>
        <v/>
      </c>
      <c r="M102" s="237">
        <f>'M1 FINAL'!L156</f>
        <v>15</v>
      </c>
      <c r="N102" s="237">
        <f>'M1 FINAL'!M156</f>
        <v>12.5625</v>
      </c>
      <c r="O102" s="237" t="str">
        <f t="shared" si="20"/>
        <v>VAR</v>
      </c>
      <c r="P102" s="237">
        <f>'M2 FINAL'!D156</f>
        <v>14</v>
      </c>
      <c r="Q102" s="237" t="str">
        <f>'M2 FINAL'!E156</f>
        <v/>
      </c>
      <c r="R102" s="237">
        <f>'M2 FINAL'!F156</f>
        <v>14</v>
      </c>
      <c r="S102" s="237">
        <f>'M2 FINAL'!G156</f>
        <v>11.25</v>
      </c>
      <c r="T102" s="237" t="str">
        <f>'M2 FINAL'!H156</f>
        <v/>
      </c>
      <c r="U102" s="237">
        <f>'M2 FINAL'!I156</f>
        <v>11.25</v>
      </c>
      <c r="V102" s="237">
        <f>'M2 FINAL'!J156</f>
        <v>12.790000000000001</v>
      </c>
      <c r="W102" s="237" t="str">
        <f t="shared" si="21"/>
        <v>V</v>
      </c>
      <c r="X102" s="237">
        <f>'M3-FINAL'!E158</f>
        <v>13.625</v>
      </c>
      <c r="Y102" s="237" t="str">
        <f>'M3-FINAL'!F158</f>
        <v/>
      </c>
      <c r="Z102" s="237">
        <f>'M3-FINAL'!G158</f>
        <v>13.625</v>
      </c>
      <c r="AA102" s="237">
        <f>'M3-FINAL'!H158</f>
        <v>16.25</v>
      </c>
      <c r="AB102" s="237" t="str">
        <f>'M3-FINAL'!I158</f>
        <v/>
      </c>
      <c r="AC102" s="237">
        <f>'M3-FINAL'!J158</f>
        <v>16.25</v>
      </c>
      <c r="AD102" s="237">
        <f>'M3-FINAL'!K158</f>
        <v>14.9375</v>
      </c>
      <c r="AE102" s="237" t="str">
        <f t="shared" si="22"/>
        <v>V</v>
      </c>
      <c r="AF102" s="237">
        <f>'M4_FINAL '!E157</f>
        <v>12.125</v>
      </c>
      <c r="AG102" s="237" t="str">
        <f>IF('M4_FINAL '!F157="","",'M4_FINAL '!F157)</f>
        <v/>
      </c>
      <c r="AH102" s="237">
        <f>'M4_FINAL '!G157</f>
        <v>12.125</v>
      </c>
      <c r="AI102" s="237">
        <f>'M4_FINAL '!H157</f>
        <v>9</v>
      </c>
      <c r="AJ102" s="237">
        <f>IF('M4_FINAL '!I157="","",'M4_FINAL '!I157)</f>
        <v>11.5</v>
      </c>
      <c r="AK102" s="237">
        <f>'M4_FINAL '!J157</f>
        <v>11.5</v>
      </c>
      <c r="AL102" s="237">
        <f>'M4_FINAL '!K157</f>
        <v>11.850000000000001</v>
      </c>
      <c r="AM102" s="237" t="str">
        <f t="shared" si="23"/>
        <v>VPC</v>
      </c>
      <c r="AN102" s="237">
        <f>'M5-FINAL'!D156</f>
        <v>12</v>
      </c>
      <c r="AO102" s="237" t="str">
        <f>'M5-FINAL'!E156</f>
        <v/>
      </c>
      <c r="AP102" s="237">
        <f>'M5-FINAL'!F156</f>
        <v>12</v>
      </c>
      <c r="AQ102" s="237">
        <f>'M5-FINAL'!G156</f>
        <v>15</v>
      </c>
      <c r="AR102" s="237" t="str">
        <f>'M5-FINAL'!H156</f>
        <v/>
      </c>
      <c r="AS102" s="237">
        <f>'M5-FINAL'!I156</f>
        <v>15</v>
      </c>
      <c r="AT102" s="237">
        <f>'M5-FINAL'!J156</f>
        <v>10.5</v>
      </c>
      <c r="AU102" s="237" t="str">
        <f>'M5-FINAL'!K156</f>
        <v/>
      </c>
      <c r="AV102" s="237">
        <f>'M5-FINAL'!L156</f>
        <v>10.5</v>
      </c>
      <c r="AW102" s="237">
        <f>'M5-FINAL'!M156</f>
        <v>12.48</v>
      </c>
      <c r="AX102" s="237" t="str">
        <f t="shared" si="24"/>
        <v>V</v>
      </c>
      <c r="AY102" s="237">
        <f>'M6-FINAL'!D156</f>
        <v>11</v>
      </c>
      <c r="AZ102" s="237">
        <f>'M6-FINAL'!E156</f>
        <v>12</v>
      </c>
      <c r="BA102" s="237">
        <f>'M6-FINAL'!F156</f>
        <v>12</v>
      </c>
      <c r="BB102" s="237">
        <f>'M6-FINAL'!G156</f>
        <v>11</v>
      </c>
      <c r="BC102" s="237">
        <f>'M6-FINAL'!H156</f>
        <v>12</v>
      </c>
      <c r="BD102" s="237">
        <f>'M6-FINAL'!I156</f>
        <v>12</v>
      </c>
      <c r="BE102" s="237">
        <f>'M6-FINAL'!J156</f>
        <v>13</v>
      </c>
      <c r="BF102" s="237" t="str">
        <f>'M6-FINAL'!K156</f>
        <v/>
      </c>
      <c r="BG102" s="237">
        <f>'M6-FINAL'!L156</f>
        <v>13</v>
      </c>
      <c r="BH102" s="237">
        <f>'M6-FINAL'!M156</f>
        <v>12.3</v>
      </c>
      <c r="BI102" s="237" t="str">
        <f t="shared" si="25"/>
        <v>VAR</v>
      </c>
      <c r="BJ102" s="237">
        <f>M7_FINAL!E158</f>
        <v>17.25</v>
      </c>
      <c r="BK102" s="237" t="str">
        <f>M7_FINAL!F158</f>
        <v/>
      </c>
      <c r="BL102" s="237">
        <f>M7_FINAL!G158</f>
        <v>17.25</v>
      </c>
      <c r="BM102" s="237">
        <f>M7_FINAL!H158</f>
        <v>13</v>
      </c>
      <c r="BN102" s="237" t="str">
        <f>M7_FINAL!I158</f>
        <v/>
      </c>
      <c r="BO102" s="237">
        <f>M7_FINAL!J158</f>
        <v>13</v>
      </c>
      <c r="BP102" s="237">
        <f>M7_FINAL!K158</f>
        <v>14.870000000000001</v>
      </c>
      <c r="BQ102" s="237" t="str">
        <f t="shared" si="26"/>
        <v>V</v>
      </c>
      <c r="BR102" s="237">
        <f>M8FINAL!E158</f>
        <v>14</v>
      </c>
      <c r="BS102" s="237" t="str">
        <f>M8FINAL!F158</f>
        <v/>
      </c>
      <c r="BT102" s="237">
        <f>M8FINAL!G158</f>
        <v>14</v>
      </c>
      <c r="BU102" s="237">
        <f>M8FINAL!H158</f>
        <v>13.5</v>
      </c>
      <c r="BV102" s="237" t="str">
        <f>M8FINAL!I158</f>
        <v/>
      </c>
      <c r="BW102" s="237">
        <f>M8FINAL!J158</f>
        <v>13.5</v>
      </c>
      <c r="BX102" s="237">
        <f>M8FINAL!K158</f>
        <v>13.75</v>
      </c>
      <c r="BY102" s="237" t="str">
        <f t="shared" si="27"/>
        <v>V</v>
      </c>
      <c r="BZ102" s="237">
        <f t="shared" si="28"/>
        <v>13.192500000000001</v>
      </c>
      <c r="CA102" s="124" t="str">
        <f t="shared" si="29"/>
        <v xml:space="preserve">Admis(e) </v>
      </c>
      <c r="CB102" s="275" t="s">
        <v>335</v>
      </c>
      <c r="CC102" s="258">
        <v>94</v>
      </c>
    </row>
    <row r="103" spans="2:81">
      <c r="B103" s="102">
        <v>95</v>
      </c>
      <c r="C103" s="130" t="s">
        <v>308</v>
      </c>
      <c r="D103" s="128" t="s">
        <v>307</v>
      </c>
      <c r="E103" s="237">
        <f>'M1 FINAL'!D172</f>
        <v>12</v>
      </c>
      <c r="F103" s="237" t="str">
        <f>'M1 FINAL'!E172</f>
        <v/>
      </c>
      <c r="G103" s="237">
        <f>'M1 FINAL'!F172</f>
        <v>12</v>
      </c>
      <c r="H103" s="237">
        <f>'M1 FINAL'!G172</f>
        <v>10</v>
      </c>
      <c r="I103" s="237" t="str">
        <f>'M1 FINAL'!H172</f>
        <v/>
      </c>
      <c r="J103" s="237">
        <f>'M1 FINAL'!I172</f>
        <v>10</v>
      </c>
      <c r="K103" s="237">
        <f>'M1 FINAL'!J172</f>
        <v>15.5</v>
      </c>
      <c r="L103" s="237" t="str">
        <f>'M1 FINAL'!K172</f>
        <v/>
      </c>
      <c r="M103" s="237">
        <f>'M1 FINAL'!L172</f>
        <v>15.5</v>
      </c>
      <c r="N103" s="237">
        <f>'M1 FINAL'!M172</f>
        <v>12.125</v>
      </c>
      <c r="O103" s="237" t="str">
        <f t="shared" si="20"/>
        <v>V</v>
      </c>
      <c r="P103" s="237">
        <f>'M2 FINAL'!D172</f>
        <v>14.75</v>
      </c>
      <c r="Q103" s="237" t="str">
        <f>'M2 FINAL'!E172</f>
        <v/>
      </c>
      <c r="R103" s="237">
        <f>'M2 FINAL'!F172</f>
        <v>14.75</v>
      </c>
      <c r="S103" s="237">
        <f>'M2 FINAL'!G172</f>
        <v>7.75</v>
      </c>
      <c r="T103" s="237">
        <f>'M2 FINAL'!H172</f>
        <v>8</v>
      </c>
      <c r="U103" s="237">
        <f>'M2 FINAL'!I172</f>
        <v>8</v>
      </c>
      <c r="V103" s="237">
        <f>'M2 FINAL'!J172</f>
        <v>11.780000000000001</v>
      </c>
      <c r="W103" s="237" t="str">
        <f t="shared" si="21"/>
        <v>VPC</v>
      </c>
      <c r="X103" s="237">
        <f>'M3-FINAL'!E174</f>
        <v>4.375</v>
      </c>
      <c r="Y103" s="237">
        <f>'M3-FINAL'!F174</f>
        <v>3.5</v>
      </c>
      <c r="Z103" s="237">
        <f>'M3-FINAL'!G174</f>
        <v>4.375</v>
      </c>
      <c r="AA103" s="237">
        <f>'M3-FINAL'!H174</f>
        <v>12.5</v>
      </c>
      <c r="AB103" s="237" t="str">
        <f>'M3-FINAL'!I174</f>
        <v/>
      </c>
      <c r="AC103" s="237">
        <f>'M3-FINAL'!J174</f>
        <v>12.5</v>
      </c>
      <c r="AD103" s="237">
        <f>'M3-FINAL'!K174</f>
        <v>8.4375</v>
      </c>
      <c r="AE103" s="237" t="str">
        <f t="shared" si="22"/>
        <v>NV</v>
      </c>
      <c r="AF103" s="237">
        <f>'M4_FINAL '!E173</f>
        <v>7.25</v>
      </c>
      <c r="AG103" s="237">
        <f>IF('M4_FINAL '!F173="","",'M4_FINAL '!F173)</f>
        <v>11.75</v>
      </c>
      <c r="AH103" s="237">
        <f>'M4_FINAL '!G173</f>
        <v>11.75</v>
      </c>
      <c r="AI103" s="237">
        <f>'M4_FINAL '!H173</f>
        <v>8.75</v>
      </c>
      <c r="AJ103" s="237">
        <f>IF('M4_FINAL '!I173="","",'M4_FINAL '!I173)</f>
        <v>9.5</v>
      </c>
      <c r="AK103" s="237">
        <f>'M4_FINAL '!J173</f>
        <v>9.5</v>
      </c>
      <c r="AL103" s="237">
        <f>'M4_FINAL '!K173</f>
        <v>10.760000000000002</v>
      </c>
      <c r="AM103" s="237" t="str">
        <f t="shared" si="23"/>
        <v>VPC</v>
      </c>
      <c r="AN103" s="237">
        <f>'M5-FINAL'!D172</f>
        <v>12</v>
      </c>
      <c r="AO103" s="237" t="str">
        <f>'M5-FINAL'!E172</f>
        <v/>
      </c>
      <c r="AP103" s="237">
        <f>'M5-FINAL'!F172</f>
        <v>12</v>
      </c>
      <c r="AQ103" s="237">
        <f>'M5-FINAL'!G172</f>
        <v>14</v>
      </c>
      <c r="AR103" s="237" t="str">
        <f>'M5-FINAL'!H172</f>
        <v/>
      </c>
      <c r="AS103" s="237">
        <f>'M5-FINAL'!I172</f>
        <v>14</v>
      </c>
      <c r="AT103" s="237">
        <f>'M5-FINAL'!J172</f>
        <v>15</v>
      </c>
      <c r="AU103" s="237" t="str">
        <f>'M5-FINAL'!K172</f>
        <v/>
      </c>
      <c r="AV103" s="237">
        <f>'M5-FINAL'!L172</f>
        <v>15</v>
      </c>
      <c r="AW103" s="237">
        <f>'M5-FINAL'!M172</f>
        <v>13.68</v>
      </c>
      <c r="AX103" s="237" t="str">
        <f t="shared" si="24"/>
        <v>V</v>
      </c>
      <c r="AY103" s="237">
        <f>'M6-FINAL'!D172</f>
        <v>16.5</v>
      </c>
      <c r="AZ103" s="237" t="str">
        <f>'M6-FINAL'!E172</f>
        <v/>
      </c>
      <c r="BA103" s="237">
        <f>'M6-FINAL'!F172</f>
        <v>16.5</v>
      </c>
      <c r="BB103" s="237">
        <f>'M6-FINAL'!G172</f>
        <v>16.5</v>
      </c>
      <c r="BC103" s="237" t="str">
        <f>'M6-FINAL'!H172</f>
        <v/>
      </c>
      <c r="BD103" s="237">
        <f>'M6-FINAL'!I172</f>
        <v>16.5</v>
      </c>
      <c r="BE103" s="237">
        <f>'M6-FINAL'!J172</f>
        <v>13</v>
      </c>
      <c r="BF103" s="237" t="str">
        <f>'M6-FINAL'!K172</f>
        <v/>
      </c>
      <c r="BG103" s="237">
        <f>'M6-FINAL'!L172</f>
        <v>13</v>
      </c>
      <c r="BH103" s="237">
        <f>'M6-FINAL'!M172</f>
        <v>15.450000000000001</v>
      </c>
      <c r="BI103" s="237" t="str">
        <f t="shared" si="25"/>
        <v>V</v>
      </c>
      <c r="BJ103" s="237">
        <f>M7_FINAL!E174</f>
        <v>16.75</v>
      </c>
      <c r="BK103" s="237" t="str">
        <f>M7_FINAL!F174</f>
        <v/>
      </c>
      <c r="BL103" s="237">
        <f>M7_FINAL!G174</f>
        <v>16.75</v>
      </c>
      <c r="BM103" s="237">
        <f>M7_FINAL!H174</f>
        <v>15.5</v>
      </c>
      <c r="BN103" s="237" t="str">
        <f>M7_FINAL!I174</f>
        <v/>
      </c>
      <c r="BO103" s="237">
        <f>M7_FINAL!J174</f>
        <v>15.5</v>
      </c>
      <c r="BP103" s="237">
        <f>M7_FINAL!K174</f>
        <v>16.05</v>
      </c>
      <c r="BQ103" s="237" t="str">
        <f t="shared" si="26"/>
        <v>V</v>
      </c>
      <c r="BR103" s="237">
        <f>M8FINAL!E174</f>
        <v>20</v>
      </c>
      <c r="BS103" s="237" t="str">
        <f>M8FINAL!F174</f>
        <v/>
      </c>
      <c r="BT103" s="237">
        <f>M8FINAL!G174</f>
        <v>20</v>
      </c>
      <c r="BU103" s="237">
        <f>M8FINAL!H174</f>
        <v>14.5</v>
      </c>
      <c r="BV103" s="237" t="str">
        <f>M8FINAL!I174</f>
        <v/>
      </c>
      <c r="BW103" s="237">
        <f>M8FINAL!J174</f>
        <v>14.5</v>
      </c>
      <c r="BX103" s="237">
        <f>M8FINAL!K174</f>
        <v>17.25</v>
      </c>
      <c r="BY103" s="237" t="str">
        <f t="shared" si="27"/>
        <v>V</v>
      </c>
      <c r="BZ103" s="237">
        <f t="shared" si="28"/>
        <v>13.1915625</v>
      </c>
      <c r="CA103" s="272" t="s">
        <v>626</v>
      </c>
      <c r="CB103" s="274" t="s">
        <v>308</v>
      </c>
      <c r="CC103" s="258">
        <v>95</v>
      </c>
    </row>
    <row r="104" spans="2:81">
      <c r="B104" s="101">
        <v>96</v>
      </c>
      <c r="C104" s="133" t="s">
        <v>442</v>
      </c>
      <c r="D104" s="132" t="s">
        <v>441</v>
      </c>
      <c r="E104" s="237">
        <f>'M1 FINAL'!D94</f>
        <v>11.9</v>
      </c>
      <c r="F104" s="237">
        <f>'M1 FINAL'!E94</f>
        <v>12</v>
      </c>
      <c r="G104" s="237">
        <f>'M1 FINAL'!F94</f>
        <v>12</v>
      </c>
      <c r="H104" s="237">
        <f>'M1 FINAL'!G94</f>
        <v>5</v>
      </c>
      <c r="I104" s="237">
        <f>'M1 FINAL'!H94</f>
        <v>13</v>
      </c>
      <c r="J104" s="237">
        <f>'M1 FINAL'!I94</f>
        <v>12</v>
      </c>
      <c r="K104" s="237">
        <f>'M1 FINAL'!J94</f>
        <v>14</v>
      </c>
      <c r="L104" s="237" t="str">
        <f>'M1 FINAL'!K94</f>
        <v/>
      </c>
      <c r="M104" s="237">
        <f>'M1 FINAL'!L94</f>
        <v>14</v>
      </c>
      <c r="N104" s="237">
        <f>'M1 FINAL'!M94</f>
        <v>12.5</v>
      </c>
      <c r="O104" s="237" t="str">
        <f t="shared" si="20"/>
        <v>VAR</v>
      </c>
      <c r="P104" s="237">
        <f>'M2 FINAL'!D94</f>
        <v>8</v>
      </c>
      <c r="Q104" s="237">
        <f>'M2 FINAL'!E94</f>
        <v>12.5</v>
      </c>
      <c r="R104" s="237">
        <f>'M2 FINAL'!F94</f>
        <v>12</v>
      </c>
      <c r="S104" s="237">
        <f>'M2 FINAL'!G94</f>
        <v>8.25</v>
      </c>
      <c r="T104" s="237">
        <f>'M2 FINAL'!H94</f>
        <v>10.5</v>
      </c>
      <c r="U104" s="237">
        <f>'M2 FINAL'!I94</f>
        <v>10.5</v>
      </c>
      <c r="V104" s="237">
        <f>'M2 FINAL'!J94</f>
        <v>11.34</v>
      </c>
      <c r="W104" s="237" t="str">
        <f t="shared" si="21"/>
        <v>VPC</v>
      </c>
      <c r="X104" s="237">
        <f>'M3-FINAL'!E96</f>
        <v>6.75</v>
      </c>
      <c r="Y104" s="237" t="str">
        <f>'M3-FINAL'!F96</f>
        <v/>
      </c>
      <c r="Z104" s="237">
        <f>'M3-FINAL'!G96</f>
        <v>6.75</v>
      </c>
      <c r="AA104" s="237">
        <f>'M3-FINAL'!H96</f>
        <v>17.25</v>
      </c>
      <c r="AB104" s="237" t="str">
        <f>'M3-FINAL'!I96</f>
        <v/>
      </c>
      <c r="AC104" s="237">
        <f>'M3-FINAL'!J96</f>
        <v>17.25</v>
      </c>
      <c r="AD104" s="237">
        <f>'M3-FINAL'!K96</f>
        <v>12</v>
      </c>
      <c r="AE104" s="237" t="str">
        <f t="shared" si="22"/>
        <v>V</v>
      </c>
      <c r="AF104" s="237">
        <f>'M4_FINAL '!E95</f>
        <v>11.5</v>
      </c>
      <c r="AG104" s="237">
        <f>IF('M4_FINAL '!F95="","",'M4_FINAL '!F95)</f>
        <v>0</v>
      </c>
      <c r="AH104" s="237">
        <f>'M4_FINAL '!G95</f>
        <v>11.5</v>
      </c>
      <c r="AI104" s="237">
        <f>'M4_FINAL '!H95</f>
        <v>6.5</v>
      </c>
      <c r="AJ104" s="237">
        <f>IF('M4_FINAL '!I95="","",'M4_FINAL '!I95)</f>
        <v>12</v>
      </c>
      <c r="AK104" s="237">
        <f>'M4_FINAL '!J95</f>
        <v>12</v>
      </c>
      <c r="AL104" s="237">
        <f>'M4_FINAL '!K95</f>
        <v>11.72</v>
      </c>
      <c r="AM104" s="237" t="str">
        <f t="shared" si="23"/>
        <v>VPC</v>
      </c>
      <c r="AN104" s="237">
        <f>'M5-FINAL'!D94</f>
        <v>13</v>
      </c>
      <c r="AO104" s="237" t="str">
        <f>'M5-FINAL'!E94</f>
        <v/>
      </c>
      <c r="AP104" s="237">
        <f>'M5-FINAL'!F94</f>
        <v>13</v>
      </c>
      <c r="AQ104" s="237">
        <f>'M5-FINAL'!G94</f>
        <v>14</v>
      </c>
      <c r="AR104" s="237" t="str">
        <f>'M5-FINAL'!H94</f>
        <v/>
      </c>
      <c r="AS104" s="237">
        <f>'M5-FINAL'!I94</f>
        <v>14</v>
      </c>
      <c r="AT104" s="237">
        <f>'M5-FINAL'!J94</f>
        <v>12</v>
      </c>
      <c r="AU104" s="237" t="str">
        <f>'M5-FINAL'!K94</f>
        <v/>
      </c>
      <c r="AV104" s="237">
        <f>'M5-FINAL'!L94</f>
        <v>12</v>
      </c>
      <c r="AW104" s="237">
        <f>'M5-FINAL'!M94</f>
        <v>12.99</v>
      </c>
      <c r="AX104" s="237" t="str">
        <f t="shared" si="24"/>
        <v>V</v>
      </c>
      <c r="AY104" s="237">
        <f>'M6-FINAL'!D94</f>
        <v>11.5</v>
      </c>
      <c r="AZ104" s="237" t="str">
        <f>'M6-FINAL'!E94</f>
        <v/>
      </c>
      <c r="BA104" s="237">
        <f>'M6-FINAL'!F94</f>
        <v>11.5</v>
      </c>
      <c r="BB104" s="237">
        <f>'M6-FINAL'!G94</f>
        <v>11.5</v>
      </c>
      <c r="BC104" s="237" t="str">
        <f>'M6-FINAL'!H94</f>
        <v/>
      </c>
      <c r="BD104" s="237">
        <f>'M6-FINAL'!I94</f>
        <v>11.5</v>
      </c>
      <c r="BE104" s="237">
        <f>'M6-FINAL'!J94</f>
        <v>14</v>
      </c>
      <c r="BF104" s="237" t="str">
        <f>'M6-FINAL'!K94</f>
        <v/>
      </c>
      <c r="BG104" s="237">
        <f>'M6-FINAL'!L94</f>
        <v>14</v>
      </c>
      <c r="BH104" s="237">
        <f>'M6-FINAL'!M94</f>
        <v>12.25</v>
      </c>
      <c r="BI104" s="237" t="str">
        <f t="shared" si="25"/>
        <v>V</v>
      </c>
      <c r="BJ104" s="237">
        <f>M7_FINAL!E96</f>
        <v>18</v>
      </c>
      <c r="BK104" s="237" t="str">
        <f>M7_FINAL!F96</f>
        <v/>
      </c>
      <c r="BL104" s="237">
        <f>M7_FINAL!G96</f>
        <v>18</v>
      </c>
      <c r="BM104" s="237">
        <f>M7_FINAL!H96</f>
        <v>15</v>
      </c>
      <c r="BN104" s="237" t="str">
        <f>M7_FINAL!I96</f>
        <v/>
      </c>
      <c r="BO104" s="237">
        <f>M7_FINAL!J96</f>
        <v>15</v>
      </c>
      <c r="BP104" s="237">
        <f>M7_FINAL!K96</f>
        <v>16.32</v>
      </c>
      <c r="BQ104" s="237" t="str">
        <f t="shared" si="26"/>
        <v>V</v>
      </c>
      <c r="BR104" s="237">
        <f>M8FINAL!E96</f>
        <v>20</v>
      </c>
      <c r="BS104" s="237" t="str">
        <f>M8FINAL!F96</f>
        <v/>
      </c>
      <c r="BT104" s="237">
        <f>M8FINAL!G96</f>
        <v>20</v>
      </c>
      <c r="BU104" s="237">
        <f>M8FINAL!H96</f>
        <v>12.75</v>
      </c>
      <c r="BV104" s="237" t="str">
        <f>M8FINAL!I96</f>
        <v/>
      </c>
      <c r="BW104" s="237">
        <f>M8FINAL!J96</f>
        <v>12.75</v>
      </c>
      <c r="BX104" s="237">
        <f>M8FINAL!K96</f>
        <v>16.375</v>
      </c>
      <c r="BY104" s="237" t="str">
        <f t="shared" si="27"/>
        <v>V</v>
      </c>
      <c r="BZ104" s="237">
        <f t="shared" si="28"/>
        <v>13.186875000000001</v>
      </c>
      <c r="CA104" s="124" t="str">
        <f t="shared" si="29"/>
        <v xml:space="preserve">Admis(e) </v>
      </c>
      <c r="CB104" s="278" t="s">
        <v>442</v>
      </c>
      <c r="CC104" s="258">
        <v>96</v>
      </c>
    </row>
    <row r="105" spans="2:81">
      <c r="B105" s="102">
        <v>97</v>
      </c>
      <c r="C105" s="136" t="s">
        <v>489</v>
      </c>
      <c r="D105" s="135" t="s">
        <v>488</v>
      </c>
      <c r="E105" s="237">
        <f>'M1 FINAL'!D65</f>
        <v>7.4</v>
      </c>
      <c r="F105" s="237">
        <f>'M1 FINAL'!E65</f>
        <v>12</v>
      </c>
      <c r="G105" s="237">
        <f>'M1 FINAL'!F65</f>
        <v>12</v>
      </c>
      <c r="H105" s="237">
        <f>'M1 FINAL'!G65</f>
        <v>12</v>
      </c>
      <c r="I105" s="237" t="str">
        <f>'M1 FINAL'!H65</f>
        <v/>
      </c>
      <c r="J105" s="237">
        <f>'M1 FINAL'!I65</f>
        <v>12</v>
      </c>
      <c r="K105" s="237">
        <f>'M1 FINAL'!J65</f>
        <v>13.5</v>
      </c>
      <c r="L105" s="237" t="str">
        <f>'M1 FINAL'!K65</f>
        <v/>
      </c>
      <c r="M105" s="237">
        <f>'M1 FINAL'!L65</f>
        <v>13.5</v>
      </c>
      <c r="N105" s="237">
        <f>'M1 FINAL'!M65</f>
        <v>12.375</v>
      </c>
      <c r="O105" s="237" t="str">
        <f t="shared" ref="O105:O136" si="30">IF(AND(G105&gt;=6,J105&gt;=6,M105&gt;=6,N105&gt;=12),IF(AND(F105="",I105="",L105=""),"V","VAR"),IF(OR(G105&lt;6,J105&lt;6,N105&lt;8),"NV",IF($BZ105&gt;=12,"VPC","NV")))</f>
        <v>VAR</v>
      </c>
      <c r="P105" s="237">
        <f>'M2 FINAL'!D65</f>
        <v>12.75</v>
      </c>
      <c r="Q105" s="237" t="str">
        <f>'M2 FINAL'!E65</f>
        <v/>
      </c>
      <c r="R105" s="237">
        <f>'M2 FINAL'!F65</f>
        <v>12.75</v>
      </c>
      <c r="S105" s="237">
        <f>'M2 FINAL'!G65</f>
        <v>10.25</v>
      </c>
      <c r="T105" s="237">
        <f>'M2 FINAL'!H65</f>
        <v>10.5</v>
      </c>
      <c r="U105" s="237">
        <f>'M2 FINAL'!I65</f>
        <v>10.5</v>
      </c>
      <c r="V105" s="237">
        <f>'M2 FINAL'!J65</f>
        <v>11.760000000000002</v>
      </c>
      <c r="W105" s="237" t="str">
        <f t="shared" ref="W105:W136" si="31">IF(AND(R105&gt;=6,U105&gt;=6,V105&gt;=12),IF(AND(Q105="",T105=""),"V","VAR"),IF(OR(R105&lt;6,V105&lt;8),"NV",IF($BZ105&gt;=12,"VPC","NV")))</f>
        <v>VPC</v>
      </c>
      <c r="X105" s="237">
        <f>'M3-FINAL'!E67</f>
        <v>9</v>
      </c>
      <c r="Y105" s="237">
        <f>'M3-FINAL'!F67</f>
        <v>8</v>
      </c>
      <c r="Z105" s="237">
        <f>'M3-FINAL'!G67</f>
        <v>9</v>
      </c>
      <c r="AA105" s="237">
        <f>'M3-FINAL'!H67</f>
        <v>14.25</v>
      </c>
      <c r="AB105" s="237" t="str">
        <f>'M3-FINAL'!I67</f>
        <v/>
      </c>
      <c r="AC105" s="237">
        <f>'M3-FINAL'!J67</f>
        <v>14.25</v>
      </c>
      <c r="AD105" s="237">
        <f>'M3-FINAL'!K67</f>
        <v>11.625</v>
      </c>
      <c r="AE105" s="237" t="str">
        <f t="shared" ref="AE105:AE136" si="32">IF(AND(Z105&gt;=6,AC105&gt;=6,AD105&gt;=12),IF(AND(Y105="",AB105=""),"V","VAR"),IF(OR(Z105&lt;6,AD105&lt;8),"NV",IF($BZ105&gt;=12,"VPC","NV")))</f>
        <v>VPC</v>
      </c>
      <c r="AF105" s="237">
        <f>'M4_FINAL '!E66</f>
        <v>13.375</v>
      </c>
      <c r="AG105" s="237" t="str">
        <f>IF('M4_FINAL '!F66="","",'M4_FINAL '!F66)</f>
        <v/>
      </c>
      <c r="AH105" s="237">
        <f>'M4_FINAL '!G66</f>
        <v>13.375</v>
      </c>
      <c r="AI105" s="237">
        <f>'M4_FINAL '!H66</f>
        <v>10</v>
      </c>
      <c r="AJ105" s="237">
        <f>IF('M4_FINAL '!I66="","",'M4_FINAL '!I66)</f>
        <v>8.5</v>
      </c>
      <c r="AK105" s="237">
        <f>'M4_FINAL '!J66</f>
        <v>10</v>
      </c>
      <c r="AL105" s="237">
        <f>'M4_FINAL '!K66</f>
        <v>11.89</v>
      </c>
      <c r="AM105" s="237" t="str">
        <f t="shared" ref="AM105:AM136" si="33">IF(AND(AH105&gt;=6,AK105&gt;=6,AL105&gt;=12),IF(AND(AG105="",AJ105=""),"V","VAR"),IF(OR(AH105&lt;6,AL105&lt;8),"NV",IF($BZ105&gt;=12,"VPC","NV")))</f>
        <v>VPC</v>
      </c>
      <c r="AN105" s="237">
        <f>'M5-FINAL'!D65</f>
        <v>10</v>
      </c>
      <c r="AO105" s="237" t="str">
        <f>'M5-FINAL'!E65</f>
        <v/>
      </c>
      <c r="AP105" s="237">
        <f>'M5-FINAL'!F65</f>
        <v>10</v>
      </c>
      <c r="AQ105" s="237">
        <f>'M5-FINAL'!G65</f>
        <v>15</v>
      </c>
      <c r="AR105" s="237" t="str">
        <f>'M5-FINAL'!H65</f>
        <v/>
      </c>
      <c r="AS105" s="237">
        <f>'M5-FINAL'!I65</f>
        <v>15</v>
      </c>
      <c r="AT105" s="237">
        <f>'M5-FINAL'!J65</f>
        <v>14</v>
      </c>
      <c r="AU105" s="237" t="str">
        <f>'M5-FINAL'!K65</f>
        <v/>
      </c>
      <c r="AV105" s="237">
        <f>'M5-FINAL'!L65</f>
        <v>14</v>
      </c>
      <c r="AW105" s="237">
        <f>'M5-FINAL'!M65</f>
        <v>13.010000000000002</v>
      </c>
      <c r="AX105" s="237" t="str">
        <f t="shared" ref="AX105:AX136" si="34">IF(AND(AP105&gt;=6,AS105&gt;=6,AV105&gt;=6,AW105&gt;=12),IF(AND(AO105="",AR105="",AU105=""),"V","VAR"),IF(OR(AP105&lt;6,AS105&lt;6,AW105&lt;8),"NV",IF($BZ105&gt;=12,"VPC","NV")))</f>
        <v>V</v>
      </c>
      <c r="AY105" s="237">
        <f>'M6-FINAL'!D65</f>
        <v>10</v>
      </c>
      <c r="AZ105" s="237">
        <f>'M6-FINAL'!E65</f>
        <v>12</v>
      </c>
      <c r="BA105" s="237">
        <f>'M6-FINAL'!F65</f>
        <v>12</v>
      </c>
      <c r="BB105" s="237">
        <f>'M6-FINAL'!G65</f>
        <v>10</v>
      </c>
      <c r="BC105" s="237">
        <f>'M6-FINAL'!H65</f>
        <v>12</v>
      </c>
      <c r="BD105" s="237">
        <f>'M6-FINAL'!I65</f>
        <v>12</v>
      </c>
      <c r="BE105" s="237">
        <f>'M6-FINAL'!J65</f>
        <v>13.5</v>
      </c>
      <c r="BF105" s="237" t="str">
        <f>'M6-FINAL'!K65</f>
        <v/>
      </c>
      <c r="BG105" s="237">
        <f>'M6-FINAL'!L65</f>
        <v>13.5</v>
      </c>
      <c r="BH105" s="237">
        <f>'M6-FINAL'!M65</f>
        <v>12.45</v>
      </c>
      <c r="BI105" s="237" t="str">
        <f t="shared" ref="BI105:BI136" si="35">IF(AND(BA105&gt;=6,BD105&gt;=6,BG105&gt;=6,BH105&gt;=12),IF(AND(AZ105="",BC105="",BF105=""),"V","VAR"),IF(OR(BA105&lt;6,BD105&lt;6,BH105&lt;8),"NV",IF($BZ105&gt;=12,"VPC","NV")))</f>
        <v>VAR</v>
      </c>
      <c r="BJ105" s="237">
        <f>M7_FINAL!E67</f>
        <v>18.25</v>
      </c>
      <c r="BK105" s="237" t="str">
        <f>M7_FINAL!F67</f>
        <v/>
      </c>
      <c r="BL105" s="237">
        <f>M7_FINAL!G67</f>
        <v>18.25</v>
      </c>
      <c r="BM105" s="237">
        <f>M7_FINAL!H67</f>
        <v>14</v>
      </c>
      <c r="BN105" s="237" t="str">
        <f>M7_FINAL!I67</f>
        <v/>
      </c>
      <c r="BO105" s="237">
        <f>M7_FINAL!J67</f>
        <v>14</v>
      </c>
      <c r="BP105" s="237">
        <f>M7_FINAL!K67</f>
        <v>15.870000000000001</v>
      </c>
      <c r="BQ105" s="237" t="str">
        <f t="shared" ref="BQ105:BQ136" si="36">IF(AND(BL105&gt;=6,BO105&gt;=6,BP105&gt;=12),IF(AND(BK105="",BN105=""),"V","VAR"),IF(OR(BL105&lt;6,BP105&lt;8),"NV",IF($BZ105&gt;=12,"VPC","NV")))</f>
        <v>V</v>
      </c>
      <c r="BR105" s="237">
        <f>M8FINAL!E67</f>
        <v>20</v>
      </c>
      <c r="BS105" s="237" t="str">
        <f>M8FINAL!F67</f>
        <v/>
      </c>
      <c r="BT105" s="237">
        <f>M8FINAL!G67</f>
        <v>20</v>
      </c>
      <c r="BU105" s="237">
        <f>M8FINAL!H67</f>
        <v>13</v>
      </c>
      <c r="BV105" s="237" t="str">
        <f>M8FINAL!I67</f>
        <v/>
      </c>
      <c r="BW105" s="237">
        <f>M8FINAL!J67</f>
        <v>13</v>
      </c>
      <c r="BX105" s="237">
        <f>M8FINAL!K67</f>
        <v>16.5</v>
      </c>
      <c r="BY105" s="237" t="str">
        <f t="shared" ref="BY105:BY136" si="37">IF(AND(BT105&gt;=6,BW105&gt;=6,BX105&gt;=12),IF(AND(BS105="",BV105=""),"V","VAR"),IF(OR(BT105&lt;6,BX105&lt;8),"NV",IF($BZ105&gt;=12,"VPC","NV")))</f>
        <v>V</v>
      </c>
      <c r="BZ105" s="237">
        <f t="shared" ref="BZ105:BZ136" si="38">(N105+V105+AD105+AL105+AW105+BH105+BP105+BX105)/8</f>
        <v>13.185000000000002</v>
      </c>
      <c r="CA105" s="124" t="str">
        <f t="shared" ref="CA105:CA134" si="39">IF(AND(BZ105&gt;=12, G105&gt;=6,J105&gt;=6,M105&gt;=6, N105&gt;=8,  R105&gt;=6, U105&gt;=6, V105&gt;=8,  Z105&gt;=6,AC105&gt;=6,AD105&gt;=8,AH105&gt;=6,AK105&gt;=6,AL105&gt;=8, AP105&gt;=6,AS105&gt;=6,AV105&gt;=6,AW105&gt;=8, BA105&gt;=6,BD105&gt;=6,BG105&gt;=6,BH105&gt;=8, BL105&gt;=6,BO105&gt;=6,BP105&gt;=8, BT105&gt;=6,BW105&gt;=6,BX105&gt;=8),"Admis(e) ","")</f>
        <v xml:space="preserve">Admis(e) </v>
      </c>
      <c r="CB105" s="279" t="s">
        <v>489</v>
      </c>
      <c r="CC105" s="258">
        <v>97</v>
      </c>
    </row>
    <row r="106" spans="2:81">
      <c r="B106" s="101">
        <v>98</v>
      </c>
      <c r="C106" s="130" t="s">
        <v>543</v>
      </c>
      <c r="D106" s="128" t="s">
        <v>542</v>
      </c>
      <c r="E106" s="237">
        <f>'M1 FINAL'!D31</f>
        <v>11.6</v>
      </c>
      <c r="F106" s="237">
        <f>'M1 FINAL'!E31</f>
        <v>12</v>
      </c>
      <c r="G106" s="237">
        <f>'M1 FINAL'!F31</f>
        <v>12</v>
      </c>
      <c r="H106" s="237">
        <f>'M1 FINAL'!G31</f>
        <v>12</v>
      </c>
      <c r="I106" s="237" t="str">
        <f>'M1 FINAL'!H31</f>
        <v/>
      </c>
      <c r="J106" s="237">
        <f>'M1 FINAL'!I31</f>
        <v>12</v>
      </c>
      <c r="K106" s="237">
        <f>'M1 FINAL'!J31</f>
        <v>12.5</v>
      </c>
      <c r="L106" s="237" t="str">
        <f>'M1 FINAL'!K31</f>
        <v/>
      </c>
      <c r="M106" s="237">
        <f>'M1 FINAL'!L31</f>
        <v>12.5</v>
      </c>
      <c r="N106" s="237">
        <f>'M1 FINAL'!M31</f>
        <v>12.125</v>
      </c>
      <c r="O106" s="237" t="str">
        <f t="shared" si="30"/>
        <v>VAR</v>
      </c>
      <c r="P106" s="237">
        <f>'M2 FINAL'!D31</f>
        <v>11.5</v>
      </c>
      <c r="Q106" s="237">
        <f>'M2 FINAL'!E31</f>
        <v>12</v>
      </c>
      <c r="R106" s="237">
        <f>'M2 FINAL'!F31</f>
        <v>12</v>
      </c>
      <c r="S106" s="237">
        <f>'M2 FINAL'!G31</f>
        <v>8.75</v>
      </c>
      <c r="T106" s="237">
        <f>'M2 FINAL'!H31</f>
        <v>0</v>
      </c>
      <c r="U106" s="237">
        <f>'M2 FINAL'!I31</f>
        <v>8.75</v>
      </c>
      <c r="V106" s="237">
        <f>'M2 FINAL'!J31</f>
        <v>10.57</v>
      </c>
      <c r="W106" s="237" t="str">
        <f t="shared" si="31"/>
        <v>VPC</v>
      </c>
      <c r="X106" s="237">
        <f>'M3-FINAL'!E33</f>
        <v>5.125</v>
      </c>
      <c r="Y106" s="237">
        <f>'M3-FINAL'!F33</f>
        <v>8</v>
      </c>
      <c r="Z106" s="237">
        <f>'M3-FINAL'!G33</f>
        <v>8</v>
      </c>
      <c r="AA106" s="237">
        <f>'M3-FINAL'!H33</f>
        <v>10.75</v>
      </c>
      <c r="AB106" s="237">
        <f>'M3-FINAL'!I33</f>
        <v>12</v>
      </c>
      <c r="AC106" s="237">
        <f>'M3-FINAL'!J33</f>
        <v>12</v>
      </c>
      <c r="AD106" s="237">
        <f>'M3-FINAL'!K33</f>
        <v>10</v>
      </c>
      <c r="AE106" s="237" t="str">
        <f t="shared" si="32"/>
        <v>VPC</v>
      </c>
      <c r="AF106" s="237">
        <f>'M4_FINAL '!E32</f>
        <v>14.25</v>
      </c>
      <c r="AG106" s="237" t="str">
        <f>IF('M4_FINAL '!F32="","",'M4_FINAL '!F32)</f>
        <v/>
      </c>
      <c r="AH106" s="237">
        <f>'M4_FINAL '!G32</f>
        <v>14.25</v>
      </c>
      <c r="AI106" s="237">
        <f>'M4_FINAL '!H32</f>
        <v>6</v>
      </c>
      <c r="AJ106" s="237">
        <f>IF('M4_FINAL '!I32="","",'M4_FINAL '!I32)</f>
        <v>12</v>
      </c>
      <c r="AK106" s="237">
        <f>'M4_FINAL '!J32</f>
        <v>12</v>
      </c>
      <c r="AL106" s="237">
        <f>'M4_FINAL '!K32</f>
        <v>13.260000000000002</v>
      </c>
      <c r="AM106" s="237" t="str">
        <f t="shared" si="33"/>
        <v>VAR</v>
      </c>
      <c r="AN106" s="237">
        <f>'M5-FINAL'!D31</f>
        <v>11</v>
      </c>
      <c r="AO106" s="237" t="str">
        <f>'M5-FINAL'!E31</f>
        <v/>
      </c>
      <c r="AP106" s="237">
        <f>'M5-FINAL'!F31</f>
        <v>11</v>
      </c>
      <c r="AQ106" s="237">
        <f>'M5-FINAL'!G31</f>
        <v>14</v>
      </c>
      <c r="AR106" s="237" t="str">
        <f>'M5-FINAL'!H31</f>
        <v/>
      </c>
      <c r="AS106" s="237">
        <f>'M5-FINAL'!I31</f>
        <v>14</v>
      </c>
      <c r="AT106" s="237">
        <f>'M5-FINAL'!J31</f>
        <v>12</v>
      </c>
      <c r="AU106" s="237" t="str">
        <f>'M5-FINAL'!K31</f>
        <v/>
      </c>
      <c r="AV106" s="237">
        <f>'M5-FINAL'!L31</f>
        <v>12</v>
      </c>
      <c r="AW106" s="237">
        <f>'M5-FINAL'!M31</f>
        <v>12.33</v>
      </c>
      <c r="AX106" s="237" t="str">
        <f t="shared" si="34"/>
        <v>V</v>
      </c>
      <c r="AY106" s="237">
        <f>'M6-FINAL'!D31</f>
        <v>14</v>
      </c>
      <c r="AZ106" s="237" t="str">
        <f>'M6-FINAL'!E31</f>
        <v/>
      </c>
      <c r="BA106" s="237">
        <f>'M6-FINAL'!F31</f>
        <v>14</v>
      </c>
      <c r="BB106" s="237">
        <f>'M6-FINAL'!G31</f>
        <v>14</v>
      </c>
      <c r="BC106" s="237" t="str">
        <f>'M6-FINAL'!H31</f>
        <v/>
      </c>
      <c r="BD106" s="237">
        <f>'M6-FINAL'!I31</f>
        <v>14</v>
      </c>
      <c r="BE106" s="237">
        <f>'M6-FINAL'!J31</f>
        <v>12.5</v>
      </c>
      <c r="BF106" s="237" t="str">
        <f>'M6-FINAL'!K31</f>
        <v/>
      </c>
      <c r="BG106" s="237">
        <f>'M6-FINAL'!L31</f>
        <v>12.5</v>
      </c>
      <c r="BH106" s="237">
        <f>'M6-FINAL'!M31</f>
        <v>13.55</v>
      </c>
      <c r="BI106" s="237" t="str">
        <f t="shared" si="35"/>
        <v>V</v>
      </c>
      <c r="BJ106" s="237">
        <f>M7_FINAL!E33</f>
        <v>18</v>
      </c>
      <c r="BK106" s="237" t="str">
        <f>M7_FINAL!F33</f>
        <v/>
      </c>
      <c r="BL106" s="237">
        <f>M7_FINAL!G33</f>
        <v>18</v>
      </c>
      <c r="BM106" s="237">
        <f>M7_FINAL!H33</f>
        <v>15</v>
      </c>
      <c r="BN106" s="237" t="str">
        <f>M7_FINAL!I33</f>
        <v/>
      </c>
      <c r="BO106" s="237">
        <f>M7_FINAL!J33</f>
        <v>15</v>
      </c>
      <c r="BP106" s="237">
        <f>M7_FINAL!K33</f>
        <v>16.32</v>
      </c>
      <c r="BQ106" s="237" t="str">
        <f t="shared" si="36"/>
        <v>V</v>
      </c>
      <c r="BR106" s="237">
        <f>M8FINAL!E33</f>
        <v>20</v>
      </c>
      <c r="BS106" s="237" t="str">
        <f>M8FINAL!F33</f>
        <v/>
      </c>
      <c r="BT106" s="237">
        <f>M8FINAL!G33</f>
        <v>20</v>
      </c>
      <c r="BU106" s="237">
        <f>M8FINAL!H33</f>
        <v>13.75</v>
      </c>
      <c r="BV106" s="237" t="str">
        <f>M8FINAL!I33</f>
        <v/>
      </c>
      <c r="BW106" s="237">
        <f>M8FINAL!J33</f>
        <v>13.75</v>
      </c>
      <c r="BX106" s="237">
        <f>M8FINAL!K33</f>
        <v>16.875</v>
      </c>
      <c r="BY106" s="237" t="str">
        <f t="shared" si="37"/>
        <v>V</v>
      </c>
      <c r="BZ106" s="237">
        <f t="shared" si="38"/>
        <v>13.12875</v>
      </c>
      <c r="CA106" s="124" t="str">
        <f t="shared" si="39"/>
        <v xml:space="preserve">Admis(e) </v>
      </c>
      <c r="CB106" s="274" t="s">
        <v>543</v>
      </c>
      <c r="CC106" s="258">
        <v>98</v>
      </c>
    </row>
    <row r="107" spans="2:81" s="95" customFormat="1">
      <c r="B107" s="102">
        <v>99</v>
      </c>
      <c r="C107" s="129" t="s">
        <v>446</v>
      </c>
      <c r="D107" s="128" t="s">
        <v>445</v>
      </c>
      <c r="E107" s="237">
        <f>'M1 FINAL'!D92</f>
        <v>14.4</v>
      </c>
      <c r="F107" s="237" t="str">
        <f>'M1 FINAL'!E92</f>
        <v/>
      </c>
      <c r="G107" s="237">
        <f>'M1 FINAL'!F92</f>
        <v>14.4</v>
      </c>
      <c r="H107" s="237">
        <f>'M1 FINAL'!G92</f>
        <v>12</v>
      </c>
      <c r="I107" s="237" t="str">
        <f>'M1 FINAL'!H92</f>
        <v/>
      </c>
      <c r="J107" s="237">
        <f>'M1 FINAL'!I92</f>
        <v>12</v>
      </c>
      <c r="K107" s="237">
        <f>'M1 FINAL'!J92</f>
        <v>12</v>
      </c>
      <c r="L107" s="237" t="str">
        <f>'M1 FINAL'!K92</f>
        <v/>
      </c>
      <c r="M107" s="237">
        <f>'M1 FINAL'!L92</f>
        <v>12</v>
      </c>
      <c r="N107" s="237">
        <f>'M1 FINAL'!M92</f>
        <v>12.9</v>
      </c>
      <c r="O107" s="237" t="str">
        <f t="shared" si="30"/>
        <v>V</v>
      </c>
      <c r="P107" s="237">
        <f>'M2 FINAL'!D92</f>
        <v>7.75</v>
      </c>
      <c r="Q107" s="237">
        <f>'M2 FINAL'!E92</f>
        <v>14</v>
      </c>
      <c r="R107" s="237">
        <f>'M2 FINAL'!F92</f>
        <v>12</v>
      </c>
      <c r="S107" s="237">
        <f>'M2 FINAL'!G92</f>
        <v>6.25</v>
      </c>
      <c r="T107" s="237">
        <f>'M2 FINAL'!H92</f>
        <v>6</v>
      </c>
      <c r="U107" s="237">
        <f>'M2 FINAL'!I92</f>
        <v>6.25</v>
      </c>
      <c r="V107" s="237">
        <f>'M2 FINAL'!J92</f>
        <v>9.4700000000000006</v>
      </c>
      <c r="W107" s="237" t="str">
        <f t="shared" si="31"/>
        <v>VPC</v>
      </c>
      <c r="X107" s="237">
        <f>'M3-FINAL'!E94</f>
        <v>5</v>
      </c>
      <c r="Y107" s="237">
        <f>'M3-FINAL'!F94</f>
        <v>0.5</v>
      </c>
      <c r="Z107" s="237">
        <f>'M3-FINAL'!G94</f>
        <v>5</v>
      </c>
      <c r="AA107" s="237">
        <f>'M3-FINAL'!H94</f>
        <v>10.25</v>
      </c>
      <c r="AB107" s="237">
        <f>'M3-FINAL'!I94</f>
        <v>12</v>
      </c>
      <c r="AC107" s="237">
        <f>'M3-FINAL'!J94</f>
        <v>12</v>
      </c>
      <c r="AD107" s="237">
        <f>'M3-FINAL'!K94</f>
        <v>8.5</v>
      </c>
      <c r="AE107" s="237" t="str">
        <f t="shared" si="32"/>
        <v>NV</v>
      </c>
      <c r="AF107" s="237">
        <f>'M4_FINAL '!E93</f>
        <v>9.125</v>
      </c>
      <c r="AG107" s="237">
        <f>IF('M4_FINAL '!F93="","",'M4_FINAL '!F93)</f>
        <v>12</v>
      </c>
      <c r="AH107" s="237">
        <f>'M4_FINAL '!G93</f>
        <v>12</v>
      </c>
      <c r="AI107" s="237">
        <f>'M4_FINAL '!H93</f>
        <v>9</v>
      </c>
      <c r="AJ107" s="237">
        <f>IF('M4_FINAL '!I93="","",'M4_FINAL '!I93)</f>
        <v>12</v>
      </c>
      <c r="AK107" s="237">
        <f>'M4_FINAL '!J93</f>
        <v>12</v>
      </c>
      <c r="AL107" s="237">
        <f>'M4_FINAL '!K93</f>
        <v>12</v>
      </c>
      <c r="AM107" s="237" t="str">
        <f t="shared" si="33"/>
        <v>VAR</v>
      </c>
      <c r="AN107" s="237">
        <f>'M5-FINAL'!D92</f>
        <v>15.8</v>
      </c>
      <c r="AO107" s="237" t="str">
        <f>'M5-FINAL'!E92</f>
        <v/>
      </c>
      <c r="AP107" s="237">
        <f>'M5-FINAL'!F92</f>
        <v>15.8</v>
      </c>
      <c r="AQ107" s="237">
        <f>'M5-FINAL'!G92</f>
        <v>15</v>
      </c>
      <c r="AR107" s="237" t="str">
        <f>'M5-FINAL'!H92</f>
        <v/>
      </c>
      <c r="AS107" s="237">
        <f>'M5-FINAL'!I92</f>
        <v>15</v>
      </c>
      <c r="AT107" s="237">
        <f>'M5-FINAL'!J92</f>
        <v>15</v>
      </c>
      <c r="AU107" s="237" t="str">
        <f>'M5-FINAL'!K92</f>
        <v/>
      </c>
      <c r="AV107" s="237">
        <f>'M5-FINAL'!L92</f>
        <v>15</v>
      </c>
      <c r="AW107" s="237">
        <f>'M5-FINAL'!M92</f>
        <v>15.264000000000003</v>
      </c>
      <c r="AX107" s="237" t="str">
        <f t="shared" si="34"/>
        <v>V</v>
      </c>
      <c r="AY107" s="237">
        <f>'M6-FINAL'!D92</f>
        <v>13</v>
      </c>
      <c r="AZ107" s="237" t="str">
        <f>'M6-FINAL'!E92</f>
        <v/>
      </c>
      <c r="BA107" s="237">
        <f>'M6-FINAL'!F92</f>
        <v>13</v>
      </c>
      <c r="BB107" s="237">
        <f>'M6-FINAL'!G92</f>
        <v>13</v>
      </c>
      <c r="BC107" s="237" t="str">
        <f>'M6-FINAL'!H92</f>
        <v/>
      </c>
      <c r="BD107" s="237">
        <f>'M6-FINAL'!I92</f>
        <v>13</v>
      </c>
      <c r="BE107" s="237">
        <f>'M6-FINAL'!J92</f>
        <v>12</v>
      </c>
      <c r="BF107" s="237" t="str">
        <f>'M6-FINAL'!K92</f>
        <v/>
      </c>
      <c r="BG107" s="237">
        <f>'M6-FINAL'!L92</f>
        <v>12</v>
      </c>
      <c r="BH107" s="237">
        <f>'M6-FINAL'!M92</f>
        <v>12.7</v>
      </c>
      <c r="BI107" s="237" t="str">
        <f t="shared" si="35"/>
        <v>V</v>
      </c>
      <c r="BJ107" s="237">
        <f>M7_FINAL!E94</f>
        <v>18</v>
      </c>
      <c r="BK107" s="237" t="str">
        <f>M7_FINAL!F94</f>
        <v/>
      </c>
      <c r="BL107" s="237">
        <f>M7_FINAL!G94</f>
        <v>18</v>
      </c>
      <c r="BM107" s="237">
        <f>M7_FINAL!H94</f>
        <v>16</v>
      </c>
      <c r="BN107" s="237" t="str">
        <f>M7_FINAL!I94</f>
        <v/>
      </c>
      <c r="BO107" s="237">
        <f>M7_FINAL!J94</f>
        <v>16</v>
      </c>
      <c r="BP107" s="237">
        <f>M7_FINAL!K94</f>
        <v>16.880000000000003</v>
      </c>
      <c r="BQ107" s="237" t="str">
        <f t="shared" si="36"/>
        <v>V</v>
      </c>
      <c r="BR107" s="237">
        <f>M8FINAL!E94</f>
        <v>20</v>
      </c>
      <c r="BS107" s="237" t="str">
        <f>M8FINAL!F94</f>
        <v/>
      </c>
      <c r="BT107" s="237">
        <f>M8FINAL!G94</f>
        <v>20</v>
      </c>
      <c r="BU107" s="237">
        <f>M8FINAL!H94</f>
        <v>14.5</v>
      </c>
      <c r="BV107" s="237" t="str">
        <f>M8FINAL!I94</f>
        <v/>
      </c>
      <c r="BW107" s="237">
        <f>M8FINAL!J94</f>
        <v>14.5</v>
      </c>
      <c r="BX107" s="237">
        <f>M8FINAL!K94</f>
        <v>17.25</v>
      </c>
      <c r="BY107" s="237" t="str">
        <f t="shared" si="37"/>
        <v>V</v>
      </c>
      <c r="BZ107" s="237">
        <f t="shared" si="38"/>
        <v>13.1205</v>
      </c>
      <c r="CA107" s="272" t="s">
        <v>626</v>
      </c>
      <c r="CB107" s="275" t="s">
        <v>446</v>
      </c>
      <c r="CC107" s="258">
        <v>99</v>
      </c>
    </row>
    <row r="108" spans="2:81" ht="13.5" customHeight="1">
      <c r="B108" s="101">
        <v>100</v>
      </c>
      <c r="C108" s="130" t="s">
        <v>527</v>
      </c>
      <c r="D108" s="128" t="s">
        <v>526</v>
      </c>
      <c r="E108" s="237">
        <f>'M1 FINAL'!D40</f>
        <v>6.8</v>
      </c>
      <c r="F108" s="237">
        <f>'M1 FINAL'!E40</f>
        <v>11</v>
      </c>
      <c r="G108" s="237">
        <f>'M1 FINAL'!F40</f>
        <v>11</v>
      </c>
      <c r="H108" s="237">
        <f>'M1 FINAL'!G40</f>
        <v>8</v>
      </c>
      <c r="I108" s="237">
        <f>'M1 FINAL'!H40</f>
        <v>13</v>
      </c>
      <c r="J108" s="237">
        <f>'M1 FINAL'!I40</f>
        <v>12</v>
      </c>
      <c r="K108" s="237">
        <f>'M1 FINAL'!J40</f>
        <v>13</v>
      </c>
      <c r="L108" s="237" t="str">
        <f>'M1 FINAL'!K40</f>
        <v/>
      </c>
      <c r="M108" s="237">
        <f>'M1 FINAL'!L40</f>
        <v>13</v>
      </c>
      <c r="N108" s="237">
        <f>'M1 FINAL'!M40</f>
        <v>11.875</v>
      </c>
      <c r="O108" s="237" t="str">
        <f t="shared" si="30"/>
        <v>VPC</v>
      </c>
      <c r="P108" s="237">
        <f>'M2 FINAL'!D40</f>
        <v>11.25</v>
      </c>
      <c r="Q108" s="237">
        <f>'M2 FINAL'!E40</f>
        <v>16</v>
      </c>
      <c r="R108" s="237">
        <f>'M2 FINAL'!F40</f>
        <v>12</v>
      </c>
      <c r="S108" s="237">
        <f>'M2 FINAL'!G40</f>
        <v>6.5</v>
      </c>
      <c r="T108" s="237">
        <f>'M2 FINAL'!H40</f>
        <v>8</v>
      </c>
      <c r="U108" s="237">
        <f>'M2 FINAL'!I40</f>
        <v>8</v>
      </c>
      <c r="V108" s="237">
        <f>'M2 FINAL'!J40</f>
        <v>10.24</v>
      </c>
      <c r="W108" s="237" t="str">
        <f t="shared" si="31"/>
        <v>VPC</v>
      </c>
      <c r="X108" s="237">
        <f>'M3-FINAL'!E42</f>
        <v>2</v>
      </c>
      <c r="Y108" s="237">
        <f>'M3-FINAL'!F42</f>
        <v>9</v>
      </c>
      <c r="Z108" s="237">
        <f>'M3-FINAL'!G42</f>
        <v>9</v>
      </c>
      <c r="AA108" s="237">
        <f>'M3-FINAL'!H42</f>
        <v>13.25</v>
      </c>
      <c r="AB108" s="237" t="str">
        <f>'M3-FINAL'!I42</f>
        <v/>
      </c>
      <c r="AC108" s="237">
        <f>'M3-FINAL'!J42</f>
        <v>13.25</v>
      </c>
      <c r="AD108" s="237">
        <f>'M3-FINAL'!K42</f>
        <v>11.125</v>
      </c>
      <c r="AE108" s="237" t="str">
        <f t="shared" si="32"/>
        <v>VPC</v>
      </c>
      <c r="AF108" s="237">
        <f>'M4_FINAL '!E41</f>
        <v>11.375</v>
      </c>
      <c r="AG108" s="237">
        <f>IF('M4_FINAL '!F41="","",'M4_FINAL '!F41)</f>
        <v>12</v>
      </c>
      <c r="AH108" s="237">
        <f>'M4_FINAL '!G41</f>
        <v>12</v>
      </c>
      <c r="AI108" s="237">
        <f>'M4_FINAL '!H41</f>
        <v>6.5</v>
      </c>
      <c r="AJ108" s="237">
        <f>IF('M4_FINAL '!I41="","",'M4_FINAL '!I41)</f>
        <v>12</v>
      </c>
      <c r="AK108" s="237">
        <f>'M4_FINAL '!J41</f>
        <v>12</v>
      </c>
      <c r="AL108" s="237">
        <f>'M4_FINAL '!K41</f>
        <v>12</v>
      </c>
      <c r="AM108" s="237" t="str">
        <f t="shared" si="33"/>
        <v>VAR</v>
      </c>
      <c r="AN108" s="237">
        <f>'M5-FINAL'!D40</f>
        <v>10</v>
      </c>
      <c r="AO108" s="237" t="str">
        <f>'M5-FINAL'!E40</f>
        <v/>
      </c>
      <c r="AP108" s="237">
        <f>'M5-FINAL'!F40</f>
        <v>10</v>
      </c>
      <c r="AQ108" s="237">
        <f>'M5-FINAL'!G40</f>
        <v>14.5</v>
      </c>
      <c r="AR108" s="237" t="str">
        <f>'M5-FINAL'!H40</f>
        <v/>
      </c>
      <c r="AS108" s="237">
        <f>'M5-FINAL'!I40</f>
        <v>14.5</v>
      </c>
      <c r="AT108" s="237">
        <f>'M5-FINAL'!J40</f>
        <v>13</v>
      </c>
      <c r="AU108" s="237" t="str">
        <f>'M5-FINAL'!K40</f>
        <v/>
      </c>
      <c r="AV108" s="237">
        <f>'M5-FINAL'!L40</f>
        <v>13</v>
      </c>
      <c r="AW108" s="237">
        <f>'M5-FINAL'!M40</f>
        <v>12.505000000000001</v>
      </c>
      <c r="AX108" s="237" t="str">
        <f t="shared" si="34"/>
        <v>V</v>
      </c>
      <c r="AY108" s="237">
        <f>'M6-FINAL'!D40</f>
        <v>14</v>
      </c>
      <c r="AZ108" s="237" t="str">
        <f>'M6-FINAL'!E40</f>
        <v/>
      </c>
      <c r="BA108" s="237">
        <f>'M6-FINAL'!F40</f>
        <v>14</v>
      </c>
      <c r="BB108" s="237">
        <f>'M6-FINAL'!G40</f>
        <v>14</v>
      </c>
      <c r="BC108" s="237" t="str">
        <f>'M6-FINAL'!H40</f>
        <v/>
      </c>
      <c r="BD108" s="237">
        <f>'M6-FINAL'!I40</f>
        <v>14</v>
      </c>
      <c r="BE108" s="237">
        <f>'M6-FINAL'!J40</f>
        <v>12.5</v>
      </c>
      <c r="BF108" s="237" t="str">
        <f>'M6-FINAL'!K40</f>
        <v/>
      </c>
      <c r="BG108" s="237">
        <f>'M6-FINAL'!L40</f>
        <v>12.5</v>
      </c>
      <c r="BH108" s="237">
        <f>'M6-FINAL'!M40</f>
        <v>13.55</v>
      </c>
      <c r="BI108" s="237" t="str">
        <f t="shared" si="35"/>
        <v>V</v>
      </c>
      <c r="BJ108" s="237">
        <f>M7_FINAL!E42</f>
        <v>18.5</v>
      </c>
      <c r="BK108" s="237" t="str">
        <f>M7_FINAL!F42</f>
        <v/>
      </c>
      <c r="BL108" s="237">
        <f>M7_FINAL!G42</f>
        <v>18.5</v>
      </c>
      <c r="BM108" s="237">
        <f>M7_FINAL!H42</f>
        <v>15</v>
      </c>
      <c r="BN108" s="237" t="str">
        <f>M7_FINAL!I42</f>
        <v/>
      </c>
      <c r="BO108" s="237">
        <f>M7_FINAL!J42</f>
        <v>15</v>
      </c>
      <c r="BP108" s="237">
        <f>M7_FINAL!K42</f>
        <v>16.54</v>
      </c>
      <c r="BQ108" s="237" t="str">
        <f t="shared" si="36"/>
        <v>V</v>
      </c>
      <c r="BR108" s="237">
        <f>M8FINAL!E42</f>
        <v>20</v>
      </c>
      <c r="BS108" s="237" t="str">
        <f>M8FINAL!F42</f>
        <v/>
      </c>
      <c r="BT108" s="237">
        <f>M8FINAL!G42</f>
        <v>20</v>
      </c>
      <c r="BU108" s="237">
        <f>M8FINAL!H42</f>
        <v>14</v>
      </c>
      <c r="BV108" s="237" t="str">
        <f>M8FINAL!I42</f>
        <v/>
      </c>
      <c r="BW108" s="237">
        <f>M8FINAL!J42</f>
        <v>14</v>
      </c>
      <c r="BX108" s="237">
        <f>M8FINAL!K42</f>
        <v>17</v>
      </c>
      <c r="BY108" s="237" t="str">
        <f t="shared" si="37"/>
        <v>V</v>
      </c>
      <c r="BZ108" s="237">
        <f t="shared" si="38"/>
        <v>13.104375000000001</v>
      </c>
      <c r="CA108" s="124" t="str">
        <f t="shared" si="39"/>
        <v xml:space="preserve">Admis(e) </v>
      </c>
      <c r="CB108" s="274" t="s">
        <v>527</v>
      </c>
      <c r="CC108" s="258">
        <v>100</v>
      </c>
    </row>
    <row r="109" spans="2:81">
      <c r="B109" s="102">
        <v>101</v>
      </c>
      <c r="C109" s="130" t="s">
        <v>387</v>
      </c>
      <c r="D109" s="128" t="s">
        <v>386</v>
      </c>
      <c r="E109" s="237">
        <f>'M1 FINAL'!D126</f>
        <v>10.199999999999999</v>
      </c>
      <c r="F109" s="237" t="str">
        <f>'M1 FINAL'!E126</f>
        <v/>
      </c>
      <c r="G109" s="237">
        <f>'M1 FINAL'!F126</f>
        <v>10.199999999999999</v>
      </c>
      <c r="H109" s="237">
        <f>'M1 FINAL'!G126</f>
        <v>14.5</v>
      </c>
      <c r="I109" s="237" t="str">
        <f>'M1 FINAL'!H126</f>
        <v/>
      </c>
      <c r="J109" s="237">
        <f>'M1 FINAL'!I126</f>
        <v>14.5</v>
      </c>
      <c r="K109" s="237">
        <f>'M1 FINAL'!J126</f>
        <v>13.5</v>
      </c>
      <c r="L109" s="237" t="str">
        <f>'M1 FINAL'!K126</f>
        <v/>
      </c>
      <c r="M109" s="237">
        <f>'M1 FINAL'!L126</f>
        <v>13.5</v>
      </c>
      <c r="N109" s="237">
        <f>'M1 FINAL'!M126</f>
        <v>12.637499999999999</v>
      </c>
      <c r="O109" s="237" t="str">
        <f t="shared" si="30"/>
        <v>V</v>
      </c>
      <c r="P109" s="237">
        <f>'M2 FINAL'!D126</f>
        <v>6.5</v>
      </c>
      <c r="Q109" s="237">
        <f>'M2 FINAL'!E126</f>
        <v>14.5</v>
      </c>
      <c r="R109" s="237">
        <f>'M2 FINAL'!F126</f>
        <v>12</v>
      </c>
      <c r="S109" s="237">
        <f>'M2 FINAL'!G126</f>
        <v>9.25</v>
      </c>
      <c r="T109" s="237">
        <f>'M2 FINAL'!H126</f>
        <v>11</v>
      </c>
      <c r="U109" s="237">
        <f>'M2 FINAL'!I126</f>
        <v>11</v>
      </c>
      <c r="V109" s="237">
        <f>'M2 FINAL'!J126</f>
        <v>11.56</v>
      </c>
      <c r="W109" s="237" t="str">
        <f t="shared" si="31"/>
        <v>VPC</v>
      </c>
      <c r="X109" s="237">
        <f>'M3-FINAL'!E128</f>
        <v>10.75</v>
      </c>
      <c r="Y109" s="237">
        <f>'M3-FINAL'!F128</f>
        <v>8.75</v>
      </c>
      <c r="Z109" s="237">
        <f>'M3-FINAL'!G128</f>
        <v>10.75</v>
      </c>
      <c r="AA109" s="237">
        <f>'M3-FINAL'!H128</f>
        <v>12.25</v>
      </c>
      <c r="AB109" s="237" t="str">
        <f>'M3-FINAL'!I128</f>
        <v/>
      </c>
      <c r="AC109" s="237">
        <f>'M3-FINAL'!J128</f>
        <v>12.25</v>
      </c>
      <c r="AD109" s="237">
        <f>'M3-FINAL'!K128</f>
        <v>11.5</v>
      </c>
      <c r="AE109" s="237" t="str">
        <f t="shared" si="32"/>
        <v>VPC</v>
      </c>
      <c r="AF109" s="237">
        <f>'M4_FINAL '!E127</f>
        <v>12.875</v>
      </c>
      <c r="AG109" s="237" t="str">
        <f>IF('M4_FINAL '!F127="","",'M4_FINAL '!F127)</f>
        <v/>
      </c>
      <c r="AH109" s="237">
        <f>'M4_FINAL '!G127</f>
        <v>12.875</v>
      </c>
      <c r="AI109" s="237">
        <f>'M4_FINAL '!H127</f>
        <v>9</v>
      </c>
      <c r="AJ109" s="237">
        <f>IF('M4_FINAL '!I127="","",'M4_FINAL '!I127)</f>
        <v>12</v>
      </c>
      <c r="AK109" s="237">
        <f>'M4_FINAL '!J127</f>
        <v>12</v>
      </c>
      <c r="AL109" s="237">
        <f>'M4_FINAL '!K127</f>
        <v>12.490000000000002</v>
      </c>
      <c r="AM109" s="237" t="str">
        <f t="shared" si="33"/>
        <v>VAR</v>
      </c>
      <c r="AN109" s="237">
        <f>'M5-FINAL'!D126</f>
        <v>14</v>
      </c>
      <c r="AO109" s="237" t="str">
        <f>'M5-FINAL'!E126</f>
        <v/>
      </c>
      <c r="AP109" s="237">
        <f>'M5-FINAL'!F126</f>
        <v>14</v>
      </c>
      <c r="AQ109" s="237">
        <f>'M5-FINAL'!G126</f>
        <v>15</v>
      </c>
      <c r="AR109" s="237" t="str">
        <f>'M5-FINAL'!H126</f>
        <v/>
      </c>
      <c r="AS109" s="237">
        <f>'M5-FINAL'!I126</f>
        <v>15</v>
      </c>
      <c r="AT109" s="237">
        <f>'M5-FINAL'!J126</f>
        <v>10.5</v>
      </c>
      <c r="AU109" s="237" t="str">
        <f>'M5-FINAL'!K126</f>
        <v/>
      </c>
      <c r="AV109" s="237">
        <f>'M5-FINAL'!L126</f>
        <v>10.5</v>
      </c>
      <c r="AW109" s="237">
        <f>'M5-FINAL'!M126</f>
        <v>13.14</v>
      </c>
      <c r="AX109" s="237" t="str">
        <f t="shared" si="34"/>
        <v>V</v>
      </c>
      <c r="AY109" s="237">
        <f>'M6-FINAL'!D126</f>
        <v>10.5</v>
      </c>
      <c r="AZ109" s="237">
        <f>'M6-FINAL'!E126</f>
        <v>12</v>
      </c>
      <c r="BA109" s="237">
        <f>'M6-FINAL'!F126</f>
        <v>12</v>
      </c>
      <c r="BB109" s="237">
        <f>'M6-FINAL'!G126</f>
        <v>10.5</v>
      </c>
      <c r="BC109" s="237">
        <f>'M6-FINAL'!H126</f>
        <v>12</v>
      </c>
      <c r="BD109" s="237">
        <f>'M6-FINAL'!I126</f>
        <v>12</v>
      </c>
      <c r="BE109" s="237">
        <f>'M6-FINAL'!J126</f>
        <v>12</v>
      </c>
      <c r="BF109" s="237" t="str">
        <f>'M6-FINAL'!K126</f>
        <v/>
      </c>
      <c r="BG109" s="237">
        <f>'M6-FINAL'!L126</f>
        <v>12</v>
      </c>
      <c r="BH109" s="237">
        <f>'M6-FINAL'!M126</f>
        <v>12</v>
      </c>
      <c r="BI109" s="237" t="str">
        <f t="shared" si="35"/>
        <v>VAR</v>
      </c>
      <c r="BJ109" s="237">
        <f>M7_FINAL!E128</f>
        <v>15</v>
      </c>
      <c r="BK109" s="237" t="str">
        <f>M7_FINAL!F128</f>
        <v/>
      </c>
      <c r="BL109" s="237">
        <f>M7_FINAL!G128</f>
        <v>15</v>
      </c>
      <c r="BM109" s="237">
        <f>M7_FINAL!H128</f>
        <v>15</v>
      </c>
      <c r="BN109" s="237" t="str">
        <f>M7_FINAL!I128</f>
        <v/>
      </c>
      <c r="BO109" s="237">
        <f>M7_FINAL!J128</f>
        <v>15</v>
      </c>
      <c r="BP109" s="237">
        <f>M7_FINAL!K128</f>
        <v>15</v>
      </c>
      <c r="BQ109" s="237" t="str">
        <f t="shared" si="36"/>
        <v>V</v>
      </c>
      <c r="BR109" s="237">
        <f>M8FINAL!E128</f>
        <v>19</v>
      </c>
      <c r="BS109" s="237" t="str">
        <f>M8FINAL!F128</f>
        <v/>
      </c>
      <c r="BT109" s="237">
        <f>M8FINAL!G128</f>
        <v>19</v>
      </c>
      <c r="BU109" s="237">
        <f>M8FINAL!H128</f>
        <v>13.75</v>
      </c>
      <c r="BV109" s="237" t="str">
        <f>M8FINAL!I128</f>
        <v/>
      </c>
      <c r="BW109" s="237">
        <f>M8FINAL!J128</f>
        <v>13.75</v>
      </c>
      <c r="BX109" s="237">
        <f>M8FINAL!K128</f>
        <v>16.375</v>
      </c>
      <c r="BY109" s="237" t="str">
        <f t="shared" si="37"/>
        <v>V</v>
      </c>
      <c r="BZ109" s="237">
        <f t="shared" si="38"/>
        <v>13.0878125</v>
      </c>
      <c r="CA109" s="124" t="str">
        <f t="shared" si="39"/>
        <v xml:space="preserve">Admis(e) </v>
      </c>
      <c r="CB109" s="274" t="s">
        <v>387</v>
      </c>
      <c r="CC109" s="258">
        <v>101</v>
      </c>
    </row>
    <row r="110" spans="2:81">
      <c r="B110" s="101">
        <v>102</v>
      </c>
      <c r="C110" s="133" t="s">
        <v>558</v>
      </c>
      <c r="D110" s="132" t="s">
        <v>309</v>
      </c>
      <c r="E110" s="237">
        <f>'M1 FINAL'!D21</f>
        <v>10.8</v>
      </c>
      <c r="F110" s="237">
        <f>'M1 FINAL'!E21</f>
        <v>12</v>
      </c>
      <c r="G110" s="237">
        <f>'M1 FINAL'!F21</f>
        <v>12</v>
      </c>
      <c r="H110" s="237">
        <f>'M1 FINAL'!G21</f>
        <v>12</v>
      </c>
      <c r="I110" s="237" t="str">
        <f>'M1 FINAL'!H21</f>
        <v/>
      </c>
      <c r="J110" s="237">
        <f>'M1 FINAL'!I21</f>
        <v>12</v>
      </c>
      <c r="K110" s="237">
        <f>'M1 FINAL'!J21</f>
        <v>10.5</v>
      </c>
      <c r="L110" s="237">
        <f>'M1 FINAL'!K21</f>
        <v>12</v>
      </c>
      <c r="M110" s="237">
        <f>'M1 FINAL'!L21</f>
        <v>12</v>
      </c>
      <c r="N110" s="237">
        <f>'M1 FINAL'!M21</f>
        <v>12</v>
      </c>
      <c r="O110" s="237" t="str">
        <f t="shared" si="30"/>
        <v>VAR</v>
      </c>
      <c r="P110" s="237">
        <f>'M2 FINAL'!D21</f>
        <v>6.25</v>
      </c>
      <c r="Q110" s="237">
        <f>'M2 FINAL'!E21</f>
        <v>12</v>
      </c>
      <c r="R110" s="237">
        <f>'M2 FINAL'!F21</f>
        <v>12</v>
      </c>
      <c r="S110" s="237">
        <f>'M2 FINAL'!G21</f>
        <v>6.5</v>
      </c>
      <c r="T110" s="237">
        <f>'M2 FINAL'!H21</f>
        <v>8</v>
      </c>
      <c r="U110" s="237">
        <f>'M2 FINAL'!I21</f>
        <v>8</v>
      </c>
      <c r="V110" s="237">
        <f>'M2 FINAL'!J21</f>
        <v>10.24</v>
      </c>
      <c r="W110" s="237" t="str">
        <f t="shared" si="31"/>
        <v>VPC</v>
      </c>
      <c r="X110" s="237">
        <f>'M3-FINAL'!E23</f>
        <v>3.875</v>
      </c>
      <c r="Y110" s="237">
        <f>'M3-FINAL'!F23</f>
        <v>12.75</v>
      </c>
      <c r="Z110" s="237">
        <f>'M3-FINAL'!G23</f>
        <v>12</v>
      </c>
      <c r="AA110" s="237">
        <f>'M3-FINAL'!H23</f>
        <v>15.25</v>
      </c>
      <c r="AB110" s="237" t="str">
        <f>'M3-FINAL'!I23</f>
        <v/>
      </c>
      <c r="AC110" s="237">
        <f>'M3-FINAL'!J23</f>
        <v>15.25</v>
      </c>
      <c r="AD110" s="237">
        <f>'M3-FINAL'!K23</f>
        <v>13.625</v>
      </c>
      <c r="AE110" s="237" t="str">
        <f t="shared" si="32"/>
        <v>VAR</v>
      </c>
      <c r="AF110" s="237">
        <f>'M4_FINAL '!E22</f>
        <v>6.625</v>
      </c>
      <c r="AG110" s="237">
        <f>IF('M4_FINAL '!F22="","",'M4_FINAL '!F22)</f>
        <v>11.75</v>
      </c>
      <c r="AH110" s="237">
        <f>'M4_FINAL '!G22</f>
        <v>11.75</v>
      </c>
      <c r="AI110" s="237">
        <f>'M4_FINAL '!H22</f>
        <v>6</v>
      </c>
      <c r="AJ110" s="237">
        <f>IF('M4_FINAL '!I22="","",'M4_FINAL '!I22)</f>
        <v>10</v>
      </c>
      <c r="AK110" s="237">
        <f>'M4_FINAL '!J22</f>
        <v>10</v>
      </c>
      <c r="AL110" s="237">
        <f>'M4_FINAL '!K22</f>
        <v>10.98</v>
      </c>
      <c r="AM110" s="237" t="str">
        <f t="shared" si="33"/>
        <v>VPC</v>
      </c>
      <c r="AN110" s="237">
        <f>'M5-FINAL'!D21</f>
        <v>11.6</v>
      </c>
      <c r="AO110" s="237" t="str">
        <f>'M5-FINAL'!E21</f>
        <v/>
      </c>
      <c r="AP110" s="237">
        <f>'M5-FINAL'!F21</f>
        <v>11.6</v>
      </c>
      <c r="AQ110" s="237">
        <f>'M5-FINAL'!G21</f>
        <v>14.5</v>
      </c>
      <c r="AR110" s="237" t="str">
        <f>'M5-FINAL'!H21</f>
        <v/>
      </c>
      <c r="AS110" s="237">
        <f>'M5-FINAL'!I21</f>
        <v>14.5</v>
      </c>
      <c r="AT110" s="237">
        <f>'M5-FINAL'!J21</f>
        <v>10.5</v>
      </c>
      <c r="AU110" s="237" t="str">
        <f>'M5-FINAL'!K21</f>
        <v/>
      </c>
      <c r="AV110" s="237">
        <f>'M5-FINAL'!L21</f>
        <v>10.5</v>
      </c>
      <c r="AW110" s="237">
        <f>'M5-FINAL'!M21</f>
        <v>12.183</v>
      </c>
      <c r="AX110" s="237" t="str">
        <f t="shared" si="34"/>
        <v>V</v>
      </c>
      <c r="AY110" s="237">
        <f>'M6-FINAL'!D21</f>
        <v>11</v>
      </c>
      <c r="AZ110" s="237">
        <f>'M6-FINAL'!E21</f>
        <v>12</v>
      </c>
      <c r="BA110" s="237">
        <f>'M6-FINAL'!F21</f>
        <v>12</v>
      </c>
      <c r="BB110" s="237">
        <f>'M6-FINAL'!G21</f>
        <v>11</v>
      </c>
      <c r="BC110" s="237">
        <f>'M6-FINAL'!H21</f>
        <v>12</v>
      </c>
      <c r="BD110" s="237">
        <f>'M6-FINAL'!I21</f>
        <v>12</v>
      </c>
      <c r="BE110" s="237">
        <f>'M6-FINAL'!J21</f>
        <v>12.5</v>
      </c>
      <c r="BF110" s="237" t="str">
        <f>'M6-FINAL'!K21</f>
        <v/>
      </c>
      <c r="BG110" s="237">
        <f>'M6-FINAL'!L21</f>
        <v>12.5</v>
      </c>
      <c r="BH110" s="237">
        <f>'M6-FINAL'!M21</f>
        <v>12.15</v>
      </c>
      <c r="BI110" s="237" t="str">
        <f t="shared" si="35"/>
        <v>VAR</v>
      </c>
      <c r="BJ110" s="237">
        <f>M7_FINAL!E23</f>
        <v>16.75</v>
      </c>
      <c r="BK110" s="237" t="str">
        <f>M7_FINAL!F23</f>
        <v/>
      </c>
      <c r="BL110" s="237">
        <f>M7_FINAL!G23</f>
        <v>16.75</v>
      </c>
      <c r="BM110" s="237">
        <f>M7_FINAL!H23</f>
        <v>16.25</v>
      </c>
      <c r="BN110" s="237" t="str">
        <f>M7_FINAL!I23</f>
        <v/>
      </c>
      <c r="BO110" s="237">
        <f>M7_FINAL!J23</f>
        <v>16.25</v>
      </c>
      <c r="BP110" s="237">
        <f>M7_FINAL!K23</f>
        <v>16.470000000000002</v>
      </c>
      <c r="BQ110" s="237" t="str">
        <f t="shared" si="36"/>
        <v>V</v>
      </c>
      <c r="BR110" s="237">
        <f>M8FINAL!E23</f>
        <v>20</v>
      </c>
      <c r="BS110" s="237" t="str">
        <f>M8FINAL!F23</f>
        <v/>
      </c>
      <c r="BT110" s="237">
        <f>M8FINAL!G23</f>
        <v>20</v>
      </c>
      <c r="BU110" s="237">
        <f>M8FINAL!H23</f>
        <v>14</v>
      </c>
      <c r="BV110" s="237" t="str">
        <f>M8FINAL!I23</f>
        <v/>
      </c>
      <c r="BW110" s="237">
        <f>M8FINAL!J23</f>
        <v>14</v>
      </c>
      <c r="BX110" s="237">
        <f>M8FINAL!K23</f>
        <v>17</v>
      </c>
      <c r="BY110" s="237" t="str">
        <f t="shared" si="37"/>
        <v>V</v>
      </c>
      <c r="BZ110" s="237">
        <f t="shared" si="38"/>
        <v>13.081</v>
      </c>
      <c r="CA110" s="124" t="str">
        <f t="shared" si="39"/>
        <v xml:space="preserve">Admis(e) </v>
      </c>
      <c r="CB110" s="278" t="s">
        <v>558</v>
      </c>
      <c r="CC110" s="258">
        <v>102</v>
      </c>
    </row>
    <row r="111" spans="2:81">
      <c r="B111" s="102">
        <v>103</v>
      </c>
      <c r="C111" s="130" t="s">
        <v>555</v>
      </c>
      <c r="D111" s="128" t="s">
        <v>554</v>
      </c>
      <c r="E111" s="237">
        <f>'M1 FINAL'!D23</f>
        <v>12</v>
      </c>
      <c r="F111" s="237" t="str">
        <f>'M1 FINAL'!E23</f>
        <v/>
      </c>
      <c r="G111" s="237">
        <f>'M1 FINAL'!F23</f>
        <v>12</v>
      </c>
      <c r="H111" s="237">
        <f>'M1 FINAL'!G23</f>
        <v>11</v>
      </c>
      <c r="I111" s="237" t="str">
        <f>'M1 FINAL'!H23</f>
        <v/>
      </c>
      <c r="J111" s="237">
        <f>'M1 FINAL'!I23</f>
        <v>11</v>
      </c>
      <c r="K111" s="237">
        <f>'M1 FINAL'!J23</f>
        <v>13.5</v>
      </c>
      <c r="L111" s="237" t="str">
        <f>'M1 FINAL'!K23</f>
        <v/>
      </c>
      <c r="M111" s="237">
        <f>'M1 FINAL'!L23</f>
        <v>13.5</v>
      </c>
      <c r="N111" s="237">
        <f>'M1 FINAL'!M23</f>
        <v>12</v>
      </c>
      <c r="O111" s="237" t="str">
        <f t="shared" si="30"/>
        <v>V</v>
      </c>
      <c r="P111" s="237">
        <f>'M2 FINAL'!D23</f>
        <v>9.25</v>
      </c>
      <c r="Q111" s="237">
        <f>'M2 FINAL'!E23</f>
        <v>16</v>
      </c>
      <c r="R111" s="237">
        <f>'M2 FINAL'!F23</f>
        <v>12</v>
      </c>
      <c r="S111" s="237">
        <f>'M2 FINAL'!G23</f>
        <v>7.25</v>
      </c>
      <c r="T111" s="237">
        <f>'M2 FINAL'!H23</f>
        <v>10.5</v>
      </c>
      <c r="U111" s="237">
        <f>'M2 FINAL'!I23</f>
        <v>10.5</v>
      </c>
      <c r="V111" s="237">
        <f>'M2 FINAL'!J23</f>
        <v>11.34</v>
      </c>
      <c r="W111" s="237" t="str">
        <f t="shared" si="31"/>
        <v>VPC</v>
      </c>
      <c r="X111" s="237">
        <f>'M3-FINAL'!E25</f>
        <v>6.125</v>
      </c>
      <c r="Y111" s="237">
        <f>'M3-FINAL'!F25</f>
        <v>9</v>
      </c>
      <c r="Z111" s="237">
        <f>'M3-FINAL'!G25</f>
        <v>9</v>
      </c>
      <c r="AA111" s="237">
        <f>'M3-FINAL'!H25</f>
        <v>10.75</v>
      </c>
      <c r="AB111" s="237">
        <f>'M3-FINAL'!I25</f>
        <v>12</v>
      </c>
      <c r="AC111" s="237">
        <f>'M3-FINAL'!J25</f>
        <v>12</v>
      </c>
      <c r="AD111" s="237">
        <f>'M3-FINAL'!K25</f>
        <v>10.5</v>
      </c>
      <c r="AE111" s="237" t="str">
        <f t="shared" si="32"/>
        <v>VPC</v>
      </c>
      <c r="AF111" s="237">
        <f>'M4_FINAL '!E24</f>
        <v>12.625</v>
      </c>
      <c r="AG111" s="237" t="str">
        <f>IF('M4_FINAL '!F24="","",'M4_FINAL '!F24)</f>
        <v/>
      </c>
      <c r="AH111" s="237">
        <f>'M4_FINAL '!G24</f>
        <v>12.625</v>
      </c>
      <c r="AI111" s="237">
        <f>'M4_FINAL '!H24</f>
        <v>8</v>
      </c>
      <c r="AJ111" s="237">
        <f>IF('M4_FINAL '!I24="","",'M4_FINAL '!I24)</f>
        <v>9</v>
      </c>
      <c r="AK111" s="237">
        <f>'M4_FINAL '!J24</f>
        <v>9</v>
      </c>
      <c r="AL111" s="237">
        <f>'M4_FINAL '!K24</f>
        <v>11.030000000000001</v>
      </c>
      <c r="AM111" s="237" t="str">
        <f t="shared" si="33"/>
        <v>VPC</v>
      </c>
      <c r="AN111" s="237">
        <f>'M5-FINAL'!D23</f>
        <v>13</v>
      </c>
      <c r="AO111" s="237" t="str">
        <f>'M5-FINAL'!E23</f>
        <v/>
      </c>
      <c r="AP111" s="237">
        <f>'M5-FINAL'!F23</f>
        <v>13</v>
      </c>
      <c r="AQ111" s="237">
        <f>'M5-FINAL'!G23</f>
        <v>15</v>
      </c>
      <c r="AR111" s="237" t="str">
        <f>'M5-FINAL'!H23</f>
        <v/>
      </c>
      <c r="AS111" s="237">
        <f>'M5-FINAL'!I23</f>
        <v>15</v>
      </c>
      <c r="AT111" s="237">
        <f>'M5-FINAL'!J23</f>
        <v>12</v>
      </c>
      <c r="AU111" s="237" t="str">
        <f>'M5-FINAL'!K23</f>
        <v/>
      </c>
      <c r="AV111" s="237">
        <f>'M5-FINAL'!L23</f>
        <v>12</v>
      </c>
      <c r="AW111" s="237">
        <f>'M5-FINAL'!M23</f>
        <v>13.32</v>
      </c>
      <c r="AX111" s="237" t="str">
        <f t="shared" si="34"/>
        <v>V</v>
      </c>
      <c r="AY111" s="237">
        <f>'M6-FINAL'!D23</f>
        <v>6.5</v>
      </c>
      <c r="AZ111" s="237">
        <f>'M6-FINAL'!E23</f>
        <v>12</v>
      </c>
      <c r="BA111" s="237">
        <f>'M6-FINAL'!F23</f>
        <v>12</v>
      </c>
      <c r="BB111" s="237">
        <f>'M6-FINAL'!G23</f>
        <v>6.5</v>
      </c>
      <c r="BC111" s="237">
        <f>'M6-FINAL'!H23</f>
        <v>12</v>
      </c>
      <c r="BD111" s="237">
        <f>'M6-FINAL'!I23</f>
        <v>12</v>
      </c>
      <c r="BE111" s="237">
        <f>'M6-FINAL'!J23</f>
        <v>12.5</v>
      </c>
      <c r="BF111" s="237" t="str">
        <f>'M6-FINAL'!K23</f>
        <v/>
      </c>
      <c r="BG111" s="237">
        <f>'M6-FINAL'!L23</f>
        <v>12.5</v>
      </c>
      <c r="BH111" s="237">
        <f>'M6-FINAL'!M23</f>
        <v>12.15</v>
      </c>
      <c r="BI111" s="237" t="str">
        <f t="shared" si="35"/>
        <v>VAR</v>
      </c>
      <c r="BJ111" s="237">
        <f>M7_FINAL!E25</f>
        <v>18</v>
      </c>
      <c r="BK111" s="237" t="str">
        <f>M7_FINAL!F25</f>
        <v/>
      </c>
      <c r="BL111" s="237">
        <f>M7_FINAL!G25</f>
        <v>18</v>
      </c>
      <c r="BM111" s="237">
        <f>M7_FINAL!H25</f>
        <v>16</v>
      </c>
      <c r="BN111" s="237" t="str">
        <f>M7_FINAL!I25</f>
        <v/>
      </c>
      <c r="BO111" s="237">
        <f>M7_FINAL!J25</f>
        <v>16</v>
      </c>
      <c r="BP111" s="237">
        <f>M7_FINAL!K25</f>
        <v>16.880000000000003</v>
      </c>
      <c r="BQ111" s="237" t="str">
        <f t="shared" si="36"/>
        <v>V</v>
      </c>
      <c r="BR111" s="237">
        <f>M8FINAL!E25</f>
        <v>20</v>
      </c>
      <c r="BS111" s="237" t="str">
        <f>M8FINAL!F25</f>
        <v/>
      </c>
      <c r="BT111" s="237">
        <f>M8FINAL!G25</f>
        <v>20</v>
      </c>
      <c r="BU111" s="237">
        <f>M8FINAL!H25</f>
        <v>14.5</v>
      </c>
      <c r="BV111" s="237" t="str">
        <f>M8FINAL!I25</f>
        <v/>
      </c>
      <c r="BW111" s="237">
        <f>M8FINAL!J25</f>
        <v>14.5</v>
      </c>
      <c r="BX111" s="237">
        <f>M8FINAL!K25</f>
        <v>17.25</v>
      </c>
      <c r="BY111" s="237" t="str">
        <f t="shared" si="37"/>
        <v>V</v>
      </c>
      <c r="BZ111" s="237">
        <f t="shared" si="38"/>
        <v>13.05875</v>
      </c>
      <c r="CA111" s="124" t="str">
        <f t="shared" si="39"/>
        <v xml:space="preserve">Admis(e) </v>
      </c>
      <c r="CB111" s="274" t="s">
        <v>555</v>
      </c>
      <c r="CC111" s="258">
        <v>103</v>
      </c>
    </row>
    <row r="112" spans="2:81">
      <c r="B112" s="101">
        <v>104</v>
      </c>
      <c r="C112" s="130" t="s">
        <v>417</v>
      </c>
      <c r="D112" s="128" t="s">
        <v>416</v>
      </c>
      <c r="E112" s="237">
        <f>'M1 FINAL'!D111</f>
        <v>10.199999999999999</v>
      </c>
      <c r="F112" s="237">
        <f>'M1 FINAL'!E111</f>
        <v>12</v>
      </c>
      <c r="G112" s="237">
        <f>'M1 FINAL'!F111</f>
        <v>12</v>
      </c>
      <c r="H112" s="237">
        <f>'M1 FINAL'!G111</f>
        <v>8</v>
      </c>
      <c r="I112" s="237">
        <f>'M1 FINAL'!H111</f>
        <v>12</v>
      </c>
      <c r="J112" s="237">
        <f>'M1 FINAL'!I111</f>
        <v>12</v>
      </c>
      <c r="K112" s="237">
        <f>'M1 FINAL'!J111</f>
        <v>12</v>
      </c>
      <c r="L112" s="237" t="str">
        <f>'M1 FINAL'!K111</f>
        <v/>
      </c>
      <c r="M112" s="237">
        <f>'M1 FINAL'!L111</f>
        <v>12</v>
      </c>
      <c r="N112" s="237">
        <f>'M1 FINAL'!M111</f>
        <v>12</v>
      </c>
      <c r="O112" s="237" t="str">
        <f t="shared" si="30"/>
        <v>VAR</v>
      </c>
      <c r="P112" s="237">
        <f>'M2 FINAL'!D111</f>
        <v>7.75</v>
      </c>
      <c r="Q112" s="237">
        <f>'M2 FINAL'!E111</f>
        <v>12</v>
      </c>
      <c r="R112" s="237">
        <f>'M2 FINAL'!F111</f>
        <v>12</v>
      </c>
      <c r="S112" s="237">
        <f>'M2 FINAL'!G111</f>
        <v>10.5</v>
      </c>
      <c r="T112" s="237">
        <f>'M2 FINAL'!H111</f>
        <v>10</v>
      </c>
      <c r="U112" s="237">
        <f>'M2 FINAL'!I111</f>
        <v>10.5</v>
      </c>
      <c r="V112" s="237">
        <f>'M2 FINAL'!J111</f>
        <v>11.34</v>
      </c>
      <c r="W112" s="237" t="str">
        <f t="shared" si="31"/>
        <v>VPC</v>
      </c>
      <c r="X112" s="237">
        <f>'M3-FINAL'!E113</f>
        <v>2.5</v>
      </c>
      <c r="Y112" s="237">
        <f>'M3-FINAL'!F113</f>
        <v>8</v>
      </c>
      <c r="Z112" s="237">
        <f>'M3-FINAL'!G113</f>
        <v>8</v>
      </c>
      <c r="AA112" s="237">
        <f>'M3-FINAL'!H113</f>
        <v>10.25</v>
      </c>
      <c r="AB112" s="237">
        <f>'M3-FINAL'!I113</f>
        <v>12</v>
      </c>
      <c r="AC112" s="237">
        <f>'M3-FINAL'!J113</f>
        <v>12</v>
      </c>
      <c r="AD112" s="237">
        <f>'M3-FINAL'!K113</f>
        <v>10</v>
      </c>
      <c r="AE112" s="237" t="str">
        <f t="shared" si="32"/>
        <v>VPC</v>
      </c>
      <c r="AF112" s="237">
        <f>'M4_FINAL '!E112</f>
        <v>12.25</v>
      </c>
      <c r="AG112" s="237" t="str">
        <f>IF('M4_FINAL '!F112="","",'M4_FINAL '!F112)</f>
        <v/>
      </c>
      <c r="AH112" s="237">
        <f>'M4_FINAL '!G112</f>
        <v>12.25</v>
      </c>
      <c r="AI112" s="237">
        <f>'M4_FINAL '!H112</f>
        <v>13.5</v>
      </c>
      <c r="AJ112" s="237" t="str">
        <f>IF('M4_FINAL '!I112="","",'M4_FINAL '!I112)</f>
        <v/>
      </c>
      <c r="AK112" s="237">
        <f>'M4_FINAL '!J112</f>
        <v>13.5</v>
      </c>
      <c r="AL112" s="237">
        <f>'M4_FINAL '!K112</f>
        <v>12.8</v>
      </c>
      <c r="AM112" s="237" t="str">
        <f t="shared" si="33"/>
        <v>V</v>
      </c>
      <c r="AN112" s="237">
        <f>'M5-FINAL'!D111</f>
        <v>13.5</v>
      </c>
      <c r="AO112" s="237" t="str">
        <f>'M5-FINAL'!E111</f>
        <v/>
      </c>
      <c r="AP112" s="237">
        <f>'M5-FINAL'!F111</f>
        <v>13.5</v>
      </c>
      <c r="AQ112" s="237">
        <f>'M5-FINAL'!G111</f>
        <v>15</v>
      </c>
      <c r="AR112" s="237" t="str">
        <f>'M5-FINAL'!H111</f>
        <v/>
      </c>
      <c r="AS112" s="237">
        <f>'M5-FINAL'!I111</f>
        <v>15</v>
      </c>
      <c r="AT112" s="237">
        <f>'M5-FINAL'!J111</f>
        <v>10.5</v>
      </c>
      <c r="AU112" s="237" t="str">
        <f>'M5-FINAL'!K111</f>
        <v/>
      </c>
      <c r="AV112" s="237">
        <f>'M5-FINAL'!L111</f>
        <v>10.5</v>
      </c>
      <c r="AW112" s="237">
        <f>'M5-FINAL'!M111</f>
        <v>12.975000000000001</v>
      </c>
      <c r="AX112" s="237" t="str">
        <f t="shared" si="34"/>
        <v>V</v>
      </c>
      <c r="AY112" s="237">
        <f>'M6-FINAL'!D111</f>
        <v>8</v>
      </c>
      <c r="AZ112" s="237">
        <f>'M6-FINAL'!E111</f>
        <v>12</v>
      </c>
      <c r="BA112" s="237">
        <f>'M6-FINAL'!F111</f>
        <v>12</v>
      </c>
      <c r="BB112" s="237">
        <f>'M6-FINAL'!G111</f>
        <v>8</v>
      </c>
      <c r="BC112" s="237">
        <f>'M6-FINAL'!H111</f>
        <v>12</v>
      </c>
      <c r="BD112" s="237">
        <f>'M6-FINAL'!I111</f>
        <v>12</v>
      </c>
      <c r="BE112" s="237">
        <f>'M6-FINAL'!J111</f>
        <v>13</v>
      </c>
      <c r="BF112" s="237" t="str">
        <f>'M6-FINAL'!K111</f>
        <v/>
      </c>
      <c r="BG112" s="237">
        <f>'M6-FINAL'!L111</f>
        <v>13</v>
      </c>
      <c r="BH112" s="237">
        <f>'M6-FINAL'!M111</f>
        <v>12.3</v>
      </c>
      <c r="BI112" s="237" t="str">
        <f t="shared" si="35"/>
        <v>VAR</v>
      </c>
      <c r="BJ112" s="237">
        <f>M7_FINAL!E113</f>
        <v>17.25</v>
      </c>
      <c r="BK112" s="237" t="str">
        <f>M7_FINAL!F113</f>
        <v/>
      </c>
      <c r="BL112" s="237">
        <f>M7_FINAL!G113</f>
        <v>17.25</v>
      </c>
      <c r="BM112" s="237">
        <f>M7_FINAL!H113</f>
        <v>15.5</v>
      </c>
      <c r="BN112" s="237" t="str">
        <f>M7_FINAL!I113</f>
        <v/>
      </c>
      <c r="BO112" s="237">
        <f>M7_FINAL!J113</f>
        <v>15.5</v>
      </c>
      <c r="BP112" s="237">
        <f>M7_FINAL!K113</f>
        <v>16.270000000000003</v>
      </c>
      <c r="BQ112" s="237" t="str">
        <f t="shared" si="36"/>
        <v>V</v>
      </c>
      <c r="BR112" s="237">
        <f>M8FINAL!E113</f>
        <v>20</v>
      </c>
      <c r="BS112" s="237" t="str">
        <f>M8FINAL!F113</f>
        <v/>
      </c>
      <c r="BT112" s="237">
        <f>M8FINAL!G113</f>
        <v>20</v>
      </c>
      <c r="BU112" s="237">
        <f>M8FINAL!H113</f>
        <v>13.5</v>
      </c>
      <c r="BV112" s="237" t="str">
        <f>M8FINAL!I113</f>
        <v/>
      </c>
      <c r="BW112" s="237">
        <f>M8FINAL!J113</f>
        <v>13.5</v>
      </c>
      <c r="BX112" s="237">
        <f>M8FINAL!K113</f>
        <v>16.75</v>
      </c>
      <c r="BY112" s="237" t="str">
        <f t="shared" si="37"/>
        <v>V</v>
      </c>
      <c r="BZ112" s="237">
        <f t="shared" si="38"/>
        <v>13.054375</v>
      </c>
      <c r="CA112" s="124" t="str">
        <f t="shared" si="39"/>
        <v xml:space="preserve">Admis(e) </v>
      </c>
      <c r="CB112" s="274" t="s">
        <v>417</v>
      </c>
      <c r="CC112" s="258">
        <v>104</v>
      </c>
    </row>
    <row r="113" spans="2:81">
      <c r="B113" s="102">
        <v>105</v>
      </c>
      <c r="C113" s="130" t="s">
        <v>506</v>
      </c>
      <c r="D113" s="128" t="s">
        <v>505</v>
      </c>
      <c r="E113" s="237">
        <f>'M1 FINAL'!D54</f>
        <v>16.2</v>
      </c>
      <c r="F113" s="237" t="str">
        <f>'M1 FINAL'!E54</f>
        <v/>
      </c>
      <c r="G113" s="237">
        <f>'M1 FINAL'!F54</f>
        <v>16.2</v>
      </c>
      <c r="H113" s="237">
        <f>'M1 FINAL'!G54</f>
        <v>7.5</v>
      </c>
      <c r="I113" s="237" t="str">
        <f>'M1 FINAL'!H54</f>
        <v/>
      </c>
      <c r="J113" s="237">
        <f>'M1 FINAL'!I54</f>
        <v>7.5</v>
      </c>
      <c r="K113" s="237">
        <f>'M1 FINAL'!J54</f>
        <v>13.5</v>
      </c>
      <c r="L113" s="237" t="str">
        <f>'M1 FINAL'!K54</f>
        <v/>
      </c>
      <c r="M113" s="237">
        <f>'M1 FINAL'!L54</f>
        <v>13.5</v>
      </c>
      <c r="N113" s="237">
        <f>'M1 FINAL'!M54</f>
        <v>12.262499999999999</v>
      </c>
      <c r="O113" s="237" t="str">
        <f t="shared" si="30"/>
        <v>V</v>
      </c>
      <c r="P113" s="237">
        <f>'M2 FINAL'!D54</f>
        <v>15.5</v>
      </c>
      <c r="Q113" s="237" t="str">
        <f>'M2 FINAL'!E54</f>
        <v/>
      </c>
      <c r="R113" s="237">
        <f>'M2 FINAL'!F54</f>
        <v>15.5</v>
      </c>
      <c r="S113" s="237">
        <f>'M2 FINAL'!G54</f>
        <v>9.25</v>
      </c>
      <c r="T113" s="237" t="str">
        <f>'M2 FINAL'!H54</f>
        <v/>
      </c>
      <c r="U113" s="237">
        <f>'M2 FINAL'!I54</f>
        <v>9.25</v>
      </c>
      <c r="V113" s="237">
        <f>'M2 FINAL'!J54</f>
        <v>12.750000000000002</v>
      </c>
      <c r="W113" s="237" t="str">
        <f t="shared" si="31"/>
        <v>V</v>
      </c>
      <c r="X113" s="237">
        <f>'M3-FINAL'!E56</f>
        <v>1.875</v>
      </c>
      <c r="Y113" s="237">
        <f>'M3-FINAL'!F56</f>
        <v>0</v>
      </c>
      <c r="Z113" s="237">
        <f>'M3-FINAL'!G56</f>
        <v>1.875</v>
      </c>
      <c r="AA113" s="237">
        <f>'M3-FINAL'!H56</f>
        <v>12.25</v>
      </c>
      <c r="AB113" s="237" t="str">
        <f>'M3-FINAL'!I56</f>
        <v/>
      </c>
      <c r="AC113" s="237">
        <f>'M3-FINAL'!J56</f>
        <v>12.25</v>
      </c>
      <c r="AD113" s="237">
        <f>'M3-FINAL'!K56</f>
        <v>7.0625</v>
      </c>
      <c r="AE113" s="237" t="str">
        <f t="shared" si="32"/>
        <v>NV</v>
      </c>
      <c r="AF113" s="237">
        <f>'M4_FINAL '!E55</f>
        <v>11.875</v>
      </c>
      <c r="AG113" s="237" t="str">
        <f>IF('M4_FINAL '!F55="","",'M4_FINAL '!F55)</f>
        <v/>
      </c>
      <c r="AH113" s="237">
        <f>'M4_FINAL '!G55</f>
        <v>11.875</v>
      </c>
      <c r="AI113" s="237">
        <f>'M4_FINAL '!H55</f>
        <v>12.5</v>
      </c>
      <c r="AJ113" s="237" t="str">
        <f>IF('M4_FINAL '!I55="","",'M4_FINAL '!I55)</f>
        <v/>
      </c>
      <c r="AK113" s="237">
        <f>'M4_FINAL '!J55</f>
        <v>12.5</v>
      </c>
      <c r="AL113" s="237">
        <f>'M4_FINAL '!K55</f>
        <v>12.15</v>
      </c>
      <c r="AM113" s="237" t="str">
        <f t="shared" si="33"/>
        <v>V</v>
      </c>
      <c r="AN113" s="237">
        <f>'M5-FINAL'!D54</f>
        <v>16</v>
      </c>
      <c r="AO113" s="237" t="str">
        <f>'M5-FINAL'!E54</f>
        <v/>
      </c>
      <c r="AP113" s="237">
        <f>'M5-FINAL'!F54</f>
        <v>16</v>
      </c>
      <c r="AQ113" s="237">
        <f>'M5-FINAL'!G54</f>
        <v>15</v>
      </c>
      <c r="AR113" s="237" t="str">
        <f>'M5-FINAL'!H54</f>
        <v/>
      </c>
      <c r="AS113" s="237">
        <f>'M5-FINAL'!I54</f>
        <v>15</v>
      </c>
      <c r="AT113" s="237">
        <f>'M5-FINAL'!J54</f>
        <v>12</v>
      </c>
      <c r="AU113" s="237" t="str">
        <f>'M5-FINAL'!K54</f>
        <v/>
      </c>
      <c r="AV113" s="237">
        <f>'M5-FINAL'!L54</f>
        <v>12</v>
      </c>
      <c r="AW113" s="237">
        <f>'M5-FINAL'!M54</f>
        <v>14.31</v>
      </c>
      <c r="AX113" s="237" t="str">
        <f t="shared" si="34"/>
        <v>V</v>
      </c>
      <c r="AY113" s="237">
        <f>'M6-FINAL'!D54</f>
        <v>14</v>
      </c>
      <c r="AZ113" s="237" t="str">
        <f>'M6-FINAL'!E54</f>
        <v/>
      </c>
      <c r="BA113" s="237">
        <f>'M6-FINAL'!F54</f>
        <v>14</v>
      </c>
      <c r="BB113" s="237">
        <f>'M6-FINAL'!G54</f>
        <v>14</v>
      </c>
      <c r="BC113" s="237" t="str">
        <f>'M6-FINAL'!H54</f>
        <v/>
      </c>
      <c r="BD113" s="237">
        <f>'M6-FINAL'!I54</f>
        <v>14</v>
      </c>
      <c r="BE113" s="237">
        <f>'M6-FINAL'!J54</f>
        <v>13.5</v>
      </c>
      <c r="BF113" s="237" t="str">
        <f>'M6-FINAL'!K54</f>
        <v/>
      </c>
      <c r="BG113" s="237">
        <f>'M6-FINAL'!L54</f>
        <v>13.5</v>
      </c>
      <c r="BH113" s="237">
        <f>'M6-FINAL'!M54</f>
        <v>13.850000000000001</v>
      </c>
      <c r="BI113" s="237" t="str">
        <f t="shared" si="35"/>
        <v>V</v>
      </c>
      <c r="BJ113" s="237">
        <f>M7_FINAL!E56</f>
        <v>19</v>
      </c>
      <c r="BK113" s="237" t="str">
        <f>M7_FINAL!F56</f>
        <v/>
      </c>
      <c r="BL113" s="237">
        <f>M7_FINAL!G56</f>
        <v>19</v>
      </c>
      <c r="BM113" s="237">
        <f>M7_FINAL!H56</f>
        <v>13</v>
      </c>
      <c r="BN113" s="237" t="str">
        <f>M7_FINAL!I56</f>
        <v/>
      </c>
      <c r="BO113" s="237">
        <f>M7_FINAL!J56</f>
        <v>13</v>
      </c>
      <c r="BP113" s="237">
        <f>M7_FINAL!K56</f>
        <v>15.64</v>
      </c>
      <c r="BQ113" s="237" t="str">
        <f t="shared" si="36"/>
        <v>V</v>
      </c>
      <c r="BR113" s="237">
        <f>M8FINAL!E56</f>
        <v>18</v>
      </c>
      <c r="BS113" s="237" t="str">
        <f>M8FINAL!F56</f>
        <v/>
      </c>
      <c r="BT113" s="237">
        <f>M8FINAL!G56</f>
        <v>18</v>
      </c>
      <c r="BU113" s="237">
        <f>M8FINAL!H56</f>
        <v>14.25</v>
      </c>
      <c r="BV113" s="237" t="str">
        <f>M8FINAL!I56</f>
        <v/>
      </c>
      <c r="BW113" s="237">
        <f>M8FINAL!J56</f>
        <v>14.25</v>
      </c>
      <c r="BX113" s="237">
        <f>M8FINAL!K56</f>
        <v>16.125</v>
      </c>
      <c r="BY113" s="237" t="str">
        <f t="shared" si="37"/>
        <v>V</v>
      </c>
      <c r="BZ113" s="237">
        <f t="shared" si="38"/>
        <v>13.018750000000001</v>
      </c>
      <c r="CA113" s="272" t="s">
        <v>626</v>
      </c>
      <c r="CB113" s="274" t="s">
        <v>506</v>
      </c>
      <c r="CC113" s="258">
        <v>105</v>
      </c>
    </row>
    <row r="114" spans="2:81">
      <c r="B114" s="101">
        <v>106</v>
      </c>
      <c r="C114" s="130" t="s">
        <v>451</v>
      </c>
      <c r="D114" s="128" t="s">
        <v>450</v>
      </c>
      <c r="E114" s="237">
        <f>'M1 FINAL'!D89</f>
        <v>13.600000000000001</v>
      </c>
      <c r="F114" s="237" t="str">
        <f>'M1 FINAL'!E89</f>
        <v/>
      </c>
      <c r="G114" s="237">
        <f>'M1 FINAL'!F89</f>
        <v>13.600000000000001</v>
      </c>
      <c r="H114" s="237">
        <f>'M1 FINAL'!G89</f>
        <v>11</v>
      </c>
      <c r="I114" s="237" t="str">
        <f>'M1 FINAL'!H89</f>
        <v/>
      </c>
      <c r="J114" s="237">
        <f>'M1 FINAL'!I89</f>
        <v>11</v>
      </c>
      <c r="K114" s="237">
        <f>'M1 FINAL'!J89</f>
        <v>14.5</v>
      </c>
      <c r="L114" s="237" t="str">
        <f>'M1 FINAL'!K89</f>
        <v/>
      </c>
      <c r="M114" s="237">
        <f>'M1 FINAL'!L89</f>
        <v>14.5</v>
      </c>
      <c r="N114" s="237">
        <f>'M1 FINAL'!M89</f>
        <v>12.850000000000001</v>
      </c>
      <c r="O114" s="237" t="str">
        <f t="shared" si="30"/>
        <v>V</v>
      </c>
      <c r="P114" s="237">
        <f>'M2 FINAL'!D89</f>
        <v>9.25</v>
      </c>
      <c r="Q114" s="237">
        <f>'M2 FINAL'!E89</f>
        <v>12</v>
      </c>
      <c r="R114" s="237">
        <f>'M2 FINAL'!F89</f>
        <v>12</v>
      </c>
      <c r="S114" s="237">
        <f>'M2 FINAL'!G89</f>
        <v>4.5</v>
      </c>
      <c r="T114" s="237">
        <f>'M2 FINAL'!H89</f>
        <v>7</v>
      </c>
      <c r="U114" s="237">
        <f>'M2 FINAL'!I89</f>
        <v>7</v>
      </c>
      <c r="V114" s="237">
        <f>'M2 FINAL'!J89</f>
        <v>9.8000000000000007</v>
      </c>
      <c r="W114" s="237" t="str">
        <f t="shared" si="31"/>
        <v>VPC</v>
      </c>
      <c r="X114" s="237">
        <f>'M3-FINAL'!E91</f>
        <v>7.625</v>
      </c>
      <c r="Y114" s="237">
        <f>'M3-FINAL'!F91</f>
        <v>7.5</v>
      </c>
      <c r="Z114" s="237">
        <f>'M3-FINAL'!G91</f>
        <v>7.625</v>
      </c>
      <c r="AA114" s="237">
        <f>'M3-FINAL'!H91</f>
        <v>13.5</v>
      </c>
      <c r="AB114" s="237" t="str">
        <f>'M3-FINAL'!I91</f>
        <v/>
      </c>
      <c r="AC114" s="237">
        <f>'M3-FINAL'!J91</f>
        <v>13.5</v>
      </c>
      <c r="AD114" s="237">
        <f>'M3-FINAL'!K91</f>
        <v>10.5625</v>
      </c>
      <c r="AE114" s="237" t="str">
        <f t="shared" si="32"/>
        <v>VPC</v>
      </c>
      <c r="AF114" s="237">
        <f>'M4_FINAL '!E90</f>
        <v>8.125</v>
      </c>
      <c r="AG114" s="237">
        <f>IF('M4_FINAL '!F90="","",'M4_FINAL '!F90)</f>
        <v>12</v>
      </c>
      <c r="AH114" s="237">
        <f>'M4_FINAL '!G90</f>
        <v>12</v>
      </c>
      <c r="AI114" s="237">
        <f>'M4_FINAL '!H90</f>
        <v>13.5</v>
      </c>
      <c r="AJ114" s="237" t="str">
        <f>IF('M4_FINAL '!I90="","",'M4_FINAL '!I90)</f>
        <v/>
      </c>
      <c r="AK114" s="237">
        <f>'M4_FINAL '!J90</f>
        <v>13.5</v>
      </c>
      <c r="AL114" s="237">
        <f>'M4_FINAL '!K90</f>
        <v>12.66</v>
      </c>
      <c r="AM114" s="237" t="str">
        <f t="shared" si="33"/>
        <v>VAR</v>
      </c>
      <c r="AN114" s="237">
        <f>'M5-FINAL'!D89</f>
        <v>14</v>
      </c>
      <c r="AO114" s="237" t="str">
        <f>'M5-FINAL'!E89</f>
        <v/>
      </c>
      <c r="AP114" s="237">
        <f>'M5-FINAL'!F89</f>
        <v>14</v>
      </c>
      <c r="AQ114" s="237">
        <f>'M5-FINAL'!G89</f>
        <v>15</v>
      </c>
      <c r="AR114" s="237" t="str">
        <f>'M5-FINAL'!H89</f>
        <v/>
      </c>
      <c r="AS114" s="237">
        <f>'M5-FINAL'!I89</f>
        <v>15</v>
      </c>
      <c r="AT114" s="237">
        <f>'M5-FINAL'!J89</f>
        <v>10.5</v>
      </c>
      <c r="AU114" s="237" t="str">
        <f>'M5-FINAL'!K89</f>
        <v/>
      </c>
      <c r="AV114" s="237">
        <f>'M5-FINAL'!L89</f>
        <v>10.5</v>
      </c>
      <c r="AW114" s="237">
        <f>'M5-FINAL'!M89</f>
        <v>13.14</v>
      </c>
      <c r="AX114" s="237" t="str">
        <f t="shared" si="34"/>
        <v>V</v>
      </c>
      <c r="AY114" s="237">
        <f>'M6-FINAL'!D89</f>
        <v>11.5</v>
      </c>
      <c r="AZ114" s="237" t="str">
        <f>'M6-FINAL'!E89</f>
        <v/>
      </c>
      <c r="BA114" s="237">
        <f>'M6-FINAL'!F89</f>
        <v>11.5</v>
      </c>
      <c r="BB114" s="237">
        <f>'M6-FINAL'!G89</f>
        <v>11.5</v>
      </c>
      <c r="BC114" s="237" t="str">
        <f>'M6-FINAL'!H89</f>
        <v/>
      </c>
      <c r="BD114" s="237">
        <f>'M6-FINAL'!I89</f>
        <v>11.5</v>
      </c>
      <c r="BE114" s="237">
        <f>'M6-FINAL'!J89</f>
        <v>13.5</v>
      </c>
      <c r="BF114" s="237" t="str">
        <f>'M6-FINAL'!K89</f>
        <v/>
      </c>
      <c r="BG114" s="237">
        <f>'M6-FINAL'!L89</f>
        <v>13.5</v>
      </c>
      <c r="BH114" s="237">
        <f>'M6-FINAL'!M89</f>
        <v>12.100000000000001</v>
      </c>
      <c r="BI114" s="237" t="str">
        <f t="shared" si="35"/>
        <v>V</v>
      </c>
      <c r="BJ114" s="237">
        <f>M7_FINAL!E91</f>
        <v>17.75</v>
      </c>
      <c r="BK114" s="237" t="str">
        <f>M7_FINAL!F91</f>
        <v/>
      </c>
      <c r="BL114" s="237">
        <f>M7_FINAL!G91</f>
        <v>17.75</v>
      </c>
      <c r="BM114" s="237">
        <f>M7_FINAL!H91</f>
        <v>14.5</v>
      </c>
      <c r="BN114" s="237" t="str">
        <f>M7_FINAL!I91</f>
        <v/>
      </c>
      <c r="BO114" s="237">
        <f>M7_FINAL!J91</f>
        <v>14.5</v>
      </c>
      <c r="BP114" s="237">
        <f>M7_FINAL!K91</f>
        <v>15.93</v>
      </c>
      <c r="BQ114" s="237" t="str">
        <f t="shared" si="36"/>
        <v>V</v>
      </c>
      <c r="BR114" s="237">
        <f>M8FINAL!E91</f>
        <v>20</v>
      </c>
      <c r="BS114" s="237" t="str">
        <f>M8FINAL!F91</f>
        <v/>
      </c>
      <c r="BT114" s="237">
        <f>M8FINAL!G91</f>
        <v>20</v>
      </c>
      <c r="BU114" s="237">
        <f>M8FINAL!H91</f>
        <v>14</v>
      </c>
      <c r="BV114" s="237" t="str">
        <f>M8FINAL!I91</f>
        <v/>
      </c>
      <c r="BW114" s="237">
        <f>M8FINAL!J91</f>
        <v>14</v>
      </c>
      <c r="BX114" s="237">
        <f>M8FINAL!K91</f>
        <v>17</v>
      </c>
      <c r="BY114" s="237" t="str">
        <f t="shared" si="37"/>
        <v>V</v>
      </c>
      <c r="BZ114" s="237">
        <f t="shared" si="38"/>
        <v>13.005312500000002</v>
      </c>
      <c r="CA114" s="124" t="str">
        <f t="shared" si="39"/>
        <v xml:space="preserve">Admis(e) </v>
      </c>
      <c r="CB114" s="274" t="s">
        <v>451</v>
      </c>
      <c r="CC114" s="258">
        <v>106</v>
      </c>
    </row>
    <row r="115" spans="2:81">
      <c r="B115" s="102">
        <v>107</v>
      </c>
      <c r="C115" s="130" t="s">
        <v>565</v>
      </c>
      <c r="D115" s="128" t="s">
        <v>375</v>
      </c>
      <c r="E115" s="237">
        <f>'M1 FINAL'!D16</f>
        <v>8.1999999999999993</v>
      </c>
      <c r="F115" s="237">
        <f>'M1 FINAL'!E16</f>
        <v>12</v>
      </c>
      <c r="G115" s="237">
        <f>'M1 FINAL'!F16</f>
        <v>12</v>
      </c>
      <c r="H115" s="237">
        <f>'M1 FINAL'!G16</f>
        <v>12</v>
      </c>
      <c r="I115" s="237" t="str">
        <f>'M1 FINAL'!H16</f>
        <v/>
      </c>
      <c r="J115" s="237">
        <f>'M1 FINAL'!I16</f>
        <v>12</v>
      </c>
      <c r="K115" s="237">
        <f>'M1 FINAL'!J16</f>
        <v>10</v>
      </c>
      <c r="L115" s="237">
        <f>'M1 FINAL'!K16</f>
        <v>13</v>
      </c>
      <c r="M115" s="237">
        <f>'M1 FINAL'!L16</f>
        <v>12</v>
      </c>
      <c r="N115" s="237">
        <f>'M1 FINAL'!M16</f>
        <v>12</v>
      </c>
      <c r="O115" s="237" t="str">
        <f t="shared" si="30"/>
        <v>VAR</v>
      </c>
      <c r="P115" s="237">
        <f>'M2 FINAL'!D16</f>
        <v>7.75</v>
      </c>
      <c r="Q115" s="237">
        <f>'M2 FINAL'!E16</f>
        <v>13.5</v>
      </c>
      <c r="R115" s="237">
        <f>'M2 FINAL'!F16</f>
        <v>12</v>
      </c>
      <c r="S115" s="237">
        <f>'M2 FINAL'!G16</f>
        <v>4.25</v>
      </c>
      <c r="T115" s="237">
        <f>'M2 FINAL'!H16</f>
        <v>7</v>
      </c>
      <c r="U115" s="237">
        <f>'M2 FINAL'!I16</f>
        <v>7</v>
      </c>
      <c r="V115" s="237">
        <f>'M2 FINAL'!J16</f>
        <v>9.8000000000000007</v>
      </c>
      <c r="W115" s="237" t="str">
        <f t="shared" si="31"/>
        <v>VPC</v>
      </c>
      <c r="X115" s="237">
        <f>'M3-FINAL'!E18</f>
        <v>4.125</v>
      </c>
      <c r="Y115" s="237">
        <f>'M3-FINAL'!F18</f>
        <v>5.25</v>
      </c>
      <c r="Z115" s="237">
        <f>'M3-FINAL'!G18</f>
        <v>5.25</v>
      </c>
      <c r="AA115" s="237">
        <f>'M3-FINAL'!H18</f>
        <v>10.25</v>
      </c>
      <c r="AB115" s="237">
        <f>'M3-FINAL'!I18</f>
        <v>12</v>
      </c>
      <c r="AC115" s="237">
        <f>'M3-FINAL'!J18</f>
        <v>12</v>
      </c>
      <c r="AD115" s="237">
        <f>'M3-FINAL'!K18</f>
        <v>8.625</v>
      </c>
      <c r="AE115" s="237" t="str">
        <f t="shared" si="32"/>
        <v>NV</v>
      </c>
      <c r="AF115" s="237">
        <f>'M4_FINAL '!E17</f>
        <v>8.875</v>
      </c>
      <c r="AG115" s="237">
        <f>IF('M4_FINAL '!F17="","",'M4_FINAL '!F17)</f>
        <v>12</v>
      </c>
      <c r="AH115" s="237">
        <f>'M4_FINAL '!G17</f>
        <v>12</v>
      </c>
      <c r="AI115" s="237">
        <f>'M4_FINAL '!H17</f>
        <v>5.5</v>
      </c>
      <c r="AJ115" s="237">
        <f>IF('M4_FINAL '!I17="","",'M4_FINAL '!I17)</f>
        <v>6</v>
      </c>
      <c r="AK115" s="237">
        <f>'M4_FINAL '!J17</f>
        <v>6</v>
      </c>
      <c r="AL115" s="237">
        <f>'M4_FINAL '!K17</f>
        <v>9.3600000000000012</v>
      </c>
      <c r="AM115" s="237" t="str">
        <f t="shared" si="33"/>
        <v>VPC</v>
      </c>
      <c r="AN115" s="237">
        <f>'M5-FINAL'!D16</f>
        <v>13</v>
      </c>
      <c r="AO115" s="237" t="str">
        <f>'M5-FINAL'!E16</f>
        <v/>
      </c>
      <c r="AP115" s="237">
        <f>'M5-FINAL'!F16</f>
        <v>13</v>
      </c>
      <c r="AQ115" s="237">
        <f>'M5-FINAL'!G16</f>
        <v>16.5</v>
      </c>
      <c r="AR115" s="237" t="str">
        <f>'M5-FINAL'!H16</f>
        <v/>
      </c>
      <c r="AS115" s="237">
        <f>'M5-FINAL'!I16</f>
        <v>16.5</v>
      </c>
      <c r="AT115" s="237">
        <f>'M5-FINAL'!J16</f>
        <v>14</v>
      </c>
      <c r="AU115" s="237" t="str">
        <f>'M5-FINAL'!K16</f>
        <v/>
      </c>
      <c r="AV115" s="237">
        <f>'M5-FINAL'!L16</f>
        <v>14</v>
      </c>
      <c r="AW115" s="237">
        <f>'M5-FINAL'!M16</f>
        <v>14.495000000000001</v>
      </c>
      <c r="AX115" s="237" t="str">
        <f t="shared" si="34"/>
        <v>V</v>
      </c>
      <c r="AY115" s="237">
        <f>'M6-FINAL'!D16</f>
        <v>16</v>
      </c>
      <c r="AZ115" s="237" t="str">
        <f>'M6-FINAL'!E16</f>
        <v/>
      </c>
      <c r="BA115" s="237">
        <f>'M6-FINAL'!F16</f>
        <v>16</v>
      </c>
      <c r="BB115" s="237">
        <f>'M6-FINAL'!G16</f>
        <v>16</v>
      </c>
      <c r="BC115" s="237" t="str">
        <f>'M6-FINAL'!H16</f>
        <v/>
      </c>
      <c r="BD115" s="237">
        <f>'M6-FINAL'!I16</f>
        <v>16</v>
      </c>
      <c r="BE115" s="237">
        <f>'M6-FINAL'!J16</f>
        <v>13.5</v>
      </c>
      <c r="BF115" s="237" t="str">
        <f>'M6-FINAL'!K16</f>
        <v/>
      </c>
      <c r="BG115" s="237">
        <f>'M6-FINAL'!L16</f>
        <v>13.5</v>
      </c>
      <c r="BH115" s="237">
        <f>'M6-FINAL'!M16</f>
        <v>15.25</v>
      </c>
      <c r="BI115" s="237" t="str">
        <f t="shared" si="35"/>
        <v>V</v>
      </c>
      <c r="BJ115" s="237">
        <f>M7_FINAL!E18</f>
        <v>17.5</v>
      </c>
      <c r="BK115" s="237" t="str">
        <f>M7_FINAL!F18</f>
        <v/>
      </c>
      <c r="BL115" s="237">
        <f>M7_FINAL!G18</f>
        <v>17.5</v>
      </c>
      <c r="BM115" s="237">
        <f>M7_FINAL!H18</f>
        <v>15.5</v>
      </c>
      <c r="BN115" s="237" t="str">
        <f>M7_FINAL!I18</f>
        <v/>
      </c>
      <c r="BO115" s="237">
        <f>M7_FINAL!J18</f>
        <v>15.5</v>
      </c>
      <c r="BP115" s="237">
        <f>M7_FINAL!K18</f>
        <v>16.380000000000003</v>
      </c>
      <c r="BQ115" s="237" t="str">
        <f t="shared" si="36"/>
        <v>V</v>
      </c>
      <c r="BR115" s="237">
        <f>M8FINAL!E18</f>
        <v>20</v>
      </c>
      <c r="BS115" s="237" t="str">
        <f>M8FINAL!F18</f>
        <v/>
      </c>
      <c r="BT115" s="237">
        <f>M8FINAL!G18</f>
        <v>20</v>
      </c>
      <c r="BU115" s="237">
        <f>M8FINAL!H18</f>
        <v>15.25</v>
      </c>
      <c r="BV115" s="237" t="str">
        <f>M8FINAL!I18</f>
        <v/>
      </c>
      <c r="BW115" s="237">
        <f>M8FINAL!J18</f>
        <v>15.25</v>
      </c>
      <c r="BX115" s="237">
        <f>M8FINAL!K18</f>
        <v>17.625</v>
      </c>
      <c r="BY115" s="237" t="str">
        <f t="shared" si="37"/>
        <v>V</v>
      </c>
      <c r="BZ115" s="237">
        <f t="shared" si="38"/>
        <v>12.941875</v>
      </c>
      <c r="CA115" s="272" t="s">
        <v>626</v>
      </c>
      <c r="CB115" s="274" t="s">
        <v>565</v>
      </c>
      <c r="CC115" s="258">
        <v>107</v>
      </c>
    </row>
    <row r="116" spans="2:81">
      <c r="B116" s="101">
        <v>108</v>
      </c>
      <c r="C116" s="131" t="s">
        <v>407</v>
      </c>
      <c r="D116" s="131" t="s">
        <v>406</v>
      </c>
      <c r="E116" s="237">
        <f>'M1 FINAL'!D116</f>
        <v>12.2</v>
      </c>
      <c r="F116" s="237" t="str">
        <f>'M1 FINAL'!E116</f>
        <v/>
      </c>
      <c r="G116" s="237">
        <f>'M1 FINAL'!F116</f>
        <v>12.2</v>
      </c>
      <c r="H116" s="237">
        <f>'M1 FINAL'!G116</f>
        <v>12</v>
      </c>
      <c r="I116" s="237" t="str">
        <f>'M1 FINAL'!H116</f>
        <v/>
      </c>
      <c r="J116" s="237">
        <f>'M1 FINAL'!I116</f>
        <v>12</v>
      </c>
      <c r="K116" s="237">
        <f>'M1 FINAL'!J116</f>
        <v>12</v>
      </c>
      <c r="L116" s="237" t="str">
        <f>'M1 FINAL'!K116</f>
        <v/>
      </c>
      <c r="M116" s="237">
        <f>'M1 FINAL'!L116</f>
        <v>12</v>
      </c>
      <c r="N116" s="237">
        <f>'M1 FINAL'!M116</f>
        <v>12.074999999999999</v>
      </c>
      <c r="O116" s="237" t="str">
        <f t="shared" si="30"/>
        <v>V</v>
      </c>
      <c r="P116" s="237">
        <f>'M2 FINAL'!D116</f>
        <v>15</v>
      </c>
      <c r="Q116" s="237" t="str">
        <f>'M2 FINAL'!E116</f>
        <v/>
      </c>
      <c r="R116" s="237">
        <f>'M2 FINAL'!F116</f>
        <v>15</v>
      </c>
      <c r="S116" s="237">
        <f>'M2 FINAL'!G116</f>
        <v>6.5</v>
      </c>
      <c r="T116" s="237">
        <f>'M2 FINAL'!H116</f>
        <v>10</v>
      </c>
      <c r="U116" s="237">
        <f>'M2 FINAL'!I116</f>
        <v>10</v>
      </c>
      <c r="V116" s="237">
        <f>'M2 FINAL'!J116</f>
        <v>12.8</v>
      </c>
      <c r="W116" s="237" t="str">
        <f t="shared" si="31"/>
        <v>VAR</v>
      </c>
      <c r="X116" s="237">
        <f>'M3-FINAL'!E118</f>
        <v>12</v>
      </c>
      <c r="Y116" s="237" t="str">
        <f>'M3-FINAL'!F118</f>
        <v/>
      </c>
      <c r="Z116" s="237">
        <f>'M3-FINAL'!G118</f>
        <v>12</v>
      </c>
      <c r="AA116" s="237">
        <f>'M3-FINAL'!H118</f>
        <v>12</v>
      </c>
      <c r="AB116" s="237" t="str">
        <f>'M3-FINAL'!I118</f>
        <v/>
      </c>
      <c r="AC116" s="237">
        <f>'M3-FINAL'!J118</f>
        <v>12</v>
      </c>
      <c r="AD116" s="237">
        <f>'M3-FINAL'!K118</f>
        <v>12</v>
      </c>
      <c r="AE116" s="237" t="str">
        <f t="shared" si="32"/>
        <v>V</v>
      </c>
      <c r="AF116" s="237">
        <f>'M4_FINAL '!E117</f>
        <v>12.25</v>
      </c>
      <c r="AG116" s="237" t="str">
        <f>IF('M4_FINAL '!F117="","",'M4_FINAL '!F117)</f>
        <v/>
      </c>
      <c r="AH116" s="237">
        <f>'M4_FINAL '!G117</f>
        <v>12.25</v>
      </c>
      <c r="AI116" s="237">
        <f>'M4_FINAL '!H117</f>
        <v>16.75</v>
      </c>
      <c r="AJ116" s="237" t="str">
        <f>IF('M4_FINAL '!I117="","",'M4_FINAL '!I117)</f>
        <v/>
      </c>
      <c r="AK116" s="237">
        <f>'M4_FINAL '!J117</f>
        <v>16.75</v>
      </c>
      <c r="AL116" s="237">
        <f>'M4_FINAL '!K117</f>
        <v>14.23</v>
      </c>
      <c r="AM116" s="237" t="str">
        <f t="shared" si="33"/>
        <v>V</v>
      </c>
      <c r="AN116" s="237">
        <f>'M5-FINAL'!D116</f>
        <v>12</v>
      </c>
      <c r="AO116" s="237" t="str">
        <f>'M5-FINAL'!E116</f>
        <v/>
      </c>
      <c r="AP116" s="237">
        <f>'M5-FINAL'!F116</f>
        <v>12</v>
      </c>
      <c r="AQ116" s="237">
        <f>'M5-FINAL'!G116</f>
        <v>13.5</v>
      </c>
      <c r="AR116" s="237" t="str">
        <f>'M5-FINAL'!H116</f>
        <v/>
      </c>
      <c r="AS116" s="237">
        <f>'M5-FINAL'!I116</f>
        <v>13.5</v>
      </c>
      <c r="AT116" s="237">
        <f>'M5-FINAL'!J116</f>
        <v>12</v>
      </c>
      <c r="AU116" s="237" t="str">
        <f>'M5-FINAL'!K116</f>
        <v/>
      </c>
      <c r="AV116" s="237">
        <f>'M5-FINAL'!L116</f>
        <v>12</v>
      </c>
      <c r="AW116" s="237">
        <f>'M5-FINAL'!M116</f>
        <v>12.494999999999999</v>
      </c>
      <c r="AX116" s="237" t="str">
        <f t="shared" si="34"/>
        <v>V</v>
      </c>
      <c r="AY116" s="237">
        <f>'M6-FINAL'!D116</f>
        <v>15</v>
      </c>
      <c r="AZ116" s="237" t="str">
        <f>'M6-FINAL'!E116</f>
        <v/>
      </c>
      <c r="BA116" s="237">
        <f>'M6-FINAL'!F116</f>
        <v>15</v>
      </c>
      <c r="BB116" s="237">
        <f>'M6-FINAL'!G116</f>
        <v>15</v>
      </c>
      <c r="BC116" s="237" t="str">
        <f>'M6-FINAL'!H116</f>
        <v/>
      </c>
      <c r="BD116" s="237">
        <f>'M6-FINAL'!I116</f>
        <v>15</v>
      </c>
      <c r="BE116" s="237">
        <f>'M6-FINAL'!J116</f>
        <v>12.5</v>
      </c>
      <c r="BF116" s="237" t="str">
        <f>'M6-FINAL'!K116</f>
        <v/>
      </c>
      <c r="BG116" s="237">
        <f>'M6-FINAL'!L116</f>
        <v>12.5</v>
      </c>
      <c r="BH116" s="237">
        <f>'M6-FINAL'!M116</f>
        <v>14.25</v>
      </c>
      <c r="BI116" s="237" t="str">
        <f t="shared" si="35"/>
        <v>V</v>
      </c>
      <c r="BJ116" s="237">
        <f>M7_FINAL!E118</f>
        <v>14.625</v>
      </c>
      <c r="BK116" s="237" t="str">
        <f>M7_FINAL!F118</f>
        <v/>
      </c>
      <c r="BL116" s="237">
        <f>M7_FINAL!G118</f>
        <v>14.625</v>
      </c>
      <c r="BM116" s="237">
        <f>M7_FINAL!H118</f>
        <v>12</v>
      </c>
      <c r="BN116" s="237" t="str">
        <f>M7_FINAL!I118</f>
        <v/>
      </c>
      <c r="BO116" s="237">
        <f>M7_FINAL!J118</f>
        <v>12</v>
      </c>
      <c r="BP116" s="237">
        <f>M7_FINAL!K118</f>
        <v>13.155000000000001</v>
      </c>
      <c r="BQ116" s="237" t="str">
        <f t="shared" si="36"/>
        <v>V</v>
      </c>
      <c r="BR116" s="237">
        <f>M8FINAL!E118</f>
        <v>12.5</v>
      </c>
      <c r="BS116" s="237" t="str">
        <f>M8FINAL!F118</f>
        <v/>
      </c>
      <c r="BT116" s="237">
        <f>M8FINAL!G118</f>
        <v>12.5</v>
      </c>
      <c r="BU116" s="237">
        <f>M8FINAL!H118</f>
        <v>12</v>
      </c>
      <c r="BV116" s="237" t="str">
        <f>M8FINAL!I118</f>
        <v/>
      </c>
      <c r="BW116" s="237">
        <f>M8FINAL!J118</f>
        <v>12</v>
      </c>
      <c r="BX116" s="237">
        <f>M8FINAL!K118</f>
        <v>12.25</v>
      </c>
      <c r="BY116" s="237" t="str">
        <f t="shared" si="37"/>
        <v>V</v>
      </c>
      <c r="BZ116" s="237">
        <f t="shared" si="38"/>
        <v>12.906874999999999</v>
      </c>
      <c r="CA116" s="124" t="str">
        <f t="shared" si="39"/>
        <v xml:space="preserve">Admis(e) </v>
      </c>
      <c r="CB116" s="278" t="s">
        <v>407</v>
      </c>
      <c r="CC116" s="258">
        <v>108</v>
      </c>
    </row>
    <row r="117" spans="2:81">
      <c r="B117" s="102">
        <v>109</v>
      </c>
      <c r="C117" s="129" t="s">
        <v>346</v>
      </c>
      <c r="D117" s="128" t="s">
        <v>345</v>
      </c>
      <c r="E117" s="237">
        <f>'M1 FINAL'!D150</f>
        <v>8.8000000000000007</v>
      </c>
      <c r="F117" s="237">
        <f>'M1 FINAL'!E150</f>
        <v>12</v>
      </c>
      <c r="G117" s="237">
        <f>'M1 FINAL'!F150</f>
        <v>12</v>
      </c>
      <c r="H117" s="237">
        <f>'M1 FINAL'!G150</f>
        <v>5</v>
      </c>
      <c r="I117" s="237">
        <f>'M1 FINAL'!H150</f>
        <v>14</v>
      </c>
      <c r="J117" s="237">
        <f>'M1 FINAL'!I150</f>
        <v>12</v>
      </c>
      <c r="K117" s="237">
        <f>'M1 FINAL'!J150</f>
        <v>15.5</v>
      </c>
      <c r="L117" s="237" t="str">
        <f>'M1 FINAL'!K150</f>
        <v/>
      </c>
      <c r="M117" s="237">
        <f>'M1 FINAL'!L150</f>
        <v>15.5</v>
      </c>
      <c r="N117" s="237">
        <f>'M1 FINAL'!M150</f>
        <v>12.875</v>
      </c>
      <c r="O117" s="237" t="str">
        <f t="shared" si="30"/>
        <v>VAR</v>
      </c>
      <c r="P117" s="237">
        <f>'M2 FINAL'!D150</f>
        <v>11.5</v>
      </c>
      <c r="Q117" s="237">
        <f>'M2 FINAL'!E150</f>
        <v>17</v>
      </c>
      <c r="R117" s="237">
        <f>'M2 FINAL'!F150</f>
        <v>12</v>
      </c>
      <c r="S117" s="237">
        <f>'M2 FINAL'!G150</f>
        <v>10</v>
      </c>
      <c r="T117" s="237">
        <f>'M2 FINAL'!H150</f>
        <v>11.5</v>
      </c>
      <c r="U117" s="237">
        <f>'M2 FINAL'!I150</f>
        <v>11.5</v>
      </c>
      <c r="V117" s="237">
        <f>'M2 FINAL'!J150</f>
        <v>11.780000000000001</v>
      </c>
      <c r="W117" s="237" t="str">
        <f t="shared" si="31"/>
        <v>VPC</v>
      </c>
      <c r="X117" s="237">
        <f>'M3-FINAL'!E152</f>
        <v>11.125</v>
      </c>
      <c r="Y117" s="237" t="str">
        <f>'M3-FINAL'!F152</f>
        <v/>
      </c>
      <c r="Z117" s="237">
        <f>'M3-FINAL'!G152</f>
        <v>11.125</v>
      </c>
      <c r="AA117" s="237">
        <f>'M3-FINAL'!H152</f>
        <v>15.25</v>
      </c>
      <c r="AB117" s="237" t="str">
        <f>'M3-FINAL'!I152</f>
        <v/>
      </c>
      <c r="AC117" s="237">
        <f>'M3-FINAL'!J152</f>
        <v>15.25</v>
      </c>
      <c r="AD117" s="237">
        <f>'M3-FINAL'!K152</f>
        <v>13.1875</v>
      </c>
      <c r="AE117" s="237" t="str">
        <f t="shared" si="32"/>
        <v>V</v>
      </c>
      <c r="AF117" s="237">
        <f>'M4_FINAL '!E151</f>
        <v>13.25</v>
      </c>
      <c r="AG117" s="237" t="str">
        <f>IF('M4_FINAL '!F151="","",'M4_FINAL '!F151)</f>
        <v/>
      </c>
      <c r="AH117" s="237">
        <f>'M4_FINAL '!G151</f>
        <v>13.25</v>
      </c>
      <c r="AI117" s="237">
        <f>'M4_FINAL '!H151</f>
        <v>8</v>
      </c>
      <c r="AJ117" s="237">
        <f>IF('M4_FINAL '!I151="","",'M4_FINAL '!I151)</f>
        <v>7</v>
      </c>
      <c r="AK117" s="237">
        <f>'M4_FINAL '!J151</f>
        <v>8</v>
      </c>
      <c r="AL117" s="237">
        <f>'M4_FINAL '!K151</f>
        <v>10.940000000000001</v>
      </c>
      <c r="AM117" s="237" t="str">
        <f t="shared" si="33"/>
        <v>VPC</v>
      </c>
      <c r="AN117" s="237">
        <f>'M5-FINAL'!D150</f>
        <v>13</v>
      </c>
      <c r="AO117" s="237" t="str">
        <f>'M5-FINAL'!E150</f>
        <v/>
      </c>
      <c r="AP117" s="237">
        <f>'M5-FINAL'!F150</f>
        <v>13</v>
      </c>
      <c r="AQ117" s="237">
        <f>'M5-FINAL'!G150</f>
        <v>15</v>
      </c>
      <c r="AR117" s="237" t="str">
        <f>'M5-FINAL'!H150</f>
        <v/>
      </c>
      <c r="AS117" s="237">
        <f>'M5-FINAL'!I150</f>
        <v>15</v>
      </c>
      <c r="AT117" s="237">
        <f>'M5-FINAL'!J150</f>
        <v>10.5</v>
      </c>
      <c r="AU117" s="237" t="str">
        <f>'M5-FINAL'!K150</f>
        <v/>
      </c>
      <c r="AV117" s="237">
        <f>'M5-FINAL'!L150</f>
        <v>10.5</v>
      </c>
      <c r="AW117" s="237">
        <f>'M5-FINAL'!M150</f>
        <v>12.81</v>
      </c>
      <c r="AX117" s="237" t="str">
        <f t="shared" si="34"/>
        <v>V</v>
      </c>
      <c r="AY117" s="237">
        <f>'M6-FINAL'!D150</f>
        <v>11</v>
      </c>
      <c r="AZ117" s="237">
        <f>'M6-FINAL'!E150</f>
        <v>12</v>
      </c>
      <c r="BA117" s="237">
        <f>'M6-FINAL'!F150</f>
        <v>12</v>
      </c>
      <c r="BB117" s="237">
        <f>'M6-FINAL'!G150</f>
        <v>11</v>
      </c>
      <c r="BC117" s="237">
        <f>'M6-FINAL'!H150</f>
        <v>12</v>
      </c>
      <c r="BD117" s="237">
        <f>'M6-FINAL'!I150</f>
        <v>12</v>
      </c>
      <c r="BE117" s="237">
        <f>'M6-FINAL'!J150</f>
        <v>13.5</v>
      </c>
      <c r="BF117" s="237" t="str">
        <f>'M6-FINAL'!K150</f>
        <v/>
      </c>
      <c r="BG117" s="237">
        <f>'M6-FINAL'!L150</f>
        <v>13.5</v>
      </c>
      <c r="BH117" s="237">
        <f>'M6-FINAL'!M150</f>
        <v>12.45</v>
      </c>
      <c r="BI117" s="237" t="str">
        <f t="shared" si="35"/>
        <v>VAR</v>
      </c>
      <c r="BJ117" s="237">
        <f>M7_FINAL!E152</f>
        <v>16.75</v>
      </c>
      <c r="BK117" s="237" t="str">
        <f>M7_FINAL!F152</f>
        <v/>
      </c>
      <c r="BL117" s="237">
        <f>M7_FINAL!G152</f>
        <v>16.75</v>
      </c>
      <c r="BM117" s="237">
        <f>M7_FINAL!H152</f>
        <v>13</v>
      </c>
      <c r="BN117" s="237" t="str">
        <f>M7_FINAL!I152</f>
        <v/>
      </c>
      <c r="BO117" s="237">
        <f>M7_FINAL!J152</f>
        <v>13</v>
      </c>
      <c r="BP117" s="237">
        <f>M7_FINAL!K152</f>
        <v>14.650000000000002</v>
      </c>
      <c r="BQ117" s="237" t="str">
        <f t="shared" si="36"/>
        <v>V</v>
      </c>
      <c r="BR117" s="237">
        <f>M8FINAL!E152</f>
        <v>14</v>
      </c>
      <c r="BS117" s="237" t="str">
        <f>M8FINAL!F152</f>
        <v/>
      </c>
      <c r="BT117" s="237">
        <f>M8FINAL!G152</f>
        <v>14</v>
      </c>
      <c r="BU117" s="237">
        <f>M8FINAL!H152</f>
        <v>14</v>
      </c>
      <c r="BV117" s="237" t="str">
        <f>M8FINAL!I152</f>
        <v/>
      </c>
      <c r="BW117" s="237">
        <f>M8FINAL!J152</f>
        <v>14</v>
      </c>
      <c r="BX117" s="237">
        <f>M8FINAL!K152</f>
        <v>14</v>
      </c>
      <c r="BY117" s="237" t="str">
        <f t="shared" si="37"/>
        <v>V</v>
      </c>
      <c r="BZ117" s="237">
        <f t="shared" si="38"/>
        <v>12.836562500000001</v>
      </c>
      <c r="CA117" s="124" t="str">
        <f t="shared" si="39"/>
        <v xml:space="preserve">Admis(e) </v>
      </c>
      <c r="CB117" s="275" t="s">
        <v>346</v>
      </c>
      <c r="CC117" s="258">
        <v>109</v>
      </c>
    </row>
    <row r="118" spans="2:81">
      <c r="B118" s="101">
        <v>110</v>
      </c>
      <c r="C118" s="130" t="s">
        <v>524</v>
      </c>
      <c r="D118" s="128" t="s">
        <v>105</v>
      </c>
      <c r="E118" s="237">
        <f>'M1 FINAL'!D42</f>
        <v>9.1999999999999993</v>
      </c>
      <c r="F118" s="237">
        <f>'M1 FINAL'!E42</f>
        <v>12</v>
      </c>
      <c r="G118" s="237">
        <f>'M1 FINAL'!F42</f>
        <v>12</v>
      </c>
      <c r="H118" s="237">
        <f>'M1 FINAL'!G42</f>
        <v>12</v>
      </c>
      <c r="I118" s="237" t="str">
        <f>'M1 FINAL'!H42</f>
        <v/>
      </c>
      <c r="J118" s="237">
        <f>'M1 FINAL'!I42</f>
        <v>12</v>
      </c>
      <c r="K118" s="237">
        <f>'M1 FINAL'!J42</f>
        <v>12</v>
      </c>
      <c r="L118" s="237" t="str">
        <f>'M1 FINAL'!K42</f>
        <v/>
      </c>
      <c r="M118" s="237">
        <f>'M1 FINAL'!L42</f>
        <v>12</v>
      </c>
      <c r="N118" s="237">
        <f>'M1 FINAL'!M42</f>
        <v>12</v>
      </c>
      <c r="O118" s="237" t="str">
        <f t="shared" si="30"/>
        <v>VAR</v>
      </c>
      <c r="P118" s="237">
        <f>'M2 FINAL'!D42</f>
        <v>11</v>
      </c>
      <c r="Q118" s="237">
        <f>'M2 FINAL'!E42</f>
        <v>16</v>
      </c>
      <c r="R118" s="237">
        <f>'M2 FINAL'!F42</f>
        <v>12</v>
      </c>
      <c r="S118" s="237">
        <f>'M2 FINAL'!G42</f>
        <v>1.5</v>
      </c>
      <c r="T118" s="237">
        <f>'M2 FINAL'!H42</f>
        <v>9.5</v>
      </c>
      <c r="U118" s="237">
        <f>'M2 FINAL'!I42</f>
        <v>9.5</v>
      </c>
      <c r="V118" s="237">
        <f>'M2 FINAL'!J42</f>
        <v>10.9</v>
      </c>
      <c r="W118" s="237" t="str">
        <f t="shared" si="31"/>
        <v>VPC</v>
      </c>
      <c r="X118" s="237">
        <f>'M3-FINAL'!E44</f>
        <v>3.375</v>
      </c>
      <c r="Y118" s="237">
        <f>'M3-FINAL'!F44</f>
        <v>1</v>
      </c>
      <c r="Z118" s="237">
        <f>'M3-FINAL'!G44</f>
        <v>3.375</v>
      </c>
      <c r="AA118" s="237">
        <f>'M3-FINAL'!H44</f>
        <v>12</v>
      </c>
      <c r="AB118" s="237" t="str">
        <f>'M3-FINAL'!I44</f>
        <v/>
      </c>
      <c r="AC118" s="237">
        <f>'M3-FINAL'!J44</f>
        <v>12</v>
      </c>
      <c r="AD118" s="237">
        <f>'M3-FINAL'!K44</f>
        <v>7.6875</v>
      </c>
      <c r="AE118" s="237" t="str">
        <f t="shared" si="32"/>
        <v>NV</v>
      </c>
      <c r="AF118" s="237">
        <f>'M4_FINAL '!E43</f>
        <v>7.125</v>
      </c>
      <c r="AG118" s="237">
        <f>IF('M4_FINAL '!F43="","",'M4_FINAL '!F43)</f>
        <v>11</v>
      </c>
      <c r="AH118" s="237">
        <f>'M4_FINAL '!G43</f>
        <v>11</v>
      </c>
      <c r="AI118" s="237">
        <f>'M4_FINAL '!H43</f>
        <v>12.5</v>
      </c>
      <c r="AJ118" s="237" t="str">
        <f>IF('M4_FINAL '!I43="","",'M4_FINAL '!I43)</f>
        <v/>
      </c>
      <c r="AK118" s="237">
        <f>'M4_FINAL '!J43</f>
        <v>12.5</v>
      </c>
      <c r="AL118" s="237">
        <f>'M4_FINAL '!K43</f>
        <v>11.66</v>
      </c>
      <c r="AM118" s="237" t="str">
        <f t="shared" si="33"/>
        <v>VPC</v>
      </c>
      <c r="AN118" s="237">
        <f>'M5-FINAL'!D42</f>
        <v>13</v>
      </c>
      <c r="AO118" s="237" t="str">
        <f>'M5-FINAL'!E42</f>
        <v/>
      </c>
      <c r="AP118" s="237">
        <f>'M5-FINAL'!F42</f>
        <v>13</v>
      </c>
      <c r="AQ118" s="237">
        <f>'M5-FINAL'!G42</f>
        <v>15</v>
      </c>
      <c r="AR118" s="237" t="str">
        <f>'M5-FINAL'!H42</f>
        <v/>
      </c>
      <c r="AS118" s="237">
        <f>'M5-FINAL'!I42</f>
        <v>15</v>
      </c>
      <c r="AT118" s="237">
        <f>'M5-FINAL'!J42</f>
        <v>12</v>
      </c>
      <c r="AU118" s="237" t="str">
        <f>'M5-FINAL'!K42</f>
        <v/>
      </c>
      <c r="AV118" s="237">
        <f>'M5-FINAL'!L42</f>
        <v>12</v>
      </c>
      <c r="AW118" s="237">
        <f>'M5-FINAL'!M42</f>
        <v>13.32</v>
      </c>
      <c r="AX118" s="237" t="str">
        <f t="shared" si="34"/>
        <v>V</v>
      </c>
      <c r="AY118" s="237">
        <f>'M6-FINAL'!D42</f>
        <v>7.5</v>
      </c>
      <c r="AZ118" s="237">
        <f>'M6-FINAL'!E42</f>
        <v>12</v>
      </c>
      <c r="BA118" s="237">
        <f>'M6-FINAL'!F42</f>
        <v>12</v>
      </c>
      <c r="BB118" s="237">
        <f>'M6-FINAL'!G42</f>
        <v>7.5</v>
      </c>
      <c r="BC118" s="237">
        <f>'M6-FINAL'!H42</f>
        <v>12</v>
      </c>
      <c r="BD118" s="237">
        <f>'M6-FINAL'!I42</f>
        <v>12</v>
      </c>
      <c r="BE118" s="237">
        <f>'M6-FINAL'!J42</f>
        <v>12.5</v>
      </c>
      <c r="BF118" s="237" t="str">
        <f>'M6-FINAL'!K42</f>
        <v/>
      </c>
      <c r="BG118" s="237">
        <f>'M6-FINAL'!L42</f>
        <v>12.5</v>
      </c>
      <c r="BH118" s="237">
        <f>'M6-FINAL'!M42</f>
        <v>12.15</v>
      </c>
      <c r="BI118" s="237" t="str">
        <f t="shared" si="35"/>
        <v>VAR</v>
      </c>
      <c r="BJ118" s="237">
        <f>M7_FINAL!E44</f>
        <v>17.25</v>
      </c>
      <c r="BK118" s="237" t="str">
        <f>M7_FINAL!F44</f>
        <v/>
      </c>
      <c r="BL118" s="237">
        <f>M7_FINAL!G44</f>
        <v>17.25</v>
      </c>
      <c r="BM118" s="237">
        <f>M7_FINAL!H44</f>
        <v>17.75</v>
      </c>
      <c r="BN118" s="237" t="str">
        <f>M7_FINAL!I44</f>
        <v/>
      </c>
      <c r="BO118" s="237">
        <f>M7_FINAL!J44</f>
        <v>17.75</v>
      </c>
      <c r="BP118" s="237">
        <f>M7_FINAL!K44</f>
        <v>17.53</v>
      </c>
      <c r="BQ118" s="237" t="str">
        <f t="shared" si="36"/>
        <v>V</v>
      </c>
      <c r="BR118" s="237">
        <f>M8FINAL!E44</f>
        <v>20</v>
      </c>
      <c r="BS118" s="237" t="str">
        <f>M8FINAL!F44</f>
        <v/>
      </c>
      <c r="BT118" s="237">
        <f>M8FINAL!G44</f>
        <v>20</v>
      </c>
      <c r="BU118" s="237">
        <f>M8FINAL!H44</f>
        <v>14.5</v>
      </c>
      <c r="BV118" s="237" t="str">
        <f>M8FINAL!I44</f>
        <v/>
      </c>
      <c r="BW118" s="237">
        <f>M8FINAL!J44</f>
        <v>14.5</v>
      </c>
      <c r="BX118" s="237">
        <f>M8FINAL!K44</f>
        <v>17.25</v>
      </c>
      <c r="BY118" s="237" t="str">
        <f t="shared" si="37"/>
        <v>V</v>
      </c>
      <c r="BZ118" s="237">
        <f t="shared" si="38"/>
        <v>12.8121875</v>
      </c>
      <c r="CA118" s="272" t="s">
        <v>626</v>
      </c>
      <c r="CB118" s="274" t="s">
        <v>524</v>
      </c>
      <c r="CC118" s="258">
        <v>110</v>
      </c>
    </row>
    <row r="119" spans="2:81">
      <c r="B119" s="102">
        <v>111</v>
      </c>
      <c r="C119" s="130" t="s">
        <v>550</v>
      </c>
      <c r="D119" s="128" t="s">
        <v>412</v>
      </c>
      <c r="E119" s="237">
        <f>'M1 FINAL'!D26</f>
        <v>12.600000000000001</v>
      </c>
      <c r="F119" s="237" t="str">
        <f>'M1 FINAL'!E26</f>
        <v/>
      </c>
      <c r="G119" s="237">
        <f>'M1 FINAL'!F26</f>
        <v>12.600000000000001</v>
      </c>
      <c r="H119" s="237">
        <f>'M1 FINAL'!G26</f>
        <v>12</v>
      </c>
      <c r="I119" s="237" t="str">
        <f>'M1 FINAL'!H26</f>
        <v/>
      </c>
      <c r="J119" s="237">
        <f>'M1 FINAL'!I26</f>
        <v>12</v>
      </c>
      <c r="K119" s="237">
        <f>'M1 FINAL'!J26</f>
        <v>12</v>
      </c>
      <c r="L119" s="237" t="str">
        <f>'M1 FINAL'!K26</f>
        <v/>
      </c>
      <c r="M119" s="237">
        <f>'M1 FINAL'!L26</f>
        <v>12</v>
      </c>
      <c r="N119" s="237">
        <f>'M1 FINAL'!M26</f>
        <v>12.225000000000001</v>
      </c>
      <c r="O119" s="237" t="str">
        <f t="shared" si="30"/>
        <v>V</v>
      </c>
      <c r="P119" s="237">
        <f>'M2 FINAL'!D26</f>
        <v>9.25</v>
      </c>
      <c r="Q119" s="237">
        <f>'M2 FINAL'!E26</f>
        <v>12</v>
      </c>
      <c r="R119" s="237">
        <f>'M2 FINAL'!F26</f>
        <v>12</v>
      </c>
      <c r="S119" s="237">
        <f>'M2 FINAL'!G26</f>
        <v>9.5</v>
      </c>
      <c r="T119" s="237">
        <f>'M2 FINAL'!H26</f>
        <v>8</v>
      </c>
      <c r="U119" s="237">
        <f>'M2 FINAL'!I26</f>
        <v>9.5</v>
      </c>
      <c r="V119" s="237">
        <f>'M2 FINAL'!J26</f>
        <v>10.9</v>
      </c>
      <c r="W119" s="237" t="str">
        <f t="shared" si="31"/>
        <v>VPC</v>
      </c>
      <c r="X119" s="237">
        <f>'M3-FINAL'!E28</f>
        <v>5</v>
      </c>
      <c r="Y119" s="237">
        <f>'M3-FINAL'!F28</f>
        <v>7</v>
      </c>
      <c r="Z119" s="237">
        <f>'M3-FINAL'!G28</f>
        <v>7</v>
      </c>
      <c r="AA119" s="237">
        <f>'M3-FINAL'!H28</f>
        <v>12</v>
      </c>
      <c r="AB119" s="237" t="str">
        <f>'M3-FINAL'!I28</f>
        <v/>
      </c>
      <c r="AC119" s="237">
        <f>'M3-FINAL'!J28</f>
        <v>12</v>
      </c>
      <c r="AD119" s="237">
        <f>'M3-FINAL'!K28</f>
        <v>9.5</v>
      </c>
      <c r="AE119" s="237" t="str">
        <f t="shared" si="32"/>
        <v>VPC</v>
      </c>
      <c r="AF119" s="237">
        <f>'M4_FINAL '!E27</f>
        <v>17</v>
      </c>
      <c r="AG119" s="237" t="str">
        <f>IF('M4_FINAL '!F27="","",'M4_FINAL '!F27)</f>
        <v/>
      </c>
      <c r="AH119" s="237">
        <f>'M4_FINAL '!G27</f>
        <v>17</v>
      </c>
      <c r="AI119" s="237">
        <f>'M4_FINAL '!H27</f>
        <v>7</v>
      </c>
      <c r="AJ119" s="237" t="str">
        <f>IF('M4_FINAL '!I27="","",'M4_FINAL '!I27)</f>
        <v/>
      </c>
      <c r="AK119" s="237">
        <f>'M4_FINAL '!J27</f>
        <v>7</v>
      </c>
      <c r="AL119" s="237">
        <f>'M4_FINAL '!K27</f>
        <v>12.600000000000001</v>
      </c>
      <c r="AM119" s="237" t="str">
        <f t="shared" si="33"/>
        <v>V</v>
      </c>
      <c r="AN119" s="237">
        <f>'M5-FINAL'!D26</f>
        <v>13.600000000000001</v>
      </c>
      <c r="AO119" s="237" t="str">
        <f>'M5-FINAL'!E26</f>
        <v/>
      </c>
      <c r="AP119" s="237">
        <f>'M5-FINAL'!F26</f>
        <v>13.600000000000001</v>
      </c>
      <c r="AQ119" s="237">
        <f>'M5-FINAL'!G26</f>
        <v>15</v>
      </c>
      <c r="AR119" s="237" t="str">
        <f>'M5-FINAL'!H26</f>
        <v/>
      </c>
      <c r="AS119" s="237">
        <f>'M5-FINAL'!I26</f>
        <v>15</v>
      </c>
      <c r="AT119" s="237">
        <f>'M5-FINAL'!J26</f>
        <v>10.5</v>
      </c>
      <c r="AU119" s="237" t="str">
        <f>'M5-FINAL'!K26</f>
        <v/>
      </c>
      <c r="AV119" s="237">
        <f>'M5-FINAL'!L26</f>
        <v>10.5</v>
      </c>
      <c r="AW119" s="237">
        <f>'M5-FINAL'!M26</f>
        <v>13.008000000000001</v>
      </c>
      <c r="AX119" s="237" t="str">
        <f t="shared" si="34"/>
        <v>V</v>
      </c>
      <c r="AY119" s="237">
        <f>'M6-FINAL'!D26</f>
        <v>11</v>
      </c>
      <c r="AZ119" s="237">
        <f>'M6-FINAL'!E26</f>
        <v>12</v>
      </c>
      <c r="BA119" s="237">
        <f>'M6-FINAL'!F26</f>
        <v>12</v>
      </c>
      <c r="BB119" s="237">
        <f>'M6-FINAL'!G26</f>
        <v>11</v>
      </c>
      <c r="BC119" s="237">
        <f>'M6-FINAL'!H26</f>
        <v>12</v>
      </c>
      <c r="BD119" s="237">
        <f>'M6-FINAL'!I26</f>
        <v>12</v>
      </c>
      <c r="BE119" s="237">
        <f>'M6-FINAL'!J26</f>
        <v>12</v>
      </c>
      <c r="BF119" s="237" t="str">
        <f>'M6-FINAL'!K26</f>
        <v/>
      </c>
      <c r="BG119" s="237">
        <f>'M6-FINAL'!L26</f>
        <v>12</v>
      </c>
      <c r="BH119" s="237">
        <f>'M6-FINAL'!M26</f>
        <v>12</v>
      </c>
      <c r="BI119" s="237" t="str">
        <f t="shared" si="35"/>
        <v>VAR</v>
      </c>
      <c r="BJ119" s="237">
        <f>M7_FINAL!E28</f>
        <v>16.25</v>
      </c>
      <c r="BK119" s="237" t="str">
        <f>M7_FINAL!F28</f>
        <v/>
      </c>
      <c r="BL119" s="237">
        <f>M7_FINAL!G28</f>
        <v>16.25</v>
      </c>
      <c r="BM119" s="237">
        <f>M7_FINAL!H28</f>
        <v>15.75</v>
      </c>
      <c r="BN119" s="237" t="str">
        <f>M7_FINAL!I28</f>
        <v/>
      </c>
      <c r="BO119" s="237">
        <f>M7_FINAL!J28</f>
        <v>15.75</v>
      </c>
      <c r="BP119" s="237">
        <f>M7_FINAL!K28</f>
        <v>15.97</v>
      </c>
      <c r="BQ119" s="237" t="str">
        <f t="shared" si="36"/>
        <v>V</v>
      </c>
      <c r="BR119" s="237">
        <f>M8FINAL!E28</f>
        <v>18</v>
      </c>
      <c r="BS119" s="237" t="str">
        <f>M8FINAL!F28</f>
        <v/>
      </c>
      <c r="BT119" s="237">
        <f>M8FINAL!G28</f>
        <v>18</v>
      </c>
      <c r="BU119" s="237">
        <f>M8FINAL!H28</f>
        <v>14</v>
      </c>
      <c r="BV119" s="237" t="str">
        <f>M8FINAL!I28</f>
        <v/>
      </c>
      <c r="BW119" s="237">
        <f>M8FINAL!J28</f>
        <v>14</v>
      </c>
      <c r="BX119" s="237">
        <f>M8FINAL!K28</f>
        <v>16</v>
      </c>
      <c r="BY119" s="237" t="str">
        <f t="shared" si="37"/>
        <v>V</v>
      </c>
      <c r="BZ119" s="237">
        <f t="shared" si="38"/>
        <v>12.775375</v>
      </c>
      <c r="CA119" s="124" t="str">
        <f t="shared" si="39"/>
        <v xml:space="preserve">Admis(e) </v>
      </c>
      <c r="CB119" s="274" t="s">
        <v>550</v>
      </c>
      <c r="CC119" s="258">
        <v>111</v>
      </c>
    </row>
    <row r="120" spans="2:81">
      <c r="B120" s="101">
        <v>112</v>
      </c>
      <c r="C120" s="133" t="s">
        <v>492</v>
      </c>
      <c r="D120" s="132" t="s">
        <v>491</v>
      </c>
      <c r="E120" s="237">
        <f>'M1 FINAL'!D63</f>
        <v>13.7</v>
      </c>
      <c r="F120" s="237" t="str">
        <f>'M1 FINAL'!E63</f>
        <v/>
      </c>
      <c r="G120" s="237">
        <f>'M1 FINAL'!F63</f>
        <v>13.7</v>
      </c>
      <c r="H120" s="237">
        <f>'M1 FINAL'!G63</f>
        <v>8.5</v>
      </c>
      <c r="I120" s="237">
        <f>'M1 FINAL'!H63</f>
        <v>14</v>
      </c>
      <c r="J120" s="237">
        <f>'M1 FINAL'!I63</f>
        <v>12</v>
      </c>
      <c r="K120" s="237">
        <f>'M1 FINAL'!J63</f>
        <v>10</v>
      </c>
      <c r="L120" s="237">
        <f>'M1 FINAL'!K63</f>
        <v>14</v>
      </c>
      <c r="M120" s="237">
        <f>'M1 FINAL'!L63</f>
        <v>12</v>
      </c>
      <c r="N120" s="237">
        <f>'M1 FINAL'!M63</f>
        <v>12.637499999999999</v>
      </c>
      <c r="O120" s="237" t="str">
        <f t="shared" si="30"/>
        <v>VAR</v>
      </c>
      <c r="P120" s="237">
        <f>'M2 FINAL'!D63</f>
        <v>10.5</v>
      </c>
      <c r="Q120" s="237">
        <f>'M2 FINAL'!E63</f>
        <v>14.5</v>
      </c>
      <c r="R120" s="237">
        <f>'M2 FINAL'!F63</f>
        <v>12</v>
      </c>
      <c r="S120" s="237">
        <f>'M2 FINAL'!G63</f>
        <v>5.25</v>
      </c>
      <c r="T120" s="237">
        <f>'M2 FINAL'!H63</f>
        <v>8</v>
      </c>
      <c r="U120" s="237">
        <f>'M2 FINAL'!I63</f>
        <v>8</v>
      </c>
      <c r="V120" s="237">
        <f>'M2 FINAL'!J63</f>
        <v>10.24</v>
      </c>
      <c r="W120" s="237" t="str">
        <f t="shared" si="31"/>
        <v>VPC</v>
      </c>
      <c r="X120" s="237">
        <f>'M3-FINAL'!E65</f>
        <v>3</v>
      </c>
      <c r="Y120" s="237">
        <f>'M3-FINAL'!F65</f>
        <v>5.5</v>
      </c>
      <c r="Z120" s="237">
        <f>'M3-FINAL'!G65</f>
        <v>5.5</v>
      </c>
      <c r="AA120" s="237">
        <f>'M3-FINAL'!H65</f>
        <v>14.5</v>
      </c>
      <c r="AB120" s="237" t="str">
        <f>'M3-FINAL'!I65</f>
        <v/>
      </c>
      <c r="AC120" s="237">
        <f>'M3-FINAL'!J65</f>
        <v>14.5</v>
      </c>
      <c r="AD120" s="237">
        <f>'M3-FINAL'!K65</f>
        <v>10</v>
      </c>
      <c r="AE120" s="237" t="str">
        <f t="shared" si="32"/>
        <v>NV</v>
      </c>
      <c r="AF120" s="237">
        <f>'M4_FINAL '!E64</f>
        <v>9.5</v>
      </c>
      <c r="AG120" s="237">
        <f>IF('M4_FINAL '!F64="","",'M4_FINAL '!F64)</f>
        <v>12</v>
      </c>
      <c r="AH120" s="237">
        <f>'M4_FINAL '!G64</f>
        <v>12</v>
      </c>
      <c r="AI120" s="237">
        <f>'M4_FINAL '!H64</f>
        <v>8.5</v>
      </c>
      <c r="AJ120" s="237">
        <f>IF('M4_FINAL '!I64="","",'M4_FINAL '!I64)</f>
        <v>6</v>
      </c>
      <c r="AK120" s="237">
        <f>'M4_FINAL '!J64</f>
        <v>8.5</v>
      </c>
      <c r="AL120" s="237">
        <f>'M4_FINAL '!K64</f>
        <v>10.46</v>
      </c>
      <c r="AM120" s="237" t="str">
        <f t="shared" si="33"/>
        <v>VPC</v>
      </c>
      <c r="AN120" s="237">
        <f>'M5-FINAL'!D63</f>
        <v>15</v>
      </c>
      <c r="AO120" s="237" t="str">
        <f>'M5-FINAL'!E63</f>
        <v/>
      </c>
      <c r="AP120" s="237">
        <f>'M5-FINAL'!F63</f>
        <v>15</v>
      </c>
      <c r="AQ120" s="237">
        <f>'M5-FINAL'!G63</f>
        <v>15</v>
      </c>
      <c r="AR120" s="237" t="str">
        <f>'M5-FINAL'!H63</f>
        <v/>
      </c>
      <c r="AS120" s="237">
        <f>'M5-FINAL'!I63</f>
        <v>15</v>
      </c>
      <c r="AT120" s="237">
        <f>'M5-FINAL'!J63</f>
        <v>10.5</v>
      </c>
      <c r="AU120" s="237" t="str">
        <f>'M5-FINAL'!K63</f>
        <v/>
      </c>
      <c r="AV120" s="237">
        <f>'M5-FINAL'!L63</f>
        <v>10.5</v>
      </c>
      <c r="AW120" s="237">
        <f>'M5-FINAL'!M63</f>
        <v>13.47</v>
      </c>
      <c r="AX120" s="237" t="str">
        <f t="shared" si="34"/>
        <v>V</v>
      </c>
      <c r="AY120" s="237">
        <f>'M6-FINAL'!D63</f>
        <v>8.5</v>
      </c>
      <c r="AZ120" s="237">
        <f>'M6-FINAL'!E63</f>
        <v>12</v>
      </c>
      <c r="BA120" s="237">
        <f>'M6-FINAL'!F63</f>
        <v>12</v>
      </c>
      <c r="BB120" s="237">
        <f>'M6-FINAL'!G63</f>
        <v>8.5</v>
      </c>
      <c r="BC120" s="237">
        <f>'M6-FINAL'!H63</f>
        <v>12</v>
      </c>
      <c r="BD120" s="237">
        <f>'M6-FINAL'!I63</f>
        <v>12</v>
      </c>
      <c r="BE120" s="237">
        <f>'M6-FINAL'!J63</f>
        <v>13.5</v>
      </c>
      <c r="BF120" s="237" t="str">
        <f>'M6-FINAL'!K63</f>
        <v/>
      </c>
      <c r="BG120" s="237">
        <f>'M6-FINAL'!L63</f>
        <v>13.5</v>
      </c>
      <c r="BH120" s="237">
        <f>'M6-FINAL'!M63</f>
        <v>12.45</v>
      </c>
      <c r="BI120" s="237" t="str">
        <f t="shared" si="35"/>
        <v>VAR</v>
      </c>
      <c r="BJ120" s="237">
        <f>M7_FINAL!E65</f>
        <v>17.75</v>
      </c>
      <c r="BK120" s="237" t="str">
        <f>M7_FINAL!F65</f>
        <v/>
      </c>
      <c r="BL120" s="237">
        <f>M7_FINAL!G65</f>
        <v>17.75</v>
      </c>
      <c r="BM120" s="237">
        <f>M7_FINAL!H65</f>
        <v>16</v>
      </c>
      <c r="BN120" s="237" t="str">
        <f>M7_FINAL!I65</f>
        <v/>
      </c>
      <c r="BO120" s="237">
        <f>M7_FINAL!J65</f>
        <v>16</v>
      </c>
      <c r="BP120" s="237">
        <f>M7_FINAL!K65</f>
        <v>16.77</v>
      </c>
      <c r="BQ120" s="237" t="str">
        <f t="shared" si="36"/>
        <v>V</v>
      </c>
      <c r="BR120" s="237">
        <f>M8FINAL!E65</f>
        <v>18</v>
      </c>
      <c r="BS120" s="237" t="str">
        <f>M8FINAL!F65</f>
        <v/>
      </c>
      <c r="BT120" s="237">
        <f>M8FINAL!G65</f>
        <v>18</v>
      </c>
      <c r="BU120" s="237">
        <f>M8FINAL!H65</f>
        <v>14</v>
      </c>
      <c r="BV120" s="237" t="str">
        <f>M8FINAL!I65</f>
        <v/>
      </c>
      <c r="BW120" s="237">
        <f>M8FINAL!J65</f>
        <v>14</v>
      </c>
      <c r="BX120" s="237">
        <f>M8FINAL!K65</f>
        <v>16</v>
      </c>
      <c r="BY120" s="237" t="str">
        <f t="shared" si="37"/>
        <v>V</v>
      </c>
      <c r="BZ120" s="237">
        <f t="shared" si="38"/>
        <v>12.753437499999999</v>
      </c>
      <c r="CA120" s="272" t="s">
        <v>626</v>
      </c>
      <c r="CB120" s="278" t="s">
        <v>492</v>
      </c>
      <c r="CC120" s="258">
        <v>112</v>
      </c>
    </row>
    <row r="121" spans="2:81" s="95" customFormat="1">
      <c r="B121" s="102">
        <v>113</v>
      </c>
      <c r="C121" s="131" t="s">
        <v>361</v>
      </c>
      <c r="D121" s="131" t="s">
        <v>318</v>
      </c>
      <c r="E121" s="237">
        <f>'M1 FINAL'!D141</f>
        <v>12</v>
      </c>
      <c r="F121" s="237" t="str">
        <f>'M1 FINAL'!E141</f>
        <v/>
      </c>
      <c r="G121" s="237">
        <f>'M1 FINAL'!F141</f>
        <v>12</v>
      </c>
      <c r="H121" s="237">
        <f>'M1 FINAL'!G141</f>
        <v>12</v>
      </c>
      <c r="I121" s="237" t="str">
        <f>'M1 FINAL'!H141</f>
        <v/>
      </c>
      <c r="J121" s="237">
        <f>'M1 FINAL'!I141</f>
        <v>12</v>
      </c>
      <c r="K121" s="237">
        <f>'M1 FINAL'!J141</f>
        <v>12</v>
      </c>
      <c r="L121" s="237" t="str">
        <f>'M1 FINAL'!K141</f>
        <v/>
      </c>
      <c r="M121" s="237">
        <f>'M1 FINAL'!L141</f>
        <v>12</v>
      </c>
      <c r="N121" s="237">
        <f>'M1 FINAL'!M141</f>
        <v>12</v>
      </c>
      <c r="O121" s="237" t="str">
        <f t="shared" si="30"/>
        <v>V</v>
      </c>
      <c r="P121" s="237">
        <f>'M2 FINAL'!D141</f>
        <v>9.25</v>
      </c>
      <c r="Q121" s="237">
        <f>'M2 FINAL'!E141</f>
        <v>16</v>
      </c>
      <c r="R121" s="237">
        <f>'M2 FINAL'!F141</f>
        <v>12</v>
      </c>
      <c r="S121" s="237">
        <f>'M2 FINAL'!G141</f>
        <v>11</v>
      </c>
      <c r="T121" s="237">
        <f>'M2 FINAL'!H141</f>
        <v>11</v>
      </c>
      <c r="U121" s="237">
        <f>'M2 FINAL'!I141</f>
        <v>11</v>
      </c>
      <c r="V121" s="237">
        <f>'M2 FINAL'!J141</f>
        <v>11.56</v>
      </c>
      <c r="W121" s="237" t="str">
        <f t="shared" si="31"/>
        <v>VPC</v>
      </c>
      <c r="X121" s="237">
        <f>'M3-FINAL'!E143</f>
        <v>12</v>
      </c>
      <c r="Y121" s="237" t="str">
        <f>'M3-FINAL'!F143</f>
        <v/>
      </c>
      <c r="Z121" s="237">
        <f>'M3-FINAL'!G143</f>
        <v>12</v>
      </c>
      <c r="AA121" s="237">
        <f>'M3-FINAL'!H143</f>
        <v>12.75</v>
      </c>
      <c r="AB121" s="237" t="str">
        <f>'M3-FINAL'!I143</f>
        <v/>
      </c>
      <c r="AC121" s="237">
        <f>'M3-FINAL'!J143</f>
        <v>12.75</v>
      </c>
      <c r="AD121" s="237">
        <f>'M3-FINAL'!K143</f>
        <v>12.375</v>
      </c>
      <c r="AE121" s="237" t="str">
        <f t="shared" si="32"/>
        <v>V</v>
      </c>
      <c r="AF121" s="237">
        <f>'M4_FINAL '!E142</f>
        <v>12</v>
      </c>
      <c r="AG121" s="237" t="str">
        <f>IF('M4_FINAL '!F142="","",'M4_FINAL '!F142)</f>
        <v/>
      </c>
      <c r="AH121" s="237">
        <f>'M4_FINAL '!G142</f>
        <v>12</v>
      </c>
      <c r="AI121" s="237">
        <f>'M4_FINAL '!H142</f>
        <v>16</v>
      </c>
      <c r="AJ121" s="237" t="str">
        <f>IF('M4_FINAL '!I142="","",'M4_FINAL '!I142)</f>
        <v/>
      </c>
      <c r="AK121" s="237">
        <f>'M4_FINAL '!J142</f>
        <v>16</v>
      </c>
      <c r="AL121" s="237">
        <f>'M4_FINAL '!K142</f>
        <v>13.760000000000002</v>
      </c>
      <c r="AM121" s="237" t="str">
        <f t="shared" si="33"/>
        <v>V</v>
      </c>
      <c r="AN121" s="237">
        <f>'M5-FINAL'!D141</f>
        <v>13.4</v>
      </c>
      <c r="AO121" s="237" t="str">
        <f>'M5-FINAL'!E141</f>
        <v/>
      </c>
      <c r="AP121" s="237">
        <f>'M5-FINAL'!F141</f>
        <v>13.4</v>
      </c>
      <c r="AQ121" s="237">
        <f>'M5-FINAL'!G141</f>
        <v>13.5</v>
      </c>
      <c r="AR121" s="237" t="str">
        <f>'M5-FINAL'!H141</f>
        <v/>
      </c>
      <c r="AS121" s="237">
        <f>'M5-FINAL'!I141</f>
        <v>13.5</v>
      </c>
      <c r="AT121" s="237">
        <f>'M5-FINAL'!J141</f>
        <v>9.5</v>
      </c>
      <c r="AU121" s="237" t="str">
        <f>'M5-FINAL'!K141</f>
        <v/>
      </c>
      <c r="AV121" s="237">
        <f>'M5-FINAL'!L141</f>
        <v>9.5</v>
      </c>
      <c r="AW121" s="237">
        <f>'M5-FINAL'!M141</f>
        <v>12.107000000000001</v>
      </c>
      <c r="AX121" s="237" t="str">
        <f t="shared" si="34"/>
        <v>V</v>
      </c>
      <c r="AY121" s="237">
        <f>'M6-FINAL'!D141</f>
        <v>12</v>
      </c>
      <c r="AZ121" s="237" t="str">
        <f>'M6-FINAL'!E141</f>
        <v/>
      </c>
      <c r="BA121" s="237">
        <f>'M6-FINAL'!F141</f>
        <v>12</v>
      </c>
      <c r="BB121" s="237">
        <f>'M6-FINAL'!G141</f>
        <v>15</v>
      </c>
      <c r="BC121" s="237" t="str">
        <f>'M6-FINAL'!H141</f>
        <v/>
      </c>
      <c r="BD121" s="237">
        <f>'M6-FINAL'!I141</f>
        <v>15</v>
      </c>
      <c r="BE121" s="237">
        <f>'M6-FINAL'!J141</f>
        <v>13</v>
      </c>
      <c r="BF121" s="237" t="str">
        <f>'M6-FINAL'!K141</f>
        <v/>
      </c>
      <c r="BG121" s="237">
        <f>'M6-FINAL'!L141</f>
        <v>13</v>
      </c>
      <c r="BH121" s="237">
        <f>'M6-FINAL'!M141</f>
        <v>13.5</v>
      </c>
      <c r="BI121" s="237" t="str">
        <f t="shared" si="35"/>
        <v>V</v>
      </c>
      <c r="BJ121" s="237">
        <f>M7_FINAL!E143</f>
        <v>14.5</v>
      </c>
      <c r="BK121" s="237" t="str">
        <f>M7_FINAL!F143</f>
        <v/>
      </c>
      <c r="BL121" s="237">
        <f>M7_FINAL!G143</f>
        <v>14.5</v>
      </c>
      <c r="BM121" s="237">
        <f>M7_FINAL!H143</f>
        <v>12</v>
      </c>
      <c r="BN121" s="237" t="str">
        <f>M7_FINAL!I143</f>
        <v/>
      </c>
      <c r="BO121" s="237">
        <f>M7_FINAL!J143</f>
        <v>12</v>
      </c>
      <c r="BP121" s="237">
        <f>M7_FINAL!K143</f>
        <v>13.100000000000001</v>
      </c>
      <c r="BQ121" s="237" t="str">
        <f t="shared" si="36"/>
        <v>V</v>
      </c>
      <c r="BR121" s="237">
        <f>M8FINAL!E143</f>
        <v>12</v>
      </c>
      <c r="BS121" s="237" t="str">
        <f>M8FINAL!F143</f>
        <v/>
      </c>
      <c r="BT121" s="237">
        <f>M8FINAL!G143</f>
        <v>12</v>
      </c>
      <c r="BU121" s="237">
        <f>M8FINAL!H143</f>
        <v>15</v>
      </c>
      <c r="BV121" s="237" t="str">
        <f>M8FINAL!I143</f>
        <v/>
      </c>
      <c r="BW121" s="237">
        <f>M8FINAL!J143</f>
        <v>15</v>
      </c>
      <c r="BX121" s="237">
        <f>M8FINAL!K143</f>
        <v>13.5</v>
      </c>
      <c r="BY121" s="237" t="str">
        <f t="shared" si="37"/>
        <v>V</v>
      </c>
      <c r="BZ121" s="237">
        <f t="shared" si="38"/>
        <v>12.737750000000002</v>
      </c>
      <c r="CA121" s="124" t="str">
        <f t="shared" si="39"/>
        <v xml:space="preserve">Admis(e) </v>
      </c>
      <c r="CB121" s="278" t="s">
        <v>361</v>
      </c>
      <c r="CC121" s="258">
        <v>113</v>
      </c>
    </row>
    <row r="122" spans="2:81">
      <c r="B122" s="101">
        <v>114</v>
      </c>
      <c r="C122" s="129" t="s">
        <v>517</v>
      </c>
      <c r="D122" s="128" t="s">
        <v>516</v>
      </c>
      <c r="E122" s="237">
        <f>'M1 FINAL'!D47</f>
        <v>10.199999999999999</v>
      </c>
      <c r="F122" s="237">
        <f>'M1 FINAL'!E47</f>
        <v>12</v>
      </c>
      <c r="G122" s="237">
        <f>'M1 FINAL'!F47</f>
        <v>12</v>
      </c>
      <c r="H122" s="237">
        <f>'M1 FINAL'!G47</f>
        <v>12</v>
      </c>
      <c r="I122" s="237" t="str">
        <f>'M1 FINAL'!H47</f>
        <v/>
      </c>
      <c r="J122" s="237">
        <f>'M1 FINAL'!I47</f>
        <v>12</v>
      </c>
      <c r="K122" s="237">
        <f>'M1 FINAL'!J47</f>
        <v>9</v>
      </c>
      <c r="L122" s="237">
        <f>'M1 FINAL'!K47</f>
        <v>12</v>
      </c>
      <c r="M122" s="237">
        <f>'M1 FINAL'!L47</f>
        <v>12</v>
      </c>
      <c r="N122" s="237">
        <f>'M1 FINAL'!M47</f>
        <v>12</v>
      </c>
      <c r="O122" s="237" t="str">
        <f t="shared" si="30"/>
        <v>VAR</v>
      </c>
      <c r="P122" s="237">
        <f>'M2 FINAL'!D47</f>
        <v>9.5</v>
      </c>
      <c r="Q122" s="237">
        <f>'M2 FINAL'!E47</f>
        <v>13</v>
      </c>
      <c r="R122" s="237">
        <f>'M2 FINAL'!F47</f>
        <v>12</v>
      </c>
      <c r="S122" s="237">
        <f>'M2 FINAL'!G47</f>
        <v>6</v>
      </c>
      <c r="T122" s="237">
        <f>'M2 FINAL'!H47</f>
        <v>7</v>
      </c>
      <c r="U122" s="237">
        <f>'M2 FINAL'!I47</f>
        <v>7</v>
      </c>
      <c r="V122" s="237">
        <f>'M2 FINAL'!J47</f>
        <v>9.8000000000000007</v>
      </c>
      <c r="W122" s="237" t="str">
        <f t="shared" si="31"/>
        <v>VPC</v>
      </c>
      <c r="X122" s="237">
        <f>'M3-FINAL'!E49</f>
        <v>1.75</v>
      </c>
      <c r="Y122" s="237">
        <f>'M3-FINAL'!F49</f>
        <v>3</v>
      </c>
      <c r="Z122" s="237">
        <f>'M3-FINAL'!G49</f>
        <v>3</v>
      </c>
      <c r="AA122" s="237">
        <f>'M3-FINAL'!H49</f>
        <v>10.75</v>
      </c>
      <c r="AB122" s="237">
        <f>'M3-FINAL'!I49</f>
        <v>12</v>
      </c>
      <c r="AC122" s="237">
        <f>'M3-FINAL'!J49</f>
        <v>12</v>
      </c>
      <c r="AD122" s="237">
        <f>'M3-FINAL'!K49</f>
        <v>7.5</v>
      </c>
      <c r="AE122" s="237" t="str">
        <f t="shared" si="32"/>
        <v>NV</v>
      </c>
      <c r="AF122" s="237">
        <f>'M4_FINAL '!E48</f>
        <v>7.375</v>
      </c>
      <c r="AG122" s="237">
        <f>IF('M4_FINAL '!F48="","",'M4_FINAL '!F48)</f>
        <v>12</v>
      </c>
      <c r="AH122" s="237">
        <f>'M4_FINAL '!G48</f>
        <v>12</v>
      </c>
      <c r="AI122" s="237">
        <f>'M4_FINAL '!H48</f>
        <v>4.25</v>
      </c>
      <c r="AJ122" s="237">
        <f>IF('M4_FINAL '!I48="","",'M4_FINAL '!I48)</f>
        <v>12</v>
      </c>
      <c r="AK122" s="237">
        <f>'M4_FINAL '!J48</f>
        <v>12</v>
      </c>
      <c r="AL122" s="237">
        <f>'M4_FINAL '!K48</f>
        <v>12</v>
      </c>
      <c r="AM122" s="237" t="str">
        <f t="shared" si="33"/>
        <v>VAR</v>
      </c>
      <c r="AN122" s="237">
        <f>'M5-FINAL'!D47</f>
        <v>13</v>
      </c>
      <c r="AO122" s="237" t="str">
        <f>'M5-FINAL'!E47</f>
        <v/>
      </c>
      <c r="AP122" s="237">
        <f>'M5-FINAL'!F47</f>
        <v>13</v>
      </c>
      <c r="AQ122" s="237">
        <f>'M5-FINAL'!G47</f>
        <v>14</v>
      </c>
      <c r="AR122" s="237" t="str">
        <f>'M5-FINAL'!H47</f>
        <v/>
      </c>
      <c r="AS122" s="237">
        <f>'M5-FINAL'!I47</f>
        <v>14</v>
      </c>
      <c r="AT122" s="237">
        <f>'M5-FINAL'!J47</f>
        <v>12</v>
      </c>
      <c r="AU122" s="237" t="str">
        <f>'M5-FINAL'!K47</f>
        <v/>
      </c>
      <c r="AV122" s="237">
        <f>'M5-FINAL'!L47</f>
        <v>12</v>
      </c>
      <c r="AW122" s="237">
        <f>'M5-FINAL'!M47</f>
        <v>12.99</v>
      </c>
      <c r="AX122" s="237" t="str">
        <f t="shared" si="34"/>
        <v>V</v>
      </c>
      <c r="AY122" s="237">
        <f>'M6-FINAL'!D47</f>
        <v>14</v>
      </c>
      <c r="AZ122" s="237" t="str">
        <f>'M6-FINAL'!E47</f>
        <v/>
      </c>
      <c r="BA122" s="237">
        <f>'M6-FINAL'!F47</f>
        <v>14</v>
      </c>
      <c r="BB122" s="237">
        <f>'M6-FINAL'!G47</f>
        <v>14</v>
      </c>
      <c r="BC122" s="237" t="str">
        <f>'M6-FINAL'!H47</f>
        <v/>
      </c>
      <c r="BD122" s="237">
        <f>'M6-FINAL'!I47</f>
        <v>14</v>
      </c>
      <c r="BE122" s="237">
        <f>'M6-FINAL'!J47</f>
        <v>13.5</v>
      </c>
      <c r="BF122" s="237" t="str">
        <f>'M6-FINAL'!K47</f>
        <v/>
      </c>
      <c r="BG122" s="237">
        <f>'M6-FINAL'!L47</f>
        <v>13.5</v>
      </c>
      <c r="BH122" s="237">
        <f>'M6-FINAL'!M47</f>
        <v>13.850000000000001</v>
      </c>
      <c r="BI122" s="237" t="str">
        <f t="shared" si="35"/>
        <v>V</v>
      </c>
      <c r="BJ122" s="237">
        <f>M7_FINAL!E49</f>
        <v>19.25</v>
      </c>
      <c r="BK122" s="237" t="str">
        <f>M7_FINAL!F49</f>
        <v/>
      </c>
      <c r="BL122" s="237">
        <f>M7_FINAL!G49</f>
        <v>19.25</v>
      </c>
      <c r="BM122" s="237">
        <f>M7_FINAL!H49</f>
        <v>15</v>
      </c>
      <c r="BN122" s="237" t="str">
        <f>M7_FINAL!I49</f>
        <v/>
      </c>
      <c r="BO122" s="237">
        <f>M7_FINAL!J49</f>
        <v>15</v>
      </c>
      <c r="BP122" s="237">
        <f>M7_FINAL!K49</f>
        <v>16.87</v>
      </c>
      <c r="BQ122" s="237" t="str">
        <f t="shared" si="36"/>
        <v>V</v>
      </c>
      <c r="BR122" s="237">
        <f>M8FINAL!E49</f>
        <v>20</v>
      </c>
      <c r="BS122" s="237" t="str">
        <f>M8FINAL!F49</f>
        <v/>
      </c>
      <c r="BT122" s="237">
        <f>M8FINAL!G49</f>
        <v>20</v>
      </c>
      <c r="BU122" s="237">
        <f>M8FINAL!H49</f>
        <v>13.5</v>
      </c>
      <c r="BV122" s="237" t="str">
        <f>M8FINAL!I49</f>
        <v/>
      </c>
      <c r="BW122" s="237">
        <f>M8FINAL!J49</f>
        <v>13.5</v>
      </c>
      <c r="BX122" s="237">
        <f>M8FINAL!K49</f>
        <v>16.75</v>
      </c>
      <c r="BY122" s="237" t="str">
        <f t="shared" si="37"/>
        <v>V</v>
      </c>
      <c r="BZ122" s="237">
        <f t="shared" si="38"/>
        <v>12.72</v>
      </c>
      <c r="CA122" s="272" t="s">
        <v>626</v>
      </c>
      <c r="CB122" s="275" t="s">
        <v>517</v>
      </c>
      <c r="CC122" s="258">
        <v>114</v>
      </c>
    </row>
    <row r="123" spans="2:81">
      <c r="B123" s="102">
        <v>115</v>
      </c>
      <c r="C123" s="130" t="s">
        <v>374</v>
      </c>
      <c r="D123" s="128" t="s">
        <v>373</v>
      </c>
      <c r="E123" s="237">
        <f>'M1 FINAL'!D133</f>
        <v>10.6</v>
      </c>
      <c r="F123" s="237" t="str">
        <f>'M1 FINAL'!E133</f>
        <v/>
      </c>
      <c r="G123" s="237">
        <f>'M1 FINAL'!F133</f>
        <v>10.6</v>
      </c>
      <c r="H123" s="237">
        <f>'M1 FINAL'!G133</f>
        <v>13</v>
      </c>
      <c r="I123" s="237" t="str">
        <f>'M1 FINAL'!H133</f>
        <v/>
      </c>
      <c r="J123" s="237">
        <f>'M1 FINAL'!I133</f>
        <v>13</v>
      </c>
      <c r="K123" s="237">
        <f>'M1 FINAL'!J133</f>
        <v>13</v>
      </c>
      <c r="L123" s="237" t="str">
        <f>'M1 FINAL'!K133</f>
        <v/>
      </c>
      <c r="M123" s="237">
        <f>'M1 FINAL'!L133</f>
        <v>13</v>
      </c>
      <c r="N123" s="237">
        <f>'M1 FINAL'!M133</f>
        <v>12.1</v>
      </c>
      <c r="O123" s="237" t="str">
        <f t="shared" si="30"/>
        <v>V</v>
      </c>
      <c r="P123" s="237">
        <f>'M2 FINAL'!D133</f>
        <v>11</v>
      </c>
      <c r="Q123" s="237">
        <f>'M2 FINAL'!E133</f>
        <v>14.5</v>
      </c>
      <c r="R123" s="237">
        <f>'M2 FINAL'!F133</f>
        <v>12</v>
      </c>
      <c r="S123" s="237">
        <f>'M2 FINAL'!G133</f>
        <v>6.25</v>
      </c>
      <c r="T123" s="237">
        <f>'M2 FINAL'!H133</f>
        <v>8</v>
      </c>
      <c r="U123" s="237">
        <f>'M2 FINAL'!I133</f>
        <v>8</v>
      </c>
      <c r="V123" s="237">
        <f>'M2 FINAL'!J133</f>
        <v>10.24</v>
      </c>
      <c r="W123" s="237" t="str">
        <f t="shared" si="31"/>
        <v>VPC</v>
      </c>
      <c r="X123" s="237">
        <f>'M3-FINAL'!E135</f>
        <v>8.25</v>
      </c>
      <c r="Y123" s="237">
        <f>'M3-FINAL'!F135</f>
        <v>11</v>
      </c>
      <c r="Z123" s="237">
        <f>'M3-FINAL'!G135</f>
        <v>11</v>
      </c>
      <c r="AA123" s="237">
        <f>'M3-FINAL'!H135</f>
        <v>9.25</v>
      </c>
      <c r="AB123" s="237">
        <f>'M3-FINAL'!I135</f>
        <v>12</v>
      </c>
      <c r="AC123" s="237">
        <f>'M3-FINAL'!J135</f>
        <v>12</v>
      </c>
      <c r="AD123" s="237">
        <f>'M3-FINAL'!K135</f>
        <v>11.5</v>
      </c>
      <c r="AE123" s="237" t="str">
        <f t="shared" si="32"/>
        <v>VPC</v>
      </c>
      <c r="AF123" s="237">
        <f>'M4_FINAL '!E134</f>
        <v>6.625</v>
      </c>
      <c r="AG123" s="237">
        <f>IF('M4_FINAL '!F134="","",'M4_FINAL '!F134)</f>
        <v>12</v>
      </c>
      <c r="AH123" s="237">
        <f>'M4_FINAL '!G134</f>
        <v>12</v>
      </c>
      <c r="AI123" s="237">
        <f>'M4_FINAL '!H134</f>
        <v>3.75</v>
      </c>
      <c r="AJ123" s="237">
        <f>IF('M4_FINAL '!I134="","",'M4_FINAL '!I134)</f>
        <v>7</v>
      </c>
      <c r="AK123" s="237">
        <f>'M4_FINAL '!J134</f>
        <v>7</v>
      </c>
      <c r="AL123" s="237">
        <f>'M4_FINAL '!K134</f>
        <v>9.8000000000000007</v>
      </c>
      <c r="AM123" s="237" t="str">
        <f t="shared" si="33"/>
        <v>VPC</v>
      </c>
      <c r="AN123" s="237">
        <f>'M5-FINAL'!D133</f>
        <v>12</v>
      </c>
      <c r="AO123" s="237" t="str">
        <f>'M5-FINAL'!E133</f>
        <v/>
      </c>
      <c r="AP123" s="237">
        <f>'M5-FINAL'!F133</f>
        <v>12</v>
      </c>
      <c r="AQ123" s="237">
        <f>'M5-FINAL'!G133</f>
        <v>16</v>
      </c>
      <c r="AR123" s="237" t="str">
        <f>'M5-FINAL'!H133</f>
        <v/>
      </c>
      <c r="AS123" s="237">
        <f>'M5-FINAL'!I133</f>
        <v>16</v>
      </c>
      <c r="AT123" s="237">
        <f>'M5-FINAL'!J133</f>
        <v>11</v>
      </c>
      <c r="AU123" s="237" t="str">
        <f>'M5-FINAL'!K133</f>
        <v/>
      </c>
      <c r="AV123" s="237">
        <f>'M5-FINAL'!L133</f>
        <v>11</v>
      </c>
      <c r="AW123" s="237">
        <f>'M5-FINAL'!M133</f>
        <v>12.98</v>
      </c>
      <c r="AX123" s="237" t="str">
        <f t="shared" si="34"/>
        <v>V</v>
      </c>
      <c r="AY123" s="237">
        <f>'M6-FINAL'!D133</f>
        <v>13</v>
      </c>
      <c r="AZ123" s="237" t="str">
        <f>'M6-FINAL'!E133</f>
        <v/>
      </c>
      <c r="BA123" s="237">
        <f>'M6-FINAL'!F133</f>
        <v>13</v>
      </c>
      <c r="BB123" s="237">
        <f>'M6-FINAL'!G133</f>
        <v>13</v>
      </c>
      <c r="BC123" s="237" t="str">
        <f>'M6-FINAL'!H133</f>
        <v/>
      </c>
      <c r="BD123" s="237">
        <f>'M6-FINAL'!I133</f>
        <v>13</v>
      </c>
      <c r="BE123" s="237">
        <f>'M6-FINAL'!J133</f>
        <v>13</v>
      </c>
      <c r="BF123" s="237" t="str">
        <f>'M6-FINAL'!K133</f>
        <v/>
      </c>
      <c r="BG123" s="237">
        <f>'M6-FINAL'!L133</f>
        <v>13</v>
      </c>
      <c r="BH123" s="237">
        <f>'M6-FINAL'!M133</f>
        <v>13</v>
      </c>
      <c r="BI123" s="237" t="str">
        <f t="shared" si="35"/>
        <v>V</v>
      </c>
      <c r="BJ123" s="237">
        <f>M7_FINAL!E135</f>
        <v>17</v>
      </c>
      <c r="BK123" s="237" t="str">
        <f>M7_FINAL!F135</f>
        <v/>
      </c>
      <c r="BL123" s="237">
        <f>M7_FINAL!G135</f>
        <v>17</v>
      </c>
      <c r="BM123" s="237">
        <f>M7_FINAL!H135</f>
        <v>13.5</v>
      </c>
      <c r="BN123" s="237" t="str">
        <f>M7_FINAL!I135</f>
        <v/>
      </c>
      <c r="BO123" s="237">
        <f>M7_FINAL!J135</f>
        <v>13.5</v>
      </c>
      <c r="BP123" s="237">
        <f>M7_FINAL!K135</f>
        <v>15.040000000000001</v>
      </c>
      <c r="BQ123" s="237" t="str">
        <f t="shared" si="36"/>
        <v>V</v>
      </c>
      <c r="BR123" s="237">
        <f>M8FINAL!E135</f>
        <v>19</v>
      </c>
      <c r="BS123" s="237" t="str">
        <f>M8FINAL!F135</f>
        <v/>
      </c>
      <c r="BT123" s="237">
        <f>M8FINAL!G135</f>
        <v>19</v>
      </c>
      <c r="BU123" s="237">
        <f>M8FINAL!H135</f>
        <v>15</v>
      </c>
      <c r="BV123" s="237" t="str">
        <f>M8FINAL!I135</f>
        <v/>
      </c>
      <c r="BW123" s="237">
        <f>M8FINAL!J135</f>
        <v>15</v>
      </c>
      <c r="BX123" s="237">
        <f>M8FINAL!K135</f>
        <v>17</v>
      </c>
      <c r="BY123" s="237" t="str">
        <f t="shared" si="37"/>
        <v>V</v>
      </c>
      <c r="BZ123" s="237">
        <f t="shared" si="38"/>
        <v>12.707500000000001</v>
      </c>
      <c r="CA123" s="124" t="str">
        <f t="shared" si="39"/>
        <v xml:space="preserve">Admis(e) </v>
      </c>
      <c r="CB123" s="274" t="s">
        <v>374</v>
      </c>
      <c r="CC123" s="258">
        <v>115</v>
      </c>
    </row>
    <row r="124" spans="2:81">
      <c r="B124" s="101">
        <v>116</v>
      </c>
      <c r="C124" s="130" t="s">
        <v>494</v>
      </c>
      <c r="D124" s="128" t="s">
        <v>493</v>
      </c>
      <c r="E124" s="237">
        <f>'M1 FINAL'!D62</f>
        <v>8.8000000000000007</v>
      </c>
      <c r="F124" s="237" t="str">
        <f>'M1 FINAL'!E62</f>
        <v/>
      </c>
      <c r="G124" s="237">
        <f>'M1 FINAL'!F62</f>
        <v>8.8000000000000007</v>
      </c>
      <c r="H124" s="237">
        <f>'M1 FINAL'!G62</f>
        <v>12</v>
      </c>
      <c r="I124" s="237" t="str">
        <f>'M1 FINAL'!H62</f>
        <v/>
      </c>
      <c r="J124" s="237">
        <f>'M1 FINAL'!I62</f>
        <v>12</v>
      </c>
      <c r="K124" s="237">
        <f>'M1 FINAL'!J62</f>
        <v>17</v>
      </c>
      <c r="L124" s="237" t="str">
        <f>'M1 FINAL'!K62</f>
        <v/>
      </c>
      <c r="M124" s="237">
        <f>'M1 FINAL'!L62</f>
        <v>17</v>
      </c>
      <c r="N124" s="237">
        <f>'M1 FINAL'!M62</f>
        <v>12.05</v>
      </c>
      <c r="O124" s="237" t="str">
        <f t="shared" si="30"/>
        <v>V</v>
      </c>
      <c r="P124" s="237">
        <f>'M2 FINAL'!D62</f>
        <v>12</v>
      </c>
      <c r="Q124" s="237" t="str">
        <f>'M2 FINAL'!E62</f>
        <v/>
      </c>
      <c r="R124" s="237">
        <f>'M2 FINAL'!F62</f>
        <v>12</v>
      </c>
      <c r="S124" s="237">
        <f>'M2 FINAL'!G62</f>
        <v>4.75</v>
      </c>
      <c r="T124" s="237">
        <f>'M2 FINAL'!H62</f>
        <v>8</v>
      </c>
      <c r="U124" s="237">
        <f>'M2 FINAL'!I62</f>
        <v>8</v>
      </c>
      <c r="V124" s="237">
        <f>'M2 FINAL'!J62</f>
        <v>10.24</v>
      </c>
      <c r="W124" s="237" t="str">
        <f t="shared" si="31"/>
        <v>VPC</v>
      </c>
      <c r="X124" s="237">
        <f>'M3-FINAL'!E64</f>
        <v>3.5</v>
      </c>
      <c r="Y124" s="237">
        <f>'M3-FINAL'!F64</f>
        <v>0.75</v>
      </c>
      <c r="Z124" s="237">
        <f>'M3-FINAL'!G64</f>
        <v>3.5</v>
      </c>
      <c r="AA124" s="237">
        <f>'M3-FINAL'!H64</f>
        <v>8.75</v>
      </c>
      <c r="AB124" s="237">
        <f>'M3-FINAL'!I64</f>
        <v>12</v>
      </c>
      <c r="AC124" s="237">
        <f>'M3-FINAL'!J64</f>
        <v>12</v>
      </c>
      <c r="AD124" s="237">
        <f>'M3-FINAL'!K64</f>
        <v>7.75</v>
      </c>
      <c r="AE124" s="237" t="str">
        <f t="shared" si="32"/>
        <v>NV</v>
      </c>
      <c r="AF124" s="237">
        <f>'M4_FINAL '!E63</f>
        <v>7.125</v>
      </c>
      <c r="AG124" s="237">
        <f>IF('M4_FINAL '!F63="","",'M4_FINAL '!F63)</f>
        <v>12</v>
      </c>
      <c r="AH124" s="237">
        <f>'M4_FINAL '!G63</f>
        <v>12</v>
      </c>
      <c r="AI124" s="237">
        <f>'M4_FINAL '!H63</f>
        <v>5.5</v>
      </c>
      <c r="AJ124" s="237">
        <f>IF('M4_FINAL '!I63="","",'M4_FINAL '!I63)</f>
        <v>10</v>
      </c>
      <c r="AK124" s="237">
        <f>'M4_FINAL '!J63</f>
        <v>10</v>
      </c>
      <c r="AL124" s="237">
        <f>'M4_FINAL '!K63</f>
        <v>11.120000000000001</v>
      </c>
      <c r="AM124" s="237" t="str">
        <f t="shared" si="33"/>
        <v>VPC</v>
      </c>
      <c r="AN124" s="237">
        <f>'M5-FINAL'!D62</f>
        <v>12</v>
      </c>
      <c r="AO124" s="237" t="str">
        <f>'M5-FINAL'!E62</f>
        <v/>
      </c>
      <c r="AP124" s="237">
        <f>'M5-FINAL'!F62</f>
        <v>12</v>
      </c>
      <c r="AQ124" s="237">
        <f>'M5-FINAL'!G62</f>
        <v>15.5</v>
      </c>
      <c r="AR124" s="237" t="str">
        <f>'M5-FINAL'!H62</f>
        <v/>
      </c>
      <c r="AS124" s="237">
        <f>'M5-FINAL'!I62</f>
        <v>15.5</v>
      </c>
      <c r="AT124" s="237">
        <f>'M5-FINAL'!J62</f>
        <v>15</v>
      </c>
      <c r="AU124" s="237" t="str">
        <f>'M5-FINAL'!K62</f>
        <v/>
      </c>
      <c r="AV124" s="237">
        <f>'M5-FINAL'!L62</f>
        <v>15</v>
      </c>
      <c r="AW124" s="237">
        <f>'M5-FINAL'!M62</f>
        <v>14.175000000000001</v>
      </c>
      <c r="AX124" s="237" t="str">
        <f t="shared" si="34"/>
        <v>V</v>
      </c>
      <c r="AY124" s="237">
        <f>'M6-FINAL'!D62</f>
        <v>14.5</v>
      </c>
      <c r="AZ124" s="237" t="str">
        <f>'M6-FINAL'!E62</f>
        <v/>
      </c>
      <c r="BA124" s="237">
        <f>'M6-FINAL'!F62</f>
        <v>14.5</v>
      </c>
      <c r="BB124" s="237">
        <f>'M6-FINAL'!G62</f>
        <v>14.5</v>
      </c>
      <c r="BC124" s="237" t="str">
        <f>'M6-FINAL'!H62</f>
        <v/>
      </c>
      <c r="BD124" s="237">
        <f>'M6-FINAL'!I62</f>
        <v>14.5</v>
      </c>
      <c r="BE124" s="237">
        <f>'M6-FINAL'!J62</f>
        <v>12.5</v>
      </c>
      <c r="BF124" s="237" t="str">
        <f>'M6-FINAL'!K62</f>
        <v/>
      </c>
      <c r="BG124" s="237">
        <f>'M6-FINAL'!L62</f>
        <v>12.5</v>
      </c>
      <c r="BH124" s="237">
        <f>'M6-FINAL'!M62</f>
        <v>13.9</v>
      </c>
      <c r="BI124" s="237" t="str">
        <f t="shared" si="35"/>
        <v>V</v>
      </c>
      <c r="BJ124" s="237">
        <f>M7_FINAL!E64</f>
        <v>17.75</v>
      </c>
      <c r="BK124" s="237" t="str">
        <f>M7_FINAL!F64</f>
        <v/>
      </c>
      <c r="BL124" s="237">
        <f>M7_FINAL!G64</f>
        <v>17.75</v>
      </c>
      <c r="BM124" s="237">
        <f>M7_FINAL!H64</f>
        <v>13</v>
      </c>
      <c r="BN124" s="237" t="str">
        <f>M7_FINAL!I64</f>
        <v/>
      </c>
      <c r="BO124" s="237">
        <f>M7_FINAL!J64</f>
        <v>13</v>
      </c>
      <c r="BP124" s="237">
        <f>M7_FINAL!K64</f>
        <v>15.09</v>
      </c>
      <c r="BQ124" s="237" t="str">
        <f t="shared" si="36"/>
        <v>V</v>
      </c>
      <c r="BR124" s="237">
        <f>M8FINAL!E64</f>
        <v>20</v>
      </c>
      <c r="BS124" s="237" t="str">
        <f>M8FINAL!F64</f>
        <v/>
      </c>
      <c r="BT124" s="237">
        <f>M8FINAL!G64</f>
        <v>20</v>
      </c>
      <c r="BU124" s="237">
        <f>M8FINAL!H64</f>
        <v>14</v>
      </c>
      <c r="BV124" s="237" t="str">
        <f>M8FINAL!I64</f>
        <v/>
      </c>
      <c r="BW124" s="237">
        <f>M8FINAL!J64</f>
        <v>14</v>
      </c>
      <c r="BX124" s="237">
        <f>M8FINAL!K64</f>
        <v>17</v>
      </c>
      <c r="BY124" s="237" t="str">
        <f t="shared" si="37"/>
        <v>V</v>
      </c>
      <c r="BZ124" s="237">
        <f t="shared" si="38"/>
        <v>12.665625</v>
      </c>
      <c r="CA124" s="272" t="s">
        <v>626</v>
      </c>
      <c r="CB124" s="274" t="s">
        <v>494</v>
      </c>
      <c r="CC124" s="258">
        <v>116</v>
      </c>
    </row>
    <row r="125" spans="2:81">
      <c r="B125" s="102">
        <v>117</v>
      </c>
      <c r="C125" s="130" t="s">
        <v>540</v>
      </c>
      <c r="D125" s="128" t="s">
        <v>528</v>
      </c>
      <c r="E125" s="237">
        <f>'M1 FINAL'!D33</f>
        <v>14.600000000000001</v>
      </c>
      <c r="F125" s="237" t="str">
        <f>'M1 FINAL'!E33</f>
        <v/>
      </c>
      <c r="G125" s="237">
        <f>'M1 FINAL'!F33</f>
        <v>14.600000000000001</v>
      </c>
      <c r="H125" s="237">
        <f>'M1 FINAL'!G33</f>
        <v>10</v>
      </c>
      <c r="I125" s="237">
        <f>'M1 FINAL'!H33</f>
        <v>13</v>
      </c>
      <c r="J125" s="237">
        <f>'M1 FINAL'!I33</f>
        <v>12</v>
      </c>
      <c r="K125" s="237">
        <f>'M1 FINAL'!J33</f>
        <v>10.5</v>
      </c>
      <c r="L125" s="237">
        <f>'M1 FINAL'!K33</f>
        <v>14.5</v>
      </c>
      <c r="M125" s="237">
        <f>'M1 FINAL'!L33</f>
        <v>12</v>
      </c>
      <c r="N125" s="237">
        <f>'M1 FINAL'!M33</f>
        <v>12.975000000000001</v>
      </c>
      <c r="O125" s="237" t="str">
        <f t="shared" si="30"/>
        <v>VAR</v>
      </c>
      <c r="P125" s="237">
        <f>'M2 FINAL'!D33</f>
        <v>7.75</v>
      </c>
      <c r="Q125" s="237">
        <f>'M2 FINAL'!E33</f>
        <v>12</v>
      </c>
      <c r="R125" s="237">
        <f>'M2 FINAL'!F33</f>
        <v>12</v>
      </c>
      <c r="S125" s="237">
        <f>'M2 FINAL'!G33</f>
        <v>4.5</v>
      </c>
      <c r="T125" s="237">
        <f>'M2 FINAL'!H33</f>
        <v>7</v>
      </c>
      <c r="U125" s="237">
        <f>'M2 FINAL'!I33</f>
        <v>7</v>
      </c>
      <c r="V125" s="237">
        <f>'M2 FINAL'!J33</f>
        <v>9.8000000000000007</v>
      </c>
      <c r="W125" s="237" t="str">
        <f t="shared" si="31"/>
        <v>VPC</v>
      </c>
      <c r="X125" s="237">
        <f>'M3-FINAL'!E35</f>
        <v>1.25</v>
      </c>
      <c r="Y125" s="237" t="str">
        <f>'M3-FINAL'!F35</f>
        <v/>
      </c>
      <c r="Z125" s="237">
        <f>'M3-FINAL'!G35</f>
        <v>1.25</v>
      </c>
      <c r="AA125" s="237">
        <f>'M3-FINAL'!H35</f>
        <v>9.25</v>
      </c>
      <c r="AB125" s="237" t="str">
        <f>'M3-FINAL'!I35</f>
        <v/>
      </c>
      <c r="AC125" s="237">
        <f>'M3-FINAL'!J35</f>
        <v>9.25</v>
      </c>
      <c r="AD125" s="237">
        <f>'M3-FINAL'!K35</f>
        <v>5.25</v>
      </c>
      <c r="AE125" s="237" t="str">
        <f t="shared" si="32"/>
        <v>NV</v>
      </c>
      <c r="AF125" s="237">
        <f>'M4_FINAL '!E34</f>
        <v>7</v>
      </c>
      <c r="AG125" s="237">
        <f>IF('M4_FINAL '!F34="","",'M4_FINAL '!F34)</f>
        <v>12</v>
      </c>
      <c r="AH125" s="237">
        <f>'M4_FINAL '!G34</f>
        <v>12</v>
      </c>
      <c r="AI125" s="237">
        <f>'M4_FINAL '!H34</f>
        <v>5.5</v>
      </c>
      <c r="AJ125" s="237">
        <f>IF('M4_FINAL '!I34="","",'M4_FINAL '!I34)</f>
        <v>12</v>
      </c>
      <c r="AK125" s="237">
        <f>'M4_FINAL '!J34</f>
        <v>12</v>
      </c>
      <c r="AL125" s="237">
        <f>'M4_FINAL '!K34</f>
        <v>12</v>
      </c>
      <c r="AM125" s="237" t="str">
        <f t="shared" si="33"/>
        <v>VAR</v>
      </c>
      <c r="AN125" s="237">
        <f>'M5-FINAL'!D33</f>
        <v>15</v>
      </c>
      <c r="AO125" s="237" t="str">
        <f>'M5-FINAL'!E33</f>
        <v/>
      </c>
      <c r="AP125" s="237">
        <f>'M5-FINAL'!F33</f>
        <v>15</v>
      </c>
      <c r="AQ125" s="237">
        <f>'M5-FINAL'!G33</f>
        <v>14.5</v>
      </c>
      <c r="AR125" s="237" t="str">
        <f>'M5-FINAL'!H33</f>
        <v/>
      </c>
      <c r="AS125" s="237">
        <f>'M5-FINAL'!I33</f>
        <v>14.5</v>
      </c>
      <c r="AT125" s="237">
        <f>'M5-FINAL'!J33</f>
        <v>10.5</v>
      </c>
      <c r="AU125" s="237" t="str">
        <f>'M5-FINAL'!K33</f>
        <v/>
      </c>
      <c r="AV125" s="237">
        <f>'M5-FINAL'!L33</f>
        <v>10.5</v>
      </c>
      <c r="AW125" s="237">
        <f>'M5-FINAL'!M33</f>
        <v>13.305</v>
      </c>
      <c r="AX125" s="237" t="str">
        <f t="shared" si="34"/>
        <v>V</v>
      </c>
      <c r="AY125" s="237">
        <f>'M6-FINAL'!D33</f>
        <v>15.5</v>
      </c>
      <c r="AZ125" s="237" t="str">
        <f>'M6-FINAL'!E33</f>
        <v/>
      </c>
      <c r="BA125" s="237">
        <f>'M6-FINAL'!F33</f>
        <v>15.5</v>
      </c>
      <c r="BB125" s="237">
        <f>'M6-FINAL'!G33</f>
        <v>15.5</v>
      </c>
      <c r="BC125" s="237" t="str">
        <f>'M6-FINAL'!H33</f>
        <v/>
      </c>
      <c r="BD125" s="237">
        <f>'M6-FINAL'!I33</f>
        <v>15.5</v>
      </c>
      <c r="BE125" s="237">
        <f>'M6-FINAL'!J33</f>
        <v>13.5</v>
      </c>
      <c r="BF125" s="237" t="str">
        <f>'M6-FINAL'!K33</f>
        <v/>
      </c>
      <c r="BG125" s="237">
        <f>'M6-FINAL'!L33</f>
        <v>13.5</v>
      </c>
      <c r="BH125" s="237">
        <f>'M6-FINAL'!M33</f>
        <v>14.899999999999999</v>
      </c>
      <c r="BI125" s="237" t="str">
        <f t="shared" si="35"/>
        <v>V</v>
      </c>
      <c r="BJ125" s="237">
        <f>M7_FINAL!E35</f>
        <v>18.5</v>
      </c>
      <c r="BK125" s="237" t="str">
        <f>M7_FINAL!F35</f>
        <v/>
      </c>
      <c r="BL125" s="237">
        <f>M7_FINAL!G35</f>
        <v>18.5</v>
      </c>
      <c r="BM125" s="237">
        <f>M7_FINAL!H35</f>
        <v>17.5</v>
      </c>
      <c r="BN125" s="237" t="str">
        <f>M7_FINAL!I35</f>
        <v/>
      </c>
      <c r="BO125" s="237">
        <f>M7_FINAL!J35</f>
        <v>17.5</v>
      </c>
      <c r="BP125" s="237">
        <f>M7_FINAL!K35</f>
        <v>17.940000000000001</v>
      </c>
      <c r="BQ125" s="237" t="str">
        <f t="shared" si="36"/>
        <v>V</v>
      </c>
      <c r="BR125" s="237">
        <f>M8FINAL!E35</f>
        <v>16</v>
      </c>
      <c r="BS125" s="237" t="str">
        <f>M8FINAL!F35</f>
        <v/>
      </c>
      <c r="BT125" s="237">
        <f>M8FINAL!G35</f>
        <v>16</v>
      </c>
      <c r="BU125" s="237">
        <f>M8FINAL!H35</f>
        <v>14</v>
      </c>
      <c r="BV125" s="237" t="str">
        <f>M8FINAL!I35</f>
        <v/>
      </c>
      <c r="BW125" s="237">
        <f>M8FINAL!J35</f>
        <v>14</v>
      </c>
      <c r="BX125" s="237">
        <f>M8FINAL!K35</f>
        <v>15</v>
      </c>
      <c r="BY125" s="237" t="str">
        <f t="shared" si="37"/>
        <v>V</v>
      </c>
      <c r="BZ125" s="237">
        <f t="shared" si="38"/>
        <v>12.64625</v>
      </c>
      <c r="CA125" s="272" t="s">
        <v>626</v>
      </c>
      <c r="CB125" s="274" t="s">
        <v>540</v>
      </c>
      <c r="CC125" s="258">
        <v>117</v>
      </c>
    </row>
    <row r="126" spans="2:81">
      <c r="B126" s="101">
        <v>118</v>
      </c>
      <c r="C126" s="131" t="s">
        <v>421</v>
      </c>
      <c r="D126" s="131" t="s">
        <v>420</v>
      </c>
      <c r="E126" s="237">
        <f>'M1 FINAL'!D109</f>
        <v>13</v>
      </c>
      <c r="F126" s="237" t="str">
        <f>'M1 FINAL'!E109</f>
        <v/>
      </c>
      <c r="G126" s="237">
        <f>'M1 FINAL'!F109</f>
        <v>13</v>
      </c>
      <c r="H126" s="237">
        <f>'M1 FINAL'!G109</f>
        <v>12.625</v>
      </c>
      <c r="I126" s="237" t="str">
        <f>'M1 FINAL'!H109</f>
        <v/>
      </c>
      <c r="J126" s="237">
        <f>'M1 FINAL'!I109</f>
        <v>12.625</v>
      </c>
      <c r="K126" s="237">
        <f>'M1 FINAL'!J109</f>
        <v>12</v>
      </c>
      <c r="L126" s="237" t="str">
        <f>'M1 FINAL'!K109</f>
        <v/>
      </c>
      <c r="M126" s="237">
        <f>'M1 FINAL'!L109</f>
        <v>12</v>
      </c>
      <c r="N126" s="237">
        <f>'M1 FINAL'!M109</f>
        <v>12.609375</v>
      </c>
      <c r="O126" s="237" t="str">
        <f t="shared" si="30"/>
        <v>V</v>
      </c>
      <c r="P126" s="237">
        <f>'M2 FINAL'!D109</f>
        <v>12</v>
      </c>
      <c r="Q126" s="237" t="str">
        <f>'M2 FINAL'!E109</f>
        <v/>
      </c>
      <c r="R126" s="237">
        <f>'M2 FINAL'!F109</f>
        <v>12</v>
      </c>
      <c r="S126" s="237">
        <f>'M2 FINAL'!G109</f>
        <v>12.75</v>
      </c>
      <c r="T126" s="237" t="str">
        <f>'M2 FINAL'!H109</f>
        <v/>
      </c>
      <c r="U126" s="237">
        <f>'M2 FINAL'!I109</f>
        <v>12.75</v>
      </c>
      <c r="V126" s="237">
        <f>'M2 FINAL'!J109</f>
        <v>12.330000000000002</v>
      </c>
      <c r="W126" s="237" t="str">
        <f t="shared" si="31"/>
        <v>V</v>
      </c>
      <c r="X126" s="237">
        <f>'M3-FINAL'!E111</f>
        <v>12</v>
      </c>
      <c r="Y126" s="237" t="str">
        <f>'M3-FINAL'!F111</f>
        <v/>
      </c>
      <c r="Z126" s="237">
        <f>'M3-FINAL'!G111</f>
        <v>12</v>
      </c>
      <c r="AA126" s="237">
        <f>'M3-FINAL'!H111</f>
        <v>12</v>
      </c>
      <c r="AB126" s="237" t="str">
        <f>'M3-FINAL'!I111</f>
        <v/>
      </c>
      <c r="AC126" s="237">
        <f>'M3-FINAL'!J111</f>
        <v>12</v>
      </c>
      <c r="AD126" s="237">
        <f>'M3-FINAL'!K111</f>
        <v>12</v>
      </c>
      <c r="AE126" s="237" t="str">
        <f t="shared" si="32"/>
        <v>V</v>
      </c>
      <c r="AF126" s="237">
        <f>'M4_FINAL '!E110</f>
        <v>14.25</v>
      </c>
      <c r="AG126" s="237" t="str">
        <f>IF('M4_FINAL '!F110="","",'M4_FINAL '!F110)</f>
        <v/>
      </c>
      <c r="AH126" s="237">
        <f>'M4_FINAL '!G110</f>
        <v>14.25</v>
      </c>
      <c r="AI126" s="237">
        <f>'M4_FINAL '!H110</f>
        <v>11.75</v>
      </c>
      <c r="AJ126" s="237" t="str">
        <f>IF('M4_FINAL '!I110="","",'M4_FINAL '!I110)</f>
        <v/>
      </c>
      <c r="AK126" s="237">
        <f>'M4_FINAL '!J110</f>
        <v>11.75</v>
      </c>
      <c r="AL126" s="237">
        <f>'M4_FINAL '!K110</f>
        <v>13.15</v>
      </c>
      <c r="AM126" s="237" t="str">
        <f t="shared" si="33"/>
        <v>V</v>
      </c>
      <c r="AN126" s="237">
        <f>'M5-FINAL'!D109</f>
        <v>12</v>
      </c>
      <c r="AO126" s="237" t="str">
        <f>'M5-FINAL'!E109</f>
        <v/>
      </c>
      <c r="AP126" s="237">
        <f>'M5-FINAL'!F109</f>
        <v>12</v>
      </c>
      <c r="AQ126" s="237">
        <f>'M5-FINAL'!G109</f>
        <v>14.5</v>
      </c>
      <c r="AR126" s="237" t="str">
        <f>'M5-FINAL'!H109</f>
        <v/>
      </c>
      <c r="AS126" s="237">
        <f>'M5-FINAL'!I109</f>
        <v>14.5</v>
      </c>
      <c r="AT126" s="237">
        <f>'M5-FINAL'!J109</f>
        <v>12</v>
      </c>
      <c r="AU126" s="237" t="str">
        <f>'M5-FINAL'!K109</f>
        <v/>
      </c>
      <c r="AV126" s="237">
        <f>'M5-FINAL'!L109</f>
        <v>12</v>
      </c>
      <c r="AW126" s="237">
        <f>'M5-FINAL'!M109</f>
        <v>12.825000000000001</v>
      </c>
      <c r="AX126" s="237" t="str">
        <f t="shared" si="34"/>
        <v>V</v>
      </c>
      <c r="AY126" s="237">
        <f>'M6-FINAL'!D109</f>
        <v>12</v>
      </c>
      <c r="AZ126" s="237" t="str">
        <f>'M6-FINAL'!E109</f>
        <v/>
      </c>
      <c r="BA126" s="237">
        <f>'M6-FINAL'!F109</f>
        <v>12</v>
      </c>
      <c r="BB126" s="237">
        <f>'M6-FINAL'!G109</f>
        <v>15</v>
      </c>
      <c r="BC126" s="237" t="str">
        <f>'M6-FINAL'!H109</f>
        <v/>
      </c>
      <c r="BD126" s="237">
        <f>'M6-FINAL'!I109</f>
        <v>15</v>
      </c>
      <c r="BE126" s="237">
        <f>'M6-FINAL'!J109</f>
        <v>12.5</v>
      </c>
      <c r="BF126" s="237" t="str">
        <f>'M6-FINAL'!K109</f>
        <v/>
      </c>
      <c r="BG126" s="237">
        <f>'M6-FINAL'!L109</f>
        <v>12.5</v>
      </c>
      <c r="BH126" s="237">
        <f>'M6-FINAL'!M109</f>
        <v>13.35</v>
      </c>
      <c r="BI126" s="237" t="str">
        <f t="shared" si="35"/>
        <v>V</v>
      </c>
      <c r="BJ126" s="237">
        <f>M7_FINAL!E111</f>
        <v>12.5</v>
      </c>
      <c r="BK126" s="237" t="str">
        <f>M7_FINAL!F111</f>
        <v/>
      </c>
      <c r="BL126" s="237">
        <f>M7_FINAL!G111</f>
        <v>12.5</v>
      </c>
      <c r="BM126" s="237">
        <f>M7_FINAL!H111</f>
        <v>12</v>
      </c>
      <c r="BN126" s="237" t="str">
        <f>M7_FINAL!I111</f>
        <v/>
      </c>
      <c r="BO126" s="237">
        <f>M7_FINAL!J111</f>
        <v>12</v>
      </c>
      <c r="BP126" s="237">
        <f>M7_FINAL!K111</f>
        <v>12.22</v>
      </c>
      <c r="BQ126" s="237" t="str">
        <f t="shared" si="36"/>
        <v>V</v>
      </c>
      <c r="BR126" s="237">
        <f>M8FINAL!E111</f>
        <v>11.25</v>
      </c>
      <c r="BS126" s="237" t="str">
        <f>M8FINAL!F111</f>
        <v/>
      </c>
      <c r="BT126" s="237">
        <f>M8FINAL!G111</f>
        <v>11.25</v>
      </c>
      <c r="BU126" s="237">
        <f>M8FINAL!H111</f>
        <v>13.75</v>
      </c>
      <c r="BV126" s="237" t="str">
        <f>M8FINAL!I111</f>
        <v/>
      </c>
      <c r="BW126" s="237">
        <f>M8FINAL!J111</f>
        <v>13.75</v>
      </c>
      <c r="BX126" s="237">
        <f>M8FINAL!K111</f>
        <v>12.5</v>
      </c>
      <c r="BY126" s="237" t="str">
        <f t="shared" si="37"/>
        <v>V</v>
      </c>
      <c r="BZ126" s="237">
        <f t="shared" si="38"/>
        <v>12.623046875</v>
      </c>
      <c r="CA126" s="124" t="str">
        <f t="shared" si="39"/>
        <v xml:space="preserve">Admis(e) </v>
      </c>
      <c r="CB126" s="278" t="s">
        <v>421</v>
      </c>
      <c r="CC126" s="258">
        <v>118</v>
      </c>
    </row>
    <row r="127" spans="2:81">
      <c r="B127" s="102">
        <v>119</v>
      </c>
      <c r="C127" s="129" t="s">
        <v>573</v>
      </c>
      <c r="D127" s="128" t="s">
        <v>534</v>
      </c>
      <c r="E127" s="237">
        <f>'M1 FINAL'!D10</f>
        <v>8</v>
      </c>
      <c r="F127" s="237">
        <f>'M1 FINAL'!E10</f>
        <v>11</v>
      </c>
      <c r="G127" s="237">
        <f>'M1 FINAL'!F10</f>
        <v>11</v>
      </c>
      <c r="H127" s="237">
        <f>'M1 FINAL'!G10</f>
        <v>10</v>
      </c>
      <c r="I127" s="237">
        <f>'M1 FINAL'!H10</f>
        <v>14</v>
      </c>
      <c r="J127" s="237">
        <f>'M1 FINAL'!I10</f>
        <v>12</v>
      </c>
      <c r="K127" s="237">
        <f>'M1 FINAL'!J10</f>
        <v>9.5</v>
      </c>
      <c r="L127" s="237">
        <f>'M1 FINAL'!K10</f>
        <v>12</v>
      </c>
      <c r="M127" s="237">
        <f>'M1 FINAL'!L10</f>
        <v>12</v>
      </c>
      <c r="N127" s="237">
        <f>'M1 FINAL'!M10</f>
        <v>11.625</v>
      </c>
      <c r="O127" s="237" t="str">
        <f t="shared" si="30"/>
        <v>VPC</v>
      </c>
      <c r="P127" s="237">
        <f>'M2 FINAL'!D10</f>
        <v>12.5</v>
      </c>
      <c r="Q127" s="237" t="str">
        <f>'M2 FINAL'!E10</f>
        <v/>
      </c>
      <c r="R127" s="237">
        <f>'M2 FINAL'!F10</f>
        <v>12.5</v>
      </c>
      <c r="S127" s="237">
        <f>'M2 FINAL'!G10</f>
        <v>6.5</v>
      </c>
      <c r="T127" s="237">
        <f>'M2 FINAL'!H10</f>
        <v>7</v>
      </c>
      <c r="U127" s="237">
        <f>'M2 FINAL'!I10</f>
        <v>7</v>
      </c>
      <c r="V127" s="237">
        <f>'M2 FINAL'!J10</f>
        <v>10.080000000000002</v>
      </c>
      <c r="W127" s="237" t="str">
        <f t="shared" si="31"/>
        <v>VPC</v>
      </c>
      <c r="X127" s="237">
        <f>'M3-FINAL'!E12</f>
        <v>2.125</v>
      </c>
      <c r="Y127" s="237">
        <f>'M3-FINAL'!F12</f>
        <v>8.5</v>
      </c>
      <c r="Z127" s="237">
        <f>'M3-FINAL'!G12</f>
        <v>8.5</v>
      </c>
      <c r="AA127" s="237">
        <f>'M3-FINAL'!H12</f>
        <v>10.25</v>
      </c>
      <c r="AB127" s="237">
        <f>'M3-FINAL'!I12</f>
        <v>12</v>
      </c>
      <c r="AC127" s="237">
        <f>'M3-FINAL'!J12</f>
        <v>12</v>
      </c>
      <c r="AD127" s="237">
        <f>'M3-FINAL'!K12</f>
        <v>10.25</v>
      </c>
      <c r="AE127" s="237" t="str">
        <f t="shared" si="32"/>
        <v>VPC</v>
      </c>
      <c r="AF127" s="237">
        <f>'M4_FINAL '!E11</f>
        <v>11.125</v>
      </c>
      <c r="AG127" s="237">
        <f>IF('M4_FINAL '!F11="","",'M4_FINAL '!F11)</f>
        <v>0</v>
      </c>
      <c r="AH127" s="237">
        <f>'M4_FINAL '!G11</f>
        <v>11.125</v>
      </c>
      <c r="AI127" s="237">
        <f>'M4_FINAL '!H11</f>
        <v>6</v>
      </c>
      <c r="AJ127" s="237">
        <f>IF('M4_FINAL '!I11="","",'M4_FINAL '!I11)</f>
        <v>7.5</v>
      </c>
      <c r="AK127" s="237">
        <f>'M4_FINAL '!J11</f>
        <v>7.5</v>
      </c>
      <c r="AL127" s="237">
        <f>'M4_FINAL '!K11</f>
        <v>9.5300000000000011</v>
      </c>
      <c r="AM127" s="237" t="str">
        <f t="shared" si="33"/>
        <v>VPC</v>
      </c>
      <c r="AN127" s="237">
        <f>'M5-FINAL'!D10</f>
        <v>12</v>
      </c>
      <c r="AO127" s="237" t="str">
        <f>'M5-FINAL'!E10</f>
        <v/>
      </c>
      <c r="AP127" s="237">
        <f>'M5-FINAL'!F10</f>
        <v>12</v>
      </c>
      <c r="AQ127" s="237">
        <f>'M5-FINAL'!G10</f>
        <v>16.5</v>
      </c>
      <c r="AR127" s="237" t="str">
        <f>'M5-FINAL'!H10</f>
        <v/>
      </c>
      <c r="AS127" s="237">
        <f>'M5-FINAL'!I10</f>
        <v>16.5</v>
      </c>
      <c r="AT127" s="237">
        <f>'M5-FINAL'!J10</f>
        <v>10.5</v>
      </c>
      <c r="AU127" s="237" t="str">
        <f>'M5-FINAL'!K10</f>
        <v/>
      </c>
      <c r="AV127" s="237">
        <f>'M5-FINAL'!L10</f>
        <v>10.5</v>
      </c>
      <c r="AW127" s="237">
        <f>'M5-FINAL'!M10</f>
        <v>12.975000000000001</v>
      </c>
      <c r="AX127" s="237" t="str">
        <f t="shared" si="34"/>
        <v>V</v>
      </c>
      <c r="AY127" s="237">
        <f>'M6-FINAL'!D10</f>
        <v>9</v>
      </c>
      <c r="AZ127" s="237">
        <f>'M6-FINAL'!E10</f>
        <v>12</v>
      </c>
      <c r="BA127" s="237">
        <f>'M6-FINAL'!F10</f>
        <v>12</v>
      </c>
      <c r="BB127" s="237">
        <f>'M6-FINAL'!G10</f>
        <v>9</v>
      </c>
      <c r="BC127" s="237">
        <f>'M6-FINAL'!H10</f>
        <v>12</v>
      </c>
      <c r="BD127" s="237">
        <f>'M6-FINAL'!I10</f>
        <v>12</v>
      </c>
      <c r="BE127" s="237">
        <f>'M6-FINAL'!J10</f>
        <v>13.5</v>
      </c>
      <c r="BF127" s="237" t="str">
        <f>'M6-FINAL'!K10</f>
        <v/>
      </c>
      <c r="BG127" s="237">
        <f>'M6-FINAL'!L10</f>
        <v>13.5</v>
      </c>
      <c r="BH127" s="237">
        <f>'M6-FINAL'!M10</f>
        <v>12.45</v>
      </c>
      <c r="BI127" s="237" t="str">
        <f t="shared" si="35"/>
        <v>VAR</v>
      </c>
      <c r="BJ127" s="237">
        <f>M7_FINAL!E12</f>
        <v>17.25</v>
      </c>
      <c r="BK127" s="237" t="str">
        <f>M7_FINAL!F12</f>
        <v/>
      </c>
      <c r="BL127" s="237">
        <f>M7_FINAL!G12</f>
        <v>17.25</v>
      </c>
      <c r="BM127" s="237">
        <f>M7_FINAL!H12</f>
        <v>17</v>
      </c>
      <c r="BN127" s="237" t="str">
        <f>M7_FINAL!I12</f>
        <v/>
      </c>
      <c r="BO127" s="237">
        <f>M7_FINAL!J12</f>
        <v>17</v>
      </c>
      <c r="BP127" s="237">
        <f>M7_FINAL!K12</f>
        <v>17.11</v>
      </c>
      <c r="BQ127" s="237" t="str">
        <f t="shared" si="36"/>
        <v>V</v>
      </c>
      <c r="BR127" s="237">
        <f>M8FINAL!E12</f>
        <v>19</v>
      </c>
      <c r="BS127" s="237" t="str">
        <f>M8FINAL!F12</f>
        <v/>
      </c>
      <c r="BT127" s="237">
        <f>M8FINAL!G12</f>
        <v>19</v>
      </c>
      <c r="BU127" s="237">
        <f>M8FINAL!H12</f>
        <v>13.75</v>
      </c>
      <c r="BV127" s="237" t="str">
        <f>M8FINAL!I12</f>
        <v/>
      </c>
      <c r="BW127" s="237">
        <f>M8FINAL!J12</f>
        <v>13.75</v>
      </c>
      <c r="BX127" s="237">
        <f>M8FINAL!K12</f>
        <v>16.375</v>
      </c>
      <c r="BY127" s="237" t="str">
        <f t="shared" si="37"/>
        <v>V</v>
      </c>
      <c r="BZ127" s="237">
        <f t="shared" si="38"/>
        <v>12.549375</v>
      </c>
      <c r="CA127" s="124" t="str">
        <f t="shared" si="39"/>
        <v xml:space="preserve">Admis(e) </v>
      </c>
      <c r="CB127" s="275" t="s">
        <v>573</v>
      </c>
      <c r="CC127" s="258">
        <v>119</v>
      </c>
    </row>
    <row r="128" spans="2:81" ht="15.75" customHeight="1">
      <c r="B128" s="101">
        <v>120</v>
      </c>
      <c r="C128" s="130" t="s">
        <v>499</v>
      </c>
      <c r="D128" s="128" t="s">
        <v>398</v>
      </c>
      <c r="E128" s="237">
        <f>'M1 FINAL'!D58</f>
        <v>12.399999999999999</v>
      </c>
      <c r="F128" s="237" t="str">
        <f>'M1 FINAL'!E58</f>
        <v/>
      </c>
      <c r="G128" s="237">
        <f>'M1 FINAL'!F58</f>
        <v>12.399999999999999</v>
      </c>
      <c r="H128" s="237">
        <f>'M1 FINAL'!G58</f>
        <v>13</v>
      </c>
      <c r="I128" s="237" t="str">
        <f>'M1 FINAL'!H58</f>
        <v/>
      </c>
      <c r="J128" s="237">
        <f>'M1 FINAL'!I58</f>
        <v>13</v>
      </c>
      <c r="K128" s="237">
        <f>'M1 FINAL'!J58</f>
        <v>12</v>
      </c>
      <c r="L128" s="237" t="str">
        <f>'M1 FINAL'!K58</f>
        <v/>
      </c>
      <c r="M128" s="237">
        <f>'M1 FINAL'!L58</f>
        <v>12</v>
      </c>
      <c r="N128" s="237">
        <f>'M1 FINAL'!M58</f>
        <v>12.524999999999999</v>
      </c>
      <c r="O128" s="237" t="str">
        <f t="shared" si="30"/>
        <v>V</v>
      </c>
      <c r="P128" s="237">
        <f>'M2 FINAL'!D58</f>
        <v>8</v>
      </c>
      <c r="Q128" s="237">
        <f>'M2 FINAL'!E58</f>
        <v>12</v>
      </c>
      <c r="R128" s="237">
        <f>'M2 FINAL'!F58</f>
        <v>12</v>
      </c>
      <c r="S128" s="237">
        <f>'M2 FINAL'!G58</f>
        <v>4.5</v>
      </c>
      <c r="T128" s="237">
        <f>'M2 FINAL'!H58</f>
        <v>11</v>
      </c>
      <c r="U128" s="237">
        <f>'M2 FINAL'!I58</f>
        <v>11</v>
      </c>
      <c r="V128" s="237">
        <f>'M2 FINAL'!J58</f>
        <v>11.56</v>
      </c>
      <c r="W128" s="237" t="str">
        <f t="shared" si="31"/>
        <v>VPC</v>
      </c>
      <c r="X128" s="237">
        <f>'M3-FINAL'!E60</f>
        <v>1.125</v>
      </c>
      <c r="Y128" s="237" t="str">
        <f>'M3-FINAL'!F60</f>
        <v/>
      </c>
      <c r="Z128" s="237">
        <f>'M3-FINAL'!G60</f>
        <v>1.125</v>
      </c>
      <c r="AA128" s="237">
        <f>'M3-FINAL'!H60</f>
        <v>9.25</v>
      </c>
      <c r="AB128" s="237" t="str">
        <f>'M3-FINAL'!I60</f>
        <v/>
      </c>
      <c r="AC128" s="237">
        <f>'M3-FINAL'!J60</f>
        <v>9.25</v>
      </c>
      <c r="AD128" s="237">
        <f>'M3-FINAL'!K60</f>
        <v>5.1875</v>
      </c>
      <c r="AE128" s="237" t="str">
        <f t="shared" si="32"/>
        <v>NV</v>
      </c>
      <c r="AF128" s="237">
        <f>'M4_FINAL '!E59</f>
        <v>5.625</v>
      </c>
      <c r="AG128" s="237">
        <f>IF('M4_FINAL '!F59="","",'M4_FINAL '!F59)</f>
        <v>9</v>
      </c>
      <c r="AH128" s="237">
        <f>'M4_FINAL '!G59</f>
        <v>9</v>
      </c>
      <c r="AI128" s="237">
        <f>'M4_FINAL '!H59</f>
        <v>7</v>
      </c>
      <c r="AJ128" s="237">
        <f>IF('M4_FINAL '!I59="","",'M4_FINAL '!I59)</f>
        <v>1</v>
      </c>
      <c r="AK128" s="237">
        <f>'M4_FINAL '!J59</f>
        <v>7</v>
      </c>
      <c r="AL128" s="237">
        <f>'M4_FINAL '!K59</f>
        <v>8.120000000000001</v>
      </c>
      <c r="AM128" s="237" t="str">
        <f t="shared" si="33"/>
        <v>VPC</v>
      </c>
      <c r="AN128" s="237">
        <f>'M5-FINAL'!D58</f>
        <v>14</v>
      </c>
      <c r="AO128" s="237" t="str">
        <f>'M5-FINAL'!E58</f>
        <v/>
      </c>
      <c r="AP128" s="237">
        <f>'M5-FINAL'!F58</f>
        <v>14</v>
      </c>
      <c r="AQ128" s="237">
        <f>'M5-FINAL'!G58</f>
        <v>15</v>
      </c>
      <c r="AR128" s="237" t="str">
        <f>'M5-FINAL'!H58</f>
        <v/>
      </c>
      <c r="AS128" s="237">
        <f>'M5-FINAL'!I58</f>
        <v>15</v>
      </c>
      <c r="AT128" s="237">
        <f>'M5-FINAL'!J58</f>
        <v>13</v>
      </c>
      <c r="AU128" s="237" t="str">
        <f>'M5-FINAL'!K58</f>
        <v/>
      </c>
      <c r="AV128" s="237">
        <f>'M5-FINAL'!L58</f>
        <v>13</v>
      </c>
      <c r="AW128" s="237">
        <f>'M5-FINAL'!M58</f>
        <v>13.99</v>
      </c>
      <c r="AX128" s="237" t="str">
        <f t="shared" si="34"/>
        <v>V</v>
      </c>
      <c r="AY128" s="237">
        <f>'M6-FINAL'!D58</f>
        <v>17</v>
      </c>
      <c r="AZ128" s="237" t="str">
        <f>'M6-FINAL'!E58</f>
        <v/>
      </c>
      <c r="BA128" s="237">
        <f>'M6-FINAL'!F58</f>
        <v>17</v>
      </c>
      <c r="BB128" s="237">
        <f>'M6-FINAL'!G58</f>
        <v>17</v>
      </c>
      <c r="BC128" s="237" t="str">
        <f>'M6-FINAL'!H58</f>
        <v/>
      </c>
      <c r="BD128" s="237">
        <f>'M6-FINAL'!I58</f>
        <v>17</v>
      </c>
      <c r="BE128" s="237">
        <f>'M6-FINAL'!J58</f>
        <v>12.5</v>
      </c>
      <c r="BF128" s="237" t="str">
        <f>'M6-FINAL'!K58</f>
        <v/>
      </c>
      <c r="BG128" s="237">
        <f>'M6-FINAL'!L58</f>
        <v>12.5</v>
      </c>
      <c r="BH128" s="237">
        <f>'M6-FINAL'!M58</f>
        <v>15.65</v>
      </c>
      <c r="BI128" s="237" t="str">
        <f t="shared" si="35"/>
        <v>V</v>
      </c>
      <c r="BJ128" s="237">
        <f>M7_FINAL!E60</f>
        <v>17.25</v>
      </c>
      <c r="BK128" s="237" t="str">
        <f>M7_FINAL!F60</f>
        <v/>
      </c>
      <c r="BL128" s="237">
        <f>M7_FINAL!G60</f>
        <v>17.25</v>
      </c>
      <c r="BM128" s="237">
        <f>M7_FINAL!H60</f>
        <v>15.5</v>
      </c>
      <c r="BN128" s="237" t="str">
        <f>M7_FINAL!I60</f>
        <v/>
      </c>
      <c r="BO128" s="237">
        <f>M7_FINAL!J60</f>
        <v>15.5</v>
      </c>
      <c r="BP128" s="237">
        <f>M7_FINAL!K60</f>
        <v>16.270000000000003</v>
      </c>
      <c r="BQ128" s="237" t="str">
        <f t="shared" si="36"/>
        <v>V</v>
      </c>
      <c r="BR128" s="237">
        <f>M8FINAL!E60</f>
        <v>20</v>
      </c>
      <c r="BS128" s="237" t="str">
        <f>M8FINAL!F60</f>
        <v/>
      </c>
      <c r="BT128" s="237">
        <f>M8FINAL!G60</f>
        <v>20</v>
      </c>
      <c r="BU128" s="237">
        <f>M8FINAL!H60</f>
        <v>13.5</v>
      </c>
      <c r="BV128" s="237" t="str">
        <f>M8FINAL!I60</f>
        <v/>
      </c>
      <c r="BW128" s="237">
        <f>M8FINAL!J60</f>
        <v>13.5</v>
      </c>
      <c r="BX128" s="237">
        <f>M8FINAL!K60</f>
        <v>16.75</v>
      </c>
      <c r="BY128" s="237" t="str">
        <f t="shared" si="37"/>
        <v>V</v>
      </c>
      <c r="BZ128" s="237">
        <f t="shared" si="38"/>
        <v>12.506562500000001</v>
      </c>
      <c r="CA128" s="272" t="s">
        <v>626</v>
      </c>
      <c r="CB128" s="274" t="s">
        <v>499</v>
      </c>
      <c r="CC128" s="258">
        <v>120</v>
      </c>
    </row>
    <row r="129" spans="2:81">
      <c r="B129" s="102">
        <v>121</v>
      </c>
      <c r="C129" s="130" t="s">
        <v>354</v>
      </c>
      <c r="D129" s="128" t="s">
        <v>187</v>
      </c>
      <c r="E129" s="237">
        <f>'M1 FINAL'!D145</f>
        <v>7.4</v>
      </c>
      <c r="F129" s="237">
        <f>'M1 FINAL'!E145</f>
        <v>11</v>
      </c>
      <c r="G129" s="237">
        <f>'M1 FINAL'!F145</f>
        <v>11</v>
      </c>
      <c r="H129" s="237">
        <f>'M1 FINAL'!G145</f>
        <v>13.5</v>
      </c>
      <c r="I129" s="237" t="str">
        <f>'M1 FINAL'!H145</f>
        <v/>
      </c>
      <c r="J129" s="237">
        <f>'M1 FINAL'!I145</f>
        <v>13.5</v>
      </c>
      <c r="K129" s="237">
        <f>'M1 FINAL'!J145</f>
        <v>9.5</v>
      </c>
      <c r="L129" s="237">
        <f>'M1 FINAL'!K145</f>
        <v>12</v>
      </c>
      <c r="M129" s="237">
        <f>'M1 FINAL'!L145</f>
        <v>12</v>
      </c>
      <c r="N129" s="237">
        <f>'M1 FINAL'!M145</f>
        <v>12.1875</v>
      </c>
      <c r="O129" s="237" t="str">
        <f t="shared" si="30"/>
        <v>VAR</v>
      </c>
      <c r="P129" s="237">
        <f>'M2 FINAL'!D145</f>
        <v>8.5</v>
      </c>
      <c r="Q129" s="237">
        <f>'M2 FINAL'!E145</f>
        <v>14.5</v>
      </c>
      <c r="R129" s="237">
        <f>'M2 FINAL'!F145</f>
        <v>12</v>
      </c>
      <c r="S129" s="237">
        <f>'M2 FINAL'!G145</f>
        <v>5</v>
      </c>
      <c r="T129" s="237">
        <f>'M2 FINAL'!H145</f>
        <v>7</v>
      </c>
      <c r="U129" s="237">
        <f>'M2 FINAL'!I145</f>
        <v>7</v>
      </c>
      <c r="V129" s="237">
        <f>'M2 FINAL'!J145</f>
        <v>9.8000000000000007</v>
      </c>
      <c r="W129" s="237" t="str">
        <f t="shared" si="31"/>
        <v>VPC</v>
      </c>
      <c r="X129" s="237">
        <f>'M3-FINAL'!E147</f>
        <v>4.625</v>
      </c>
      <c r="Y129" s="237">
        <f>'M3-FINAL'!F147</f>
        <v>5</v>
      </c>
      <c r="Z129" s="237">
        <f>'M3-FINAL'!G147</f>
        <v>5</v>
      </c>
      <c r="AA129" s="237">
        <f>'M3-FINAL'!H147</f>
        <v>10.75</v>
      </c>
      <c r="AB129" s="237">
        <f>'M3-FINAL'!I147</f>
        <v>12</v>
      </c>
      <c r="AC129" s="237">
        <f>'M3-FINAL'!J147</f>
        <v>12</v>
      </c>
      <c r="AD129" s="237">
        <f>'M3-FINAL'!K147</f>
        <v>8.5</v>
      </c>
      <c r="AE129" s="237" t="str">
        <f t="shared" si="32"/>
        <v>NV</v>
      </c>
      <c r="AF129" s="237">
        <f>'M4_FINAL '!E146</f>
        <v>12.25</v>
      </c>
      <c r="AG129" s="237" t="str">
        <f>IF('M4_FINAL '!F146="","",'M4_FINAL '!F146)</f>
        <v/>
      </c>
      <c r="AH129" s="237">
        <f>'M4_FINAL '!G146</f>
        <v>12.25</v>
      </c>
      <c r="AI129" s="237">
        <f>'M4_FINAL '!H146</f>
        <v>6.5</v>
      </c>
      <c r="AJ129" s="237">
        <f>IF('M4_FINAL '!I146="","",'M4_FINAL '!I146)</f>
        <v>10</v>
      </c>
      <c r="AK129" s="237">
        <f>'M4_FINAL '!J146</f>
        <v>10</v>
      </c>
      <c r="AL129" s="237">
        <f>'M4_FINAL '!K146</f>
        <v>11.260000000000002</v>
      </c>
      <c r="AM129" s="237" t="str">
        <f t="shared" si="33"/>
        <v>VPC</v>
      </c>
      <c r="AN129" s="237">
        <f>'M5-FINAL'!D145</f>
        <v>11</v>
      </c>
      <c r="AO129" s="237" t="str">
        <f>'M5-FINAL'!E145</f>
        <v/>
      </c>
      <c r="AP129" s="237">
        <f>'M5-FINAL'!F145</f>
        <v>11</v>
      </c>
      <c r="AQ129" s="237">
        <f>'M5-FINAL'!G145</f>
        <v>14.5</v>
      </c>
      <c r="AR129" s="237" t="str">
        <f>'M5-FINAL'!H145</f>
        <v/>
      </c>
      <c r="AS129" s="237">
        <f>'M5-FINAL'!I145</f>
        <v>14.5</v>
      </c>
      <c r="AT129" s="237">
        <f>'M5-FINAL'!J145</f>
        <v>12</v>
      </c>
      <c r="AU129" s="237" t="str">
        <f>'M5-FINAL'!K145</f>
        <v/>
      </c>
      <c r="AV129" s="237">
        <f>'M5-FINAL'!L145</f>
        <v>12</v>
      </c>
      <c r="AW129" s="237">
        <f>'M5-FINAL'!M145</f>
        <v>12.495000000000001</v>
      </c>
      <c r="AX129" s="237" t="str">
        <f t="shared" si="34"/>
        <v>V</v>
      </c>
      <c r="AY129" s="237">
        <f>'M6-FINAL'!D145</f>
        <v>13.5</v>
      </c>
      <c r="AZ129" s="237" t="str">
        <f>'M6-FINAL'!E145</f>
        <v/>
      </c>
      <c r="BA129" s="237">
        <f>'M6-FINAL'!F145</f>
        <v>13.5</v>
      </c>
      <c r="BB129" s="237">
        <f>'M6-FINAL'!G145</f>
        <v>13.5</v>
      </c>
      <c r="BC129" s="237" t="str">
        <f>'M6-FINAL'!H145</f>
        <v/>
      </c>
      <c r="BD129" s="237">
        <f>'M6-FINAL'!I145</f>
        <v>13.5</v>
      </c>
      <c r="BE129" s="237">
        <f>'M6-FINAL'!J145</f>
        <v>13.5</v>
      </c>
      <c r="BF129" s="237" t="str">
        <f>'M6-FINAL'!K145</f>
        <v/>
      </c>
      <c r="BG129" s="237">
        <f>'M6-FINAL'!L145</f>
        <v>13.5</v>
      </c>
      <c r="BH129" s="237">
        <f>'M6-FINAL'!M145</f>
        <v>13.5</v>
      </c>
      <c r="BI129" s="237" t="str">
        <f t="shared" si="35"/>
        <v>V</v>
      </c>
      <c r="BJ129" s="237">
        <f>M7_FINAL!E147</f>
        <v>15</v>
      </c>
      <c r="BK129" s="237" t="str">
        <f>M7_FINAL!F147</f>
        <v/>
      </c>
      <c r="BL129" s="237">
        <f>M7_FINAL!G147</f>
        <v>15</v>
      </c>
      <c r="BM129" s="237">
        <f>M7_FINAL!H147</f>
        <v>15</v>
      </c>
      <c r="BN129" s="237" t="str">
        <f>M7_FINAL!I147</f>
        <v/>
      </c>
      <c r="BO129" s="237">
        <f>M7_FINAL!J147</f>
        <v>15</v>
      </c>
      <c r="BP129" s="237">
        <f>M7_FINAL!K147</f>
        <v>15</v>
      </c>
      <c r="BQ129" s="237" t="str">
        <f t="shared" si="36"/>
        <v>V</v>
      </c>
      <c r="BR129" s="237">
        <f>M8FINAL!E147</f>
        <v>20</v>
      </c>
      <c r="BS129" s="237" t="str">
        <f>M8FINAL!F147</f>
        <v/>
      </c>
      <c r="BT129" s="237">
        <f>M8FINAL!G147</f>
        <v>20</v>
      </c>
      <c r="BU129" s="237">
        <f>M8FINAL!H147</f>
        <v>14.5</v>
      </c>
      <c r="BV129" s="237" t="str">
        <f>M8FINAL!I147</f>
        <v/>
      </c>
      <c r="BW129" s="237">
        <f>M8FINAL!J147</f>
        <v>14.5</v>
      </c>
      <c r="BX129" s="237">
        <f>M8FINAL!K147</f>
        <v>17.25</v>
      </c>
      <c r="BY129" s="237" t="str">
        <f t="shared" si="37"/>
        <v>V</v>
      </c>
      <c r="BZ129" s="237">
        <f t="shared" si="38"/>
        <v>12.499062500000001</v>
      </c>
      <c r="CA129" s="272" t="s">
        <v>626</v>
      </c>
      <c r="CB129" s="274" t="s">
        <v>354</v>
      </c>
      <c r="CC129" s="258">
        <v>121</v>
      </c>
    </row>
    <row r="130" spans="2:81">
      <c r="B130" s="101">
        <v>122</v>
      </c>
      <c r="C130" s="129" t="s">
        <v>544</v>
      </c>
      <c r="D130" s="128" t="s">
        <v>277</v>
      </c>
      <c r="E130" s="237">
        <f>'M1 FINAL'!D30</f>
        <v>8.8000000000000007</v>
      </c>
      <c r="F130" s="237">
        <f>'M1 FINAL'!E30</f>
        <v>12</v>
      </c>
      <c r="G130" s="237">
        <f>'M1 FINAL'!F30</f>
        <v>12</v>
      </c>
      <c r="H130" s="237">
        <f>'M1 FINAL'!G30</f>
        <v>12</v>
      </c>
      <c r="I130" s="237" t="str">
        <f>'M1 FINAL'!H30</f>
        <v/>
      </c>
      <c r="J130" s="237">
        <f>'M1 FINAL'!I30</f>
        <v>12</v>
      </c>
      <c r="K130" s="237">
        <f>'M1 FINAL'!J30</f>
        <v>13.5</v>
      </c>
      <c r="L130" s="237" t="str">
        <f>'M1 FINAL'!K30</f>
        <v/>
      </c>
      <c r="M130" s="237">
        <f>'M1 FINAL'!L30</f>
        <v>13.5</v>
      </c>
      <c r="N130" s="237">
        <f>'M1 FINAL'!M30</f>
        <v>12.375</v>
      </c>
      <c r="O130" s="237" t="str">
        <f t="shared" si="30"/>
        <v>VAR</v>
      </c>
      <c r="P130" s="237">
        <f>'M2 FINAL'!D30</f>
        <v>12.75</v>
      </c>
      <c r="Q130" s="237" t="str">
        <f>'M2 FINAL'!E30</f>
        <v/>
      </c>
      <c r="R130" s="237">
        <f>'M2 FINAL'!F30</f>
        <v>12.75</v>
      </c>
      <c r="S130" s="237">
        <f>'M2 FINAL'!G30</f>
        <v>7.25</v>
      </c>
      <c r="T130" s="237">
        <f>'M2 FINAL'!H30</f>
        <v>6</v>
      </c>
      <c r="U130" s="237">
        <f>'M2 FINAL'!I30</f>
        <v>7.25</v>
      </c>
      <c r="V130" s="237">
        <f>'M2 FINAL'!J30</f>
        <v>10.33</v>
      </c>
      <c r="W130" s="237" t="str">
        <f t="shared" si="31"/>
        <v>VPC</v>
      </c>
      <c r="X130" s="237">
        <f>'M3-FINAL'!E32</f>
        <v>6</v>
      </c>
      <c r="Y130" s="237">
        <f>'M3-FINAL'!F32</f>
        <v>5.75</v>
      </c>
      <c r="Z130" s="237">
        <f>'M3-FINAL'!G32</f>
        <v>6</v>
      </c>
      <c r="AA130" s="237">
        <f>'M3-FINAL'!H32</f>
        <v>16</v>
      </c>
      <c r="AB130" s="237" t="str">
        <f>'M3-FINAL'!I32</f>
        <v/>
      </c>
      <c r="AC130" s="237">
        <f>'M3-FINAL'!J32</f>
        <v>16</v>
      </c>
      <c r="AD130" s="237">
        <f>'M3-FINAL'!K32</f>
        <v>11</v>
      </c>
      <c r="AE130" s="237" t="str">
        <f t="shared" si="32"/>
        <v>VPC</v>
      </c>
      <c r="AF130" s="237">
        <f>'M4_FINAL '!E31</f>
        <v>8.875</v>
      </c>
      <c r="AG130" s="237">
        <f>IF('M4_FINAL '!F31="","",'M4_FINAL '!F31)</f>
        <v>11</v>
      </c>
      <c r="AH130" s="237">
        <f>'M4_FINAL '!G31</f>
        <v>11</v>
      </c>
      <c r="AI130" s="237">
        <f>'M4_FINAL '!H31</f>
        <v>3.25</v>
      </c>
      <c r="AJ130" s="237">
        <f>IF('M4_FINAL '!I31="","",'M4_FINAL '!I31)</f>
        <v>12</v>
      </c>
      <c r="AK130" s="237">
        <f>'M4_FINAL '!J31</f>
        <v>12</v>
      </c>
      <c r="AL130" s="237">
        <f>'M4_FINAL '!K31</f>
        <v>11.440000000000001</v>
      </c>
      <c r="AM130" s="237" t="str">
        <f t="shared" si="33"/>
        <v>VPC</v>
      </c>
      <c r="AN130" s="237">
        <f>'M5-FINAL'!D30</f>
        <v>12</v>
      </c>
      <c r="AO130" s="237" t="str">
        <f>'M5-FINAL'!E30</f>
        <v/>
      </c>
      <c r="AP130" s="237">
        <f>'M5-FINAL'!F30</f>
        <v>12</v>
      </c>
      <c r="AQ130" s="237">
        <f>'M5-FINAL'!G30</f>
        <v>15</v>
      </c>
      <c r="AR130" s="237" t="str">
        <f>'M5-FINAL'!H30</f>
        <v/>
      </c>
      <c r="AS130" s="237">
        <f>'M5-FINAL'!I30</f>
        <v>15</v>
      </c>
      <c r="AT130" s="237">
        <f>'M5-FINAL'!J30</f>
        <v>10.5</v>
      </c>
      <c r="AU130" s="237" t="str">
        <f>'M5-FINAL'!K30</f>
        <v/>
      </c>
      <c r="AV130" s="237">
        <f>'M5-FINAL'!L30</f>
        <v>10.5</v>
      </c>
      <c r="AW130" s="237">
        <f>'M5-FINAL'!M30</f>
        <v>12.48</v>
      </c>
      <c r="AX130" s="237" t="str">
        <f t="shared" si="34"/>
        <v>V</v>
      </c>
      <c r="AY130" s="237">
        <f>'M6-FINAL'!D30</f>
        <v>10</v>
      </c>
      <c r="AZ130" s="237">
        <f>'M6-FINAL'!E30</f>
        <v>12</v>
      </c>
      <c r="BA130" s="237">
        <f>'M6-FINAL'!F30</f>
        <v>12</v>
      </c>
      <c r="BB130" s="237">
        <f>'M6-FINAL'!G30</f>
        <v>10</v>
      </c>
      <c r="BC130" s="237">
        <f>'M6-FINAL'!H30</f>
        <v>12</v>
      </c>
      <c r="BD130" s="237">
        <f>'M6-FINAL'!I30</f>
        <v>12</v>
      </c>
      <c r="BE130" s="237">
        <f>'M6-FINAL'!J30</f>
        <v>12.5</v>
      </c>
      <c r="BF130" s="237" t="str">
        <f>'M6-FINAL'!K30</f>
        <v/>
      </c>
      <c r="BG130" s="237">
        <f>'M6-FINAL'!L30</f>
        <v>12.5</v>
      </c>
      <c r="BH130" s="237">
        <f>'M6-FINAL'!M30</f>
        <v>12.15</v>
      </c>
      <c r="BI130" s="237" t="str">
        <f t="shared" si="35"/>
        <v>VAR</v>
      </c>
      <c r="BJ130" s="237">
        <f>M7_FINAL!E32</f>
        <v>15.75</v>
      </c>
      <c r="BK130" s="237" t="str">
        <f>M7_FINAL!F32</f>
        <v/>
      </c>
      <c r="BL130" s="237">
        <f>M7_FINAL!G32</f>
        <v>15.75</v>
      </c>
      <c r="BM130" s="237">
        <f>M7_FINAL!H32</f>
        <v>13</v>
      </c>
      <c r="BN130" s="237" t="str">
        <f>M7_FINAL!I32</f>
        <v/>
      </c>
      <c r="BO130" s="237">
        <f>M7_FINAL!J32</f>
        <v>13</v>
      </c>
      <c r="BP130" s="237">
        <f>M7_FINAL!K32</f>
        <v>14.21</v>
      </c>
      <c r="BQ130" s="237" t="str">
        <f t="shared" si="36"/>
        <v>V</v>
      </c>
      <c r="BR130" s="237">
        <f>M8FINAL!E32</f>
        <v>18</v>
      </c>
      <c r="BS130" s="237" t="str">
        <f>M8FINAL!F32</f>
        <v/>
      </c>
      <c r="BT130" s="237">
        <f>M8FINAL!G32</f>
        <v>18</v>
      </c>
      <c r="BU130" s="237">
        <f>M8FINAL!H32</f>
        <v>13.75</v>
      </c>
      <c r="BV130" s="237" t="str">
        <f>M8FINAL!I32</f>
        <v/>
      </c>
      <c r="BW130" s="237">
        <f>M8FINAL!J32</f>
        <v>13.75</v>
      </c>
      <c r="BX130" s="237">
        <f>M8FINAL!K32</f>
        <v>15.875</v>
      </c>
      <c r="BY130" s="237" t="str">
        <f t="shared" si="37"/>
        <v>V</v>
      </c>
      <c r="BZ130" s="237">
        <f t="shared" si="38"/>
        <v>12.482500000000002</v>
      </c>
      <c r="CA130" s="124" t="str">
        <f t="shared" si="39"/>
        <v xml:space="preserve">Admis(e) </v>
      </c>
      <c r="CB130" s="275" t="s">
        <v>544</v>
      </c>
      <c r="CC130" s="258">
        <v>122</v>
      </c>
    </row>
    <row r="131" spans="2:81">
      <c r="B131" s="102">
        <v>123</v>
      </c>
      <c r="C131" s="131" t="s">
        <v>321</v>
      </c>
      <c r="D131" s="131" t="s">
        <v>289</v>
      </c>
      <c r="E131" s="237">
        <f>'M1 FINAL'!D164</f>
        <v>12</v>
      </c>
      <c r="F131" s="237" t="str">
        <f>'M1 FINAL'!E164</f>
        <v/>
      </c>
      <c r="G131" s="237">
        <f>'M1 FINAL'!F164</f>
        <v>12</v>
      </c>
      <c r="H131" s="237">
        <f>'M1 FINAL'!G164</f>
        <v>14.625</v>
      </c>
      <c r="I131" s="237" t="str">
        <f>'M1 FINAL'!H164</f>
        <v/>
      </c>
      <c r="J131" s="237">
        <f>'M1 FINAL'!I164</f>
        <v>14.625</v>
      </c>
      <c r="K131" s="237">
        <f>'M1 FINAL'!J164</f>
        <v>10</v>
      </c>
      <c r="L131" s="237" t="str">
        <f>'M1 FINAL'!K164</f>
        <v/>
      </c>
      <c r="M131" s="237">
        <f>'M1 FINAL'!L164</f>
        <v>10</v>
      </c>
      <c r="N131" s="237">
        <f>'M1 FINAL'!M164</f>
        <v>12.484375</v>
      </c>
      <c r="O131" s="237" t="str">
        <f t="shared" si="30"/>
        <v>V</v>
      </c>
      <c r="P131" s="237">
        <f>'M2 FINAL'!D164</f>
        <v>9.25</v>
      </c>
      <c r="Q131" s="237">
        <f>'M2 FINAL'!E164</f>
        <v>14</v>
      </c>
      <c r="R131" s="237">
        <f>'M2 FINAL'!F164</f>
        <v>12</v>
      </c>
      <c r="S131" s="237">
        <f>'M2 FINAL'!G164</f>
        <v>2.75</v>
      </c>
      <c r="T131" s="237">
        <f>'M2 FINAL'!H164</f>
        <v>6</v>
      </c>
      <c r="U131" s="237">
        <f>'M2 FINAL'!I164</f>
        <v>6</v>
      </c>
      <c r="V131" s="237">
        <f>'M2 FINAL'!J164</f>
        <v>9.3600000000000012</v>
      </c>
      <c r="W131" s="237" t="str">
        <f t="shared" si="31"/>
        <v>VPC</v>
      </c>
      <c r="X131" s="237">
        <f>'M3-FINAL'!E166</f>
        <v>2.125</v>
      </c>
      <c r="Y131" s="237">
        <f>'M3-FINAL'!F166</f>
        <v>9</v>
      </c>
      <c r="Z131" s="237">
        <f>'M3-FINAL'!G166</f>
        <v>9</v>
      </c>
      <c r="AA131" s="237">
        <f>'M3-FINAL'!H166</f>
        <v>9.875</v>
      </c>
      <c r="AB131" s="237">
        <f>'M3-FINAL'!I166</f>
        <v>12</v>
      </c>
      <c r="AC131" s="237">
        <f>'M3-FINAL'!J166</f>
        <v>12</v>
      </c>
      <c r="AD131" s="237">
        <f>'M3-FINAL'!K166</f>
        <v>10.5</v>
      </c>
      <c r="AE131" s="237" t="str">
        <f t="shared" si="32"/>
        <v>VPC</v>
      </c>
      <c r="AF131" s="237">
        <f>'M4_FINAL '!E165</f>
        <v>12</v>
      </c>
      <c r="AG131" s="237" t="str">
        <f>IF('M4_FINAL '!F165="","",'M4_FINAL '!F165)</f>
        <v/>
      </c>
      <c r="AH131" s="237">
        <f>'M4_FINAL '!G165</f>
        <v>12</v>
      </c>
      <c r="AI131" s="237">
        <f>'M4_FINAL '!H165</f>
        <v>3.5</v>
      </c>
      <c r="AJ131" s="237">
        <f>IF('M4_FINAL '!I165="","",'M4_FINAL '!I165)</f>
        <v>9</v>
      </c>
      <c r="AK131" s="237">
        <f>'M4_FINAL '!J165</f>
        <v>9</v>
      </c>
      <c r="AL131" s="237">
        <f>'M4_FINAL '!K165</f>
        <v>10.68</v>
      </c>
      <c r="AM131" s="237" t="str">
        <f t="shared" si="33"/>
        <v>VPC</v>
      </c>
      <c r="AN131" s="237">
        <f>'M5-FINAL'!D164</f>
        <v>13</v>
      </c>
      <c r="AO131" s="237" t="str">
        <f>'M5-FINAL'!E164</f>
        <v/>
      </c>
      <c r="AP131" s="237">
        <f>'M5-FINAL'!F164</f>
        <v>13</v>
      </c>
      <c r="AQ131" s="237">
        <f>'M5-FINAL'!G164</f>
        <v>12.5</v>
      </c>
      <c r="AR131" s="237" t="str">
        <f>'M5-FINAL'!H164</f>
        <v/>
      </c>
      <c r="AS131" s="237">
        <f>'M5-FINAL'!I164</f>
        <v>12.5</v>
      </c>
      <c r="AT131" s="237">
        <f>'M5-FINAL'!J164</f>
        <v>12.5</v>
      </c>
      <c r="AU131" s="237" t="str">
        <f>'M5-FINAL'!K164</f>
        <v/>
      </c>
      <c r="AV131" s="237">
        <f>'M5-FINAL'!L164</f>
        <v>12.5</v>
      </c>
      <c r="AW131" s="237">
        <f>'M5-FINAL'!M164</f>
        <v>12.664999999999999</v>
      </c>
      <c r="AX131" s="237" t="str">
        <f t="shared" si="34"/>
        <v>V</v>
      </c>
      <c r="AY131" s="237">
        <f>'M6-FINAL'!D164</f>
        <v>17</v>
      </c>
      <c r="AZ131" s="237" t="str">
        <f>'M6-FINAL'!E164</f>
        <v/>
      </c>
      <c r="BA131" s="237">
        <f>'M6-FINAL'!F164</f>
        <v>17</v>
      </c>
      <c r="BB131" s="237">
        <f>'M6-FINAL'!G164</f>
        <v>17</v>
      </c>
      <c r="BC131" s="237" t="str">
        <f>'M6-FINAL'!H164</f>
        <v/>
      </c>
      <c r="BD131" s="237">
        <f>'M6-FINAL'!I164</f>
        <v>17</v>
      </c>
      <c r="BE131" s="237">
        <f>'M6-FINAL'!J164</f>
        <v>13.5</v>
      </c>
      <c r="BF131" s="237" t="str">
        <f>'M6-FINAL'!K164</f>
        <v/>
      </c>
      <c r="BG131" s="237">
        <f>'M6-FINAL'!L164</f>
        <v>13.5</v>
      </c>
      <c r="BH131" s="237">
        <f>'M6-FINAL'!M164</f>
        <v>15.95</v>
      </c>
      <c r="BI131" s="237" t="str">
        <f t="shared" si="35"/>
        <v>V</v>
      </c>
      <c r="BJ131" s="237">
        <f>M7_FINAL!E166</f>
        <v>12</v>
      </c>
      <c r="BK131" s="237" t="str">
        <f>M7_FINAL!F166</f>
        <v/>
      </c>
      <c r="BL131" s="237">
        <f>M7_FINAL!G166</f>
        <v>12</v>
      </c>
      <c r="BM131" s="237">
        <f>M7_FINAL!H166</f>
        <v>12</v>
      </c>
      <c r="BN131" s="237" t="str">
        <f>M7_FINAL!I166</f>
        <v/>
      </c>
      <c r="BO131" s="237">
        <f>M7_FINAL!J166</f>
        <v>12</v>
      </c>
      <c r="BP131" s="237">
        <f>M7_FINAL!K166</f>
        <v>12</v>
      </c>
      <c r="BQ131" s="237" t="str">
        <f t="shared" si="36"/>
        <v>V</v>
      </c>
      <c r="BR131" s="237">
        <f>M8FINAL!E166</f>
        <v>20</v>
      </c>
      <c r="BS131" s="237" t="str">
        <f>M8FINAL!F166</f>
        <v/>
      </c>
      <c r="BT131" s="237">
        <f>M8FINAL!G166</f>
        <v>20</v>
      </c>
      <c r="BU131" s="237">
        <f>M8FINAL!H166</f>
        <v>12</v>
      </c>
      <c r="BV131" s="237" t="str">
        <f>M8FINAL!I166</f>
        <v/>
      </c>
      <c r="BW131" s="237">
        <f>M8FINAL!J166</f>
        <v>12</v>
      </c>
      <c r="BX131" s="237">
        <f>M8FINAL!K166</f>
        <v>16</v>
      </c>
      <c r="BY131" s="237" t="str">
        <f t="shared" si="37"/>
        <v>V</v>
      </c>
      <c r="BZ131" s="237">
        <f t="shared" si="38"/>
        <v>12.454921875</v>
      </c>
      <c r="CA131" s="124" t="str">
        <f t="shared" si="39"/>
        <v xml:space="preserve">Admis(e) </v>
      </c>
      <c r="CB131" s="278" t="s">
        <v>321</v>
      </c>
      <c r="CC131" s="258">
        <v>123</v>
      </c>
    </row>
    <row r="132" spans="2:81">
      <c r="B132" s="101">
        <v>124</v>
      </c>
      <c r="C132" s="129" t="s">
        <v>372</v>
      </c>
      <c r="D132" s="128" t="s">
        <v>371</v>
      </c>
      <c r="E132" s="237">
        <f>'M1 FINAL'!D134</f>
        <v>9</v>
      </c>
      <c r="F132" s="237" t="str">
        <f>'M1 FINAL'!E134</f>
        <v/>
      </c>
      <c r="G132" s="237">
        <f>'M1 FINAL'!F134</f>
        <v>9</v>
      </c>
      <c r="H132" s="237">
        <f>'M1 FINAL'!G134</f>
        <v>12.5</v>
      </c>
      <c r="I132" s="237" t="str">
        <f>'M1 FINAL'!H134</f>
        <v/>
      </c>
      <c r="J132" s="237">
        <f>'M1 FINAL'!I134</f>
        <v>12.5</v>
      </c>
      <c r="K132" s="237">
        <f>'M1 FINAL'!J134</f>
        <v>19</v>
      </c>
      <c r="L132" s="237" t="str">
        <f>'M1 FINAL'!K134</f>
        <v/>
      </c>
      <c r="M132" s="237">
        <f>'M1 FINAL'!L134</f>
        <v>19</v>
      </c>
      <c r="N132" s="237">
        <f>'M1 FINAL'!M134</f>
        <v>12.8125</v>
      </c>
      <c r="O132" s="237" t="str">
        <f t="shared" si="30"/>
        <v>V</v>
      </c>
      <c r="P132" s="237">
        <f>'M2 FINAL'!D134</f>
        <v>13</v>
      </c>
      <c r="Q132" s="237" t="str">
        <f>'M2 FINAL'!E134</f>
        <v/>
      </c>
      <c r="R132" s="237">
        <f>'M2 FINAL'!F134</f>
        <v>13</v>
      </c>
      <c r="S132" s="237">
        <f>'M2 FINAL'!G134</f>
        <v>5.75</v>
      </c>
      <c r="T132" s="237">
        <f>'M2 FINAL'!H134</f>
        <v>10</v>
      </c>
      <c r="U132" s="237">
        <f>'M2 FINAL'!I134</f>
        <v>10</v>
      </c>
      <c r="V132" s="237">
        <f>'M2 FINAL'!J134</f>
        <v>11.680000000000001</v>
      </c>
      <c r="W132" s="237" t="str">
        <f t="shared" si="31"/>
        <v>VPC</v>
      </c>
      <c r="X132" s="237">
        <f>'M3-FINAL'!E136</f>
        <v>4.625</v>
      </c>
      <c r="Y132" s="237">
        <f>'M3-FINAL'!F136</f>
        <v>7.5</v>
      </c>
      <c r="Z132" s="237">
        <f>'M3-FINAL'!G136</f>
        <v>7.5</v>
      </c>
      <c r="AA132" s="237">
        <f>'M3-FINAL'!H136</f>
        <v>12.75</v>
      </c>
      <c r="AB132" s="237" t="str">
        <f>'M3-FINAL'!I136</f>
        <v/>
      </c>
      <c r="AC132" s="237">
        <f>'M3-FINAL'!J136</f>
        <v>12.75</v>
      </c>
      <c r="AD132" s="237">
        <f>'M3-FINAL'!K136</f>
        <v>10.125</v>
      </c>
      <c r="AE132" s="237" t="str">
        <f t="shared" si="32"/>
        <v>VPC</v>
      </c>
      <c r="AF132" s="237">
        <f>'M4_FINAL '!E135</f>
        <v>8</v>
      </c>
      <c r="AG132" s="237">
        <f>IF('M4_FINAL '!F135="","",'M4_FINAL '!F135)</f>
        <v>12</v>
      </c>
      <c r="AH132" s="237">
        <f>'M4_FINAL '!G135</f>
        <v>12</v>
      </c>
      <c r="AI132" s="237">
        <f>'M4_FINAL '!H135</f>
        <v>5.25</v>
      </c>
      <c r="AJ132" s="237">
        <f>IF('M4_FINAL '!I135="","",'M4_FINAL '!I135)</f>
        <v>2</v>
      </c>
      <c r="AK132" s="237">
        <f>'M4_FINAL '!J135</f>
        <v>5.25</v>
      </c>
      <c r="AL132" s="237">
        <f>'M4_FINAL '!K135</f>
        <v>9.0300000000000011</v>
      </c>
      <c r="AM132" s="237" t="s">
        <v>607</v>
      </c>
      <c r="AN132" s="237">
        <f>'M5-FINAL'!D134</f>
        <v>12</v>
      </c>
      <c r="AO132" s="237" t="str">
        <f>'M5-FINAL'!E134</f>
        <v/>
      </c>
      <c r="AP132" s="237">
        <f>'M5-FINAL'!F134</f>
        <v>12</v>
      </c>
      <c r="AQ132" s="237">
        <f>'M5-FINAL'!G134</f>
        <v>15.5</v>
      </c>
      <c r="AR132" s="237" t="str">
        <f>'M5-FINAL'!H134</f>
        <v/>
      </c>
      <c r="AS132" s="237">
        <f>'M5-FINAL'!I134</f>
        <v>15.5</v>
      </c>
      <c r="AT132" s="237">
        <f>'M5-FINAL'!J134</f>
        <v>15</v>
      </c>
      <c r="AU132" s="237" t="str">
        <f>'M5-FINAL'!K134</f>
        <v/>
      </c>
      <c r="AV132" s="237">
        <f>'M5-FINAL'!L134</f>
        <v>15</v>
      </c>
      <c r="AW132" s="237">
        <f>'M5-FINAL'!M134</f>
        <v>14.175000000000001</v>
      </c>
      <c r="AX132" s="237" t="str">
        <f t="shared" si="34"/>
        <v>V</v>
      </c>
      <c r="AY132" s="237">
        <f>'M6-FINAL'!D134</f>
        <v>11.5</v>
      </c>
      <c r="AZ132" s="237">
        <f>'M6-FINAL'!E134</f>
        <v>12</v>
      </c>
      <c r="BA132" s="237">
        <f>'M6-FINAL'!F134</f>
        <v>12</v>
      </c>
      <c r="BB132" s="237">
        <f>'M6-FINAL'!G134</f>
        <v>11.5</v>
      </c>
      <c r="BC132" s="237">
        <f>'M6-FINAL'!H134</f>
        <v>12</v>
      </c>
      <c r="BD132" s="237">
        <f>'M6-FINAL'!I134</f>
        <v>12</v>
      </c>
      <c r="BE132" s="237">
        <f>'M6-FINAL'!J134</f>
        <v>12</v>
      </c>
      <c r="BF132" s="237" t="str">
        <f>'M6-FINAL'!K134</f>
        <v/>
      </c>
      <c r="BG132" s="237">
        <f>'M6-FINAL'!L134</f>
        <v>12</v>
      </c>
      <c r="BH132" s="237">
        <f>'M6-FINAL'!M134</f>
        <v>12</v>
      </c>
      <c r="BI132" s="237" t="str">
        <f t="shared" si="35"/>
        <v>VAR</v>
      </c>
      <c r="BJ132" s="237">
        <f>M7_FINAL!E136</f>
        <v>16.75</v>
      </c>
      <c r="BK132" s="237" t="str">
        <f>M7_FINAL!F136</f>
        <v/>
      </c>
      <c r="BL132" s="237">
        <f>M7_FINAL!G136</f>
        <v>16.75</v>
      </c>
      <c r="BM132" s="237">
        <f>M7_FINAL!H136</f>
        <v>13.5</v>
      </c>
      <c r="BN132" s="237" t="str">
        <f>M7_FINAL!I136</f>
        <v/>
      </c>
      <c r="BO132" s="237">
        <f>M7_FINAL!J136</f>
        <v>13.5</v>
      </c>
      <c r="BP132" s="237">
        <f>M7_FINAL!K136</f>
        <v>14.93</v>
      </c>
      <c r="BQ132" s="237" t="str">
        <f t="shared" si="36"/>
        <v>V</v>
      </c>
      <c r="BR132" s="237">
        <f>M8FINAL!E136</f>
        <v>15</v>
      </c>
      <c r="BS132" s="237" t="str">
        <f>M8FINAL!F136</f>
        <v/>
      </c>
      <c r="BT132" s="237">
        <f>M8FINAL!G136</f>
        <v>15</v>
      </c>
      <c r="BU132" s="237">
        <f>M8FINAL!H136</f>
        <v>14.5</v>
      </c>
      <c r="BV132" s="237" t="str">
        <f>M8FINAL!I136</f>
        <v/>
      </c>
      <c r="BW132" s="237">
        <f>M8FINAL!J136</f>
        <v>14.5</v>
      </c>
      <c r="BX132" s="237">
        <f>M8FINAL!K136</f>
        <v>14.75</v>
      </c>
      <c r="BY132" s="237" t="str">
        <f t="shared" si="37"/>
        <v>V</v>
      </c>
      <c r="BZ132" s="237">
        <f t="shared" si="38"/>
        <v>12.4378125</v>
      </c>
      <c r="CA132" s="272" t="s">
        <v>627</v>
      </c>
      <c r="CB132" s="275" t="s">
        <v>372</v>
      </c>
      <c r="CC132" s="258">
        <v>124</v>
      </c>
    </row>
    <row r="133" spans="2:81">
      <c r="B133" s="102">
        <v>125</v>
      </c>
      <c r="C133" s="130" t="s">
        <v>462</v>
      </c>
      <c r="D133" s="128" t="s">
        <v>359</v>
      </c>
      <c r="E133" s="237">
        <f>'M1 FINAL'!D83</f>
        <v>7.4</v>
      </c>
      <c r="F133" s="237">
        <f>'M1 FINAL'!E83</f>
        <v>11</v>
      </c>
      <c r="G133" s="237">
        <f>'M1 FINAL'!F83</f>
        <v>11</v>
      </c>
      <c r="H133" s="237">
        <f>'M1 FINAL'!G83</f>
        <v>9</v>
      </c>
      <c r="I133" s="237">
        <f>'M1 FINAL'!H83</f>
        <v>13</v>
      </c>
      <c r="J133" s="237">
        <f>'M1 FINAL'!I83</f>
        <v>12</v>
      </c>
      <c r="K133" s="237">
        <f>'M1 FINAL'!J83</f>
        <v>11</v>
      </c>
      <c r="L133" s="237">
        <f>'M1 FINAL'!K83</f>
        <v>14</v>
      </c>
      <c r="M133" s="237">
        <f>'M1 FINAL'!L83</f>
        <v>12</v>
      </c>
      <c r="N133" s="237">
        <f>'M1 FINAL'!M83</f>
        <v>11.625</v>
      </c>
      <c r="O133" s="237" t="str">
        <f t="shared" si="30"/>
        <v>VPC</v>
      </c>
      <c r="P133" s="237">
        <f>'M2 FINAL'!D83</f>
        <v>10</v>
      </c>
      <c r="Q133" s="237">
        <f>'M2 FINAL'!E83</f>
        <v>14.5</v>
      </c>
      <c r="R133" s="237">
        <f>'M2 FINAL'!F83</f>
        <v>12</v>
      </c>
      <c r="S133" s="237">
        <f>'M2 FINAL'!G83</f>
        <v>3</v>
      </c>
      <c r="T133" s="237">
        <f>'M2 FINAL'!H83</f>
        <v>7</v>
      </c>
      <c r="U133" s="237">
        <f>'M2 FINAL'!I83</f>
        <v>7</v>
      </c>
      <c r="V133" s="237">
        <f>'M2 FINAL'!J83</f>
        <v>9.8000000000000007</v>
      </c>
      <c r="W133" s="237" t="str">
        <f t="shared" si="31"/>
        <v>VPC</v>
      </c>
      <c r="X133" s="237">
        <f>'M3-FINAL'!E85</f>
        <v>1.375</v>
      </c>
      <c r="Y133" s="237">
        <f>'M3-FINAL'!F85</f>
        <v>1.5</v>
      </c>
      <c r="Z133" s="237">
        <f>'M3-FINAL'!G85</f>
        <v>1.5</v>
      </c>
      <c r="AA133" s="237">
        <f>'M3-FINAL'!H85</f>
        <v>11.75</v>
      </c>
      <c r="AB133" s="237">
        <f>'M3-FINAL'!I85</f>
        <v>12</v>
      </c>
      <c r="AC133" s="237">
        <f>'M3-FINAL'!J85</f>
        <v>12</v>
      </c>
      <c r="AD133" s="237">
        <f>'M3-FINAL'!K85</f>
        <v>6.75</v>
      </c>
      <c r="AE133" s="237" t="str">
        <f t="shared" si="32"/>
        <v>NV</v>
      </c>
      <c r="AF133" s="237">
        <f>'M4_FINAL '!E84</f>
        <v>10.625</v>
      </c>
      <c r="AG133" s="237">
        <f>IF('M4_FINAL '!F84="","",'M4_FINAL '!F84)</f>
        <v>12</v>
      </c>
      <c r="AH133" s="237">
        <f>'M4_FINAL '!G84</f>
        <v>12</v>
      </c>
      <c r="AI133" s="237">
        <f>'M4_FINAL '!H84</f>
        <v>6</v>
      </c>
      <c r="AJ133" s="237">
        <f>IF('M4_FINAL '!I84="","",'M4_FINAL '!I84)</f>
        <v>12</v>
      </c>
      <c r="AK133" s="237">
        <f>'M4_FINAL '!J84</f>
        <v>12</v>
      </c>
      <c r="AL133" s="237">
        <f>'M4_FINAL '!K84</f>
        <v>12</v>
      </c>
      <c r="AM133" s="237" t="str">
        <f t="shared" si="33"/>
        <v>VAR</v>
      </c>
      <c r="AN133" s="237">
        <f>'M5-FINAL'!D83</f>
        <v>12</v>
      </c>
      <c r="AO133" s="237" t="str">
        <f>'M5-FINAL'!E83</f>
        <v/>
      </c>
      <c r="AP133" s="237">
        <f>'M5-FINAL'!F83</f>
        <v>12</v>
      </c>
      <c r="AQ133" s="237">
        <f>'M5-FINAL'!G83</f>
        <v>15</v>
      </c>
      <c r="AR133" s="237" t="str">
        <f>'M5-FINAL'!H83</f>
        <v/>
      </c>
      <c r="AS133" s="237">
        <f>'M5-FINAL'!I83</f>
        <v>15</v>
      </c>
      <c r="AT133" s="237">
        <f>'M5-FINAL'!J83</f>
        <v>14</v>
      </c>
      <c r="AU133" s="237" t="str">
        <f>'M5-FINAL'!K83</f>
        <v/>
      </c>
      <c r="AV133" s="237">
        <f>'M5-FINAL'!L83</f>
        <v>14</v>
      </c>
      <c r="AW133" s="237">
        <f>'M5-FINAL'!M83</f>
        <v>13.670000000000002</v>
      </c>
      <c r="AX133" s="237" t="str">
        <f t="shared" si="34"/>
        <v>V</v>
      </c>
      <c r="AY133" s="237">
        <f>'M6-FINAL'!D83</f>
        <v>12.5</v>
      </c>
      <c r="AZ133" s="237" t="str">
        <f>'M6-FINAL'!E83</f>
        <v/>
      </c>
      <c r="BA133" s="237">
        <f>'M6-FINAL'!F83</f>
        <v>12.5</v>
      </c>
      <c r="BB133" s="237">
        <f>'M6-FINAL'!G83</f>
        <v>12.5</v>
      </c>
      <c r="BC133" s="237" t="str">
        <f>'M6-FINAL'!H83</f>
        <v/>
      </c>
      <c r="BD133" s="237">
        <f>'M6-FINAL'!I83</f>
        <v>12.5</v>
      </c>
      <c r="BE133" s="237">
        <f>'M6-FINAL'!J83</f>
        <v>12</v>
      </c>
      <c r="BF133" s="237" t="str">
        <f>'M6-FINAL'!K83</f>
        <v/>
      </c>
      <c r="BG133" s="237">
        <f>'M6-FINAL'!L83</f>
        <v>12</v>
      </c>
      <c r="BH133" s="237">
        <f>'M6-FINAL'!M83</f>
        <v>12.35</v>
      </c>
      <c r="BI133" s="237" t="str">
        <f t="shared" si="35"/>
        <v>V</v>
      </c>
      <c r="BJ133" s="237">
        <f>M7_FINAL!E85</f>
        <v>17.5</v>
      </c>
      <c r="BK133" s="237" t="str">
        <f>M7_FINAL!F85</f>
        <v/>
      </c>
      <c r="BL133" s="237">
        <f>M7_FINAL!G85</f>
        <v>17.5</v>
      </c>
      <c r="BM133" s="237">
        <f>M7_FINAL!H85</f>
        <v>15</v>
      </c>
      <c r="BN133" s="237" t="str">
        <f>M7_FINAL!I85</f>
        <v/>
      </c>
      <c r="BO133" s="237">
        <f>M7_FINAL!J85</f>
        <v>15</v>
      </c>
      <c r="BP133" s="237">
        <f>M7_FINAL!K85</f>
        <v>16.100000000000001</v>
      </c>
      <c r="BQ133" s="237" t="str">
        <f t="shared" si="36"/>
        <v>V</v>
      </c>
      <c r="BR133" s="237">
        <f>M8FINAL!E85</f>
        <v>20</v>
      </c>
      <c r="BS133" s="237" t="str">
        <f>M8FINAL!F85</f>
        <v/>
      </c>
      <c r="BT133" s="237">
        <f>M8FINAL!G85</f>
        <v>20</v>
      </c>
      <c r="BU133" s="237">
        <f>M8FINAL!H85</f>
        <v>13.75</v>
      </c>
      <c r="BV133" s="237" t="str">
        <f>M8FINAL!I85</f>
        <v/>
      </c>
      <c r="BW133" s="237">
        <f>M8FINAL!J85</f>
        <v>13.75</v>
      </c>
      <c r="BX133" s="237">
        <f>M8FINAL!K85</f>
        <v>16.875</v>
      </c>
      <c r="BY133" s="237" t="str">
        <f t="shared" si="37"/>
        <v>V</v>
      </c>
      <c r="BZ133" s="237">
        <f t="shared" si="38"/>
        <v>12.396249999999998</v>
      </c>
      <c r="CA133" s="272" t="s">
        <v>626</v>
      </c>
      <c r="CB133" s="274" t="s">
        <v>462</v>
      </c>
      <c r="CC133" s="258">
        <v>125</v>
      </c>
    </row>
    <row r="134" spans="2:81">
      <c r="B134" s="101">
        <v>126</v>
      </c>
      <c r="C134" s="131" t="s">
        <v>557</v>
      </c>
      <c r="D134" s="131" t="s">
        <v>556</v>
      </c>
      <c r="E134" s="237">
        <f>'M1 FINAL'!D22</f>
        <v>12</v>
      </c>
      <c r="F134" s="237" t="str">
        <f>'M1 FINAL'!E22</f>
        <v/>
      </c>
      <c r="G134" s="237">
        <f>'M1 FINAL'!F22</f>
        <v>12</v>
      </c>
      <c r="H134" s="237">
        <f>'M1 FINAL'!G22</f>
        <v>12.375</v>
      </c>
      <c r="I134" s="237" t="str">
        <f>'M1 FINAL'!H22</f>
        <v/>
      </c>
      <c r="J134" s="237">
        <f>'M1 FINAL'!I22</f>
        <v>12.375</v>
      </c>
      <c r="K134" s="237">
        <f>'M1 FINAL'!J22</f>
        <v>12</v>
      </c>
      <c r="L134" s="237" t="str">
        <f>'M1 FINAL'!K22</f>
        <v/>
      </c>
      <c r="M134" s="237">
        <f>'M1 FINAL'!L22</f>
        <v>12</v>
      </c>
      <c r="N134" s="237">
        <f>'M1 FINAL'!M22</f>
        <v>12.140625</v>
      </c>
      <c r="O134" s="237" t="str">
        <f t="shared" si="30"/>
        <v>V</v>
      </c>
      <c r="P134" s="237">
        <f>'M2 FINAL'!D22</f>
        <v>12.25</v>
      </c>
      <c r="Q134" s="237" t="str">
        <f>'M2 FINAL'!E22</f>
        <v/>
      </c>
      <c r="R134" s="237">
        <f>'M2 FINAL'!F22</f>
        <v>12.25</v>
      </c>
      <c r="S134" s="237">
        <f>'M2 FINAL'!G22</f>
        <v>6.75</v>
      </c>
      <c r="T134" s="237">
        <f>'M2 FINAL'!H22</f>
        <v>9.5</v>
      </c>
      <c r="U134" s="237">
        <f>'M2 FINAL'!I22</f>
        <v>9.5</v>
      </c>
      <c r="V134" s="237">
        <f>'M2 FINAL'!J22</f>
        <v>11.04</v>
      </c>
      <c r="W134" s="237" t="str">
        <f t="shared" si="31"/>
        <v>VPC</v>
      </c>
      <c r="X134" s="237">
        <f>'M3-FINAL'!E24</f>
        <v>6</v>
      </c>
      <c r="Y134" s="237">
        <f>'M3-FINAL'!F24</f>
        <v>9.5</v>
      </c>
      <c r="Z134" s="237">
        <f>'M3-FINAL'!G24</f>
        <v>9.5</v>
      </c>
      <c r="AA134" s="237">
        <f>'M3-FINAL'!H24</f>
        <v>9.25</v>
      </c>
      <c r="AB134" s="237">
        <f>'M3-FINAL'!I24</f>
        <v>12</v>
      </c>
      <c r="AC134" s="237">
        <f>'M3-FINAL'!J24</f>
        <v>12</v>
      </c>
      <c r="AD134" s="237">
        <f>'M3-FINAL'!K24</f>
        <v>10.75</v>
      </c>
      <c r="AE134" s="237" t="str">
        <f t="shared" si="32"/>
        <v>VPC</v>
      </c>
      <c r="AF134" s="237">
        <f>'M4_FINAL '!E23</f>
        <v>6.125</v>
      </c>
      <c r="AG134" s="237">
        <f>IF('M4_FINAL '!F23="","",'M4_FINAL '!F23)</f>
        <v>12</v>
      </c>
      <c r="AH134" s="237">
        <f>'M4_FINAL '!G23</f>
        <v>12</v>
      </c>
      <c r="AI134" s="237">
        <f>'M4_FINAL '!H23</f>
        <v>9</v>
      </c>
      <c r="AJ134" s="237">
        <f>IF('M4_FINAL '!I23="","",'M4_FINAL '!I23)</f>
        <v>11</v>
      </c>
      <c r="AK134" s="237">
        <f>'M4_FINAL '!J23</f>
        <v>11</v>
      </c>
      <c r="AL134" s="237">
        <f>'M4_FINAL '!K23</f>
        <v>11.56</v>
      </c>
      <c r="AM134" s="237" t="str">
        <f t="shared" si="33"/>
        <v>VPC</v>
      </c>
      <c r="AN134" s="237">
        <f>'M5-FINAL'!D22</f>
        <v>11</v>
      </c>
      <c r="AO134" s="237" t="str">
        <f>'M5-FINAL'!E22</f>
        <v/>
      </c>
      <c r="AP134" s="237">
        <f>'M5-FINAL'!F22</f>
        <v>11</v>
      </c>
      <c r="AQ134" s="237">
        <f>'M5-FINAL'!G22</f>
        <v>13.5</v>
      </c>
      <c r="AR134" s="237" t="str">
        <f>'M5-FINAL'!H22</f>
        <v/>
      </c>
      <c r="AS134" s="237">
        <f>'M5-FINAL'!I22</f>
        <v>13.5</v>
      </c>
      <c r="AT134" s="237">
        <f>'M5-FINAL'!J22</f>
        <v>13</v>
      </c>
      <c r="AU134" s="237" t="str">
        <f>'M5-FINAL'!K22</f>
        <v/>
      </c>
      <c r="AV134" s="237">
        <f>'M5-FINAL'!L22</f>
        <v>13</v>
      </c>
      <c r="AW134" s="237">
        <f>'M5-FINAL'!M22</f>
        <v>12.505000000000001</v>
      </c>
      <c r="AX134" s="237" t="str">
        <f t="shared" si="34"/>
        <v>V</v>
      </c>
      <c r="AY134" s="237">
        <f>'M6-FINAL'!D22</f>
        <v>12</v>
      </c>
      <c r="AZ134" s="237" t="str">
        <f>'M6-FINAL'!E22</f>
        <v/>
      </c>
      <c r="BA134" s="237">
        <f>'M6-FINAL'!F22</f>
        <v>12</v>
      </c>
      <c r="BB134" s="237">
        <f>'M6-FINAL'!G22</f>
        <v>15</v>
      </c>
      <c r="BC134" s="237" t="str">
        <f>'M6-FINAL'!H22</f>
        <v/>
      </c>
      <c r="BD134" s="237">
        <f>'M6-FINAL'!I22</f>
        <v>15</v>
      </c>
      <c r="BE134" s="237">
        <f>'M6-FINAL'!J22</f>
        <v>12.5</v>
      </c>
      <c r="BF134" s="237" t="str">
        <f>'M6-FINAL'!K22</f>
        <v/>
      </c>
      <c r="BG134" s="237">
        <f>'M6-FINAL'!L22</f>
        <v>12.5</v>
      </c>
      <c r="BH134" s="237">
        <f>'M6-FINAL'!M22</f>
        <v>13.35</v>
      </c>
      <c r="BI134" s="237" t="str">
        <f t="shared" si="35"/>
        <v>V</v>
      </c>
      <c r="BJ134" s="237">
        <f>M7_FINAL!E24</f>
        <v>12</v>
      </c>
      <c r="BK134" s="237" t="str">
        <f>M7_FINAL!F24</f>
        <v/>
      </c>
      <c r="BL134" s="237">
        <f>M7_FINAL!G24</f>
        <v>12</v>
      </c>
      <c r="BM134" s="237">
        <f>M7_FINAL!H24</f>
        <v>12</v>
      </c>
      <c r="BN134" s="237" t="str">
        <f>M7_FINAL!I24</f>
        <v/>
      </c>
      <c r="BO134" s="237">
        <f>M7_FINAL!J24</f>
        <v>12</v>
      </c>
      <c r="BP134" s="237">
        <f>M7_FINAL!K24</f>
        <v>12</v>
      </c>
      <c r="BQ134" s="237" t="str">
        <f t="shared" si="36"/>
        <v>V</v>
      </c>
      <c r="BR134" s="237">
        <f>M8FINAL!E24</f>
        <v>19</v>
      </c>
      <c r="BS134" s="237" t="str">
        <f>M8FINAL!F24</f>
        <v/>
      </c>
      <c r="BT134" s="237">
        <f>M8FINAL!G24</f>
        <v>19</v>
      </c>
      <c r="BU134" s="237">
        <f>M8FINAL!H24</f>
        <v>12.25</v>
      </c>
      <c r="BV134" s="237" t="str">
        <f>M8FINAL!I24</f>
        <v/>
      </c>
      <c r="BW134" s="237">
        <f>M8FINAL!J24</f>
        <v>12.25</v>
      </c>
      <c r="BX134" s="237">
        <f>M8FINAL!K24</f>
        <v>15.625</v>
      </c>
      <c r="BY134" s="237" t="str">
        <f t="shared" si="37"/>
        <v>V</v>
      </c>
      <c r="BZ134" s="237">
        <f t="shared" si="38"/>
        <v>12.371328125</v>
      </c>
      <c r="CA134" s="124" t="str">
        <f t="shared" si="39"/>
        <v xml:space="preserve">Admis(e) </v>
      </c>
      <c r="CB134" s="278" t="s">
        <v>557</v>
      </c>
      <c r="CC134" s="258">
        <v>126</v>
      </c>
    </row>
    <row r="135" spans="2:81">
      <c r="B135" s="102">
        <v>127</v>
      </c>
      <c r="C135" s="130" t="s">
        <v>310</v>
      </c>
      <c r="D135" s="128" t="s">
        <v>309</v>
      </c>
      <c r="E135" s="237">
        <f>'M1 FINAL'!D171</f>
        <v>11.6</v>
      </c>
      <c r="F135" s="237">
        <f>'M1 FINAL'!E171</f>
        <v>12</v>
      </c>
      <c r="G135" s="237">
        <f>'M1 FINAL'!F171</f>
        <v>12</v>
      </c>
      <c r="H135" s="237">
        <f>'M1 FINAL'!G171</f>
        <v>9.5</v>
      </c>
      <c r="I135" s="237">
        <f>'M1 FINAL'!H171</f>
        <v>13</v>
      </c>
      <c r="J135" s="237">
        <f>'M1 FINAL'!I171</f>
        <v>12</v>
      </c>
      <c r="K135" s="237">
        <f>'M1 FINAL'!J171</f>
        <v>12.5</v>
      </c>
      <c r="L135" s="237" t="str">
        <f>'M1 FINAL'!K171</f>
        <v/>
      </c>
      <c r="M135" s="237">
        <f>'M1 FINAL'!L171</f>
        <v>12.5</v>
      </c>
      <c r="N135" s="237">
        <f>'M1 FINAL'!M171</f>
        <v>12.125</v>
      </c>
      <c r="O135" s="237" t="str">
        <f t="shared" si="30"/>
        <v>VAR</v>
      </c>
      <c r="P135" s="237">
        <f>'M2 FINAL'!D171</f>
        <v>11</v>
      </c>
      <c r="Q135" s="237">
        <f>'M2 FINAL'!E171</f>
        <v>14</v>
      </c>
      <c r="R135" s="237">
        <f>'M2 FINAL'!F171</f>
        <v>12</v>
      </c>
      <c r="S135" s="237">
        <f>'M2 FINAL'!G171</f>
        <v>4.75</v>
      </c>
      <c r="T135" s="237">
        <f>'M2 FINAL'!H171</f>
        <v>7</v>
      </c>
      <c r="U135" s="237">
        <f>'M2 FINAL'!I171</f>
        <v>7</v>
      </c>
      <c r="V135" s="237">
        <f>'M2 FINAL'!J171</f>
        <v>9.8000000000000007</v>
      </c>
      <c r="W135" s="237" t="str">
        <f t="shared" si="31"/>
        <v>VPC</v>
      </c>
      <c r="X135" s="237">
        <f>'M3-FINAL'!E173</f>
        <v>2.75</v>
      </c>
      <c r="Y135" s="237">
        <f>'M3-FINAL'!F173</f>
        <v>3</v>
      </c>
      <c r="Z135" s="237">
        <f>'M3-FINAL'!G173</f>
        <v>3</v>
      </c>
      <c r="AA135" s="237">
        <f>'M3-FINAL'!H173</f>
        <v>10.75</v>
      </c>
      <c r="AB135" s="237">
        <f>'M3-FINAL'!I173</f>
        <v>12</v>
      </c>
      <c r="AC135" s="237">
        <f>'M3-FINAL'!J173</f>
        <v>12</v>
      </c>
      <c r="AD135" s="237">
        <f>'M3-FINAL'!K173</f>
        <v>7.5</v>
      </c>
      <c r="AE135" s="237" t="str">
        <f t="shared" si="32"/>
        <v>NV</v>
      </c>
      <c r="AF135" s="237">
        <f>'M4_FINAL '!E172</f>
        <v>11.5</v>
      </c>
      <c r="AG135" s="237">
        <f>IF('M4_FINAL '!F172="","",'M4_FINAL '!F172)</f>
        <v>12</v>
      </c>
      <c r="AH135" s="237">
        <f>'M4_FINAL '!G172</f>
        <v>12</v>
      </c>
      <c r="AI135" s="237">
        <f>'M4_FINAL '!H172</f>
        <v>5</v>
      </c>
      <c r="AJ135" s="237">
        <f>IF('M4_FINAL '!I172="","",'M4_FINAL '!I172)</f>
        <v>12</v>
      </c>
      <c r="AK135" s="237">
        <f>'M4_FINAL '!J172</f>
        <v>12</v>
      </c>
      <c r="AL135" s="237">
        <f>'M4_FINAL '!K172</f>
        <v>12</v>
      </c>
      <c r="AM135" s="237" t="str">
        <f t="shared" si="33"/>
        <v>VAR</v>
      </c>
      <c r="AN135" s="237">
        <f>'M5-FINAL'!D171</f>
        <v>11</v>
      </c>
      <c r="AO135" s="237" t="str">
        <f>'M5-FINAL'!E171</f>
        <v/>
      </c>
      <c r="AP135" s="237">
        <f>'M5-FINAL'!F171</f>
        <v>11</v>
      </c>
      <c r="AQ135" s="237">
        <f>'M5-FINAL'!G171</f>
        <v>15</v>
      </c>
      <c r="AR135" s="237" t="str">
        <f>'M5-FINAL'!H171</f>
        <v/>
      </c>
      <c r="AS135" s="237">
        <f>'M5-FINAL'!I171</f>
        <v>15</v>
      </c>
      <c r="AT135" s="237">
        <f>'M5-FINAL'!J171</f>
        <v>10.5</v>
      </c>
      <c r="AU135" s="237" t="str">
        <f>'M5-FINAL'!K171</f>
        <v/>
      </c>
      <c r="AV135" s="237">
        <f>'M5-FINAL'!L171</f>
        <v>10.5</v>
      </c>
      <c r="AW135" s="237">
        <f>'M5-FINAL'!M171</f>
        <v>12.15</v>
      </c>
      <c r="AX135" s="237" t="str">
        <f t="shared" si="34"/>
        <v>V</v>
      </c>
      <c r="AY135" s="237">
        <f>'M6-FINAL'!D171</f>
        <v>12</v>
      </c>
      <c r="AZ135" s="237" t="str">
        <f>'M6-FINAL'!E171</f>
        <v/>
      </c>
      <c r="BA135" s="237">
        <f>'M6-FINAL'!F171</f>
        <v>12</v>
      </c>
      <c r="BB135" s="237">
        <f>'M6-FINAL'!G171</f>
        <v>12</v>
      </c>
      <c r="BC135" s="237" t="str">
        <f>'M6-FINAL'!H171</f>
        <v/>
      </c>
      <c r="BD135" s="237">
        <f>'M6-FINAL'!I171</f>
        <v>12</v>
      </c>
      <c r="BE135" s="237">
        <f>'M6-FINAL'!J171</f>
        <v>12.5</v>
      </c>
      <c r="BF135" s="237" t="str">
        <f>'M6-FINAL'!K171</f>
        <v/>
      </c>
      <c r="BG135" s="237">
        <f>'M6-FINAL'!L171</f>
        <v>12.5</v>
      </c>
      <c r="BH135" s="237">
        <f>'M6-FINAL'!M171</f>
        <v>12.15</v>
      </c>
      <c r="BI135" s="237" t="str">
        <f t="shared" si="35"/>
        <v>V</v>
      </c>
      <c r="BJ135" s="237">
        <f>M7_FINAL!E173</f>
        <v>17.5</v>
      </c>
      <c r="BK135" s="237" t="str">
        <f>M7_FINAL!F173</f>
        <v/>
      </c>
      <c r="BL135" s="237">
        <f>M7_FINAL!G173</f>
        <v>17.5</v>
      </c>
      <c r="BM135" s="237">
        <f>M7_FINAL!H173</f>
        <v>14.5</v>
      </c>
      <c r="BN135" s="237" t="str">
        <f>M7_FINAL!I173</f>
        <v/>
      </c>
      <c r="BO135" s="237">
        <f>M7_FINAL!J173</f>
        <v>14.5</v>
      </c>
      <c r="BP135" s="237">
        <f>M7_FINAL!K173</f>
        <v>15.82</v>
      </c>
      <c r="BQ135" s="237" t="str">
        <f t="shared" si="36"/>
        <v>V</v>
      </c>
      <c r="BR135" s="237">
        <f>M8FINAL!E173</f>
        <v>20</v>
      </c>
      <c r="BS135" s="237" t="str">
        <f>M8FINAL!F173</f>
        <v/>
      </c>
      <c r="BT135" s="237">
        <f>M8FINAL!G173</f>
        <v>20</v>
      </c>
      <c r="BU135" s="237">
        <f>M8FINAL!H173</f>
        <v>14.75</v>
      </c>
      <c r="BV135" s="237" t="str">
        <f>M8FINAL!I173</f>
        <v/>
      </c>
      <c r="BW135" s="237">
        <f>M8FINAL!J173</f>
        <v>14.75</v>
      </c>
      <c r="BX135" s="237">
        <f>M8FINAL!K173</f>
        <v>17.375</v>
      </c>
      <c r="BY135" s="237" t="str">
        <f t="shared" si="37"/>
        <v>V</v>
      </c>
      <c r="BZ135" s="237">
        <f t="shared" si="38"/>
        <v>12.364999999999998</v>
      </c>
      <c r="CA135" s="272" t="s">
        <v>626</v>
      </c>
      <c r="CB135" s="274" t="s">
        <v>310</v>
      </c>
      <c r="CC135" s="258">
        <v>127</v>
      </c>
    </row>
    <row r="136" spans="2:81">
      <c r="B136" s="101">
        <v>128</v>
      </c>
      <c r="C136" s="130" t="s">
        <v>428</v>
      </c>
      <c r="D136" s="128" t="s">
        <v>277</v>
      </c>
      <c r="E136" s="237">
        <f>'M1 FINAL'!D103</f>
        <v>8.4</v>
      </c>
      <c r="F136" s="237">
        <f>'M1 FINAL'!E103</f>
        <v>12</v>
      </c>
      <c r="G136" s="237">
        <f>'M1 FINAL'!F103</f>
        <v>12</v>
      </c>
      <c r="H136" s="237">
        <f>'M1 FINAL'!G103</f>
        <v>12</v>
      </c>
      <c r="I136" s="237" t="str">
        <f>'M1 FINAL'!H103</f>
        <v/>
      </c>
      <c r="J136" s="237">
        <f>'M1 FINAL'!I103</f>
        <v>12</v>
      </c>
      <c r="K136" s="237">
        <f>'M1 FINAL'!J103</f>
        <v>15</v>
      </c>
      <c r="L136" s="237" t="str">
        <f>'M1 FINAL'!K103</f>
        <v/>
      </c>
      <c r="M136" s="237">
        <f>'M1 FINAL'!L103</f>
        <v>15</v>
      </c>
      <c r="N136" s="237">
        <f>'M1 FINAL'!M103</f>
        <v>12.75</v>
      </c>
      <c r="O136" s="237" t="str">
        <f t="shared" si="30"/>
        <v>VAR</v>
      </c>
      <c r="P136" s="237">
        <f>'M2 FINAL'!D103</f>
        <v>10.5</v>
      </c>
      <c r="Q136" s="237">
        <f>'M2 FINAL'!E103</f>
        <v>12</v>
      </c>
      <c r="R136" s="237">
        <f>'M2 FINAL'!F103</f>
        <v>12</v>
      </c>
      <c r="S136" s="237">
        <f>'M2 FINAL'!G103</f>
        <v>6</v>
      </c>
      <c r="T136" s="237">
        <f>'M2 FINAL'!H103</f>
        <v>9.5</v>
      </c>
      <c r="U136" s="237">
        <f>'M2 FINAL'!I103</f>
        <v>9.5</v>
      </c>
      <c r="V136" s="237">
        <f>'M2 FINAL'!J103</f>
        <v>10.9</v>
      </c>
      <c r="W136" s="237" t="str">
        <f t="shared" si="31"/>
        <v>VPC</v>
      </c>
      <c r="X136" s="237">
        <f>'M3-FINAL'!E105</f>
        <v>4.625</v>
      </c>
      <c r="Y136" s="237">
        <f>'M3-FINAL'!F105</f>
        <v>2.75</v>
      </c>
      <c r="Z136" s="237">
        <f>'M3-FINAL'!G105</f>
        <v>4.625</v>
      </c>
      <c r="AA136" s="237">
        <f>'M3-FINAL'!H105</f>
        <v>12.75</v>
      </c>
      <c r="AB136" s="237" t="str">
        <f>'M3-FINAL'!I105</f>
        <v/>
      </c>
      <c r="AC136" s="237">
        <f>'M3-FINAL'!J105</f>
        <v>12.75</v>
      </c>
      <c r="AD136" s="237">
        <f>'M3-FINAL'!K105</f>
        <v>8.6875</v>
      </c>
      <c r="AE136" s="237" t="str">
        <f t="shared" si="32"/>
        <v>NV</v>
      </c>
      <c r="AF136" s="237">
        <f>'M4_FINAL '!E104</f>
        <v>8.75</v>
      </c>
      <c r="AG136" s="237">
        <f>IF('M4_FINAL '!F104="","",'M4_FINAL '!F104)</f>
        <v>12</v>
      </c>
      <c r="AH136" s="237">
        <f>'M4_FINAL '!G104</f>
        <v>12</v>
      </c>
      <c r="AI136" s="237">
        <f>'M4_FINAL '!H104</f>
        <v>6</v>
      </c>
      <c r="AJ136" s="237">
        <f>IF('M4_FINAL '!I104="","",'M4_FINAL '!I104)</f>
        <v>6</v>
      </c>
      <c r="AK136" s="237">
        <f>'M4_FINAL '!J104</f>
        <v>6</v>
      </c>
      <c r="AL136" s="237">
        <f>'M4_FINAL '!K104</f>
        <v>9.3600000000000012</v>
      </c>
      <c r="AM136" s="237" t="str">
        <f t="shared" si="33"/>
        <v>VPC</v>
      </c>
      <c r="AN136" s="237">
        <f>'M5-FINAL'!D103</f>
        <v>12</v>
      </c>
      <c r="AO136" s="237" t="str">
        <f>'M5-FINAL'!E103</f>
        <v/>
      </c>
      <c r="AP136" s="237">
        <f>'M5-FINAL'!F103</f>
        <v>12</v>
      </c>
      <c r="AQ136" s="237">
        <f>'M5-FINAL'!G103</f>
        <v>15</v>
      </c>
      <c r="AR136" s="237" t="str">
        <f>'M5-FINAL'!H103</f>
        <v/>
      </c>
      <c r="AS136" s="237">
        <f>'M5-FINAL'!I103</f>
        <v>15</v>
      </c>
      <c r="AT136" s="237">
        <f>'M5-FINAL'!J103</f>
        <v>10.5</v>
      </c>
      <c r="AU136" s="237" t="str">
        <f>'M5-FINAL'!K103</f>
        <v/>
      </c>
      <c r="AV136" s="237">
        <f>'M5-FINAL'!L103</f>
        <v>10.5</v>
      </c>
      <c r="AW136" s="237">
        <f>'M5-FINAL'!M103</f>
        <v>12.48</v>
      </c>
      <c r="AX136" s="237" t="str">
        <f t="shared" si="34"/>
        <v>V</v>
      </c>
      <c r="AY136" s="237">
        <f>'M6-FINAL'!D103</f>
        <v>7.5</v>
      </c>
      <c r="AZ136" s="237">
        <f>'M6-FINAL'!E103</f>
        <v>12</v>
      </c>
      <c r="BA136" s="237">
        <f>'M6-FINAL'!F103</f>
        <v>12</v>
      </c>
      <c r="BB136" s="237">
        <f>'M6-FINAL'!G103</f>
        <v>7.5</v>
      </c>
      <c r="BC136" s="237">
        <f>'M6-FINAL'!H103</f>
        <v>12</v>
      </c>
      <c r="BD136" s="237">
        <f>'M6-FINAL'!I103</f>
        <v>12</v>
      </c>
      <c r="BE136" s="237">
        <f>'M6-FINAL'!J103</f>
        <v>12</v>
      </c>
      <c r="BF136" s="237" t="str">
        <f>'M6-FINAL'!K103</f>
        <v/>
      </c>
      <c r="BG136" s="237">
        <f>'M6-FINAL'!L103</f>
        <v>12</v>
      </c>
      <c r="BH136" s="237">
        <f>'M6-FINAL'!M103</f>
        <v>12</v>
      </c>
      <c r="BI136" s="237" t="str">
        <f t="shared" si="35"/>
        <v>VAR</v>
      </c>
      <c r="BJ136" s="237">
        <f>M7_FINAL!E105</f>
        <v>18</v>
      </c>
      <c r="BK136" s="237" t="str">
        <f>M7_FINAL!F105</f>
        <v/>
      </c>
      <c r="BL136" s="237">
        <f>M7_FINAL!G105</f>
        <v>18</v>
      </c>
      <c r="BM136" s="237">
        <f>M7_FINAL!H105</f>
        <v>15</v>
      </c>
      <c r="BN136" s="237" t="str">
        <f>M7_FINAL!I105</f>
        <v/>
      </c>
      <c r="BO136" s="237">
        <f>M7_FINAL!J105</f>
        <v>15</v>
      </c>
      <c r="BP136" s="237">
        <f>M7_FINAL!K105</f>
        <v>16.32</v>
      </c>
      <c r="BQ136" s="237" t="str">
        <f t="shared" si="36"/>
        <v>V</v>
      </c>
      <c r="BR136" s="237">
        <f>M8FINAL!E105</f>
        <v>20</v>
      </c>
      <c r="BS136" s="237" t="str">
        <f>M8FINAL!F105</f>
        <v/>
      </c>
      <c r="BT136" s="237">
        <f>M8FINAL!G105</f>
        <v>20</v>
      </c>
      <c r="BU136" s="237">
        <f>M8FINAL!H105</f>
        <v>12.75</v>
      </c>
      <c r="BV136" s="237" t="str">
        <f>M8FINAL!I105</f>
        <v/>
      </c>
      <c r="BW136" s="237">
        <f>M8FINAL!J105</f>
        <v>12.75</v>
      </c>
      <c r="BX136" s="237">
        <f>M8FINAL!K105</f>
        <v>16.375</v>
      </c>
      <c r="BY136" s="237" t="str">
        <f t="shared" si="37"/>
        <v>V</v>
      </c>
      <c r="BZ136" s="237">
        <f t="shared" si="38"/>
        <v>12.3590625</v>
      </c>
      <c r="CA136" s="272" t="s">
        <v>626</v>
      </c>
      <c r="CB136" s="274" t="s">
        <v>428</v>
      </c>
      <c r="CC136" s="258">
        <v>128</v>
      </c>
    </row>
    <row r="137" spans="2:81">
      <c r="B137" s="102">
        <v>129</v>
      </c>
      <c r="C137" s="131" t="s">
        <v>561</v>
      </c>
      <c r="D137" s="131" t="s">
        <v>560</v>
      </c>
      <c r="E137" s="237">
        <f>'M1 FINAL'!D19</f>
        <v>12</v>
      </c>
      <c r="F137" s="237" t="str">
        <f>'M1 FINAL'!E19</f>
        <v/>
      </c>
      <c r="G137" s="237">
        <f>'M1 FINAL'!F19</f>
        <v>12</v>
      </c>
      <c r="H137" s="237">
        <f>'M1 FINAL'!G19</f>
        <v>14.25</v>
      </c>
      <c r="I137" s="237" t="str">
        <f>'M1 FINAL'!H19</f>
        <v/>
      </c>
      <c r="J137" s="237">
        <f>'M1 FINAL'!I19</f>
        <v>14.25</v>
      </c>
      <c r="K137" s="237">
        <f>'M1 FINAL'!J19</f>
        <v>12</v>
      </c>
      <c r="L137" s="237" t="str">
        <f>'M1 FINAL'!K19</f>
        <v/>
      </c>
      <c r="M137" s="237">
        <f>'M1 FINAL'!L19</f>
        <v>12</v>
      </c>
      <c r="N137" s="237">
        <f>'M1 FINAL'!M19</f>
        <v>12.84375</v>
      </c>
      <c r="O137" s="237" t="str">
        <f t="shared" ref="O137:O168" si="40">IF(AND(G137&gt;=6,J137&gt;=6,M137&gt;=6,N137&gt;=12),IF(AND(F137="",I137="",L137=""),"V","VAR"),IF(OR(G137&lt;6,J137&lt;6,N137&lt;8),"NV",IF($BZ137&gt;=12,"VPC","NV")))</f>
        <v>V</v>
      </c>
      <c r="P137" s="237">
        <f>'M2 FINAL'!D19</f>
        <v>14.75</v>
      </c>
      <c r="Q137" s="237" t="str">
        <f>'M2 FINAL'!E19</f>
        <v/>
      </c>
      <c r="R137" s="237">
        <f>'M2 FINAL'!F19</f>
        <v>14.75</v>
      </c>
      <c r="S137" s="237">
        <f>'M2 FINAL'!G19</f>
        <v>10</v>
      </c>
      <c r="T137" s="237" t="str">
        <f>'M2 FINAL'!H19</f>
        <v/>
      </c>
      <c r="U137" s="237">
        <f>'M2 FINAL'!I19</f>
        <v>10</v>
      </c>
      <c r="V137" s="237">
        <f>'M2 FINAL'!J19</f>
        <v>12.660000000000002</v>
      </c>
      <c r="W137" s="237" t="str">
        <f t="shared" ref="W137:W168" si="41">IF(AND(R137&gt;=6,U137&gt;=6,V137&gt;=12),IF(AND(Q137="",T137=""),"V","VAR"),IF(OR(R137&lt;6,V137&lt;8),"NV",IF($BZ137&gt;=12,"VPC","NV")))</f>
        <v>V</v>
      </c>
      <c r="X137" s="237">
        <f>'M3-FINAL'!E21</f>
        <v>6.5</v>
      </c>
      <c r="Y137" s="237">
        <f>'M3-FINAL'!F21</f>
        <v>9.25</v>
      </c>
      <c r="Z137" s="237">
        <f>'M3-FINAL'!G21</f>
        <v>9.25</v>
      </c>
      <c r="AA137" s="237">
        <f>'M3-FINAL'!H21</f>
        <v>14.75</v>
      </c>
      <c r="AB137" s="237" t="str">
        <f>'M3-FINAL'!I21</f>
        <v/>
      </c>
      <c r="AC137" s="237">
        <f>'M3-FINAL'!J21</f>
        <v>14.75</v>
      </c>
      <c r="AD137" s="237">
        <f>'M3-FINAL'!K21</f>
        <v>12</v>
      </c>
      <c r="AE137" s="237" t="str">
        <f t="shared" ref="AE137:AE168" si="42">IF(AND(Z137&gt;=6,AC137&gt;=6,AD137&gt;=12),IF(AND(Y137="",AB137=""),"V","VAR"),IF(OR(Z137&lt;6,AD137&lt;8),"NV",IF($BZ137&gt;=12,"VPC","NV")))</f>
        <v>VAR</v>
      </c>
      <c r="AF137" s="237">
        <f>'M4_FINAL '!E20</f>
        <v>12</v>
      </c>
      <c r="AG137" s="237" t="str">
        <f>IF('M4_FINAL '!F20="","",'M4_FINAL '!F20)</f>
        <v/>
      </c>
      <c r="AH137" s="237">
        <f>'M4_FINAL '!G20</f>
        <v>12</v>
      </c>
      <c r="AI137" s="237">
        <f>'M4_FINAL '!H20</f>
        <v>13</v>
      </c>
      <c r="AJ137" s="237" t="str">
        <f>IF('M4_FINAL '!I20="","",'M4_FINAL '!I20)</f>
        <v/>
      </c>
      <c r="AK137" s="237">
        <f>'M4_FINAL '!J20</f>
        <v>13</v>
      </c>
      <c r="AL137" s="237">
        <f>'M4_FINAL '!K20</f>
        <v>12.440000000000001</v>
      </c>
      <c r="AM137" s="237" t="str">
        <f t="shared" ref="AM137:AM168" si="43">IF(AND(AH137&gt;=6,AK137&gt;=6,AL137&gt;=12),IF(AND(AG137="",AJ137=""),"V","VAR"),IF(OR(AH137&lt;6,AL137&lt;8),"NV",IF($BZ137&gt;=12,"VPC","NV")))</f>
        <v>V</v>
      </c>
      <c r="AN137" s="237">
        <f>'M5-FINAL'!D19</f>
        <v>11.2</v>
      </c>
      <c r="AO137" s="237" t="str">
        <f>'M5-FINAL'!E19</f>
        <v/>
      </c>
      <c r="AP137" s="237">
        <f>'M5-FINAL'!F19</f>
        <v>11.2</v>
      </c>
      <c r="AQ137" s="237">
        <f>'M5-FINAL'!G19</f>
        <v>13</v>
      </c>
      <c r="AR137" s="237" t="str">
        <f>'M5-FINAL'!H19</f>
        <v/>
      </c>
      <c r="AS137" s="237">
        <f>'M5-FINAL'!I19</f>
        <v>13</v>
      </c>
      <c r="AT137" s="237">
        <f>'M5-FINAL'!J19</f>
        <v>13</v>
      </c>
      <c r="AU137" s="237" t="str">
        <f>'M5-FINAL'!K19</f>
        <v/>
      </c>
      <c r="AV137" s="237">
        <f>'M5-FINAL'!L19</f>
        <v>13</v>
      </c>
      <c r="AW137" s="237">
        <f>'M5-FINAL'!M19</f>
        <v>12.405999999999999</v>
      </c>
      <c r="AX137" s="237" t="str">
        <f t="shared" ref="AX137:AX168" si="44">IF(AND(AP137&gt;=6,AS137&gt;=6,AV137&gt;=6,AW137&gt;=12),IF(AND(AO137="",AR137="",AU137=""),"V","VAR"),IF(OR(AP137&lt;6,AS137&lt;6,AW137&lt;8),"NV",IF($BZ137&gt;=12,"VPC","NV")))</f>
        <v>V</v>
      </c>
      <c r="AY137" s="237">
        <f>'M6-FINAL'!D19</f>
        <v>12</v>
      </c>
      <c r="AZ137" s="237" t="str">
        <f>'M6-FINAL'!E19</f>
        <v/>
      </c>
      <c r="BA137" s="237">
        <f>'M6-FINAL'!F19</f>
        <v>12</v>
      </c>
      <c r="BB137" s="237">
        <f>'M6-FINAL'!G19</f>
        <v>14</v>
      </c>
      <c r="BC137" s="237" t="str">
        <f>'M6-FINAL'!H19</f>
        <v/>
      </c>
      <c r="BD137" s="237">
        <f>'M6-FINAL'!I19</f>
        <v>14</v>
      </c>
      <c r="BE137" s="237">
        <f>'M6-FINAL'!J19</f>
        <v>10.5</v>
      </c>
      <c r="BF137" s="237" t="str">
        <f>'M6-FINAL'!K19</f>
        <v/>
      </c>
      <c r="BG137" s="237">
        <f>'M6-FINAL'!L19</f>
        <v>10.5</v>
      </c>
      <c r="BH137" s="237">
        <f>'M6-FINAL'!M19</f>
        <v>12.35</v>
      </c>
      <c r="BI137" s="237" t="str">
        <f t="shared" ref="BI137:BI168" si="45">IF(AND(BA137&gt;=6,BD137&gt;=6,BG137&gt;=6,BH137&gt;=12),IF(AND(AZ137="",BC137="",BF137=""),"V","VAR"),IF(OR(BA137&lt;6,BD137&lt;6,BH137&lt;8),"NV",IF($BZ137&gt;=12,"VPC","NV")))</f>
        <v>V</v>
      </c>
      <c r="BJ137" s="237">
        <f>M7_FINAL!E21</f>
        <v>12</v>
      </c>
      <c r="BK137" s="237" t="str">
        <f>M7_FINAL!F21</f>
        <v/>
      </c>
      <c r="BL137" s="237">
        <f>M7_FINAL!G21</f>
        <v>12</v>
      </c>
      <c r="BM137" s="237">
        <f>M7_FINAL!H21</f>
        <v>12</v>
      </c>
      <c r="BN137" s="237" t="str">
        <f>M7_FINAL!I21</f>
        <v/>
      </c>
      <c r="BO137" s="237">
        <f>M7_FINAL!J21</f>
        <v>12</v>
      </c>
      <c r="BP137" s="237">
        <f>M7_FINAL!K21</f>
        <v>12</v>
      </c>
      <c r="BQ137" s="237" t="str">
        <f t="shared" ref="BQ137:BQ168" si="46">IF(AND(BL137&gt;=6,BO137&gt;=6,BP137&gt;=12),IF(AND(BK137="",BN137=""),"V","VAR"),IF(OR(BL137&lt;6,BP137&lt;8),"NV",IF($BZ137&gt;=12,"VPC","NV")))</f>
        <v>V</v>
      </c>
      <c r="BR137" s="237">
        <f>M8FINAL!E21</f>
        <v>12</v>
      </c>
      <c r="BS137" s="237" t="str">
        <f>M8FINAL!F21</f>
        <v/>
      </c>
      <c r="BT137" s="237">
        <f>M8FINAL!G21</f>
        <v>12</v>
      </c>
      <c r="BU137" s="237">
        <f>M8FINAL!H21</f>
        <v>0</v>
      </c>
      <c r="BV137" s="237">
        <f>M8FINAL!I21</f>
        <v>12</v>
      </c>
      <c r="BW137" s="237">
        <f>M8FINAL!J21</f>
        <v>12</v>
      </c>
      <c r="BX137" s="237">
        <f>M8FINAL!K21</f>
        <v>12</v>
      </c>
      <c r="BY137" s="237" t="str">
        <f t="shared" ref="BY137:BY168" si="47">IF(AND(BT137&gt;=6,BW137&gt;=6,BX137&gt;=12),IF(AND(BS137="",BV137=""),"V","VAR"),IF(OR(BT137&lt;6,BX137&lt;8),"NV",IF($BZ137&gt;=12,"VPC","NV")))</f>
        <v>VAR</v>
      </c>
      <c r="BZ137" s="237">
        <f t="shared" ref="BZ137:BZ168" si="48">(N137+V137+AD137+AL137+AW137+BH137+BP137+BX137)/8</f>
        <v>12.337468750000001</v>
      </c>
      <c r="CA137" s="124" t="str">
        <f t="shared" ref="CA137:CA144" si="49">IF(AND(BZ137&gt;=12, G137&gt;=6,J137&gt;=6,M137&gt;=6, N137&gt;=8,  R137&gt;=6, U137&gt;=6, V137&gt;=8,  Z137&gt;=6,AC137&gt;=6,AD137&gt;=8,AH137&gt;=6,AK137&gt;=6,AL137&gt;=8, AP137&gt;=6,AS137&gt;=6,AV137&gt;=6,AW137&gt;=8, BA137&gt;=6,BD137&gt;=6,BG137&gt;=6,BH137&gt;=8, BL137&gt;=6,BO137&gt;=6,BP137&gt;=8, BT137&gt;=6,BW137&gt;=6,BX137&gt;=8),"Admis(e) ","")</f>
        <v xml:space="preserve">Admis(e) </v>
      </c>
      <c r="CB137" s="278" t="s">
        <v>561</v>
      </c>
      <c r="CC137" s="258">
        <v>129</v>
      </c>
    </row>
    <row r="138" spans="2:81">
      <c r="B138" s="101">
        <v>130</v>
      </c>
      <c r="C138" s="130" t="s">
        <v>312</v>
      </c>
      <c r="D138" s="128" t="s">
        <v>311</v>
      </c>
      <c r="E138" s="237">
        <f>'M1 FINAL'!D170</f>
        <v>7.4</v>
      </c>
      <c r="F138" s="237">
        <f>'M1 FINAL'!E170</f>
        <v>11.5</v>
      </c>
      <c r="G138" s="237">
        <f>'M1 FINAL'!F170</f>
        <v>11.5</v>
      </c>
      <c r="H138" s="237">
        <f>'M1 FINAL'!G170</f>
        <v>7.5</v>
      </c>
      <c r="I138" s="237">
        <f>'M1 FINAL'!H170</f>
        <v>13</v>
      </c>
      <c r="J138" s="237">
        <f>'M1 FINAL'!I170</f>
        <v>12</v>
      </c>
      <c r="K138" s="237">
        <f>'M1 FINAL'!J170</f>
        <v>5</v>
      </c>
      <c r="L138" s="237">
        <f>'M1 FINAL'!K170</f>
        <v>10</v>
      </c>
      <c r="M138" s="237">
        <f>'M1 FINAL'!L170</f>
        <v>10</v>
      </c>
      <c r="N138" s="237">
        <f>'M1 FINAL'!M170</f>
        <v>11.3125</v>
      </c>
      <c r="O138" s="237" t="str">
        <f t="shared" si="40"/>
        <v>VPC</v>
      </c>
      <c r="P138" s="237">
        <f>'M2 FINAL'!D170</f>
        <v>5</v>
      </c>
      <c r="Q138" s="237" t="str">
        <f>'M2 FINAL'!E170</f>
        <v/>
      </c>
      <c r="R138" s="237">
        <f>'M2 FINAL'!F170</f>
        <v>5</v>
      </c>
      <c r="S138" s="237">
        <f>'M2 FINAL'!G170</f>
        <v>4.25</v>
      </c>
      <c r="T138" s="237" t="str">
        <f>'M2 FINAL'!H170</f>
        <v/>
      </c>
      <c r="U138" s="237">
        <f>'M2 FINAL'!I170</f>
        <v>4.25</v>
      </c>
      <c r="V138" s="237">
        <f>'M2 FINAL'!J170</f>
        <v>4.67</v>
      </c>
      <c r="W138" s="237" t="str">
        <f t="shared" si="41"/>
        <v>NV</v>
      </c>
      <c r="X138" s="237">
        <f>'M3-FINAL'!E172</f>
        <v>8.75</v>
      </c>
      <c r="Y138" s="237">
        <f>'M3-FINAL'!F172</f>
        <v>8</v>
      </c>
      <c r="Z138" s="237">
        <f>'M3-FINAL'!G172</f>
        <v>8.75</v>
      </c>
      <c r="AA138" s="237">
        <f>'M3-FINAL'!H172</f>
        <v>10.25</v>
      </c>
      <c r="AB138" s="237">
        <f>'M3-FINAL'!I172</f>
        <v>12</v>
      </c>
      <c r="AC138" s="237">
        <f>'M3-FINAL'!J172</f>
        <v>12</v>
      </c>
      <c r="AD138" s="237">
        <f>'M3-FINAL'!K172</f>
        <v>10.375</v>
      </c>
      <c r="AE138" s="237" t="str">
        <f t="shared" si="42"/>
        <v>VPC</v>
      </c>
      <c r="AF138" s="237">
        <f>'M4_FINAL '!E171</f>
        <v>5.875</v>
      </c>
      <c r="AG138" s="237">
        <f>IF('M4_FINAL '!F171="","",'M4_FINAL '!F171)</f>
        <v>12</v>
      </c>
      <c r="AH138" s="237">
        <f>'M4_FINAL '!G171</f>
        <v>12</v>
      </c>
      <c r="AI138" s="237">
        <f>'M4_FINAL '!H171</f>
        <v>6.75</v>
      </c>
      <c r="AJ138" s="237">
        <f>IF('M4_FINAL '!I171="","",'M4_FINAL '!I171)</f>
        <v>8</v>
      </c>
      <c r="AK138" s="237">
        <f>'M4_FINAL '!J171</f>
        <v>8</v>
      </c>
      <c r="AL138" s="237">
        <f>'M4_FINAL '!K171</f>
        <v>10.24</v>
      </c>
      <c r="AM138" s="237" t="str">
        <f t="shared" si="43"/>
        <v>VPC</v>
      </c>
      <c r="AN138" s="237">
        <f>'M5-FINAL'!D170</f>
        <v>13.5</v>
      </c>
      <c r="AO138" s="237" t="str">
        <f>'M5-FINAL'!E170</f>
        <v/>
      </c>
      <c r="AP138" s="237">
        <f>'M5-FINAL'!F170</f>
        <v>13.5</v>
      </c>
      <c r="AQ138" s="237">
        <f>'M5-FINAL'!G170</f>
        <v>15.5</v>
      </c>
      <c r="AR138" s="237" t="str">
        <f>'M5-FINAL'!H170</f>
        <v/>
      </c>
      <c r="AS138" s="237">
        <f>'M5-FINAL'!I170</f>
        <v>15.5</v>
      </c>
      <c r="AT138" s="237">
        <f>'M5-FINAL'!J170</f>
        <v>14</v>
      </c>
      <c r="AU138" s="237" t="str">
        <f>'M5-FINAL'!K170</f>
        <v/>
      </c>
      <c r="AV138" s="237">
        <f>'M5-FINAL'!L170</f>
        <v>14</v>
      </c>
      <c r="AW138" s="237">
        <f>'M5-FINAL'!M170</f>
        <v>14.330000000000002</v>
      </c>
      <c r="AX138" s="237" t="str">
        <f t="shared" si="44"/>
        <v>V</v>
      </c>
      <c r="AY138" s="237">
        <f>'M6-FINAL'!D170</f>
        <v>14</v>
      </c>
      <c r="AZ138" s="237" t="str">
        <f>'M6-FINAL'!E170</f>
        <v/>
      </c>
      <c r="BA138" s="237">
        <f>'M6-FINAL'!F170</f>
        <v>14</v>
      </c>
      <c r="BB138" s="237">
        <f>'M6-FINAL'!G170</f>
        <v>14</v>
      </c>
      <c r="BC138" s="237" t="str">
        <f>'M6-FINAL'!H170</f>
        <v/>
      </c>
      <c r="BD138" s="237">
        <f>'M6-FINAL'!I170</f>
        <v>14</v>
      </c>
      <c r="BE138" s="237">
        <f>'M6-FINAL'!J170</f>
        <v>14</v>
      </c>
      <c r="BF138" s="237" t="str">
        <f>'M6-FINAL'!K170</f>
        <v/>
      </c>
      <c r="BG138" s="237">
        <f>'M6-FINAL'!L170</f>
        <v>14</v>
      </c>
      <c r="BH138" s="237">
        <f>'M6-FINAL'!M170</f>
        <v>14</v>
      </c>
      <c r="BI138" s="237" t="str">
        <f t="shared" si="45"/>
        <v>V</v>
      </c>
      <c r="BJ138" s="237">
        <f>M7_FINAL!E172</f>
        <v>18</v>
      </c>
      <c r="BK138" s="237" t="str">
        <f>M7_FINAL!F172</f>
        <v/>
      </c>
      <c r="BL138" s="237">
        <f>M7_FINAL!G172</f>
        <v>18</v>
      </c>
      <c r="BM138" s="237">
        <f>M7_FINAL!H172</f>
        <v>15.75</v>
      </c>
      <c r="BN138" s="237" t="str">
        <f>M7_FINAL!I172</f>
        <v/>
      </c>
      <c r="BO138" s="237">
        <f>M7_FINAL!J172</f>
        <v>15.75</v>
      </c>
      <c r="BP138" s="237">
        <f>M7_FINAL!K172</f>
        <v>16.740000000000002</v>
      </c>
      <c r="BQ138" s="237" t="str">
        <f t="shared" si="46"/>
        <v>V</v>
      </c>
      <c r="BR138" s="237">
        <f>M8FINAL!E172</f>
        <v>20</v>
      </c>
      <c r="BS138" s="237" t="str">
        <f>M8FINAL!F172</f>
        <v/>
      </c>
      <c r="BT138" s="237">
        <f>M8FINAL!G172</f>
        <v>20</v>
      </c>
      <c r="BU138" s="237">
        <f>M8FINAL!H172</f>
        <v>13.5</v>
      </c>
      <c r="BV138" s="237" t="str">
        <f>M8FINAL!I172</f>
        <v/>
      </c>
      <c r="BW138" s="237">
        <f>M8FINAL!J172</f>
        <v>13.5</v>
      </c>
      <c r="BX138" s="237">
        <f>M8FINAL!K172</f>
        <v>16.75</v>
      </c>
      <c r="BY138" s="237" t="str">
        <f t="shared" si="47"/>
        <v>V</v>
      </c>
      <c r="BZ138" s="237">
        <f t="shared" si="48"/>
        <v>12.302187500000002</v>
      </c>
      <c r="CA138" s="272" t="s">
        <v>628</v>
      </c>
      <c r="CB138" s="274" t="s">
        <v>312</v>
      </c>
      <c r="CC138" s="258">
        <v>130</v>
      </c>
    </row>
    <row r="139" spans="2:81">
      <c r="B139" s="102">
        <v>131</v>
      </c>
      <c r="C139" s="131" t="s">
        <v>501</v>
      </c>
      <c r="D139" s="131" t="s">
        <v>500</v>
      </c>
      <c r="E139" s="237">
        <f>'M1 FINAL'!D57</f>
        <v>12</v>
      </c>
      <c r="F139" s="237" t="str">
        <f>'M1 FINAL'!E57</f>
        <v/>
      </c>
      <c r="G139" s="237">
        <f>'M1 FINAL'!F57</f>
        <v>12</v>
      </c>
      <c r="H139" s="237">
        <f>'M1 FINAL'!G57</f>
        <v>14.25</v>
      </c>
      <c r="I139" s="237" t="str">
        <f>'M1 FINAL'!H57</f>
        <v/>
      </c>
      <c r="J139" s="237">
        <f>'M1 FINAL'!I57</f>
        <v>14.25</v>
      </c>
      <c r="K139" s="237">
        <f>'M1 FINAL'!J57</f>
        <v>12.5</v>
      </c>
      <c r="L139" s="237" t="str">
        <f>'M1 FINAL'!K57</f>
        <v/>
      </c>
      <c r="M139" s="237">
        <f>'M1 FINAL'!L57</f>
        <v>12.5</v>
      </c>
      <c r="N139" s="237">
        <f>'M1 FINAL'!M57</f>
        <v>12.96875</v>
      </c>
      <c r="O139" s="237" t="str">
        <f t="shared" si="40"/>
        <v>V</v>
      </c>
      <c r="P139" s="237">
        <f>'M2 FINAL'!D57</f>
        <v>13.5</v>
      </c>
      <c r="Q139" s="237" t="str">
        <f>'M2 FINAL'!E57</f>
        <v/>
      </c>
      <c r="R139" s="237">
        <f>'M2 FINAL'!F57</f>
        <v>13.5</v>
      </c>
      <c r="S139" s="237">
        <f>'M2 FINAL'!G57</f>
        <v>5</v>
      </c>
      <c r="T139" s="237">
        <f>'M2 FINAL'!H57</f>
        <v>8</v>
      </c>
      <c r="U139" s="237">
        <f>'M2 FINAL'!I57</f>
        <v>8</v>
      </c>
      <c r="V139" s="237">
        <f>'M2 FINAL'!J57</f>
        <v>11.08</v>
      </c>
      <c r="W139" s="237" t="str">
        <f t="shared" si="41"/>
        <v>VPC</v>
      </c>
      <c r="X139" s="237">
        <f>'M3-FINAL'!E59</f>
        <v>3.375</v>
      </c>
      <c r="Y139" s="237">
        <f>'M3-FINAL'!F59</f>
        <v>14</v>
      </c>
      <c r="Z139" s="237">
        <f>'M3-FINAL'!G59</f>
        <v>12</v>
      </c>
      <c r="AA139" s="237">
        <f>'M3-FINAL'!H59</f>
        <v>12</v>
      </c>
      <c r="AB139" s="237" t="str">
        <f>'M3-FINAL'!I59</f>
        <v/>
      </c>
      <c r="AC139" s="237">
        <f>'M3-FINAL'!J59</f>
        <v>12</v>
      </c>
      <c r="AD139" s="237">
        <f>'M3-FINAL'!K59</f>
        <v>12</v>
      </c>
      <c r="AE139" s="237" t="str">
        <f t="shared" si="42"/>
        <v>VAR</v>
      </c>
      <c r="AF139" s="237">
        <f>'M4_FINAL '!E58</f>
        <v>12</v>
      </c>
      <c r="AG139" s="237" t="str">
        <f>IF('M4_FINAL '!F58="","",'M4_FINAL '!F58)</f>
        <v/>
      </c>
      <c r="AH139" s="237">
        <f>'M4_FINAL '!G58</f>
        <v>12</v>
      </c>
      <c r="AI139" s="237">
        <f>'M4_FINAL '!H58</f>
        <v>9</v>
      </c>
      <c r="AJ139" s="237">
        <f>IF('M4_FINAL '!I58="","",'M4_FINAL '!I58)</f>
        <v>12</v>
      </c>
      <c r="AK139" s="237">
        <f>'M4_FINAL '!J58</f>
        <v>12</v>
      </c>
      <c r="AL139" s="237">
        <f>'M4_FINAL '!K58</f>
        <v>12</v>
      </c>
      <c r="AM139" s="237" t="str">
        <f t="shared" si="43"/>
        <v>VAR</v>
      </c>
      <c r="AN139" s="237">
        <f>'M5-FINAL'!D57</f>
        <v>10.6</v>
      </c>
      <c r="AO139" s="237" t="str">
        <f>'M5-FINAL'!E57</f>
        <v/>
      </c>
      <c r="AP139" s="237">
        <f>'M5-FINAL'!F57</f>
        <v>10.6</v>
      </c>
      <c r="AQ139" s="237">
        <f>'M5-FINAL'!G57</f>
        <v>14.25</v>
      </c>
      <c r="AR139" s="237" t="str">
        <f>'M5-FINAL'!H57</f>
        <v/>
      </c>
      <c r="AS139" s="237">
        <f>'M5-FINAL'!I57</f>
        <v>14.25</v>
      </c>
      <c r="AT139" s="237">
        <f>'M5-FINAL'!J57</f>
        <v>13</v>
      </c>
      <c r="AU139" s="237" t="str">
        <f>'M5-FINAL'!K57</f>
        <v/>
      </c>
      <c r="AV139" s="237">
        <f>'M5-FINAL'!L57</f>
        <v>13</v>
      </c>
      <c r="AW139" s="237">
        <f>'M5-FINAL'!M57</f>
        <v>12.620500000000002</v>
      </c>
      <c r="AX139" s="237" t="str">
        <f t="shared" si="44"/>
        <v>V</v>
      </c>
      <c r="AY139" s="237">
        <f>'M6-FINAL'!D57</f>
        <v>12</v>
      </c>
      <c r="AZ139" s="237" t="str">
        <f>'M6-FINAL'!E57</f>
        <v/>
      </c>
      <c r="BA139" s="237">
        <f>'M6-FINAL'!F57</f>
        <v>12</v>
      </c>
      <c r="BB139" s="237">
        <f>'M6-FINAL'!G57</f>
        <v>15</v>
      </c>
      <c r="BC139" s="237" t="str">
        <f>'M6-FINAL'!H57</f>
        <v/>
      </c>
      <c r="BD139" s="237">
        <f>'M6-FINAL'!I57</f>
        <v>15</v>
      </c>
      <c r="BE139" s="237">
        <f>'M6-FINAL'!J57</f>
        <v>13.5</v>
      </c>
      <c r="BF139" s="237" t="str">
        <f>'M6-FINAL'!K57</f>
        <v/>
      </c>
      <c r="BG139" s="237">
        <f>'M6-FINAL'!L57</f>
        <v>13.5</v>
      </c>
      <c r="BH139" s="237">
        <f>'M6-FINAL'!M57</f>
        <v>13.649999999999999</v>
      </c>
      <c r="BI139" s="237" t="str">
        <f t="shared" si="45"/>
        <v>V</v>
      </c>
      <c r="BJ139" s="237">
        <f>M7_FINAL!E59</f>
        <v>12</v>
      </c>
      <c r="BK139" s="237" t="str">
        <f>M7_FINAL!F59</f>
        <v/>
      </c>
      <c r="BL139" s="237">
        <f>M7_FINAL!G59</f>
        <v>12</v>
      </c>
      <c r="BM139" s="237">
        <f>M7_FINAL!H59</f>
        <v>12</v>
      </c>
      <c r="BN139" s="237" t="str">
        <f>M7_FINAL!I59</f>
        <v/>
      </c>
      <c r="BO139" s="237">
        <f>M7_FINAL!J59</f>
        <v>12</v>
      </c>
      <c r="BP139" s="237">
        <f>M7_FINAL!K59</f>
        <v>12</v>
      </c>
      <c r="BQ139" s="237" t="str">
        <f t="shared" si="46"/>
        <v>V</v>
      </c>
      <c r="BR139" s="237">
        <f>M8FINAL!E59</f>
        <v>9</v>
      </c>
      <c r="BS139" s="237" t="str">
        <f>M8FINAL!F59</f>
        <v/>
      </c>
      <c r="BT139" s="237">
        <f>M8FINAL!G59</f>
        <v>9</v>
      </c>
      <c r="BU139" s="237">
        <f>M8FINAL!H59</f>
        <v>15</v>
      </c>
      <c r="BV139" s="237" t="str">
        <f>M8FINAL!I59</f>
        <v/>
      </c>
      <c r="BW139" s="237">
        <f>M8FINAL!J59</f>
        <v>15</v>
      </c>
      <c r="BX139" s="237">
        <f>M8FINAL!K59</f>
        <v>12</v>
      </c>
      <c r="BY139" s="237" t="str">
        <f t="shared" si="47"/>
        <v>V</v>
      </c>
      <c r="BZ139" s="237">
        <f t="shared" si="48"/>
        <v>12.28990625</v>
      </c>
      <c r="CA139" s="124" t="str">
        <f t="shared" si="49"/>
        <v xml:space="preserve">Admis(e) </v>
      </c>
      <c r="CB139" s="278" t="s">
        <v>501</v>
      </c>
      <c r="CC139" s="258">
        <v>131</v>
      </c>
    </row>
    <row r="140" spans="2:81">
      <c r="B140" s="101">
        <v>132</v>
      </c>
      <c r="C140" s="129" t="s">
        <v>482</v>
      </c>
      <c r="D140" s="128" t="s">
        <v>481</v>
      </c>
      <c r="E140" s="237">
        <f>'M1 FINAL'!D70</f>
        <v>11.6</v>
      </c>
      <c r="F140" s="237">
        <f>'M1 FINAL'!E70</f>
        <v>12</v>
      </c>
      <c r="G140" s="237">
        <f>'M1 FINAL'!F70</f>
        <v>12</v>
      </c>
      <c r="H140" s="237">
        <f>'M1 FINAL'!G70</f>
        <v>10</v>
      </c>
      <c r="I140" s="237">
        <f>'M1 FINAL'!H70</f>
        <v>13</v>
      </c>
      <c r="J140" s="237">
        <f>'M1 FINAL'!I70</f>
        <v>12</v>
      </c>
      <c r="K140" s="237">
        <f>'M1 FINAL'!J70</f>
        <v>9.5</v>
      </c>
      <c r="L140" s="237">
        <f>'M1 FINAL'!K70</f>
        <v>14</v>
      </c>
      <c r="M140" s="237">
        <f>'M1 FINAL'!L70</f>
        <v>12</v>
      </c>
      <c r="N140" s="237">
        <f>'M1 FINAL'!M70</f>
        <v>12</v>
      </c>
      <c r="O140" s="237" t="str">
        <f t="shared" si="40"/>
        <v>VAR</v>
      </c>
      <c r="P140" s="237">
        <f>'M2 FINAL'!D70</f>
        <v>5.25</v>
      </c>
      <c r="Q140" s="237" t="str">
        <f>'M2 FINAL'!E70</f>
        <v/>
      </c>
      <c r="R140" s="237">
        <f>'M2 FINAL'!F70</f>
        <v>5.25</v>
      </c>
      <c r="S140" s="237">
        <f>'M2 FINAL'!G70</f>
        <v>5</v>
      </c>
      <c r="T140" s="237" t="str">
        <f>'M2 FINAL'!H70</f>
        <v/>
      </c>
      <c r="U140" s="237">
        <f>'M2 FINAL'!I70</f>
        <v>5</v>
      </c>
      <c r="V140" s="237">
        <f>'M2 FINAL'!J70</f>
        <v>5.1400000000000006</v>
      </c>
      <c r="W140" s="237" t="str">
        <f t="shared" si="41"/>
        <v>NV</v>
      </c>
      <c r="X140" s="237">
        <f>'M3-FINAL'!E72</f>
        <v>4.125</v>
      </c>
      <c r="Y140" s="237">
        <f>'M3-FINAL'!F72</f>
        <v>3.25</v>
      </c>
      <c r="Z140" s="237">
        <f>'M3-FINAL'!G72</f>
        <v>4.125</v>
      </c>
      <c r="AA140" s="237">
        <f>'M3-FINAL'!H72</f>
        <v>16.25</v>
      </c>
      <c r="AB140" s="237" t="str">
        <f>'M3-FINAL'!I72</f>
        <v/>
      </c>
      <c r="AC140" s="237">
        <f>'M3-FINAL'!J72</f>
        <v>16.25</v>
      </c>
      <c r="AD140" s="237">
        <f>'M3-FINAL'!K72</f>
        <v>10.1875</v>
      </c>
      <c r="AE140" s="237" t="str">
        <f t="shared" si="42"/>
        <v>NV</v>
      </c>
      <c r="AF140" s="237">
        <f>'M4_FINAL '!E71</f>
        <v>14</v>
      </c>
      <c r="AG140" s="237" t="str">
        <f>IF('M4_FINAL '!F71="","",'M4_FINAL '!F71)</f>
        <v/>
      </c>
      <c r="AH140" s="237">
        <f>'M4_FINAL '!G71</f>
        <v>14</v>
      </c>
      <c r="AI140" s="237">
        <f>'M4_FINAL '!H71</f>
        <v>10</v>
      </c>
      <c r="AJ140" s="237" t="str">
        <f>IF('M4_FINAL '!I71="","",'M4_FINAL '!I71)</f>
        <v/>
      </c>
      <c r="AK140" s="237">
        <f>'M4_FINAL '!J71</f>
        <v>10</v>
      </c>
      <c r="AL140" s="237">
        <f>'M4_FINAL '!K71</f>
        <v>12.240000000000002</v>
      </c>
      <c r="AM140" s="237" t="str">
        <f t="shared" si="43"/>
        <v>V</v>
      </c>
      <c r="AN140" s="237">
        <f>'M5-FINAL'!D70</f>
        <v>11</v>
      </c>
      <c r="AO140" s="237" t="str">
        <f>'M5-FINAL'!E70</f>
        <v/>
      </c>
      <c r="AP140" s="237">
        <f>'M5-FINAL'!F70</f>
        <v>11</v>
      </c>
      <c r="AQ140" s="237">
        <f>'M5-FINAL'!G70</f>
        <v>15</v>
      </c>
      <c r="AR140" s="237" t="str">
        <f>'M5-FINAL'!H70</f>
        <v/>
      </c>
      <c r="AS140" s="237">
        <f>'M5-FINAL'!I70</f>
        <v>15</v>
      </c>
      <c r="AT140" s="237">
        <f>'M5-FINAL'!J70</f>
        <v>10.5</v>
      </c>
      <c r="AU140" s="237" t="str">
        <f>'M5-FINAL'!K70</f>
        <v/>
      </c>
      <c r="AV140" s="237">
        <f>'M5-FINAL'!L70</f>
        <v>10.5</v>
      </c>
      <c r="AW140" s="237">
        <f>'M5-FINAL'!M70</f>
        <v>12.15</v>
      </c>
      <c r="AX140" s="237" t="str">
        <f t="shared" si="44"/>
        <v>V</v>
      </c>
      <c r="AY140" s="237">
        <f>'M6-FINAL'!D70</f>
        <v>12.5</v>
      </c>
      <c r="AZ140" s="237" t="str">
        <f>'M6-FINAL'!E70</f>
        <v/>
      </c>
      <c r="BA140" s="237">
        <f>'M6-FINAL'!F70</f>
        <v>12.5</v>
      </c>
      <c r="BB140" s="237">
        <f>'M6-FINAL'!G70</f>
        <v>12.5</v>
      </c>
      <c r="BC140" s="237" t="str">
        <f>'M6-FINAL'!H70</f>
        <v/>
      </c>
      <c r="BD140" s="237">
        <f>'M6-FINAL'!I70</f>
        <v>12.5</v>
      </c>
      <c r="BE140" s="237">
        <f>'M6-FINAL'!J70</f>
        <v>13</v>
      </c>
      <c r="BF140" s="237" t="str">
        <f>'M6-FINAL'!K70</f>
        <v/>
      </c>
      <c r="BG140" s="237">
        <f>'M6-FINAL'!L70</f>
        <v>13</v>
      </c>
      <c r="BH140" s="237">
        <f>'M6-FINAL'!M70</f>
        <v>12.65</v>
      </c>
      <c r="BI140" s="237" t="str">
        <f t="shared" si="45"/>
        <v>V</v>
      </c>
      <c r="BJ140" s="237">
        <f>M7_FINAL!E72</f>
        <v>18.25</v>
      </c>
      <c r="BK140" s="237" t="str">
        <f>M7_FINAL!F72</f>
        <v/>
      </c>
      <c r="BL140" s="237">
        <f>M7_FINAL!G72</f>
        <v>18.25</v>
      </c>
      <c r="BM140" s="237">
        <f>M7_FINAL!H72</f>
        <v>16</v>
      </c>
      <c r="BN140" s="237" t="str">
        <f>M7_FINAL!I72</f>
        <v/>
      </c>
      <c r="BO140" s="237">
        <f>M7_FINAL!J72</f>
        <v>16</v>
      </c>
      <c r="BP140" s="237">
        <f>M7_FINAL!K72</f>
        <v>16.990000000000002</v>
      </c>
      <c r="BQ140" s="237" t="str">
        <f t="shared" si="46"/>
        <v>V</v>
      </c>
      <c r="BR140" s="237">
        <f>M8FINAL!E72</f>
        <v>20</v>
      </c>
      <c r="BS140" s="237" t="str">
        <f>M8FINAL!F72</f>
        <v/>
      </c>
      <c r="BT140" s="237">
        <f>M8FINAL!G72</f>
        <v>20</v>
      </c>
      <c r="BU140" s="237">
        <f>M8FINAL!H72</f>
        <v>13.5</v>
      </c>
      <c r="BV140" s="237" t="str">
        <f>M8FINAL!I72</f>
        <v/>
      </c>
      <c r="BW140" s="237">
        <f>M8FINAL!J72</f>
        <v>13.5</v>
      </c>
      <c r="BX140" s="237">
        <f>M8FINAL!K72</f>
        <v>16.75</v>
      </c>
      <c r="BY140" s="237" t="str">
        <f t="shared" si="47"/>
        <v>V</v>
      </c>
      <c r="BZ140" s="237">
        <f t="shared" si="48"/>
        <v>12.263437500000002</v>
      </c>
      <c r="CA140" s="272" t="s">
        <v>629</v>
      </c>
      <c r="CB140" s="275" t="s">
        <v>482</v>
      </c>
      <c r="CC140" s="258">
        <v>132</v>
      </c>
    </row>
    <row r="141" spans="2:81">
      <c r="B141" s="102">
        <v>133</v>
      </c>
      <c r="C141" s="130" t="s">
        <v>523</v>
      </c>
      <c r="D141" s="128" t="s">
        <v>522</v>
      </c>
      <c r="E141" s="237">
        <f>'M1 FINAL'!D43</f>
        <v>6.8</v>
      </c>
      <c r="F141" s="237">
        <f>'M1 FINAL'!E43</f>
        <v>10</v>
      </c>
      <c r="G141" s="237">
        <f>'M1 FINAL'!F43</f>
        <v>10</v>
      </c>
      <c r="H141" s="237">
        <f>'M1 FINAL'!G43</f>
        <v>13</v>
      </c>
      <c r="I141" s="237" t="str">
        <f>'M1 FINAL'!H43</f>
        <v/>
      </c>
      <c r="J141" s="237">
        <f>'M1 FINAL'!I43</f>
        <v>13</v>
      </c>
      <c r="K141" s="237">
        <f>'M1 FINAL'!J43</f>
        <v>7</v>
      </c>
      <c r="L141" s="237">
        <f>'M1 FINAL'!K43</f>
        <v>10</v>
      </c>
      <c r="M141" s="237">
        <f>'M1 FINAL'!L43</f>
        <v>10</v>
      </c>
      <c r="N141" s="237">
        <f>'M1 FINAL'!M43</f>
        <v>11.125</v>
      </c>
      <c r="O141" s="237" t="str">
        <f t="shared" si="40"/>
        <v>VPC</v>
      </c>
      <c r="P141" s="237">
        <f>'M2 FINAL'!D43</f>
        <v>6.25</v>
      </c>
      <c r="Q141" s="237" t="str">
        <f>'M2 FINAL'!E43</f>
        <v/>
      </c>
      <c r="R141" s="237">
        <f>'M2 FINAL'!F43</f>
        <v>6.25</v>
      </c>
      <c r="S141" s="237">
        <f>'M2 FINAL'!G43</f>
        <v>3.75</v>
      </c>
      <c r="T141" s="237" t="str">
        <f>'M2 FINAL'!H43</f>
        <v/>
      </c>
      <c r="U141" s="237">
        <f>'M2 FINAL'!I43</f>
        <v>3.75</v>
      </c>
      <c r="V141" s="237">
        <f>'M2 FINAL'!J43</f>
        <v>5.15</v>
      </c>
      <c r="W141" s="237" t="str">
        <f t="shared" si="41"/>
        <v>NV</v>
      </c>
      <c r="X141" s="237">
        <f>'M3-FINAL'!E45</f>
        <v>4.875</v>
      </c>
      <c r="Y141" s="237">
        <f>'M3-FINAL'!F45</f>
        <v>6</v>
      </c>
      <c r="Z141" s="237">
        <f>'M3-FINAL'!G45</f>
        <v>6</v>
      </c>
      <c r="AA141" s="237">
        <f>'M3-FINAL'!H45</f>
        <v>9.25</v>
      </c>
      <c r="AB141" s="237">
        <f>'M3-FINAL'!I45</f>
        <v>12</v>
      </c>
      <c r="AC141" s="237">
        <f>'M3-FINAL'!J45</f>
        <v>12</v>
      </c>
      <c r="AD141" s="237">
        <f>'M3-FINAL'!K45</f>
        <v>9</v>
      </c>
      <c r="AE141" s="237" t="str">
        <f t="shared" si="42"/>
        <v>VPC</v>
      </c>
      <c r="AF141" s="237">
        <f>'M4_FINAL '!E44</f>
        <v>6.375</v>
      </c>
      <c r="AG141" s="237">
        <f>IF('M4_FINAL '!F44="","",'M4_FINAL '!F44)</f>
        <v>12</v>
      </c>
      <c r="AH141" s="237">
        <f>'M4_FINAL '!G44</f>
        <v>12</v>
      </c>
      <c r="AI141" s="237">
        <f>'M4_FINAL '!H44</f>
        <v>9</v>
      </c>
      <c r="AJ141" s="237">
        <f>IF('M4_FINAL '!I44="","",'M4_FINAL '!I44)</f>
        <v>12</v>
      </c>
      <c r="AK141" s="237">
        <f>'M4_FINAL '!J44</f>
        <v>12</v>
      </c>
      <c r="AL141" s="237">
        <f>'M4_FINAL '!K44</f>
        <v>12</v>
      </c>
      <c r="AM141" s="237" t="str">
        <f t="shared" si="43"/>
        <v>VAR</v>
      </c>
      <c r="AN141" s="237">
        <f>'M5-FINAL'!D43</f>
        <v>12</v>
      </c>
      <c r="AO141" s="237" t="str">
        <f>'M5-FINAL'!E43</f>
        <v/>
      </c>
      <c r="AP141" s="237">
        <f>'M5-FINAL'!F43</f>
        <v>12</v>
      </c>
      <c r="AQ141" s="237">
        <f>'M5-FINAL'!G43</f>
        <v>15</v>
      </c>
      <c r="AR141" s="237" t="str">
        <f>'M5-FINAL'!H43</f>
        <v/>
      </c>
      <c r="AS141" s="237">
        <f>'M5-FINAL'!I43</f>
        <v>15</v>
      </c>
      <c r="AT141" s="237">
        <f>'M5-FINAL'!J43</f>
        <v>13</v>
      </c>
      <c r="AU141" s="237" t="str">
        <f>'M5-FINAL'!K43</f>
        <v/>
      </c>
      <c r="AV141" s="237">
        <f>'M5-FINAL'!L43</f>
        <v>13</v>
      </c>
      <c r="AW141" s="237">
        <f>'M5-FINAL'!M43</f>
        <v>13.33</v>
      </c>
      <c r="AX141" s="237" t="str">
        <f t="shared" si="44"/>
        <v>V</v>
      </c>
      <c r="AY141" s="237">
        <f>'M6-FINAL'!D43</f>
        <v>15</v>
      </c>
      <c r="AZ141" s="237" t="str">
        <f>'M6-FINAL'!E43</f>
        <v/>
      </c>
      <c r="BA141" s="237">
        <f>'M6-FINAL'!F43</f>
        <v>15</v>
      </c>
      <c r="BB141" s="237">
        <f>'M6-FINAL'!G43</f>
        <v>15</v>
      </c>
      <c r="BC141" s="237" t="str">
        <f>'M6-FINAL'!H43</f>
        <v/>
      </c>
      <c r="BD141" s="237">
        <f>'M6-FINAL'!I43</f>
        <v>15</v>
      </c>
      <c r="BE141" s="237">
        <f>'M6-FINAL'!J43</f>
        <v>12.5</v>
      </c>
      <c r="BF141" s="237" t="str">
        <f>'M6-FINAL'!K43</f>
        <v/>
      </c>
      <c r="BG141" s="237">
        <f>'M6-FINAL'!L43</f>
        <v>12.5</v>
      </c>
      <c r="BH141" s="237">
        <f>'M6-FINAL'!M43</f>
        <v>14.25</v>
      </c>
      <c r="BI141" s="237" t="str">
        <f t="shared" si="45"/>
        <v>V</v>
      </c>
      <c r="BJ141" s="237">
        <f>M7_FINAL!E45</f>
        <v>18.5</v>
      </c>
      <c r="BK141" s="237" t="str">
        <f>M7_FINAL!F45</f>
        <v/>
      </c>
      <c r="BL141" s="237">
        <f>M7_FINAL!G45</f>
        <v>18.5</v>
      </c>
      <c r="BM141" s="237">
        <f>M7_FINAL!H45</f>
        <v>14</v>
      </c>
      <c r="BN141" s="237" t="str">
        <f>M7_FINAL!I45</f>
        <v/>
      </c>
      <c r="BO141" s="237">
        <f>M7_FINAL!J45</f>
        <v>14</v>
      </c>
      <c r="BP141" s="237">
        <f>M7_FINAL!K45</f>
        <v>15.98</v>
      </c>
      <c r="BQ141" s="237" t="str">
        <f t="shared" si="46"/>
        <v>V</v>
      </c>
      <c r="BR141" s="237">
        <f>M8FINAL!E45</f>
        <v>20</v>
      </c>
      <c r="BS141" s="237" t="str">
        <f>M8FINAL!F45</f>
        <v/>
      </c>
      <c r="BT141" s="237">
        <f>M8FINAL!G45</f>
        <v>20</v>
      </c>
      <c r="BU141" s="237">
        <f>M8FINAL!H45</f>
        <v>14.25</v>
      </c>
      <c r="BV141" s="237" t="str">
        <f>M8FINAL!I45</f>
        <v/>
      </c>
      <c r="BW141" s="237">
        <f>M8FINAL!J45</f>
        <v>14.25</v>
      </c>
      <c r="BX141" s="237">
        <f>M8FINAL!K45</f>
        <v>17.125</v>
      </c>
      <c r="BY141" s="237" t="str">
        <f t="shared" si="47"/>
        <v>V</v>
      </c>
      <c r="BZ141" s="237">
        <f t="shared" si="48"/>
        <v>12.244999999999999</v>
      </c>
      <c r="CA141" s="272" t="s">
        <v>630</v>
      </c>
      <c r="CB141" s="274" t="s">
        <v>523</v>
      </c>
      <c r="CC141" s="258">
        <v>133</v>
      </c>
    </row>
    <row r="142" spans="2:81">
      <c r="B142" s="101">
        <v>134</v>
      </c>
      <c r="C142" s="130" t="s">
        <v>503</v>
      </c>
      <c r="D142" s="128" t="s">
        <v>502</v>
      </c>
      <c r="E142" s="237">
        <f>'M1 FINAL'!D56</f>
        <v>14.600000000000001</v>
      </c>
      <c r="F142" s="237" t="str">
        <f>'M1 FINAL'!E56</f>
        <v/>
      </c>
      <c r="G142" s="237">
        <f>'M1 FINAL'!F56</f>
        <v>14.600000000000001</v>
      </c>
      <c r="H142" s="237">
        <f>'M1 FINAL'!G56</f>
        <v>10</v>
      </c>
      <c r="I142" s="237" t="str">
        <f>'M1 FINAL'!H56</f>
        <v/>
      </c>
      <c r="J142" s="237">
        <f>'M1 FINAL'!I56</f>
        <v>10</v>
      </c>
      <c r="K142" s="237">
        <f>'M1 FINAL'!J56</f>
        <v>12.5</v>
      </c>
      <c r="L142" s="237" t="str">
        <f>'M1 FINAL'!K56</f>
        <v/>
      </c>
      <c r="M142" s="237">
        <f>'M1 FINAL'!L56</f>
        <v>12.5</v>
      </c>
      <c r="N142" s="237">
        <f>'M1 FINAL'!M56</f>
        <v>12.350000000000001</v>
      </c>
      <c r="O142" s="237" t="str">
        <f t="shared" si="40"/>
        <v>V</v>
      </c>
      <c r="P142" s="237">
        <f>'M2 FINAL'!D56</f>
        <v>10</v>
      </c>
      <c r="Q142" s="237">
        <f>'M2 FINAL'!E56</f>
        <v>16</v>
      </c>
      <c r="R142" s="237">
        <f>'M2 FINAL'!F56</f>
        <v>12</v>
      </c>
      <c r="S142" s="237">
        <f>'M2 FINAL'!G56</f>
        <v>5.25</v>
      </c>
      <c r="T142" s="237">
        <f>'M2 FINAL'!H56</f>
        <v>6</v>
      </c>
      <c r="U142" s="237">
        <f>'M2 FINAL'!I56</f>
        <v>6</v>
      </c>
      <c r="V142" s="237">
        <f>'M2 FINAL'!J56</f>
        <v>9.3600000000000012</v>
      </c>
      <c r="W142" s="237" t="str">
        <f t="shared" si="41"/>
        <v>VPC</v>
      </c>
      <c r="X142" s="237">
        <f>'M3-FINAL'!E58</f>
        <v>2.625</v>
      </c>
      <c r="Y142" s="237">
        <f>'M3-FINAL'!F58</f>
        <v>4.75</v>
      </c>
      <c r="Z142" s="237">
        <f>'M3-FINAL'!G58</f>
        <v>4.75</v>
      </c>
      <c r="AA142" s="237">
        <f>'M3-FINAL'!H58</f>
        <v>9.5</v>
      </c>
      <c r="AB142" s="237">
        <f>'M3-FINAL'!I58</f>
        <v>12</v>
      </c>
      <c r="AC142" s="237">
        <f>'M3-FINAL'!J58</f>
        <v>12</v>
      </c>
      <c r="AD142" s="237">
        <f>'M3-FINAL'!K58</f>
        <v>8.375</v>
      </c>
      <c r="AE142" s="237" t="str">
        <f t="shared" si="42"/>
        <v>NV</v>
      </c>
      <c r="AF142" s="237">
        <f>'M4_FINAL '!E57</f>
        <v>5.25</v>
      </c>
      <c r="AG142" s="237" t="str">
        <f>IF('M4_FINAL '!F57="","",'M4_FINAL '!F57)</f>
        <v/>
      </c>
      <c r="AH142" s="237">
        <f>'M4_FINAL '!G57</f>
        <v>5.25</v>
      </c>
      <c r="AI142" s="237">
        <f>'M4_FINAL '!H57</f>
        <v>5.75</v>
      </c>
      <c r="AJ142" s="237" t="str">
        <f>IF('M4_FINAL '!I57="","",'M4_FINAL '!I57)</f>
        <v/>
      </c>
      <c r="AK142" s="237">
        <f>'M4_FINAL '!J57</f>
        <v>5.75</v>
      </c>
      <c r="AL142" s="237">
        <f>'M4_FINAL '!K57</f>
        <v>5.4700000000000006</v>
      </c>
      <c r="AM142" s="237" t="str">
        <f t="shared" si="43"/>
        <v>NV</v>
      </c>
      <c r="AN142" s="237">
        <f>'M5-FINAL'!D56</f>
        <v>15</v>
      </c>
      <c r="AO142" s="237" t="str">
        <f>'M5-FINAL'!E56</f>
        <v/>
      </c>
      <c r="AP142" s="237">
        <f>'M5-FINAL'!F56</f>
        <v>15</v>
      </c>
      <c r="AQ142" s="237">
        <f>'M5-FINAL'!G56</f>
        <v>15</v>
      </c>
      <c r="AR142" s="237" t="str">
        <f>'M5-FINAL'!H56</f>
        <v/>
      </c>
      <c r="AS142" s="237">
        <f>'M5-FINAL'!I56</f>
        <v>15</v>
      </c>
      <c r="AT142" s="237">
        <f>'M5-FINAL'!J56</f>
        <v>11</v>
      </c>
      <c r="AU142" s="237" t="str">
        <f>'M5-FINAL'!K56</f>
        <v/>
      </c>
      <c r="AV142" s="237">
        <f>'M5-FINAL'!L56</f>
        <v>11</v>
      </c>
      <c r="AW142" s="237">
        <f>'M5-FINAL'!M56</f>
        <v>13.64</v>
      </c>
      <c r="AX142" s="237" t="str">
        <f t="shared" si="44"/>
        <v>V</v>
      </c>
      <c r="AY142" s="237">
        <f>'M6-FINAL'!D56</f>
        <v>16.5</v>
      </c>
      <c r="AZ142" s="237" t="str">
        <f>'M6-FINAL'!E56</f>
        <v/>
      </c>
      <c r="BA142" s="237">
        <f>'M6-FINAL'!F56</f>
        <v>16.5</v>
      </c>
      <c r="BB142" s="237">
        <f>'M6-FINAL'!G56</f>
        <v>16.5</v>
      </c>
      <c r="BC142" s="237" t="str">
        <f>'M6-FINAL'!H56</f>
        <v/>
      </c>
      <c r="BD142" s="237">
        <f>'M6-FINAL'!I56</f>
        <v>16.5</v>
      </c>
      <c r="BE142" s="237">
        <f>'M6-FINAL'!J56</f>
        <v>12.5</v>
      </c>
      <c r="BF142" s="237" t="str">
        <f>'M6-FINAL'!K56</f>
        <v/>
      </c>
      <c r="BG142" s="237">
        <f>'M6-FINAL'!L56</f>
        <v>12.5</v>
      </c>
      <c r="BH142" s="237">
        <f>'M6-FINAL'!M56</f>
        <v>15.3</v>
      </c>
      <c r="BI142" s="237" t="str">
        <f t="shared" si="45"/>
        <v>V</v>
      </c>
      <c r="BJ142" s="237">
        <f>M7_FINAL!E58</f>
        <v>18</v>
      </c>
      <c r="BK142" s="237" t="str">
        <f>M7_FINAL!F58</f>
        <v/>
      </c>
      <c r="BL142" s="237">
        <f>M7_FINAL!G58</f>
        <v>18</v>
      </c>
      <c r="BM142" s="237">
        <f>M7_FINAL!H58</f>
        <v>14.5</v>
      </c>
      <c r="BN142" s="237" t="str">
        <f>M7_FINAL!I58</f>
        <v/>
      </c>
      <c r="BO142" s="237">
        <f>M7_FINAL!J58</f>
        <v>14.5</v>
      </c>
      <c r="BP142" s="237">
        <f>M7_FINAL!K58</f>
        <v>16.04</v>
      </c>
      <c r="BQ142" s="237" t="str">
        <f t="shared" si="46"/>
        <v>V</v>
      </c>
      <c r="BR142" s="237">
        <f>M8FINAL!E58</f>
        <v>20</v>
      </c>
      <c r="BS142" s="237" t="str">
        <f>M8FINAL!F58</f>
        <v/>
      </c>
      <c r="BT142" s="237">
        <f>M8FINAL!G58</f>
        <v>20</v>
      </c>
      <c r="BU142" s="237">
        <f>M8FINAL!H58</f>
        <v>14.75</v>
      </c>
      <c r="BV142" s="237" t="str">
        <f>M8FINAL!I58</f>
        <v/>
      </c>
      <c r="BW142" s="237">
        <f>M8FINAL!J58</f>
        <v>14.75</v>
      </c>
      <c r="BX142" s="237">
        <f>M8FINAL!K58</f>
        <v>17.375</v>
      </c>
      <c r="BY142" s="237" t="str">
        <f t="shared" si="47"/>
        <v>V</v>
      </c>
      <c r="BZ142" s="237">
        <f t="shared" si="48"/>
        <v>12.23875</v>
      </c>
      <c r="CA142" s="272" t="s">
        <v>631</v>
      </c>
      <c r="CB142" s="274" t="s">
        <v>503</v>
      </c>
      <c r="CC142" s="258">
        <v>134</v>
      </c>
    </row>
    <row r="143" spans="2:81">
      <c r="B143" s="102">
        <v>135</v>
      </c>
      <c r="C143" s="130" t="s">
        <v>415</v>
      </c>
      <c r="D143" s="128" t="s">
        <v>414</v>
      </c>
      <c r="E143" s="237">
        <f>'M1 FINAL'!D112</f>
        <v>13</v>
      </c>
      <c r="F143" s="237" t="str">
        <f>'M1 FINAL'!E112</f>
        <v/>
      </c>
      <c r="G143" s="237">
        <f>'M1 FINAL'!F112</f>
        <v>13</v>
      </c>
      <c r="H143" s="237">
        <f>'M1 FINAL'!G112</f>
        <v>12</v>
      </c>
      <c r="I143" s="237" t="str">
        <f>'M1 FINAL'!H112</f>
        <v/>
      </c>
      <c r="J143" s="237">
        <f>'M1 FINAL'!I112</f>
        <v>12</v>
      </c>
      <c r="K143" s="237">
        <f>'M1 FINAL'!J112</f>
        <v>10</v>
      </c>
      <c r="L143" s="237">
        <f>'M1 FINAL'!K112</f>
        <v>13</v>
      </c>
      <c r="M143" s="237">
        <f>'M1 FINAL'!L112</f>
        <v>12</v>
      </c>
      <c r="N143" s="237">
        <f>'M1 FINAL'!M112</f>
        <v>12.375</v>
      </c>
      <c r="O143" s="237" t="str">
        <f t="shared" si="40"/>
        <v>VAR</v>
      </c>
      <c r="P143" s="237">
        <f>'M2 FINAL'!D112</f>
        <v>7.5</v>
      </c>
      <c r="Q143" s="237">
        <f>'M2 FINAL'!E112</f>
        <v>12</v>
      </c>
      <c r="R143" s="237">
        <f>'M2 FINAL'!F112</f>
        <v>12</v>
      </c>
      <c r="S143" s="237">
        <f>'M2 FINAL'!G112</f>
        <v>4.5</v>
      </c>
      <c r="T143" s="237">
        <f>'M2 FINAL'!H112</f>
        <v>6</v>
      </c>
      <c r="U143" s="237">
        <f>'M2 FINAL'!I112</f>
        <v>6</v>
      </c>
      <c r="V143" s="237">
        <f>'M2 FINAL'!J112</f>
        <v>9.3600000000000012</v>
      </c>
      <c r="W143" s="237" t="str">
        <f t="shared" si="41"/>
        <v>VPC</v>
      </c>
      <c r="X143" s="237">
        <f>'M3-FINAL'!E114</f>
        <v>1.25</v>
      </c>
      <c r="Y143" s="237" t="str">
        <f>'M3-FINAL'!F114</f>
        <v/>
      </c>
      <c r="Z143" s="237">
        <f>'M3-FINAL'!G114</f>
        <v>1.25</v>
      </c>
      <c r="AA143" s="237">
        <f>'M3-FINAL'!H114</f>
        <v>9.75</v>
      </c>
      <c r="AB143" s="237" t="str">
        <f>'M3-FINAL'!I114</f>
        <v/>
      </c>
      <c r="AC143" s="237">
        <f>'M3-FINAL'!J114</f>
        <v>9.75</v>
      </c>
      <c r="AD143" s="237">
        <f>'M3-FINAL'!K114</f>
        <v>5.5</v>
      </c>
      <c r="AE143" s="237" t="str">
        <f t="shared" si="42"/>
        <v>NV</v>
      </c>
      <c r="AF143" s="237">
        <f>'M4_FINAL '!E113</f>
        <v>6</v>
      </c>
      <c r="AG143" s="237">
        <f>IF('M4_FINAL '!F113="","",'M4_FINAL '!F113)</f>
        <v>12</v>
      </c>
      <c r="AH143" s="237">
        <f>'M4_FINAL '!G113</f>
        <v>12</v>
      </c>
      <c r="AI143" s="237">
        <f>'M4_FINAL '!H113</f>
        <v>6</v>
      </c>
      <c r="AJ143" s="237">
        <f>IF('M4_FINAL '!I113="","",'M4_FINAL '!I113)</f>
        <v>5.5</v>
      </c>
      <c r="AK143" s="237">
        <f>'M4_FINAL '!J113</f>
        <v>6</v>
      </c>
      <c r="AL143" s="237">
        <f>'M4_FINAL '!K113</f>
        <v>9.3600000000000012</v>
      </c>
      <c r="AM143" s="237" t="str">
        <f t="shared" si="43"/>
        <v>VPC</v>
      </c>
      <c r="AN143" s="237">
        <f>'M5-FINAL'!D112</f>
        <v>14</v>
      </c>
      <c r="AO143" s="237" t="str">
        <f>'M5-FINAL'!E112</f>
        <v/>
      </c>
      <c r="AP143" s="237">
        <f>'M5-FINAL'!F112</f>
        <v>14</v>
      </c>
      <c r="AQ143" s="237">
        <f>'M5-FINAL'!G112</f>
        <v>16</v>
      </c>
      <c r="AR143" s="237" t="str">
        <f>'M5-FINAL'!H112</f>
        <v/>
      </c>
      <c r="AS143" s="237">
        <f>'M5-FINAL'!I112</f>
        <v>16</v>
      </c>
      <c r="AT143" s="237">
        <f>'M5-FINAL'!J112</f>
        <v>12</v>
      </c>
      <c r="AU143" s="237" t="str">
        <f>'M5-FINAL'!K112</f>
        <v/>
      </c>
      <c r="AV143" s="237">
        <f>'M5-FINAL'!L112</f>
        <v>12</v>
      </c>
      <c r="AW143" s="237">
        <f>'M5-FINAL'!M112</f>
        <v>13.98</v>
      </c>
      <c r="AX143" s="237" t="str">
        <f t="shared" si="44"/>
        <v>V</v>
      </c>
      <c r="AY143" s="237">
        <f>'M6-FINAL'!D112</f>
        <v>14</v>
      </c>
      <c r="AZ143" s="237" t="str">
        <f>'M6-FINAL'!E112</f>
        <v/>
      </c>
      <c r="BA143" s="237">
        <f>'M6-FINAL'!F112</f>
        <v>14</v>
      </c>
      <c r="BB143" s="237">
        <f>'M6-FINAL'!G112</f>
        <v>14</v>
      </c>
      <c r="BC143" s="237" t="str">
        <f>'M6-FINAL'!H112</f>
        <v/>
      </c>
      <c r="BD143" s="237">
        <f>'M6-FINAL'!I112</f>
        <v>14</v>
      </c>
      <c r="BE143" s="237">
        <f>'M6-FINAL'!J112</f>
        <v>12.5</v>
      </c>
      <c r="BF143" s="237" t="str">
        <f>'M6-FINAL'!K112</f>
        <v/>
      </c>
      <c r="BG143" s="237">
        <f>'M6-FINAL'!L112</f>
        <v>12.5</v>
      </c>
      <c r="BH143" s="237">
        <f>'M6-FINAL'!M112</f>
        <v>13.55</v>
      </c>
      <c r="BI143" s="237" t="str">
        <f t="shared" si="45"/>
        <v>V</v>
      </c>
      <c r="BJ143" s="237">
        <f>M7_FINAL!E114</f>
        <v>17.25</v>
      </c>
      <c r="BK143" s="237" t="str">
        <f>M7_FINAL!F114</f>
        <v/>
      </c>
      <c r="BL143" s="237">
        <f>M7_FINAL!G114</f>
        <v>17.25</v>
      </c>
      <c r="BM143" s="237">
        <f>M7_FINAL!H114</f>
        <v>15</v>
      </c>
      <c r="BN143" s="237" t="str">
        <f>M7_FINAL!I114</f>
        <v/>
      </c>
      <c r="BO143" s="237">
        <f>M7_FINAL!J114</f>
        <v>15</v>
      </c>
      <c r="BP143" s="237">
        <f>M7_FINAL!K114</f>
        <v>15.99</v>
      </c>
      <c r="BQ143" s="237" t="str">
        <f t="shared" si="46"/>
        <v>V</v>
      </c>
      <c r="BR143" s="237">
        <f>M8FINAL!E114</f>
        <v>20</v>
      </c>
      <c r="BS143" s="237" t="str">
        <f>M8FINAL!F114</f>
        <v/>
      </c>
      <c r="BT143" s="237">
        <f>M8FINAL!G114</f>
        <v>20</v>
      </c>
      <c r="BU143" s="237">
        <f>M8FINAL!H114</f>
        <v>14</v>
      </c>
      <c r="BV143" s="237" t="str">
        <f>M8FINAL!I114</f>
        <v/>
      </c>
      <c r="BW143" s="237">
        <f>M8FINAL!J114</f>
        <v>14</v>
      </c>
      <c r="BX143" s="237">
        <f>M8FINAL!K114</f>
        <v>17</v>
      </c>
      <c r="BY143" s="237" t="str">
        <f t="shared" si="47"/>
        <v>V</v>
      </c>
      <c r="BZ143" s="237">
        <f t="shared" si="48"/>
        <v>12.139374999999999</v>
      </c>
      <c r="CA143" s="272" t="s">
        <v>632</v>
      </c>
      <c r="CB143" s="274" t="s">
        <v>415</v>
      </c>
      <c r="CC143" s="258">
        <v>135</v>
      </c>
    </row>
    <row r="144" spans="2:81">
      <c r="B144" s="101">
        <v>136</v>
      </c>
      <c r="C144" s="131" t="s">
        <v>432</v>
      </c>
      <c r="D144" s="131" t="s">
        <v>431</v>
      </c>
      <c r="E144" s="237">
        <f>'M1 FINAL'!D100</f>
        <v>12.4</v>
      </c>
      <c r="F144" s="237" t="str">
        <f>'M1 FINAL'!E100</f>
        <v/>
      </c>
      <c r="G144" s="237">
        <f>'M1 FINAL'!F100</f>
        <v>12.4</v>
      </c>
      <c r="H144" s="237">
        <f>'M1 FINAL'!G100</f>
        <v>12</v>
      </c>
      <c r="I144" s="237" t="str">
        <f>'M1 FINAL'!H100</f>
        <v/>
      </c>
      <c r="J144" s="237">
        <f>'M1 FINAL'!I100</f>
        <v>12</v>
      </c>
      <c r="K144" s="237">
        <f>'M1 FINAL'!J100</f>
        <v>12</v>
      </c>
      <c r="L144" s="237" t="str">
        <f>'M1 FINAL'!K100</f>
        <v/>
      </c>
      <c r="M144" s="237">
        <f>'M1 FINAL'!L100</f>
        <v>12</v>
      </c>
      <c r="N144" s="237">
        <f>'M1 FINAL'!M100</f>
        <v>12.15</v>
      </c>
      <c r="O144" s="237" t="str">
        <f t="shared" si="40"/>
        <v>V</v>
      </c>
      <c r="P144" s="237">
        <f>'M2 FINAL'!D100</f>
        <v>14.25</v>
      </c>
      <c r="Q144" s="237" t="str">
        <f>'M2 FINAL'!E100</f>
        <v/>
      </c>
      <c r="R144" s="237">
        <f>'M2 FINAL'!F100</f>
        <v>14.25</v>
      </c>
      <c r="S144" s="237">
        <f>'M2 FINAL'!G100</f>
        <v>6.25</v>
      </c>
      <c r="T144" s="237">
        <f>'M2 FINAL'!H100</f>
        <v>10</v>
      </c>
      <c r="U144" s="237">
        <f>'M2 FINAL'!I100</f>
        <v>10</v>
      </c>
      <c r="V144" s="237">
        <f>'M2 FINAL'!J100</f>
        <v>12.38</v>
      </c>
      <c r="W144" s="237" t="str">
        <f t="shared" si="41"/>
        <v>VAR</v>
      </c>
      <c r="X144" s="237">
        <f>'M3-FINAL'!E102</f>
        <v>4.625</v>
      </c>
      <c r="Y144" s="237">
        <f>'M3-FINAL'!F102</f>
        <v>6</v>
      </c>
      <c r="Z144" s="237">
        <f>'M3-FINAL'!G102</f>
        <v>6</v>
      </c>
      <c r="AA144" s="237">
        <f>'M3-FINAL'!H102</f>
        <v>12</v>
      </c>
      <c r="AB144" s="237" t="str">
        <f>'M3-FINAL'!I102</f>
        <v/>
      </c>
      <c r="AC144" s="237">
        <f>'M3-FINAL'!J102</f>
        <v>12</v>
      </c>
      <c r="AD144" s="237">
        <f>'M3-FINAL'!K102</f>
        <v>9</v>
      </c>
      <c r="AE144" s="237" t="str">
        <f t="shared" si="42"/>
        <v>VPC</v>
      </c>
      <c r="AF144" s="237">
        <f>'M4_FINAL '!E101</f>
        <v>12.375</v>
      </c>
      <c r="AG144" s="237" t="str">
        <f>IF('M4_FINAL '!F101="","",'M4_FINAL '!F101)</f>
        <v/>
      </c>
      <c r="AH144" s="237">
        <f>'M4_FINAL '!G101</f>
        <v>12.375</v>
      </c>
      <c r="AI144" s="237">
        <f>'M4_FINAL '!H101</f>
        <v>11.25</v>
      </c>
      <c r="AJ144" s="237">
        <f>IF('M4_FINAL '!I101="","",'M4_FINAL '!I101)</f>
        <v>12</v>
      </c>
      <c r="AK144" s="237">
        <f>'M4_FINAL '!J101</f>
        <v>12</v>
      </c>
      <c r="AL144" s="237">
        <f>'M4_FINAL '!K101</f>
        <v>12.21</v>
      </c>
      <c r="AM144" s="237" t="str">
        <f t="shared" si="43"/>
        <v>VAR</v>
      </c>
      <c r="AN144" s="237">
        <f>'M5-FINAL'!D100</f>
        <v>12</v>
      </c>
      <c r="AO144" s="237" t="str">
        <f>'M5-FINAL'!E100</f>
        <v/>
      </c>
      <c r="AP144" s="237">
        <f>'M5-FINAL'!F100</f>
        <v>12</v>
      </c>
      <c r="AQ144" s="237">
        <f>'M5-FINAL'!G100</f>
        <v>13.375</v>
      </c>
      <c r="AR144" s="237" t="str">
        <f>'M5-FINAL'!H100</f>
        <v/>
      </c>
      <c r="AS144" s="237">
        <f>'M5-FINAL'!I100</f>
        <v>13.375</v>
      </c>
      <c r="AT144" s="237">
        <f>'M5-FINAL'!J100</f>
        <v>13</v>
      </c>
      <c r="AU144" s="237" t="str">
        <f>'M5-FINAL'!K100</f>
        <v/>
      </c>
      <c r="AV144" s="237">
        <f>'M5-FINAL'!L100</f>
        <v>13</v>
      </c>
      <c r="AW144" s="237">
        <f>'M5-FINAL'!M100</f>
        <v>12.793750000000001</v>
      </c>
      <c r="AX144" s="237" t="str">
        <f t="shared" si="44"/>
        <v>V</v>
      </c>
      <c r="AY144" s="237">
        <f>'M6-FINAL'!D100</f>
        <v>13</v>
      </c>
      <c r="AZ144" s="237" t="str">
        <f>'M6-FINAL'!E100</f>
        <v/>
      </c>
      <c r="BA144" s="237">
        <f>'M6-FINAL'!F100</f>
        <v>13</v>
      </c>
      <c r="BB144" s="237">
        <f>'M6-FINAL'!G100</f>
        <v>13</v>
      </c>
      <c r="BC144" s="237" t="str">
        <f>'M6-FINAL'!H100</f>
        <v/>
      </c>
      <c r="BD144" s="237">
        <f>'M6-FINAL'!I100</f>
        <v>13</v>
      </c>
      <c r="BE144" s="237">
        <f>'M6-FINAL'!J100</f>
        <v>13.5</v>
      </c>
      <c r="BF144" s="237" t="str">
        <f>'M6-FINAL'!K100</f>
        <v/>
      </c>
      <c r="BG144" s="237">
        <f>'M6-FINAL'!L100</f>
        <v>13.5</v>
      </c>
      <c r="BH144" s="237">
        <f>'M6-FINAL'!M100</f>
        <v>13.149999999999999</v>
      </c>
      <c r="BI144" s="237" t="str">
        <f t="shared" si="45"/>
        <v>V</v>
      </c>
      <c r="BJ144" s="237">
        <f>M7_FINAL!E102</f>
        <v>12.25</v>
      </c>
      <c r="BK144" s="237" t="str">
        <f>M7_FINAL!F102</f>
        <v/>
      </c>
      <c r="BL144" s="237">
        <f>M7_FINAL!G102</f>
        <v>12.25</v>
      </c>
      <c r="BM144" s="237">
        <f>M7_FINAL!H102</f>
        <v>12</v>
      </c>
      <c r="BN144" s="237" t="str">
        <f>M7_FINAL!I102</f>
        <v/>
      </c>
      <c r="BO144" s="237">
        <f>M7_FINAL!J102</f>
        <v>12</v>
      </c>
      <c r="BP144" s="237">
        <f>M7_FINAL!K102</f>
        <v>12.11</v>
      </c>
      <c r="BQ144" s="237" t="str">
        <f t="shared" si="46"/>
        <v>V</v>
      </c>
      <c r="BR144" s="237">
        <f>M8FINAL!E102</f>
        <v>12</v>
      </c>
      <c r="BS144" s="237" t="str">
        <f>M8FINAL!F102</f>
        <v/>
      </c>
      <c r="BT144" s="237">
        <f>M8FINAL!G102</f>
        <v>12</v>
      </c>
      <c r="BU144" s="237">
        <f>M8FINAL!H102</f>
        <v>14.25</v>
      </c>
      <c r="BV144" s="237" t="str">
        <f>M8FINAL!I102</f>
        <v/>
      </c>
      <c r="BW144" s="237">
        <f>M8FINAL!J102</f>
        <v>14.25</v>
      </c>
      <c r="BX144" s="237">
        <f>M8FINAL!K102</f>
        <v>13.125</v>
      </c>
      <c r="BY144" s="237" t="str">
        <f t="shared" si="47"/>
        <v>V</v>
      </c>
      <c r="BZ144" s="237">
        <f t="shared" si="48"/>
        <v>12.11484375</v>
      </c>
      <c r="CA144" s="124" t="str">
        <f t="shared" si="49"/>
        <v xml:space="preserve">Admis(e) </v>
      </c>
      <c r="CB144" s="278" t="s">
        <v>432</v>
      </c>
      <c r="CC144" s="258">
        <v>136</v>
      </c>
    </row>
    <row r="145" spans="2:81">
      <c r="B145" s="102">
        <v>137</v>
      </c>
      <c r="C145" s="129" t="s">
        <v>363</v>
      </c>
      <c r="D145" s="128" t="s">
        <v>362</v>
      </c>
      <c r="E145" s="237">
        <f>'M1 FINAL'!D140</f>
        <v>11.2</v>
      </c>
      <c r="F145" s="237">
        <f>'M1 FINAL'!E140</f>
        <v>12</v>
      </c>
      <c r="G145" s="237">
        <f>'M1 FINAL'!F140</f>
        <v>12</v>
      </c>
      <c r="H145" s="237">
        <f>'M1 FINAL'!G140</f>
        <v>11</v>
      </c>
      <c r="I145" s="237">
        <f>'M1 FINAL'!H140</f>
        <v>13</v>
      </c>
      <c r="J145" s="237">
        <f>'M1 FINAL'!I140</f>
        <v>12</v>
      </c>
      <c r="K145" s="237">
        <f>'M1 FINAL'!J140</f>
        <v>8</v>
      </c>
      <c r="L145" s="237">
        <f>'M1 FINAL'!K140</f>
        <v>14</v>
      </c>
      <c r="M145" s="237">
        <f>'M1 FINAL'!L140</f>
        <v>12</v>
      </c>
      <c r="N145" s="237">
        <f>'M1 FINAL'!M140</f>
        <v>12</v>
      </c>
      <c r="O145" s="237" t="str">
        <f t="shared" si="40"/>
        <v>VAR</v>
      </c>
      <c r="P145" s="237">
        <f>'M2 FINAL'!D140</f>
        <v>8</v>
      </c>
      <c r="Q145" s="237">
        <f>'M2 FINAL'!E140</f>
        <v>12.5</v>
      </c>
      <c r="R145" s="237">
        <f>'M2 FINAL'!F140</f>
        <v>12</v>
      </c>
      <c r="S145" s="237">
        <f>'M2 FINAL'!G140</f>
        <v>6.25</v>
      </c>
      <c r="T145" s="237">
        <f>'M2 FINAL'!H140</f>
        <v>9.5</v>
      </c>
      <c r="U145" s="237">
        <f>'M2 FINAL'!I140</f>
        <v>9.5</v>
      </c>
      <c r="V145" s="237">
        <f>'M2 FINAL'!J140</f>
        <v>10.9</v>
      </c>
      <c r="W145" s="237" t="str">
        <f t="shared" si="41"/>
        <v>VPC</v>
      </c>
      <c r="X145" s="237">
        <f>'M3-FINAL'!E142</f>
        <v>3.75</v>
      </c>
      <c r="Y145" s="237">
        <f>'M3-FINAL'!F142</f>
        <v>1.5</v>
      </c>
      <c r="Z145" s="237">
        <f>'M3-FINAL'!G142</f>
        <v>3.75</v>
      </c>
      <c r="AA145" s="237">
        <f>'M3-FINAL'!H142</f>
        <v>10.25</v>
      </c>
      <c r="AB145" s="237">
        <f>'M3-FINAL'!I142</f>
        <v>12</v>
      </c>
      <c r="AC145" s="237">
        <f>'M3-FINAL'!J142</f>
        <v>12</v>
      </c>
      <c r="AD145" s="237">
        <f>'M3-FINAL'!K142</f>
        <v>7.875</v>
      </c>
      <c r="AE145" s="237" t="str">
        <f t="shared" si="42"/>
        <v>NV</v>
      </c>
      <c r="AF145" s="237">
        <f>'M4_FINAL '!E141</f>
        <v>6.75</v>
      </c>
      <c r="AG145" s="237" t="str">
        <f>IF('M4_FINAL '!F141="","",'M4_FINAL '!F141)</f>
        <v/>
      </c>
      <c r="AH145" s="237">
        <f>'M4_FINAL '!G141</f>
        <v>6.75</v>
      </c>
      <c r="AI145" s="237">
        <f>'M4_FINAL '!H141</f>
        <v>2.5</v>
      </c>
      <c r="AJ145" s="237" t="str">
        <f>IF('M4_FINAL '!I141="","",'M4_FINAL '!I141)</f>
        <v/>
      </c>
      <c r="AK145" s="237">
        <f>'M4_FINAL '!J141</f>
        <v>2.5</v>
      </c>
      <c r="AL145" s="237">
        <f>'M4_FINAL '!K141</f>
        <v>4.8800000000000008</v>
      </c>
      <c r="AM145" s="237" t="str">
        <f t="shared" si="43"/>
        <v>NV</v>
      </c>
      <c r="AN145" s="237">
        <f>'M5-FINAL'!D140</f>
        <v>13.5</v>
      </c>
      <c r="AO145" s="237" t="str">
        <f>'M5-FINAL'!E140</f>
        <v/>
      </c>
      <c r="AP145" s="237">
        <f>'M5-FINAL'!F140</f>
        <v>13.5</v>
      </c>
      <c r="AQ145" s="237">
        <f>'M5-FINAL'!G140</f>
        <v>15.5</v>
      </c>
      <c r="AR145" s="237" t="str">
        <f>'M5-FINAL'!H140</f>
        <v/>
      </c>
      <c r="AS145" s="237">
        <f>'M5-FINAL'!I140</f>
        <v>15.5</v>
      </c>
      <c r="AT145" s="237">
        <f>'M5-FINAL'!J140</f>
        <v>10.5</v>
      </c>
      <c r="AU145" s="237" t="str">
        <f>'M5-FINAL'!K140</f>
        <v/>
      </c>
      <c r="AV145" s="237">
        <f>'M5-FINAL'!L140</f>
        <v>10.5</v>
      </c>
      <c r="AW145" s="237">
        <f>'M5-FINAL'!M140</f>
        <v>13.14</v>
      </c>
      <c r="AX145" s="237" t="str">
        <f t="shared" si="44"/>
        <v>V</v>
      </c>
      <c r="AY145" s="237">
        <f>'M6-FINAL'!D140</f>
        <v>12</v>
      </c>
      <c r="AZ145" s="237" t="str">
        <f>'M6-FINAL'!E140</f>
        <v/>
      </c>
      <c r="BA145" s="237">
        <f>'M6-FINAL'!F140</f>
        <v>12</v>
      </c>
      <c r="BB145" s="237">
        <f>'M6-FINAL'!G140</f>
        <v>12</v>
      </c>
      <c r="BC145" s="237" t="str">
        <f>'M6-FINAL'!H140</f>
        <v/>
      </c>
      <c r="BD145" s="237">
        <f>'M6-FINAL'!I140</f>
        <v>12</v>
      </c>
      <c r="BE145" s="237">
        <f>'M6-FINAL'!J140</f>
        <v>14</v>
      </c>
      <c r="BF145" s="237" t="str">
        <f>'M6-FINAL'!K140</f>
        <v/>
      </c>
      <c r="BG145" s="237">
        <f>'M6-FINAL'!L140</f>
        <v>14</v>
      </c>
      <c r="BH145" s="237">
        <f>'M6-FINAL'!M140</f>
        <v>12.600000000000001</v>
      </c>
      <c r="BI145" s="237" t="str">
        <f t="shared" si="45"/>
        <v>V</v>
      </c>
      <c r="BJ145" s="237">
        <f>M7_FINAL!E142</f>
        <v>18.5</v>
      </c>
      <c r="BK145" s="237" t="str">
        <f>M7_FINAL!F142</f>
        <v/>
      </c>
      <c r="BL145" s="237">
        <f>M7_FINAL!G142</f>
        <v>18.5</v>
      </c>
      <c r="BM145" s="237">
        <f>M7_FINAL!H142</f>
        <v>18</v>
      </c>
      <c r="BN145" s="237" t="str">
        <f>M7_FINAL!I142</f>
        <v/>
      </c>
      <c r="BO145" s="237">
        <f>M7_FINAL!J142</f>
        <v>18</v>
      </c>
      <c r="BP145" s="237">
        <f>M7_FINAL!K142</f>
        <v>18.220000000000002</v>
      </c>
      <c r="BQ145" s="237" t="str">
        <f t="shared" si="46"/>
        <v>V</v>
      </c>
      <c r="BR145" s="237">
        <f>M8FINAL!E142</f>
        <v>19</v>
      </c>
      <c r="BS145" s="237" t="str">
        <f>M8FINAL!F142</f>
        <v/>
      </c>
      <c r="BT145" s="237">
        <f>M8FINAL!G142</f>
        <v>19</v>
      </c>
      <c r="BU145" s="237">
        <f>M8FINAL!H142</f>
        <v>14.5</v>
      </c>
      <c r="BV145" s="237" t="str">
        <f>M8FINAL!I142</f>
        <v/>
      </c>
      <c r="BW145" s="237">
        <f>M8FINAL!J142</f>
        <v>14.5</v>
      </c>
      <c r="BX145" s="237">
        <f>M8FINAL!K142</f>
        <v>16.75</v>
      </c>
      <c r="BY145" s="237" t="str">
        <f t="shared" si="47"/>
        <v>V</v>
      </c>
      <c r="BZ145" s="237">
        <f t="shared" si="48"/>
        <v>12.045625000000001</v>
      </c>
      <c r="CA145" s="272" t="s">
        <v>631</v>
      </c>
      <c r="CB145" s="275" t="s">
        <v>363</v>
      </c>
      <c r="CC145" s="258">
        <v>137</v>
      </c>
    </row>
    <row r="146" spans="2:81">
      <c r="B146" s="101">
        <v>138</v>
      </c>
      <c r="C146" s="129" t="s">
        <v>306</v>
      </c>
      <c r="D146" s="128" t="s">
        <v>305</v>
      </c>
      <c r="E146" s="237">
        <f>'M1 FINAL'!D173</f>
        <v>12.2</v>
      </c>
      <c r="F146" s="237" t="str">
        <f>'M1 FINAL'!E173</f>
        <v/>
      </c>
      <c r="G146" s="237">
        <f>'M1 FINAL'!F173</f>
        <v>12.2</v>
      </c>
      <c r="H146" s="237">
        <f>'M1 FINAL'!G173</f>
        <v>9</v>
      </c>
      <c r="I146" s="237">
        <f>'M1 FINAL'!H173</f>
        <v>0</v>
      </c>
      <c r="J146" s="237">
        <f>'M1 FINAL'!I173</f>
        <v>9</v>
      </c>
      <c r="K146" s="237">
        <f>'M1 FINAL'!J173</f>
        <v>11</v>
      </c>
      <c r="L146" s="237">
        <f>'M1 FINAL'!K173</f>
        <v>0</v>
      </c>
      <c r="M146" s="237">
        <f>'M1 FINAL'!L173</f>
        <v>11</v>
      </c>
      <c r="N146" s="237">
        <f>'M1 FINAL'!M173</f>
        <v>10.7</v>
      </c>
      <c r="O146" s="237" t="str">
        <f t="shared" si="40"/>
        <v>VPC</v>
      </c>
      <c r="P146" s="237">
        <f>'M2 FINAL'!D173</f>
        <v>12.75</v>
      </c>
      <c r="Q146" s="237" t="str">
        <f>'M2 FINAL'!E173</f>
        <v/>
      </c>
      <c r="R146" s="237">
        <f>'M2 FINAL'!F173</f>
        <v>12.75</v>
      </c>
      <c r="S146" s="237">
        <f>'M2 FINAL'!G173</f>
        <v>7</v>
      </c>
      <c r="T146" s="237">
        <f>'M2 FINAL'!H173</f>
        <v>0</v>
      </c>
      <c r="U146" s="237">
        <f>'M2 FINAL'!I173</f>
        <v>7</v>
      </c>
      <c r="V146" s="237">
        <f>'M2 FINAL'!J173</f>
        <v>10.220000000000001</v>
      </c>
      <c r="W146" s="237" t="str">
        <f t="shared" si="41"/>
        <v>VPC</v>
      </c>
      <c r="X146" s="237">
        <f>'M3-FINAL'!E175</f>
        <v>5.625</v>
      </c>
      <c r="Y146" s="237">
        <f>'M3-FINAL'!F175</f>
        <v>0</v>
      </c>
      <c r="Z146" s="237">
        <f>'M3-FINAL'!G175</f>
        <v>5.625</v>
      </c>
      <c r="AA146" s="237">
        <f>'M3-FINAL'!H175</f>
        <v>12.75</v>
      </c>
      <c r="AB146" s="237" t="str">
        <f>'M3-FINAL'!I175</f>
        <v/>
      </c>
      <c r="AC146" s="237">
        <f>'M3-FINAL'!J175</f>
        <v>12.75</v>
      </c>
      <c r="AD146" s="237">
        <f>'M3-FINAL'!K175</f>
        <v>9.1875</v>
      </c>
      <c r="AE146" s="237" t="str">
        <f t="shared" si="42"/>
        <v>NV</v>
      </c>
      <c r="AF146" s="237">
        <f>'M4_FINAL '!E174</f>
        <v>9</v>
      </c>
      <c r="AG146" s="237">
        <f>IF('M4_FINAL '!F174="","",'M4_FINAL '!F174)</f>
        <v>0</v>
      </c>
      <c r="AH146" s="237">
        <f>'M4_FINAL '!G174</f>
        <v>9</v>
      </c>
      <c r="AI146" s="237">
        <f>'M4_FINAL '!H174</f>
        <v>12</v>
      </c>
      <c r="AJ146" s="237" t="str">
        <f>IF('M4_FINAL '!I174="","",'M4_FINAL '!I174)</f>
        <v/>
      </c>
      <c r="AK146" s="237">
        <f>'M4_FINAL '!J174</f>
        <v>12</v>
      </c>
      <c r="AL146" s="237">
        <f>'M4_FINAL '!K174</f>
        <v>10.32</v>
      </c>
      <c r="AM146" s="237" t="str">
        <f t="shared" si="43"/>
        <v>VPC</v>
      </c>
      <c r="AN146" s="237">
        <f>'M5-FINAL'!D173</f>
        <v>13</v>
      </c>
      <c r="AO146" s="237" t="str">
        <f>'M5-FINAL'!E173</f>
        <v/>
      </c>
      <c r="AP146" s="237">
        <f>'M5-FINAL'!F173</f>
        <v>13</v>
      </c>
      <c r="AQ146" s="237">
        <f>'M5-FINAL'!G173</f>
        <v>15</v>
      </c>
      <c r="AR146" s="237" t="str">
        <f>'M5-FINAL'!H173</f>
        <v/>
      </c>
      <c r="AS146" s="237">
        <f>'M5-FINAL'!I173</f>
        <v>15</v>
      </c>
      <c r="AT146" s="237">
        <f>'M5-FINAL'!J173</f>
        <v>15</v>
      </c>
      <c r="AU146" s="237" t="str">
        <f>'M5-FINAL'!K173</f>
        <v/>
      </c>
      <c r="AV146" s="237">
        <f>'M5-FINAL'!L173</f>
        <v>15</v>
      </c>
      <c r="AW146" s="237">
        <f>'M5-FINAL'!M173</f>
        <v>14.34</v>
      </c>
      <c r="AX146" s="237" t="str">
        <f t="shared" si="44"/>
        <v>V</v>
      </c>
      <c r="AY146" s="237">
        <f>'M6-FINAL'!D173</f>
        <v>9.5</v>
      </c>
      <c r="AZ146" s="237">
        <f>'M6-FINAL'!E173</f>
        <v>12</v>
      </c>
      <c r="BA146" s="237">
        <f>'M6-FINAL'!F173</f>
        <v>12</v>
      </c>
      <c r="BB146" s="237">
        <f>'M6-FINAL'!G173</f>
        <v>9.5</v>
      </c>
      <c r="BC146" s="237">
        <f>'M6-FINAL'!H173</f>
        <v>12</v>
      </c>
      <c r="BD146" s="237">
        <f>'M6-FINAL'!I173</f>
        <v>12</v>
      </c>
      <c r="BE146" s="237">
        <f>'M6-FINAL'!J173</f>
        <v>12.5</v>
      </c>
      <c r="BF146" s="237" t="str">
        <f>'M6-FINAL'!K173</f>
        <v/>
      </c>
      <c r="BG146" s="237">
        <f>'M6-FINAL'!L173</f>
        <v>12.5</v>
      </c>
      <c r="BH146" s="237">
        <f>'M6-FINAL'!M173</f>
        <v>12.15</v>
      </c>
      <c r="BI146" s="237" t="str">
        <f t="shared" si="45"/>
        <v>VAR</v>
      </c>
      <c r="BJ146" s="237">
        <f>M7_FINAL!E175</f>
        <v>18.5</v>
      </c>
      <c r="BK146" s="237" t="str">
        <f>M7_FINAL!F175</f>
        <v/>
      </c>
      <c r="BL146" s="237">
        <f>M7_FINAL!G175</f>
        <v>18.5</v>
      </c>
      <c r="BM146" s="237">
        <f>M7_FINAL!H175</f>
        <v>14</v>
      </c>
      <c r="BN146" s="237" t="str">
        <f>M7_FINAL!I175</f>
        <v/>
      </c>
      <c r="BO146" s="237">
        <f>M7_FINAL!J175</f>
        <v>14</v>
      </c>
      <c r="BP146" s="237">
        <f>M7_FINAL!K175</f>
        <v>15.98</v>
      </c>
      <c r="BQ146" s="237" t="str">
        <f t="shared" si="46"/>
        <v>V</v>
      </c>
      <c r="BR146" s="237">
        <f>M8FINAL!E175</f>
        <v>20</v>
      </c>
      <c r="BS146" s="237" t="str">
        <f>M8FINAL!F175</f>
        <v/>
      </c>
      <c r="BT146" s="237">
        <f>M8FINAL!G175</f>
        <v>20</v>
      </c>
      <c r="BU146" s="237">
        <f>M8FINAL!H175</f>
        <v>6.75</v>
      </c>
      <c r="BV146" s="237" t="str">
        <f>M8FINAL!I175</f>
        <v/>
      </c>
      <c r="BW146" s="237">
        <f>M8FINAL!J175</f>
        <v>6.75</v>
      </c>
      <c r="BX146" s="237">
        <f>M8FINAL!K175</f>
        <v>13.375</v>
      </c>
      <c r="BY146" s="237" t="str">
        <f t="shared" si="47"/>
        <v>V</v>
      </c>
      <c r="BZ146" s="237">
        <f t="shared" si="48"/>
        <v>12.034062500000001</v>
      </c>
      <c r="CA146" s="272" t="s">
        <v>632</v>
      </c>
      <c r="CB146" s="275" t="s">
        <v>306</v>
      </c>
      <c r="CC146" s="258">
        <v>138</v>
      </c>
    </row>
    <row r="147" spans="2:81">
      <c r="B147" s="102">
        <v>139</v>
      </c>
      <c r="C147" s="129" t="s">
        <v>413</v>
      </c>
      <c r="D147" s="128" t="s">
        <v>412</v>
      </c>
      <c r="E147" s="237">
        <f>'M1 FINAL'!D113</f>
        <v>13.3</v>
      </c>
      <c r="F147" s="237" t="str">
        <f>'M1 FINAL'!E113</f>
        <v/>
      </c>
      <c r="G147" s="237">
        <f>'M1 FINAL'!F113</f>
        <v>13.3</v>
      </c>
      <c r="H147" s="237">
        <f>'M1 FINAL'!G113</f>
        <v>9</v>
      </c>
      <c r="I147" s="237" t="str">
        <f>'M1 FINAL'!H113</f>
        <v/>
      </c>
      <c r="J147" s="237">
        <f>'M1 FINAL'!I113</f>
        <v>9</v>
      </c>
      <c r="K147" s="237">
        <f>'M1 FINAL'!J113</f>
        <v>15.5</v>
      </c>
      <c r="L147" s="237" t="str">
        <f>'M1 FINAL'!K113</f>
        <v/>
      </c>
      <c r="M147" s="237">
        <f>'M1 FINAL'!L113</f>
        <v>15.5</v>
      </c>
      <c r="N147" s="237">
        <f>'M1 FINAL'!M113</f>
        <v>12.237500000000001</v>
      </c>
      <c r="O147" s="237" t="str">
        <f t="shared" si="40"/>
        <v>V</v>
      </c>
      <c r="P147" s="237">
        <f>'M2 FINAL'!D113</f>
        <v>9.5</v>
      </c>
      <c r="Q147" s="237">
        <f>'M2 FINAL'!E113</f>
        <v>18</v>
      </c>
      <c r="R147" s="237">
        <f>'M2 FINAL'!F113</f>
        <v>12</v>
      </c>
      <c r="S147" s="237">
        <f>'M2 FINAL'!G113</f>
        <v>2.5</v>
      </c>
      <c r="T147" s="237">
        <f>'M2 FINAL'!H113</f>
        <v>11</v>
      </c>
      <c r="U147" s="237">
        <f>'M2 FINAL'!I113</f>
        <v>11</v>
      </c>
      <c r="V147" s="237">
        <f>'M2 FINAL'!J113</f>
        <v>11.56</v>
      </c>
      <c r="W147" s="237" t="str">
        <f t="shared" si="41"/>
        <v>NV</v>
      </c>
      <c r="X147" s="237">
        <f>'M3-FINAL'!E115</f>
        <v>1.75</v>
      </c>
      <c r="Y147" s="237">
        <f>'M3-FINAL'!F115</f>
        <v>5.5</v>
      </c>
      <c r="Z147" s="237">
        <f>'M3-FINAL'!G115</f>
        <v>5.5</v>
      </c>
      <c r="AA147" s="237">
        <f>'M3-FINAL'!H115</f>
        <v>13.5</v>
      </c>
      <c r="AB147" s="237" t="str">
        <f>'M3-FINAL'!I115</f>
        <v/>
      </c>
      <c r="AC147" s="237">
        <f>'M3-FINAL'!J115</f>
        <v>13.5</v>
      </c>
      <c r="AD147" s="237">
        <f>'M3-FINAL'!K115</f>
        <v>9.5</v>
      </c>
      <c r="AE147" s="237" t="str">
        <f t="shared" si="42"/>
        <v>NV</v>
      </c>
      <c r="AF147" s="237">
        <f>'M4_FINAL '!E114</f>
        <v>2.375</v>
      </c>
      <c r="AG147" s="237" t="str">
        <f>IF('M4_FINAL '!F114="","",'M4_FINAL '!F114)</f>
        <v/>
      </c>
      <c r="AH147" s="237">
        <f>'M4_FINAL '!G114</f>
        <v>2.375</v>
      </c>
      <c r="AI147" s="237">
        <f>'M4_FINAL '!H114</f>
        <v>4</v>
      </c>
      <c r="AJ147" s="237" t="str">
        <f>IF('M4_FINAL '!I114="","",'M4_FINAL '!I114)</f>
        <v/>
      </c>
      <c r="AK147" s="237">
        <f>'M4_FINAL '!J114</f>
        <v>4</v>
      </c>
      <c r="AL147" s="237">
        <f>'M4_FINAL '!K114</f>
        <v>3.09</v>
      </c>
      <c r="AM147" s="237" t="str">
        <f t="shared" si="43"/>
        <v>NV</v>
      </c>
      <c r="AN147" s="237">
        <f>'M5-FINAL'!D113</f>
        <v>14.600000000000001</v>
      </c>
      <c r="AO147" s="237" t="str">
        <f>'M5-FINAL'!E113</f>
        <v/>
      </c>
      <c r="AP147" s="237">
        <f>'M5-FINAL'!F113</f>
        <v>14.600000000000001</v>
      </c>
      <c r="AQ147" s="237">
        <f>'M5-FINAL'!G113</f>
        <v>14.5</v>
      </c>
      <c r="AR147" s="237" t="str">
        <f>'M5-FINAL'!H113</f>
        <v/>
      </c>
      <c r="AS147" s="237">
        <f>'M5-FINAL'!I113</f>
        <v>14.5</v>
      </c>
      <c r="AT147" s="237">
        <f>'M5-FINAL'!J113</f>
        <v>15</v>
      </c>
      <c r="AU147" s="237" t="str">
        <f>'M5-FINAL'!K113</f>
        <v/>
      </c>
      <c r="AV147" s="237">
        <f>'M5-FINAL'!L113</f>
        <v>15</v>
      </c>
      <c r="AW147" s="237">
        <f>'M5-FINAL'!M113</f>
        <v>14.703000000000003</v>
      </c>
      <c r="AX147" s="237" t="str">
        <f t="shared" si="44"/>
        <v>V</v>
      </c>
      <c r="AY147" s="237">
        <f>'M6-FINAL'!D113</f>
        <v>12.5</v>
      </c>
      <c r="AZ147" s="237" t="str">
        <f>'M6-FINAL'!E113</f>
        <v/>
      </c>
      <c r="BA147" s="237">
        <f>'M6-FINAL'!F113</f>
        <v>12.5</v>
      </c>
      <c r="BB147" s="237">
        <f>'M6-FINAL'!G113</f>
        <v>12.5</v>
      </c>
      <c r="BC147" s="237" t="str">
        <f>'M6-FINAL'!H113</f>
        <v/>
      </c>
      <c r="BD147" s="237">
        <f>'M6-FINAL'!I113</f>
        <v>12.5</v>
      </c>
      <c r="BE147" s="237">
        <f>'M6-FINAL'!J113</f>
        <v>13.5</v>
      </c>
      <c r="BF147" s="237" t="str">
        <f>'M6-FINAL'!K113</f>
        <v/>
      </c>
      <c r="BG147" s="237">
        <f>'M6-FINAL'!L113</f>
        <v>13.5</v>
      </c>
      <c r="BH147" s="237">
        <f>'M6-FINAL'!M113</f>
        <v>12.8</v>
      </c>
      <c r="BI147" s="237" t="str">
        <f t="shared" si="45"/>
        <v>V</v>
      </c>
      <c r="BJ147" s="237">
        <f>M7_FINAL!E115</f>
        <v>18</v>
      </c>
      <c r="BK147" s="237" t="str">
        <f>M7_FINAL!F115</f>
        <v/>
      </c>
      <c r="BL147" s="237">
        <f>M7_FINAL!G115</f>
        <v>18</v>
      </c>
      <c r="BM147" s="237">
        <f>M7_FINAL!H115</f>
        <v>14</v>
      </c>
      <c r="BN147" s="237" t="str">
        <f>M7_FINAL!I115</f>
        <v/>
      </c>
      <c r="BO147" s="237">
        <f>M7_FINAL!J115</f>
        <v>14</v>
      </c>
      <c r="BP147" s="237">
        <f>M7_FINAL!K115</f>
        <v>15.760000000000002</v>
      </c>
      <c r="BQ147" s="237" t="str">
        <f t="shared" si="46"/>
        <v>V</v>
      </c>
      <c r="BR147" s="237">
        <f>M8FINAL!E115</f>
        <v>20</v>
      </c>
      <c r="BS147" s="237" t="str">
        <f>M8FINAL!F115</f>
        <v/>
      </c>
      <c r="BT147" s="237">
        <f>M8FINAL!G115</f>
        <v>20</v>
      </c>
      <c r="BU147" s="237">
        <f>M8FINAL!H115</f>
        <v>11.75</v>
      </c>
      <c r="BV147" s="237" t="str">
        <f>M8FINAL!I115</f>
        <v/>
      </c>
      <c r="BW147" s="237">
        <f>M8FINAL!J115</f>
        <v>11.75</v>
      </c>
      <c r="BX147" s="237">
        <f>M8FINAL!K115</f>
        <v>15.875</v>
      </c>
      <c r="BY147" s="237" t="str">
        <f t="shared" si="47"/>
        <v>V</v>
      </c>
      <c r="BZ147" s="237">
        <f t="shared" si="48"/>
        <v>11.940687500000001</v>
      </c>
      <c r="CA147" s="272" t="s">
        <v>633</v>
      </c>
      <c r="CB147" s="275" t="s">
        <v>413</v>
      </c>
      <c r="CC147" s="258">
        <v>139</v>
      </c>
    </row>
    <row r="148" spans="2:81">
      <c r="B148" s="101">
        <v>140</v>
      </c>
      <c r="C148" s="130" t="s">
        <v>385</v>
      </c>
      <c r="D148" s="128" t="s">
        <v>384</v>
      </c>
      <c r="E148" s="237">
        <f>'M1 FINAL'!D127</f>
        <v>9.8000000000000007</v>
      </c>
      <c r="F148" s="237">
        <f>'M1 FINAL'!E127</f>
        <v>12</v>
      </c>
      <c r="G148" s="237">
        <f>'M1 FINAL'!F127</f>
        <v>12</v>
      </c>
      <c r="H148" s="237">
        <f>'M1 FINAL'!G127</f>
        <v>10</v>
      </c>
      <c r="I148" s="237">
        <f>'M1 FINAL'!H127</f>
        <v>12</v>
      </c>
      <c r="J148" s="237">
        <f>'M1 FINAL'!I127</f>
        <v>12</v>
      </c>
      <c r="K148" s="237">
        <f>'M1 FINAL'!J127</f>
        <v>10</v>
      </c>
      <c r="L148" s="237">
        <f>'M1 FINAL'!K127</f>
        <v>14</v>
      </c>
      <c r="M148" s="237">
        <f>'M1 FINAL'!L127</f>
        <v>12</v>
      </c>
      <c r="N148" s="237">
        <f>'M1 FINAL'!M127</f>
        <v>12</v>
      </c>
      <c r="O148" s="237" t="str">
        <f t="shared" si="40"/>
        <v>VAR</v>
      </c>
      <c r="P148" s="237">
        <f>'M2 FINAL'!D127</f>
        <v>7.25</v>
      </c>
      <c r="Q148" s="237" t="str">
        <f>'M2 FINAL'!E127</f>
        <v/>
      </c>
      <c r="R148" s="237">
        <f>'M2 FINAL'!F127</f>
        <v>7.25</v>
      </c>
      <c r="S148" s="237">
        <f>'M2 FINAL'!G127</f>
        <v>3</v>
      </c>
      <c r="T148" s="237" t="str">
        <f>'M2 FINAL'!H127</f>
        <v/>
      </c>
      <c r="U148" s="237">
        <f>'M2 FINAL'!I127</f>
        <v>3</v>
      </c>
      <c r="V148" s="237">
        <f>'M2 FINAL'!J127</f>
        <v>5.3800000000000008</v>
      </c>
      <c r="W148" s="237" t="str">
        <f t="shared" si="41"/>
        <v>NV</v>
      </c>
      <c r="X148" s="237">
        <f>'M3-FINAL'!E129</f>
        <v>3.5</v>
      </c>
      <c r="Y148" s="237">
        <f>'M3-FINAL'!F129</f>
        <v>2.75</v>
      </c>
      <c r="Z148" s="237">
        <f>'M3-FINAL'!G129</f>
        <v>3.5</v>
      </c>
      <c r="AA148" s="237">
        <f>'M3-FINAL'!H129</f>
        <v>11.75</v>
      </c>
      <c r="AB148" s="237">
        <f>'M3-FINAL'!I129</f>
        <v>12</v>
      </c>
      <c r="AC148" s="237">
        <f>'M3-FINAL'!J129</f>
        <v>12</v>
      </c>
      <c r="AD148" s="237">
        <f>'M3-FINAL'!K129</f>
        <v>7.75</v>
      </c>
      <c r="AE148" s="237" t="str">
        <f t="shared" si="42"/>
        <v>NV</v>
      </c>
      <c r="AF148" s="237">
        <f>'M4_FINAL '!E128</f>
        <v>5.25</v>
      </c>
      <c r="AG148" s="237">
        <f>IF('M4_FINAL '!F128="","",'M4_FINAL '!F128)</f>
        <v>12</v>
      </c>
      <c r="AH148" s="237">
        <f>'M4_FINAL '!G128</f>
        <v>12</v>
      </c>
      <c r="AI148" s="237">
        <f>'M4_FINAL '!H128</f>
        <v>6.5</v>
      </c>
      <c r="AJ148" s="237" t="str">
        <f>IF('M4_FINAL '!I128="","",'M4_FINAL '!I128)</f>
        <v/>
      </c>
      <c r="AK148" s="237">
        <f>'M4_FINAL '!J128</f>
        <v>6.5</v>
      </c>
      <c r="AL148" s="237">
        <f>'M4_FINAL '!K128</f>
        <v>9.58</v>
      </c>
      <c r="AM148" s="237" t="str">
        <f t="shared" si="43"/>
        <v>NV</v>
      </c>
      <c r="AN148" s="237">
        <f>'M5-FINAL'!D127</f>
        <v>14.4</v>
      </c>
      <c r="AO148" s="237" t="str">
        <f>'M5-FINAL'!E127</f>
        <v/>
      </c>
      <c r="AP148" s="237">
        <f>'M5-FINAL'!F127</f>
        <v>14.4</v>
      </c>
      <c r="AQ148" s="237">
        <f>'M5-FINAL'!G127</f>
        <v>15</v>
      </c>
      <c r="AR148" s="237" t="str">
        <f>'M5-FINAL'!H127</f>
        <v/>
      </c>
      <c r="AS148" s="237">
        <f>'M5-FINAL'!I127</f>
        <v>15</v>
      </c>
      <c r="AT148" s="237">
        <f>'M5-FINAL'!J127</f>
        <v>14</v>
      </c>
      <c r="AU148" s="237" t="str">
        <f>'M5-FINAL'!K127</f>
        <v/>
      </c>
      <c r="AV148" s="237">
        <f>'M5-FINAL'!L127</f>
        <v>14</v>
      </c>
      <c r="AW148" s="237">
        <f>'M5-FINAL'!M127</f>
        <v>14.462000000000003</v>
      </c>
      <c r="AX148" s="237" t="str">
        <f t="shared" si="44"/>
        <v>V</v>
      </c>
      <c r="AY148" s="237">
        <f>'M6-FINAL'!D127</f>
        <v>13</v>
      </c>
      <c r="AZ148" s="237" t="str">
        <f>'M6-FINAL'!E127</f>
        <v/>
      </c>
      <c r="BA148" s="237">
        <f>'M6-FINAL'!F127</f>
        <v>13</v>
      </c>
      <c r="BB148" s="237">
        <f>'M6-FINAL'!G127</f>
        <v>13</v>
      </c>
      <c r="BC148" s="237" t="str">
        <f>'M6-FINAL'!H127</f>
        <v/>
      </c>
      <c r="BD148" s="237">
        <f>'M6-FINAL'!I127</f>
        <v>13</v>
      </c>
      <c r="BE148" s="237">
        <f>'M6-FINAL'!J127</f>
        <v>12</v>
      </c>
      <c r="BF148" s="237" t="str">
        <f>'M6-FINAL'!K127</f>
        <v/>
      </c>
      <c r="BG148" s="237">
        <f>'M6-FINAL'!L127</f>
        <v>12</v>
      </c>
      <c r="BH148" s="237">
        <f>'M6-FINAL'!M127</f>
        <v>12.7</v>
      </c>
      <c r="BI148" s="237" t="str">
        <f t="shared" si="45"/>
        <v>V</v>
      </c>
      <c r="BJ148" s="237">
        <f>M7_FINAL!E129</f>
        <v>17.5</v>
      </c>
      <c r="BK148" s="237" t="str">
        <f>M7_FINAL!F129</f>
        <v/>
      </c>
      <c r="BL148" s="237">
        <f>M7_FINAL!G129</f>
        <v>17.5</v>
      </c>
      <c r="BM148" s="237">
        <f>M7_FINAL!H129</f>
        <v>15.5</v>
      </c>
      <c r="BN148" s="237" t="str">
        <f>M7_FINAL!I129</f>
        <v/>
      </c>
      <c r="BO148" s="237">
        <f>M7_FINAL!J129</f>
        <v>15.5</v>
      </c>
      <c r="BP148" s="237">
        <f>M7_FINAL!K129</f>
        <v>16.380000000000003</v>
      </c>
      <c r="BQ148" s="237" t="str">
        <f t="shared" si="46"/>
        <v>V</v>
      </c>
      <c r="BR148" s="237">
        <f>M8FINAL!E129</f>
        <v>20</v>
      </c>
      <c r="BS148" s="237" t="str">
        <f>M8FINAL!F129</f>
        <v/>
      </c>
      <c r="BT148" s="237">
        <f>M8FINAL!G129</f>
        <v>20</v>
      </c>
      <c r="BU148" s="237">
        <f>M8FINAL!H129</f>
        <v>14</v>
      </c>
      <c r="BV148" s="237" t="str">
        <f>M8FINAL!I129</f>
        <v/>
      </c>
      <c r="BW148" s="237">
        <f>M8FINAL!J129</f>
        <v>14</v>
      </c>
      <c r="BX148" s="237">
        <f>M8FINAL!K129</f>
        <v>17</v>
      </c>
      <c r="BY148" s="237" t="str">
        <f t="shared" si="47"/>
        <v>V</v>
      </c>
      <c r="BZ148" s="237">
        <f t="shared" si="48"/>
        <v>11.906500000000001</v>
      </c>
      <c r="CA148" s="272" t="s">
        <v>633</v>
      </c>
      <c r="CB148" s="274" t="s">
        <v>385</v>
      </c>
      <c r="CC148" s="258">
        <v>140</v>
      </c>
    </row>
    <row r="149" spans="2:81">
      <c r="B149" s="102">
        <v>141</v>
      </c>
      <c r="C149" s="130" t="s">
        <v>512</v>
      </c>
      <c r="D149" s="128" t="s">
        <v>386</v>
      </c>
      <c r="E149" s="237">
        <f>'M1 FINAL'!D50</f>
        <v>10.199999999999999</v>
      </c>
      <c r="F149" s="237" t="str">
        <f>'M1 FINAL'!E50</f>
        <v/>
      </c>
      <c r="G149" s="237">
        <f>'M1 FINAL'!F50</f>
        <v>10.199999999999999</v>
      </c>
      <c r="H149" s="237">
        <f>'M1 FINAL'!G50</f>
        <v>14</v>
      </c>
      <c r="I149" s="237" t="str">
        <f>'M1 FINAL'!H50</f>
        <v/>
      </c>
      <c r="J149" s="237">
        <f>'M1 FINAL'!I50</f>
        <v>14</v>
      </c>
      <c r="K149" s="237">
        <f>'M1 FINAL'!J50</f>
        <v>12.5</v>
      </c>
      <c r="L149" s="237" t="str">
        <f>'M1 FINAL'!K50</f>
        <v/>
      </c>
      <c r="M149" s="237">
        <f>'M1 FINAL'!L50</f>
        <v>12.5</v>
      </c>
      <c r="N149" s="237">
        <f>'M1 FINAL'!M50</f>
        <v>12.2</v>
      </c>
      <c r="O149" s="237" t="str">
        <f t="shared" si="40"/>
        <v>V</v>
      </c>
      <c r="P149" s="237">
        <f>'M2 FINAL'!D50</f>
        <v>13.25</v>
      </c>
      <c r="Q149" s="237" t="str">
        <f>'M2 FINAL'!E50</f>
        <v/>
      </c>
      <c r="R149" s="237">
        <f>'M2 FINAL'!F50</f>
        <v>13.25</v>
      </c>
      <c r="S149" s="237">
        <f>'M2 FINAL'!G50</f>
        <v>5</v>
      </c>
      <c r="T149" s="237">
        <f>'M2 FINAL'!H50</f>
        <v>0</v>
      </c>
      <c r="U149" s="237">
        <f>'M2 FINAL'!I50</f>
        <v>5</v>
      </c>
      <c r="V149" s="237">
        <f>'M2 FINAL'!J50</f>
        <v>9.620000000000001</v>
      </c>
      <c r="W149" s="237" t="str">
        <f t="shared" si="41"/>
        <v>NV</v>
      </c>
      <c r="X149" s="237">
        <f>'M3-FINAL'!E52</f>
        <v>0.75</v>
      </c>
      <c r="Y149" s="237" t="str">
        <f>'M3-FINAL'!F52</f>
        <v/>
      </c>
      <c r="Z149" s="237">
        <f>'M3-FINAL'!G52</f>
        <v>0.75</v>
      </c>
      <c r="AA149" s="237">
        <f>'M3-FINAL'!H52</f>
        <v>10</v>
      </c>
      <c r="AB149" s="237" t="str">
        <f>'M3-FINAL'!I52</f>
        <v/>
      </c>
      <c r="AC149" s="237">
        <f>'M3-FINAL'!J52</f>
        <v>10</v>
      </c>
      <c r="AD149" s="237">
        <f>'M3-FINAL'!K52</f>
        <v>5.375</v>
      </c>
      <c r="AE149" s="237" t="str">
        <f t="shared" si="42"/>
        <v>NV</v>
      </c>
      <c r="AF149" s="237">
        <f>'M4_FINAL '!E51</f>
        <v>9</v>
      </c>
      <c r="AG149" s="237">
        <f>IF('M4_FINAL '!F51="","",'M4_FINAL '!F51)</f>
        <v>12</v>
      </c>
      <c r="AH149" s="237">
        <f>'M4_FINAL '!G51</f>
        <v>12</v>
      </c>
      <c r="AI149" s="237">
        <f>'M4_FINAL '!H51</f>
        <v>7.25</v>
      </c>
      <c r="AJ149" s="237">
        <f>IF('M4_FINAL '!I51="","",'M4_FINAL '!I51)</f>
        <v>12</v>
      </c>
      <c r="AK149" s="237">
        <f>'M4_FINAL '!J51</f>
        <v>12</v>
      </c>
      <c r="AL149" s="237">
        <f>'M4_FINAL '!K51</f>
        <v>12</v>
      </c>
      <c r="AM149" s="237" t="str">
        <f t="shared" si="43"/>
        <v>VAR</v>
      </c>
      <c r="AN149" s="237">
        <f>'M5-FINAL'!D50</f>
        <v>12</v>
      </c>
      <c r="AO149" s="237" t="str">
        <f>'M5-FINAL'!E50</f>
        <v/>
      </c>
      <c r="AP149" s="237">
        <f>'M5-FINAL'!F50</f>
        <v>12</v>
      </c>
      <c r="AQ149" s="237">
        <f>'M5-FINAL'!G50</f>
        <v>15</v>
      </c>
      <c r="AR149" s="237" t="str">
        <f>'M5-FINAL'!H50</f>
        <v/>
      </c>
      <c r="AS149" s="237">
        <f>'M5-FINAL'!I50</f>
        <v>15</v>
      </c>
      <c r="AT149" s="237">
        <f>'M5-FINAL'!J50</f>
        <v>15</v>
      </c>
      <c r="AU149" s="237" t="str">
        <f>'M5-FINAL'!K50</f>
        <v/>
      </c>
      <c r="AV149" s="237">
        <f>'M5-FINAL'!L50</f>
        <v>15</v>
      </c>
      <c r="AW149" s="237">
        <f>'M5-FINAL'!M50</f>
        <v>14.010000000000002</v>
      </c>
      <c r="AX149" s="237" t="str">
        <f t="shared" si="44"/>
        <v>V</v>
      </c>
      <c r="AY149" s="237">
        <f>'M6-FINAL'!D50</f>
        <v>7.5</v>
      </c>
      <c r="AZ149" s="237">
        <f>'M6-FINAL'!E50</f>
        <v>0</v>
      </c>
      <c r="BA149" s="237">
        <f>'M6-FINAL'!F50</f>
        <v>7.5</v>
      </c>
      <c r="BB149" s="237">
        <f>'M6-FINAL'!G50</f>
        <v>7.5</v>
      </c>
      <c r="BC149" s="237">
        <f>'M6-FINAL'!H50</f>
        <v>0</v>
      </c>
      <c r="BD149" s="237">
        <f>'M6-FINAL'!I50</f>
        <v>7.5</v>
      </c>
      <c r="BE149" s="237">
        <f>'M6-FINAL'!J50</f>
        <v>12.5</v>
      </c>
      <c r="BF149" s="237" t="str">
        <f>'M6-FINAL'!K50</f>
        <v/>
      </c>
      <c r="BG149" s="237">
        <f>'M6-FINAL'!L50</f>
        <v>12.5</v>
      </c>
      <c r="BH149" s="237">
        <f>'M6-FINAL'!M50</f>
        <v>9</v>
      </c>
      <c r="BI149" s="237" t="str">
        <f t="shared" si="45"/>
        <v>NV</v>
      </c>
      <c r="BJ149" s="237">
        <f>M7_FINAL!E52</f>
        <v>18.5</v>
      </c>
      <c r="BK149" s="237" t="str">
        <f>M7_FINAL!F52</f>
        <v/>
      </c>
      <c r="BL149" s="237">
        <f>M7_FINAL!G52</f>
        <v>18.5</v>
      </c>
      <c r="BM149" s="237">
        <f>M7_FINAL!H52</f>
        <v>14.5</v>
      </c>
      <c r="BN149" s="237" t="str">
        <f>M7_FINAL!I52</f>
        <v/>
      </c>
      <c r="BO149" s="237">
        <f>M7_FINAL!J52</f>
        <v>14.5</v>
      </c>
      <c r="BP149" s="237">
        <f>M7_FINAL!K52</f>
        <v>16.260000000000002</v>
      </c>
      <c r="BQ149" s="237" t="str">
        <f t="shared" si="46"/>
        <v>V</v>
      </c>
      <c r="BR149" s="237">
        <f>M8FINAL!E52</f>
        <v>20</v>
      </c>
      <c r="BS149" s="237" t="str">
        <f>M8FINAL!F52</f>
        <v/>
      </c>
      <c r="BT149" s="237">
        <f>M8FINAL!G52</f>
        <v>20</v>
      </c>
      <c r="BU149" s="237">
        <f>M8FINAL!H52</f>
        <v>13.5</v>
      </c>
      <c r="BV149" s="237" t="str">
        <f>M8FINAL!I52</f>
        <v/>
      </c>
      <c r="BW149" s="237">
        <f>M8FINAL!J52</f>
        <v>13.5</v>
      </c>
      <c r="BX149" s="237">
        <f>M8FINAL!K52</f>
        <v>16.75</v>
      </c>
      <c r="BY149" s="237" t="str">
        <f t="shared" si="47"/>
        <v>V</v>
      </c>
      <c r="BZ149" s="237">
        <f t="shared" si="48"/>
        <v>11.901875</v>
      </c>
      <c r="CA149" s="272" t="s">
        <v>633</v>
      </c>
      <c r="CB149" s="274" t="s">
        <v>512</v>
      </c>
      <c r="CC149" s="258">
        <v>141</v>
      </c>
    </row>
    <row r="150" spans="2:81">
      <c r="B150" s="101">
        <v>142</v>
      </c>
      <c r="C150" s="129" t="s">
        <v>365</v>
      </c>
      <c r="D150" s="128" t="s">
        <v>364</v>
      </c>
      <c r="E150" s="237">
        <f>'M1 FINAL'!D139</f>
        <v>11</v>
      </c>
      <c r="F150" s="237">
        <f>'M1 FINAL'!E139</f>
        <v>12</v>
      </c>
      <c r="G150" s="237">
        <f>'M1 FINAL'!F139</f>
        <v>12</v>
      </c>
      <c r="H150" s="237">
        <f>'M1 FINAL'!G139</f>
        <v>8.5</v>
      </c>
      <c r="I150" s="237">
        <f>'M1 FINAL'!H139</f>
        <v>12</v>
      </c>
      <c r="J150" s="237">
        <f>'M1 FINAL'!I139</f>
        <v>12</v>
      </c>
      <c r="K150" s="237">
        <f>'M1 FINAL'!J139</f>
        <v>8</v>
      </c>
      <c r="L150" s="237">
        <f>'M1 FINAL'!K139</f>
        <v>10</v>
      </c>
      <c r="M150" s="237">
        <f>'M1 FINAL'!L139</f>
        <v>10</v>
      </c>
      <c r="N150" s="237">
        <f>'M1 FINAL'!M139</f>
        <v>11.5</v>
      </c>
      <c r="O150" s="237" t="str">
        <f t="shared" si="40"/>
        <v>NV</v>
      </c>
      <c r="P150" s="237">
        <f>'M2 FINAL'!D139</f>
        <v>7.25</v>
      </c>
      <c r="Q150" s="237">
        <f>'M2 FINAL'!E139</f>
        <v>12</v>
      </c>
      <c r="R150" s="237">
        <f>'M2 FINAL'!F139</f>
        <v>12</v>
      </c>
      <c r="S150" s="237">
        <f>'M2 FINAL'!G139</f>
        <v>8.25</v>
      </c>
      <c r="T150" s="237">
        <f>'M2 FINAL'!H139</f>
        <v>8</v>
      </c>
      <c r="U150" s="237">
        <f>'M2 FINAL'!I139</f>
        <v>8.25</v>
      </c>
      <c r="V150" s="237">
        <f>'M2 FINAL'!J139</f>
        <v>10.350000000000001</v>
      </c>
      <c r="W150" s="237" t="str">
        <f t="shared" si="41"/>
        <v>NV</v>
      </c>
      <c r="X150" s="237">
        <f>'M3-FINAL'!E141</f>
        <v>4</v>
      </c>
      <c r="Y150" s="237">
        <f>'M3-FINAL'!F141</f>
        <v>8.75</v>
      </c>
      <c r="Z150" s="237">
        <f>'M3-FINAL'!G141</f>
        <v>8.75</v>
      </c>
      <c r="AA150" s="237">
        <f>'M3-FINAL'!H141</f>
        <v>14</v>
      </c>
      <c r="AB150" s="237" t="str">
        <f>'M3-FINAL'!I141</f>
        <v/>
      </c>
      <c r="AC150" s="237">
        <f>'M3-FINAL'!J141</f>
        <v>14</v>
      </c>
      <c r="AD150" s="237">
        <f>'M3-FINAL'!K141</f>
        <v>11.375</v>
      </c>
      <c r="AE150" s="237" t="str">
        <f t="shared" si="42"/>
        <v>NV</v>
      </c>
      <c r="AF150" s="237">
        <f>'M4_FINAL '!E140</f>
        <v>7.625</v>
      </c>
      <c r="AG150" s="237" t="str">
        <f>IF('M4_FINAL '!F140="","",'M4_FINAL '!F140)</f>
        <v/>
      </c>
      <c r="AH150" s="237">
        <f>'M4_FINAL '!G140</f>
        <v>7.625</v>
      </c>
      <c r="AI150" s="237">
        <f>'M4_FINAL '!H140</f>
        <v>3</v>
      </c>
      <c r="AJ150" s="237" t="str">
        <f>IF('M4_FINAL '!I140="","",'M4_FINAL '!I140)</f>
        <v/>
      </c>
      <c r="AK150" s="237">
        <f>'M4_FINAL '!J140</f>
        <v>3</v>
      </c>
      <c r="AL150" s="237">
        <f>'M4_FINAL '!K140</f>
        <v>5.5900000000000007</v>
      </c>
      <c r="AM150" s="237" t="str">
        <f t="shared" si="43"/>
        <v>NV</v>
      </c>
      <c r="AN150" s="237">
        <f>'M5-FINAL'!D139</f>
        <v>13</v>
      </c>
      <c r="AO150" s="237" t="str">
        <f>'M5-FINAL'!E139</f>
        <v/>
      </c>
      <c r="AP150" s="237">
        <f>'M5-FINAL'!F139</f>
        <v>13</v>
      </c>
      <c r="AQ150" s="237">
        <f>'M5-FINAL'!G139</f>
        <v>14.5</v>
      </c>
      <c r="AR150" s="237" t="str">
        <f>'M5-FINAL'!H139</f>
        <v/>
      </c>
      <c r="AS150" s="237">
        <f>'M5-FINAL'!I139</f>
        <v>14.5</v>
      </c>
      <c r="AT150" s="237">
        <f>'M5-FINAL'!J139</f>
        <v>10.5</v>
      </c>
      <c r="AU150" s="237" t="str">
        <f>'M5-FINAL'!K139</f>
        <v/>
      </c>
      <c r="AV150" s="237">
        <f>'M5-FINAL'!L139</f>
        <v>10.5</v>
      </c>
      <c r="AW150" s="237">
        <f>'M5-FINAL'!M139</f>
        <v>12.645</v>
      </c>
      <c r="AX150" s="237" t="str">
        <f t="shared" si="44"/>
        <v>V</v>
      </c>
      <c r="AY150" s="237">
        <f>'M6-FINAL'!D139</f>
        <v>6.5</v>
      </c>
      <c r="AZ150" s="237">
        <f>'M6-FINAL'!E139</f>
        <v>12</v>
      </c>
      <c r="BA150" s="237">
        <f>'M6-FINAL'!F139</f>
        <v>12</v>
      </c>
      <c r="BB150" s="237">
        <f>'M6-FINAL'!G139</f>
        <v>6.5</v>
      </c>
      <c r="BC150" s="237">
        <f>'M6-FINAL'!H139</f>
        <v>12</v>
      </c>
      <c r="BD150" s="237">
        <f>'M6-FINAL'!I139</f>
        <v>12</v>
      </c>
      <c r="BE150" s="237">
        <f>'M6-FINAL'!J139</f>
        <v>13.5</v>
      </c>
      <c r="BF150" s="237" t="str">
        <f>'M6-FINAL'!K139</f>
        <v/>
      </c>
      <c r="BG150" s="237">
        <f>'M6-FINAL'!L139</f>
        <v>13.5</v>
      </c>
      <c r="BH150" s="237">
        <f>'M6-FINAL'!M139</f>
        <v>12.45</v>
      </c>
      <c r="BI150" s="237" t="str">
        <f t="shared" si="45"/>
        <v>VAR</v>
      </c>
      <c r="BJ150" s="237">
        <f>M7_FINAL!E141</f>
        <v>18</v>
      </c>
      <c r="BK150" s="237" t="str">
        <f>M7_FINAL!F141</f>
        <v/>
      </c>
      <c r="BL150" s="237">
        <f>M7_FINAL!G141</f>
        <v>18</v>
      </c>
      <c r="BM150" s="237">
        <f>M7_FINAL!H141</f>
        <v>13.5</v>
      </c>
      <c r="BN150" s="237" t="str">
        <f>M7_FINAL!I141</f>
        <v/>
      </c>
      <c r="BO150" s="237">
        <f>M7_FINAL!J141</f>
        <v>13.5</v>
      </c>
      <c r="BP150" s="237">
        <f>M7_FINAL!K141</f>
        <v>15.48</v>
      </c>
      <c r="BQ150" s="237" t="str">
        <f t="shared" si="46"/>
        <v>V</v>
      </c>
      <c r="BR150" s="237">
        <f>M8FINAL!E141</f>
        <v>18</v>
      </c>
      <c r="BS150" s="237" t="str">
        <f>M8FINAL!F141</f>
        <v/>
      </c>
      <c r="BT150" s="237">
        <f>M8FINAL!G141</f>
        <v>18</v>
      </c>
      <c r="BU150" s="237">
        <f>M8FINAL!H141</f>
        <v>13</v>
      </c>
      <c r="BV150" s="237" t="str">
        <f>M8FINAL!I141</f>
        <v/>
      </c>
      <c r="BW150" s="237">
        <f>M8FINAL!J141</f>
        <v>13</v>
      </c>
      <c r="BX150" s="237">
        <f>M8FINAL!K141</f>
        <v>15.5</v>
      </c>
      <c r="BY150" s="237" t="str">
        <f t="shared" si="47"/>
        <v>V</v>
      </c>
      <c r="BZ150" s="237">
        <f t="shared" si="48"/>
        <v>11.861250000000002</v>
      </c>
      <c r="CA150" s="272" t="s">
        <v>633</v>
      </c>
      <c r="CB150" s="275" t="s">
        <v>365</v>
      </c>
      <c r="CC150" s="258">
        <v>142</v>
      </c>
    </row>
    <row r="151" spans="2:81">
      <c r="B151" s="102">
        <v>143</v>
      </c>
      <c r="C151" s="130" t="s">
        <v>358</v>
      </c>
      <c r="D151" s="128" t="s">
        <v>357</v>
      </c>
      <c r="E151" s="237">
        <f>'M1 FINAL'!D143</f>
        <v>6.8</v>
      </c>
      <c r="F151" s="237">
        <f>'M1 FINAL'!E143</f>
        <v>11.5</v>
      </c>
      <c r="G151" s="237">
        <f>'M1 FINAL'!F143</f>
        <v>11.5</v>
      </c>
      <c r="H151" s="237">
        <f>'M1 FINAL'!G143</f>
        <v>9.5</v>
      </c>
      <c r="I151" s="237">
        <f>'M1 FINAL'!H143</f>
        <v>13</v>
      </c>
      <c r="J151" s="237">
        <f>'M1 FINAL'!I143</f>
        <v>12</v>
      </c>
      <c r="K151" s="237">
        <f>'M1 FINAL'!J143</f>
        <v>12.5</v>
      </c>
      <c r="L151" s="237" t="str">
        <f>'M1 FINAL'!K143</f>
        <v/>
      </c>
      <c r="M151" s="237">
        <f>'M1 FINAL'!L143</f>
        <v>12.5</v>
      </c>
      <c r="N151" s="237">
        <f>'M1 FINAL'!M143</f>
        <v>11.9375</v>
      </c>
      <c r="O151" s="237" t="str">
        <f t="shared" si="40"/>
        <v>NV</v>
      </c>
      <c r="P151" s="237">
        <f>'M2 FINAL'!D143</f>
        <v>8.5</v>
      </c>
      <c r="Q151" s="237" t="str">
        <f>'M2 FINAL'!E143</f>
        <v/>
      </c>
      <c r="R151" s="237">
        <f>'M2 FINAL'!F143</f>
        <v>8.5</v>
      </c>
      <c r="S151" s="237">
        <f>'M2 FINAL'!G143</f>
        <v>2</v>
      </c>
      <c r="T151" s="237" t="str">
        <f>'M2 FINAL'!H143</f>
        <v/>
      </c>
      <c r="U151" s="237">
        <f>'M2 FINAL'!I143</f>
        <v>2</v>
      </c>
      <c r="V151" s="237">
        <f>'M2 FINAL'!J143</f>
        <v>5.6400000000000006</v>
      </c>
      <c r="W151" s="237" t="str">
        <f t="shared" si="41"/>
        <v>NV</v>
      </c>
      <c r="X151" s="237">
        <f>'M3-FINAL'!E145</f>
        <v>1.875</v>
      </c>
      <c r="Y151" s="237">
        <f>'M3-FINAL'!F145</f>
        <v>2.25</v>
      </c>
      <c r="Z151" s="237">
        <f>'M3-FINAL'!G145</f>
        <v>2.25</v>
      </c>
      <c r="AA151" s="237">
        <f>'M3-FINAL'!H145</f>
        <v>10.75</v>
      </c>
      <c r="AB151" s="237">
        <f>'M3-FINAL'!I145</f>
        <v>12</v>
      </c>
      <c r="AC151" s="237">
        <f>'M3-FINAL'!J145</f>
        <v>12</v>
      </c>
      <c r="AD151" s="237">
        <f>'M3-FINAL'!K145</f>
        <v>7.125</v>
      </c>
      <c r="AE151" s="237" t="str">
        <f t="shared" si="42"/>
        <v>NV</v>
      </c>
      <c r="AF151" s="237">
        <f>'M4_FINAL '!E144</f>
        <v>9.75</v>
      </c>
      <c r="AG151" s="237">
        <f>IF('M4_FINAL '!F144="","",'M4_FINAL '!F144)</f>
        <v>12</v>
      </c>
      <c r="AH151" s="237">
        <f>'M4_FINAL '!G144</f>
        <v>12</v>
      </c>
      <c r="AI151" s="237">
        <f>'M4_FINAL '!H144</f>
        <v>3.75</v>
      </c>
      <c r="AJ151" s="237">
        <f>IF('M4_FINAL '!I144="","",'M4_FINAL '!I144)</f>
        <v>9.5</v>
      </c>
      <c r="AK151" s="237">
        <f>'M4_FINAL '!J144</f>
        <v>9.5</v>
      </c>
      <c r="AL151" s="237">
        <f>'M4_FINAL '!K144</f>
        <v>10.9</v>
      </c>
      <c r="AM151" s="237" t="str">
        <f t="shared" si="43"/>
        <v>NV</v>
      </c>
      <c r="AN151" s="237">
        <f>'M5-FINAL'!D143</f>
        <v>11</v>
      </c>
      <c r="AO151" s="237" t="str">
        <f>'M5-FINAL'!E143</f>
        <v/>
      </c>
      <c r="AP151" s="237">
        <f>'M5-FINAL'!F143</f>
        <v>11</v>
      </c>
      <c r="AQ151" s="237">
        <f>'M5-FINAL'!G143</f>
        <v>14.5</v>
      </c>
      <c r="AR151" s="237" t="str">
        <f>'M5-FINAL'!H143</f>
        <v/>
      </c>
      <c r="AS151" s="237">
        <f>'M5-FINAL'!I143</f>
        <v>14.5</v>
      </c>
      <c r="AT151" s="237">
        <f>'M5-FINAL'!J143</f>
        <v>13.5</v>
      </c>
      <c r="AU151" s="237" t="str">
        <f>'M5-FINAL'!K143</f>
        <v/>
      </c>
      <c r="AV151" s="237">
        <f>'M5-FINAL'!L143</f>
        <v>13.5</v>
      </c>
      <c r="AW151" s="237">
        <f>'M5-FINAL'!M143</f>
        <v>13.005000000000003</v>
      </c>
      <c r="AX151" s="237" t="str">
        <f t="shared" si="44"/>
        <v>V</v>
      </c>
      <c r="AY151" s="237">
        <f>'M6-FINAL'!D143</f>
        <v>11</v>
      </c>
      <c r="AZ151" s="237">
        <f>'M6-FINAL'!E143</f>
        <v>12</v>
      </c>
      <c r="BA151" s="237">
        <f>'M6-FINAL'!F143</f>
        <v>12</v>
      </c>
      <c r="BB151" s="237">
        <f>'M6-FINAL'!G143</f>
        <v>11</v>
      </c>
      <c r="BC151" s="237">
        <f>'M6-FINAL'!H143</f>
        <v>12</v>
      </c>
      <c r="BD151" s="237">
        <f>'M6-FINAL'!I143</f>
        <v>12</v>
      </c>
      <c r="BE151" s="237">
        <f>'M6-FINAL'!J143</f>
        <v>12</v>
      </c>
      <c r="BF151" s="237" t="str">
        <f>'M6-FINAL'!K143</f>
        <v/>
      </c>
      <c r="BG151" s="237">
        <f>'M6-FINAL'!L143</f>
        <v>12</v>
      </c>
      <c r="BH151" s="237">
        <f>'M6-FINAL'!M143</f>
        <v>12</v>
      </c>
      <c r="BI151" s="237" t="str">
        <f t="shared" si="45"/>
        <v>VAR</v>
      </c>
      <c r="BJ151" s="237">
        <f>M7_FINAL!E145</f>
        <v>17.5</v>
      </c>
      <c r="BK151" s="237" t="str">
        <f>M7_FINAL!F145</f>
        <v/>
      </c>
      <c r="BL151" s="237">
        <f>M7_FINAL!G145</f>
        <v>17.5</v>
      </c>
      <c r="BM151" s="237">
        <f>M7_FINAL!H145</f>
        <v>15</v>
      </c>
      <c r="BN151" s="237" t="str">
        <f>M7_FINAL!I145</f>
        <v/>
      </c>
      <c r="BO151" s="237">
        <f>M7_FINAL!J145</f>
        <v>15</v>
      </c>
      <c r="BP151" s="237">
        <f>M7_FINAL!K145</f>
        <v>16.100000000000001</v>
      </c>
      <c r="BQ151" s="237" t="str">
        <f t="shared" si="46"/>
        <v>V</v>
      </c>
      <c r="BR151" s="237">
        <f>M8FINAL!E145</f>
        <v>20</v>
      </c>
      <c r="BS151" s="237" t="str">
        <f>M8FINAL!F145</f>
        <v/>
      </c>
      <c r="BT151" s="237">
        <f>M8FINAL!G145</f>
        <v>20</v>
      </c>
      <c r="BU151" s="237">
        <f>M8FINAL!H145</f>
        <v>14.25</v>
      </c>
      <c r="BV151" s="237" t="str">
        <f>M8FINAL!I145</f>
        <v/>
      </c>
      <c r="BW151" s="237">
        <f>M8FINAL!J145</f>
        <v>14.25</v>
      </c>
      <c r="BX151" s="237">
        <f>M8FINAL!K145</f>
        <v>17.125</v>
      </c>
      <c r="BY151" s="237" t="str">
        <f t="shared" si="47"/>
        <v>V</v>
      </c>
      <c r="BZ151" s="237">
        <f t="shared" si="48"/>
        <v>11.729062500000001</v>
      </c>
      <c r="CA151" s="272" t="s">
        <v>633</v>
      </c>
      <c r="CB151" s="274" t="s">
        <v>358</v>
      </c>
      <c r="CC151" s="258">
        <v>143</v>
      </c>
    </row>
    <row r="152" spans="2:81">
      <c r="B152" s="101">
        <v>144</v>
      </c>
      <c r="C152" s="130" t="s">
        <v>419</v>
      </c>
      <c r="D152" s="128" t="s">
        <v>418</v>
      </c>
      <c r="E152" s="237">
        <f>'M1 FINAL'!D110</f>
        <v>11.2</v>
      </c>
      <c r="F152" s="237">
        <f>'M1 FINAL'!E110</f>
        <v>12</v>
      </c>
      <c r="G152" s="237">
        <f>'M1 FINAL'!F110</f>
        <v>12</v>
      </c>
      <c r="H152" s="237">
        <f>'M1 FINAL'!G110</f>
        <v>5</v>
      </c>
      <c r="I152" s="237">
        <f>'M1 FINAL'!H110</f>
        <v>13</v>
      </c>
      <c r="J152" s="237">
        <f>'M1 FINAL'!I110</f>
        <v>12</v>
      </c>
      <c r="K152" s="237">
        <f>'M1 FINAL'!J110</f>
        <v>2.5</v>
      </c>
      <c r="L152" s="237">
        <f>'M1 FINAL'!K110</f>
        <v>12</v>
      </c>
      <c r="M152" s="237">
        <f>'M1 FINAL'!L110</f>
        <v>12</v>
      </c>
      <c r="N152" s="237">
        <f>'M1 FINAL'!M110</f>
        <v>12</v>
      </c>
      <c r="O152" s="237" t="str">
        <f t="shared" si="40"/>
        <v>VAR</v>
      </c>
      <c r="P152" s="237">
        <f>'M2 FINAL'!D110</f>
        <v>5</v>
      </c>
      <c r="Q152" s="237" t="str">
        <f>'M2 FINAL'!E110</f>
        <v/>
      </c>
      <c r="R152" s="237">
        <f>'M2 FINAL'!F110</f>
        <v>5</v>
      </c>
      <c r="S152" s="237">
        <f>'M2 FINAL'!G110</f>
        <v>5.75</v>
      </c>
      <c r="T152" s="237" t="str">
        <f>'M2 FINAL'!H110</f>
        <v/>
      </c>
      <c r="U152" s="237">
        <f>'M2 FINAL'!I110</f>
        <v>5.75</v>
      </c>
      <c r="V152" s="237">
        <f>'M2 FINAL'!J110</f>
        <v>5.33</v>
      </c>
      <c r="W152" s="237" t="str">
        <f t="shared" si="41"/>
        <v>NV</v>
      </c>
      <c r="X152" s="237">
        <f>'M3-FINAL'!E112</f>
        <v>1.5</v>
      </c>
      <c r="Y152" s="237" t="str">
        <f>'M3-FINAL'!F112</f>
        <v/>
      </c>
      <c r="Z152" s="237">
        <f>'M3-FINAL'!G112</f>
        <v>1.5</v>
      </c>
      <c r="AA152" s="237">
        <f>'M3-FINAL'!H112</f>
        <v>9.75</v>
      </c>
      <c r="AB152" s="237" t="str">
        <f>'M3-FINAL'!I112</f>
        <v/>
      </c>
      <c r="AC152" s="237">
        <f>'M3-FINAL'!J112</f>
        <v>9.75</v>
      </c>
      <c r="AD152" s="237">
        <f>'M3-FINAL'!K112</f>
        <v>5.625</v>
      </c>
      <c r="AE152" s="237" t="str">
        <f t="shared" si="42"/>
        <v>NV</v>
      </c>
      <c r="AF152" s="237">
        <f>'M4_FINAL '!E111</f>
        <v>9.125</v>
      </c>
      <c r="AG152" s="237">
        <f>IF('M4_FINAL '!F111="","",'M4_FINAL '!F111)</f>
        <v>12</v>
      </c>
      <c r="AH152" s="237">
        <f>'M4_FINAL '!G111</f>
        <v>12</v>
      </c>
      <c r="AI152" s="237">
        <f>'M4_FINAL '!H111</f>
        <v>4.5</v>
      </c>
      <c r="AJ152" s="237">
        <f>IF('M4_FINAL '!I111="","",'M4_FINAL '!I111)</f>
        <v>12</v>
      </c>
      <c r="AK152" s="237">
        <f>'M4_FINAL '!J111</f>
        <v>12</v>
      </c>
      <c r="AL152" s="237">
        <f>'M4_FINAL '!K111</f>
        <v>12</v>
      </c>
      <c r="AM152" s="237" t="str">
        <f t="shared" si="43"/>
        <v>VAR</v>
      </c>
      <c r="AN152" s="237">
        <f>'M5-FINAL'!D110</f>
        <v>13</v>
      </c>
      <c r="AO152" s="237" t="str">
        <f>'M5-FINAL'!E110</f>
        <v/>
      </c>
      <c r="AP152" s="237">
        <f>'M5-FINAL'!F110</f>
        <v>13</v>
      </c>
      <c r="AQ152" s="237">
        <f>'M5-FINAL'!G110</f>
        <v>15</v>
      </c>
      <c r="AR152" s="237" t="str">
        <f>'M5-FINAL'!H110</f>
        <v/>
      </c>
      <c r="AS152" s="237">
        <f>'M5-FINAL'!I110</f>
        <v>15</v>
      </c>
      <c r="AT152" s="237">
        <f>'M5-FINAL'!J110</f>
        <v>12</v>
      </c>
      <c r="AU152" s="237" t="str">
        <f>'M5-FINAL'!K110</f>
        <v/>
      </c>
      <c r="AV152" s="237">
        <f>'M5-FINAL'!L110</f>
        <v>12</v>
      </c>
      <c r="AW152" s="237">
        <f>'M5-FINAL'!M110</f>
        <v>13.32</v>
      </c>
      <c r="AX152" s="237" t="str">
        <f t="shared" si="44"/>
        <v>V</v>
      </c>
      <c r="AY152" s="237">
        <f>'M6-FINAL'!D110</f>
        <v>5</v>
      </c>
      <c r="AZ152" s="237">
        <f>'M6-FINAL'!E110</f>
        <v>12</v>
      </c>
      <c r="BA152" s="237">
        <f>'M6-FINAL'!F110</f>
        <v>12</v>
      </c>
      <c r="BB152" s="237">
        <f>'M6-FINAL'!G110</f>
        <v>5</v>
      </c>
      <c r="BC152" s="237">
        <f>'M6-FINAL'!H110</f>
        <v>12</v>
      </c>
      <c r="BD152" s="237">
        <f>'M6-FINAL'!I110</f>
        <v>12</v>
      </c>
      <c r="BE152" s="237">
        <f>'M6-FINAL'!J110</f>
        <v>12</v>
      </c>
      <c r="BF152" s="237" t="str">
        <f>'M6-FINAL'!K110</f>
        <v/>
      </c>
      <c r="BG152" s="237">
        <f>'M6-FINAL'!L110</f>
        <v>12</v>
      </c>
      <c r="BH152" s="237">
        <f>'M6-FINAL'!M110</f>
        <v>12</v>
      </c>
      <c r="BI152" s="237" t="str">
        <f t="shared" si="45"/>
        <v>VAR</v>
      </c>
      <c r="BJ152" s="237">
        <f>M7_FINAL!E112</f>
        <v>17.75</v>
      </c>
      <c r="BK152" s="237" t="str">
        <f>M7_FINAL!F112</f>
        <v/>
      </c>
      <c r="BL152" s="237">
        <f>M7_FINAL!G112</f>
        <v>17.75</v>
      </c>
      <c r="BM152" s="237">
        <f>M7_FINAL!H112</f>
        <v>16</v>
      </c>
      <c r="BN152" s="237" t="str">
        <f>M7_FINAL!I112</f>
        <v/>
      </c>
      <c r="BO152" s="237">
        <f>M7_FINAL!J112</f>
        <v>16</v>
      </c>
      <c r="BP152" s="237">
        <f>M7_FINAL!K112</f>
        <v>16.77</v>
      </c>
      <c r="BQ152" s="237" t="str">
        <f t="shared" si="46"/>
        <v>V</v>
      </c>
      <c r="BR152" s="237">
        <f>M8FINAL!E112</f>
        <v>20</v>
      </c>
      <c r="BS152" s="237" t="str">
        <f>M8FINAL!F112</f>
        <v/>
      </c>
      <c r="BT152" s="237">
        <f>M8FINAL!G112</f>
        <v>20</v>
      </c>
      <c r="BU152" s="237">
        <f>M8FINAL!H112</f>
        <v>13.5</v>
      </c>
      <c r="BV152" s="237" t="str">
        <f>M8FINAL!I112</f>
        <v/>
      </c>
      <c r="BW152" s="237">
        <f>M8FINAL!J112</f>
        <v>13.5</v>
      </c>
      <c r="BX152" s="237">
        <f>M8FINAL!K112</f>
        <v>16.75</v>
      </c>
      <c r="BY152" s="237" t="str">
        <f t="shared" si="47"/>
        <v>V</v>
      </c>
      <c r="BZ152" s="237">
        <f t="shared" si="48"/>
        <v>11.724375</v>
      </c>
      <c r="CA152" s="272" t="s">
        <v>633</v>
      </c>
      <c r="CB152" s="274" t="s">
        <v>419</v>
      </c>
      <c r="CC152" s="258">
        <v>144</v>
      </c>
    </row>
    <row r="153" spans="2:81">
      <c r="B153" s="102">
        <v>145</v>
      </c>
      <c r="C153" s="130" t="s">
        <v>343</v>
      </c>
      <c r="D153" s="128" t="s">
        <v>342</v>
      </c>
      <c r="E153" s="237">
        <f>'M1 FINAL'!D152</f>
        <v>11.6</v>
      </c>
      <c r="F153" s="237">
        <f>'M1 FINAL'!E152</f>
        <v>12</v>
      </c>
      <c r="G153" s="237">
        <f>'M1 FINAL'!F152</f>
        <v>12</v>
      </c>
      <c r="H153" s="237">
        <f>'M1 FINAL'!G152</f>
        <v>7.5</v>
      </c>
      <c r="I153" s="237">
        <f>'M1 FINAL'!H152</f>
        <v>14</v>
      </c>
      <c r="J153" s="237">
        <f>'M1 FINAL'!I152</f>
        <v>12</v>
      </c>
      <c r="K153" s="237">
        <f>'M1 FINAL'!J152</f>
        <v>7.5</v>
      </c>
      <c r="L153" s="237">
        <f>'M1 FINAL'!K152</f>
        <v>12</v>
      </c>
      <c r="M153" s="237">
        <f>'M1 FINAL'!L152</f>
        <v>12</v>
      </c>
      <c r="N153" s="237">
        <f>'M1 FINAL'!M152</f>
        <v>12</v>
      </c>
      <c r="O153" s="237" t="str">
        <f t="shared" si="40"/>
        <v>VAR</v>
      </c>
      <c r="P153" s="237">
        <f>'M2 FINAL'!D152</f>
        <v>8.5</v>
      </c>
      <c r="Q153" s="237">
        <f>'M2 FINAL'!E152</f>
        <v>0</v>
      </c>
      <c r="R153" s="237">
        <f>'M2 FINAL'!F152</f>
        <v>8.5</v>
      </c>
      <c r="S153" s="237">
        <f>'M2 FINAL'!G152</f>
        <v>3</v>
      </c>
      <c r="T153" s="237">
        <f>'M2 FINAL'!H152</f>
        <v>0</v>
      </c>
      <c r="U153" s="237">
        <f>'M2 FINAL'!I152</f>
        <v>3</v>
      </c>
      <c r="V153" s="237">
        <f>'M2 FINAL'!J152</f>
        <v>6.080000000000001</v>
      </c>
      <c r="W153" s="237" t="str">
        <f t="shared" si="41"/>
        <v>NV</v>
      </c>
      <c r="X153" s="237">
        <f>'M3-FINAL'!E154</f>
        <v>3.125</v>
      </c>
      <c r="Y153" s="237">
        <f>'M3-FINAL'!F154</f>
        <v>4</v>
      </c>
      <c r="Z153" s="237">
        <f>'M3-FINAL'!G154</f>
        <v>4</v>
      </c>
      <c r="AA153" s="237">
        <f>'M3-FINAL'!H154</f>
        <v>11.75</v>
      </c>
      <c r="AB153" s="237">
        <f>'M3-FINAL'!I154</f>
        <v>12</v>
      </c>
      <c r="AC153" s="237">
        <f>'M3-FINAL'!J154</f>
        <v>12</v>
      </c>
      <c r="AD153" s="237">
        <f>'M3-FINAL'!K154</f>
        <v>8</v>
      </c>
      <c r="AE153" s="237" t="str">
        <f t="shared" si="42"/>
        <v>NV</v>
      </c>
      <c r="AF153" s="237">
        <f>'M4_FINAL '!E153</f>
        <v>5.5</v>
      </c>
      <c r="AG153" s="237">
        <f>IF('M4_FINAL '!F153="","",'M4_FINAL '!F153)</f>
        <v>11</v>
      </c>
      <c r="AH153" s="237">
        <f>'M4_FINAL '!G153</f>
        <v>11</v>
      </c>
      <c r="AI153" s="237">
        <f>'M4_FINAL '!H153</f>
        <v>9.5</v>
      </c>
      <c r="AJ153" s="237">
        <f>IF('M4_FINAL '!I153="","",'M4_FINAL '!I153)</f>
        <v>5</v>
      </c>
      <c r="AK153" s="237">
        <f>'M4_FINAL '!J153</f>
        <v>9.5</v>
      </c>
      <c r="AL153" s="237">
        <f>'M4_FINAL '!K153</f>
        <v>10.34</v>
      </c>
      <c r="AM153" s="237" t="str">
        <f t="shared" si="43"/>
        <v>NV</v>
      </c>
      <c r="AN153" s="237">
        <f>'M5-FINAL'!D152</f>
        <v>13.2</v>
      </c>
      <c r="AO153" s="237" t="str">
        <f>'M5-FINAL'!E152</f>
        <v/>
      </c>
      <c r="AP153" s="237">
        <f>'M5-FINAL'!F152</f>
        <v>13.2</v>
      </c>
      <c r="AQ153" s="237">
        <f>'M5-FINAL'!G152</f>
        <v>14.5</v>
      </c>
      <c r="AR153" s="237" t="str">
        <f>'M5-FINAL'!H152</f>
        <v/>
      </c>
      <c r="AS153" s="237">
        <f>'M5-FINAL'!I152</f>
        <v>14.5</v>
      </c>
      <c r="AT153" s="237">
        <f>'M5-FINAL'!J152</f>
        <v>12</v>
      </c>
      <c r="AU153" s="237" t="str">
        <f>'M5-FINAL'!K152</f>
        <v/>
      </c>
      <c r="AV153" s="237">
        <f>'M5-FINAL'!L152</f>
        <v>12</v>
      </c>
      <c r="AW153" s="237">
        <f>'M5-FINAL'!M152</f>
        <v>13.221</v>
      </c>
      <c r="AX153" s="237" t="str">
        <f t="shared" si="44"/>
        <v>V</v>
      </c>
      <c r="AY153" s="237">
        <f>'M6-FINAL'!D152</f>
        <v>8.5</v>
      </c>
      <c r="AZ153" s="237">
        <f>'M6-FINAL'!E152</f>
        <v>12</v>
      </c>
      <c r="BA153" s="237">
        <f>'M6-FINAL'!F152</f>
        <v>12</v>
      </c>
      <c r="BB153" s="237">
        <f>'M6-FINAL'!G152</f>
        <v>8.5</v>
      </c>
      <c r="BC153" s="237">
        <f>'M6-FINAL'!H152</f>
        <v>12</v>
      </c>
      <c r="BD153" s="237">
        <f>'M6-FINAL'!I152</f>
        <v>12</v>
      </c>
      <c r="BE153" s="237">
        <f>'M6-FINAL'!J152</f>
        <v>13</v>
      </c>
      <c r="BF153" s="237" t="str">
        <f>'M6-FINAL'!K152</f>
        <v/>
      </c>
      <c r="BG153" s="237">
        <f>'M6-FINAL'!L152</f>
        <v>13</v>
      </c>
      <c r="BH153" s="237">
        <f>'M6-FINAL'!M152</f>
        <v>12.3</v>
      </c>
      <c r="BI153" s="237" t="str">
        <f t="shared" si="45"/>
        <v>VAR</v>
      </c>
      <c r="BJ153" s="237">
        <f>M7_FINAL!E154</f>
        <v>17.5</v>
      </c>
      <c r="BK153" s="237" t="str">
        <f>M7_FINAL!F154</f>
        <v/>
      </c>
      <c r="BL153" s="237">
        <f>M7_FINAL!G154</f>
        <v>17.5</v>
      </c>
      <c r="BM153" s="237">
        <f>M7_FINAL!H154</f>
        <v>15</v>
      </c>
      <c r="BN153" s="237" t="str">
        <f>M7_FINAL!I154</f>
        <v/>
      </c>
      <c r="BO153" s="237">
        <f>M7_FINAL!J154</f>
        <v>15</v>
      </c>
      <c r="BP153" s="237">
        <f>M7_FINAL!K154</f>
        <v>16.100000000000001</v>
      </c>
      <c r="BQ153" s="237" t="str">
        <f t="shared" si="46"/>
        <v>V</v>
      </c>
      <c r="BR153" s="237">
        <f>M8FINAL!E154</f>
        <v>18</v>
      </c>
      <c r="BS153" s="237" t="str">
        <f>M8FINAL!F154</f>
        <v/>
      </c>
      <c r="BT153" s="237">
        <f>M8FINAL!G154</f>
        <v>18</v>
      </c>
      <c r="BU153" s="237">
        <f>M8FINAL!H154</f>
        <v>13</v>
      </c>
      <c r="BV153" s="237" t="str">
        <f>M8FINAL!I154</f>
        <v/>
      </c>
      <c r="BW153" s="237">
        <f>M8FINAL!J154</f>
        <v>13</v>
      </c>
      <c r="BX153" s="237">
        <f>M8FINAL!K154</f>
        <v>15.5</v>
      </c>
      <c r="BY153" s="237" t="str">
        <f t="shared" si="47"/>
        <v>V</v>
      </c>
      <c r="BZ153" s="237">
        <f t="shared" si="48"/>
        <v>11.692625</v>
      </c>
      <c r="CA153" s="272" t="s">
        <v>633</v>
      </c>
      <c r="CB153" s="274" t="s">
        <v>343</v>
      </c>
      <c r="CC153" s="258">
        <v>145</v>
      </c>
    </row>
    <row r="154" spans="2:81">
      <c r="B154" s="101">
        <v>146</v>
      </c>
      <c r="C154" s="133" t="s">
        <v>366</v>
      </c>
      <c r="D154" s="143" t="s">
        <v>322</v>
      </c>
      <c r="E154" s="237">
        <f>'M1 FINAL'!D138</f>
        <v>12.2</v>
      </c>
      <c r="F154" s="237" t="str">
        <f>'M1 FINAL'!E138</f>
        <v/>
      </c>
      <c r="G154" s="237">
        <f>'M1 FINAL'!F138</f>
        <v>12.2</v>
      </c>
      <c r="H154" s="237">
        <f>'M1 FINAL'!G138</f>
        <v>11</v>
      </c>
      <c r="I154" s="237">
        <f>'M1 FINAL'!H138</f>
        <v>13</v>
      </c>
      <c r="J154" s="237">
        <f>'M1 FINAL'!I138</f>
        <v>12</v>
      </c>
      <c r="K154" s="237">
        <f>'M1 FINAL'!J138</f>
        <v>7.5</v>
      </c>
      <c r="L154" s="237">
        <f>'M1 FINAL'!K138</f>
        <v>10</v>
      </c>
      <c r="M154" s="237">
        <f>'M1 FINAL'!L138</f>
        <v>10</v>
      </c>
      <c r="N154" s="237">
        <f>'M1 FINAL'!M138</f>
        <v>11.574999999999999</v>
      </c>
      <c r="O154" s="237" t="str">
        <f t="shared" si="40"/>
        <v>NV</v>
      </c>
      <c r="P154" s="237">
        <f>'M2 FINAL'!D138</f>
        <v>5.5</v>
      </c>
      <c r="Q154" s="237" t="str">
        <f>'M2 FINAL'!E138</f>
        <v/>
      </c>
      <c r="R154" s="237">
        <f>'M2 FINAL'!F138</f>
        <v>5.5</v>
      </c>
      <c r="S154" s="237">
        <f>'M2 FINAL'!G138</f>
        <v>5.75</v>
      </c>
      <c r="T154" s="237" t="str">
        <f>'M2 FINAL'!H138</f>
        <v/>
      </c>
      <c r="U154" s="237">
        <f>'M2 FINAL'!I138</f>
        <v>5.75</v>
      </c>
      <c r="V154" s="237">
        <f>'M2 FINAL'!J138</f>
        <v>5.6099999999999994</v>
      </c>
      <c r="W154" s="237" t="str">
        <f t="shared" si="41"/>
        <v>NV</v>
      </c>
      <c r="X154" s="237">
        <f>'M3-FINAL'!E140</f>
        <v>2.125</v>
      </c>
      <c r="Y154" s="237">
        <f>'M3-FINAL'!F140</f>
        <v>0</v>
      </c>
      <c r="Z154" s="237">
        <f>'M3-FINAL'!G140</f>
        <v>2.125</v>
      </c>
      <c r="AA154" s="237">
        <f>'M3-FINAL'!H140</f>
        <v>10</v>
      </c>
      <c r="AB154" s="237">
        <f>'M3-FINAL'!I140</f>
        <v>12</v>
      </c>
      <c r="AC154" s="237">
        <f>'M3-FINAL'!J140</f>
        <v>12</v>
      </c>
      <c r="AD154" s="237">
        <f>'M3-FINAL'!K140</f>
        <v>7.0625</v>
      </c>
      <c r="AE154" s="237" t="str">
        <f t="shared" si="42"/>
        <v>NV</v>
      </c>
      <c r="AF154" s="237">
        <f>'M4_FINAL '!E139</f>
        <v>6.5</v>
      </c>
      <c r="AG154" s="237">
        <f>IF('M4_FINAL '!F139="","",'M4_FINAL '!F139)</f>
        <v>12</v>
      </c>
      <c r="AH154" s="237">
        <f>'M4_FINAL '!G139</f>
        <v>12</v>
      </c>
      <c r="AI154" s="237">
        <f>'M4_FINAL '!H139</f>
        <v>6</v>
      </c>
      <c r="AJ154" s="237">
        <f>IF('M4_FINAL '!I139="","",'M4_FINAL '!I139)</f>
        <v>1</v>
      </c>
      <c r="AK154" s="237">
        <f>'M4_FINAL '!J139</f>
        <v>6</v>
      </c>
      <c r="AL154" s="237">
        <f>'M4_FINAL '!K139</f>
        <v>9.3600000000000012</v>
      </c>
      <c r="AM154" s="237" t="str">
        <f t="shared" si="43"/>
        <v>NV</v>
      </c>
      <c r="AN154" s="237">
        <f>'M5-FINAL'!D138</f>
        <v>13</v>
      </c>
      <c r="AO154" s="237" t="str">
        <f>'M5-FINAL'!E138</f>
        <v/>
      </c>
      <c r="AP154" s="237">
        <f>'M5-FINAL'!F138</f>
        <v>13</v>
      </c>
      <c r="AQ154" s="237">
        <f>'M5-FINAL'!G138</f>
        <v>15</v>
      </c>
      <c r="AR154" s="237" t="str">
        <f>'M5-FINAL'!H138</f>
        <v/>
      </c>
      <c r="AS154" s="237">
        <f>'M5-FINAL'!I138</f>
        <v>15</v>
      </c>
      <c r="AT154" s="237">
        <f>'M5-FINAL'!J138</f>
        <v>10.5</v>
      </c>
      <c r="AU154" s="237" t="str">
        <f>'M5-FINAL'!K138</f>
        <v/>
      </c>
      <c r="AV154" s="237">
        <f>'M5-FINAL'!L138</f>
        <v>10.5</v>
      </c>
      <c r="AW154" s="237">
        <f>'M5-FINAL'!M138</f>
        <v>12.81</v>
      </c>
      <c r="AX154" s="237" t="str">
        <f t="shared" si="44"/>
        <v>V</v>
      </c>
      <c r="AY154" s="237">
        <f>'M6-FINAL'!D138</f>
        <v>4.5</v>
      </c>
      <c r="AZ154" s="237">
        <f>'M6-FINAL'!E138</f>
        <v>12</v>
      </c>
      <c r="BA154" s="237">
        <f>'M6-FINAL'!F138</f>
        <v>12</v>
      </c>
      <c r="BB154" s="237">
        <f>'M6-FINAL'!G138</f>
        <v>4.5</v>
      </c>
      <c r="BC154" s="237">
        <f>'M6-FINAL'!H138</f>
        <v>12</v>
      </c>
      <c r="BD154" s="237">
        <f>'M6-FINAL'!I138</f>
        <v>12</v>
      </c>
      <c r="BE154" s="237">
        <f>'M6-FINAL'!J138</f>
        <v>13.5</v>
      </c>
      <c r="BF154" s="237" t="str">
        <f>'M6-FINAL'!K138</f>
        <v/>
      </c>
      <c r="BG154" s="237">
        <f>'M6-FINAL'!L138</f>
        <v>13.5</v>
      </c>
      <c r="BH154" s="237">
        <f>'M6-FINAL'!M138</f>
        <v>12.45</v>
      </c>
      <c r="BI154" s="237" t="str">
        <f t="shared" si="45"/>
        <v>VAR</v>
      </c>
      <c r="BJ154" s="237">
        <f>M7_FINAL!E140</f>
        <v>17.5</v>
      </c>
      <c r="BK154" s="237" t="str">
        <f>M7_FINAL!F140</f>
        <v/>
      </c>
      <c r="BL154" s="237">
        <f>M7_FINAL!G140</f>
        <v>17.5</v>
      </c>
      <c r="BM154" s="237">
        <f>M7_FINAL!H140</f>
        <v>14.5</v>
      </c>
      <c r="BN154" s="237" t="str">
        <f>M7_FINAL!I140</f>
        <v/>
      </c>
      <c r="BO154" s="237">
        <f>M7_FINAL!J140</f>
        <v>14.5</v>
      </c>
      <c r="BP154" s="237">
        <f>M7_FINAL!K140</f>
        <v>15.82</v>
      </c>
      <c r="BQ154" s="237" t="str">
        <f t="shared" si="46"/>
        <v>V</v>
      </c>
      <c r="BR154" s="237">
        <f>M8FINAL!E140</f>
        <v>20</v>
      </c>
      <c r="BS154" s="237" t="str">
        <f>M8FINAL!F140</f>
        <v/>
      </c>
      <c r="BT154" s="237">
        <f>M8FINAL!G140</f>
        <v>20</v>
      </c>
      <c r="BU154" s="237">
        <f>M8FINAL!H140</f>
        <v>13.75</v>
      </c>
      <c r="BV154" s="237" t="str">
        <f>M8FINAL!I140</f>
        <v/>
      </c>
      <c r="BW154" s="237">
        <f>M8FINAL!J140</f>
        <v>13.75</v>
      </c>
      <c r="BX154" s="237">
        <f>M8FINAL!K140</f>
        <v>16.875</v>
      </c>
      <c r="BY154" s="237" t="str">
        <f t="shared" si="47"/>
        <v>V</v>
      </c>
      <c r="BZ154" s="237">
        <f t="shared" si="48"/>
        <v>11.4453125</v>
      </c>
      <c r="CA154" s="272" t="s">
        <v>633</v>
      </c>
      <c r="CB154" s="278" t="s">
        <v>366</v>
      </c>
      <c r="CC154" s="258">
        <v>146</v>
      </c>
    </row>
    <row r="155" spans="2:81" ht="15.75" customHeight="1">
      <c r="B155" s="102">
        <v>147</v>
      </c>
      <c r="C155" s="130" t="s">
        <v>333</v>
      </c>
      <c r="D155" s="142" t="s">
        <v>332</v>
      </c>
      <c r="E155" s="237">
        <f>'M1 FINAL'!D157</f>
        <v>6.8</v>
      </c>
      <c r="F155" s="237">
        <f>'M1 FINAL'!E157</f>
        <v>11</v>
      </c>
      <c r="G155" s="237">
        <f>'M1 FINAL'!F157</f>
        <v>11</v>
      </c>
      <c r="H155" s="237">
        <f>'M1 FINAL'!G157</f>
        <v>8</v>
      </c>
      <c r="I155" s="237">
        <f>'M1 FINAL'!H157</f>
        <v>12</v>
      </c>
      <c r="J155" s="237">
        <f>'M1 FINAL'!I157</f>
        <v>12</v>
      </c>
      <c r="K155" s="237">
        <f>'M1 FINAL'!J157</f>
        <v>10.5</v>
      </c>
      <c r="L155" s="237">
        <f>'M1 FINAL'!K157</f>
        <v>14</v>
      </c>
      <c r="M155" s="237">
        <f>'M1 FINAL'!L157</f>
        <v>12</v>
      </c>
      <c r="N155" s="237">
        <f>'M1 FINAL'!M157</f>
        <v>11.625</v>
      </c>
      <c r="O155" s="237" t="str">
        <f t="shared" si="40"/>
        <v>NV</v>
      </c>
      <c r="P155" s="237">
        <f>'M2 FINAL'!D157</f>
        <v>8.25</v>
      </c>
      <c r="Q155" s="237" t="str">
        <f>'M2 FINAL'!E157</f>
        <v/>
      </c>
      <c r="R155" s="237">
        <f>'M2 FINAL'!F157</f>
        <v>8.25</v>
      </c>
      <c r="S155" s="237">
        <f>'M2 FINAL'!G157</f>
        <v>1</v>
      </c>
      <c r="T155" s="237" t="str">
        <f>'M2 FINAL'!H157</f>
        <v/>
      </c>
      <c r="U155" s="237">
        <f>'M2 FINAL'!I157</f>
        <v>1</v>
      </c>
      <c r="V155" s="237">
        <f>'M2 FINAL'!J157</f>
        <v>5.0600000000000005</v>
      </c>
      <c r="W155" s="237" t="str">
        <f t="shared" si="41"/>
        <v>NV</v>
      </c>
      <c r="X155" s="237">
        <f>'M3-FINAL'!E159</f>
        <v>5.75</v>
      </c>
      <c r="Y155" s="237">
        <f>'M3-FINAL'!F159</f>
        <v>7.5</v>
      </c>
      <c r="Z155" s="237">
        <f>'M3-FINAL'!G159</f>
        <v>7.5</v>
      </c>
      <c r="AA155" s="237">
        <f>'M3-FINAL'!H159</f>
        <v>8.75</v>
      </c>
      <c r="AB155" s="237">
        <f>'M3-FINAL'!I159</f>
        <v>12</v>
      </c>
      <c r="AC155" s="237">
        <f>'M3-FINAL'!J159</f>
        <v>12</v>
      </c>
      <c r="AD155" s="237">
        <f>'M3-FINAL'!K159</f>
        <v>9.75</v>
      </c>
      <c r="AE155" s="237" t="str">
        <f t="shared" si="42"/>
        <v>NV</v>
      </c>
      <c r="AF155" s="237">
        <f>'M4_FINAL '!E158</f>
        <v>5.5</v>
      </c>
      <c r="AG155" s="237" t="str">
        <f>IF('M4_FINAL '!F158="","",'M4_FINAL '!F158)</f>
        <v/>
      </c>
      <c r="AH155" s="237">
        <f>'M4_FINAL '!G158</f>
        <v>5.5</v>
      </c>
      <c r="AI155" s="237">
        <f>'M4_FINAL '!H158</f>
        <v>4</v>
      </c>
      <c r="AJ155" s="237" t="str">
        <f>IF('M4_FINAL '!I158="","",'M4_FINAL '!I158)</f>
        <v/>
      </c>
      <c r="AK155" s="237">
        <f>'M4_FINAL '!J158</f>
        <v>4</v>
      </c>
      <c r="AL155" s="237">
        <f>'M4_FINAL '!K158</f>
        <v>4.84</v>
      </c>
      <c r="AM155" s="237" t="str">
        <f t="shared" si="43"/>
        <v>NV</v>
      </c>
      <c r="AN155" s="237">
        <f>'M5-FINAL'!D157</f>
        <v>12</v>
      </c>
      <c r="AO155" s="237" t="str">
        <f>'M5-FINAL'!E157</f>
        <v/>
      </c>
      <c r="AP155" s="237">
        <f>'M5-FINAL'!F157</f>
        <v>12</v>
      </c>
      <c r="AQ155" s="237">
        <f>'M5-FINAL'!G157</f>
        <v>15</v>
      </c>
      <c r="AR155" s="237" t="str">
        <f>'M5-FINAL'!H157</f>
        <v/>
      </c>
      <c r="AS155" s="237">
        <f>'M5-FINAL'!I157</f>
        <v>15</v>
      </c>
      <c r="AT155" s="237">
        <f>'M5-FINAL'!J157</f>
        <v>10.5</v>
      </c>
      <c r="AU155" s="237" t="str">
        <f>'M5-FINAL'!K157</f>
        <v/>
      </c>
      <c r="AV155" s="237">
        <f>'M5-FINAL'!L157</f>
        <v>10.5</v>
      </c>
      <c r="AW155" s="237">
        <f>'M5-FINAL'!M157</f>
        <v>12.48</v>
      </c>
      <c r="AX155" s="237" t="str">
        <f t="shared" si="44"/>
        <v>V</v>
      </c>
      <c r="AY155" s="237">
        <f>'M6-FINAL'!D157</f>
        <v>11.5</v>
      </c>
      <c r="AZ155" s="237">
        <f>'M6-FINAL'!E157</f>
        <v>12</v>
      </c>
      <c r="BA155" s="237">
        <f>'M6-FINAL'!F157</f>
        <v>12</v>
      </c>
      <c r="BB155" s="237">
        <f>'M6-FINAL'!G157</f>
        <v>11.5</v>
      </c>
      <c r="BC155" s="237">
        <f>'M6-FINAL'!H157</f>
        <v>12</v>
      </c>
      <c r="BD155" s="237">
        <f>'M6-FINAL'!I157</f>
        <v>12</v>
      </c>
      <c r="BE155" s="237">
        <f>'M6-FINAL'!J157</f>
        <v>13</v>
      </c>
      <c r="BF155" s="237" t="str">
        <f>'M6-FINAL'!K157</f>
        <v/>
      </c>
      <c r="BG155" s="237">
        <f>'M6-FINAL'!L157</f>
        <v>13</v>
      </c>
      <c r="BH155" s="237">
        <f>'M6-FINAL'!M157</f>
        <v>12.3</v>
      </c>
      <c r="BI155" s="237" t="str">
        <f t="shared" si="45"/>
        <v>VAR</v>
      </c>
      <c r="BJ155" s="237">
        <f>M7_FINAL!E159</f>
        <v>18.25</v>
      </c>
      <c r="BK155" s="237" t="str">
        <f>M7_FINAL!F159</f>
        <v/>
      </c>
      <c r="BL155" s="237">
        <f>M7_FINAL!G159</f>
        <v>18.25</v>
      </c>
      <c r="BM155" s="237">
        <f>M7_FINAL!H159</f>
        <v>15.5</v>
      </c>
      <c r="BN155" s="237" t="str">
        <f>M7_FINAL!I159</f>
        <v/>
      </c>
      <c r="BO155" s="237">
        <f>M7_FINAL!J159</f>
        <v>15.5</v>
      </c>
      <c r="BP155" s="237">
        <f>M7_FINAL!K159</f>
        <v>16.71</v>
      </c>
      <c r="BQ155" s="237" t="str">
        <f t="shared" si="46"/>
        <v>V</v>
      </c>
      <c r="BR155" s="237">
        <f>M8FINAL!E159</f>
        <v>20</v>
      </c>
      <c r="BS155" s="237" t="str">
        <f>M8FINAL!F159</f>
        <v/>
      </c>
      <c r="BT155" s="237">
        <f>M8FINAL!G159</f>
        <v>20</v>
      </c>
      <c r="BU155" s="237">
        <f>M8FINAL!H159</f>
        <v>13.75</v>
      </c>
      <c r="BV155" s="237" t="str">
        <f>M8FINAL!I159</f>
        <v/>
      </c>
      <c r="BW155" s="237">
        <f>M8FINAL!J159</f>
        <v>13.75</v>
      </c>
      <c r="BX155" s="237">
        <f>M8FINAL!K159</f>
        <v>16.875</v>
      </c>
      <c r="BY155" s="237" t="str">
        <f t="shared" si="47"/>
        <v>V</v>
      </c>
      <c r="BZ155" s="237">
        <f t="shared" si="48"/>
        <v>11.205000000000002</v>
      </c>
      <c r="CA155" s="272" t="s">
        <v>633</v>
      </c>
      <c r="CB155" s="274" t="s">
        <v>333</v>
      </c>
      <c r="CC155" s="258">
        <v>147</v>
      </c>
    </row>
    <row r="156" spans="2:81">
      <c r="B156" s="101">
        <v>148</v>
      </c>
      <c r="C156" s="130" t="s">
        <v>401</v>
      </c>
      <c r="D156" s="142" t="s">
        <v>400</v>
      </c>
      <c r="E156" s="237">
        <f>'M1 FINAL'!D119</f>
        <v>7.7</v>
      </c>
      <c r="F156" s="237">
        <f>'M1 FINAL'!E119</f>
        <v>11.5</v>
      </c>
      <c r="G156" s="237">
        <f>'M1 FINAL'!F119</f>
        <v>11.5</v>
      </c>
      <c r="H156" s="237">
        <f>'M1 FINAL'!G119</f>
        <v>7</v>
      </c>
      <c r="I156" s="237">
        <f>'M1 FINAL'!H119</f>
        <v>12</v>
      </c>
      <c r="J156" s="237">
        <f>'M1 FINAL'!I119</f>
        <v>12</v>
      </c>
      <c r="K156" s="237">
        <f>'M1 FINAL'!J119</f>
        <v>10</v>
      </c>
      <c r="L156" s="237">
        <f>'M1 FINAL'!K119</f>
        <v>13</v>
      </c>
      <c r="M156" s="237">
        <f>'M1 FINAL'!L119</f>
        <v>12</v>
      </c>
      <c r="N156" s="237">
        <f>'M1 FINAL'!M119</f>
        <v>11.8125</v>
      </c>
      <c r="O156" s="237" t="str">
        <f t="shared" si="40"/>
        <v>NV</v>
      </c>
      <c r="P156" s="237">
        <f>'M2 FINAL'!D119</f>
        <v>7</v>
      </c>
      <c r="Q156" s="237" t="str">
        <f>'M2 FINAL'!E119</f>
        <v/>
      </c>
      <c r="R156" s="237">
        <f>'M2 FINAL'!F119</f>
        <v>7</v>
      </c>
      <c r="S156" s="237">
        <f>'M2 FINAL'!G119</f>
        <v>1.75</v>
      </c>
      <c r="T156" s="237" t="str">
        <f>'M2 FINAL'!H119</f>
        <v/>
      </c>
      <c r="U156" s="237">
        <f>'M2 FINAL'!I119</f>
        <v>1.75</v>
      </c>
      <c r="V156" s="237">
        <f>'M2 FINAL'!J119</f>
        <v>4.6900000000000004</v>
      </c>
      <c r="W156" s="237" t="str">
        <f t="shared" si="41"/>
        <v>NV</v>
      </c>
      <c r="X156" s="237">
        <f>'M3-FINAL'!E121</f>
        <v>4.25</v>
      </c>
      <c r="Y156" s="237">
        <f>'M3-FINAL'!F121</f>
        <v>6.5</v>
      </c>
      <c r="Z156" s="237">
        <f>'M3-FINAL'!G121</f>
        <v>6.5</v>
      </c>
      <c r="AA156" s="237">
        <f>'M3-FINAL'!H121</f>
        <v>10.25</v>
      </c>
      <c r="AB156" s="237">
        <f>'M3-FINAL'!I121</f>
        <v>12</v>
      </c>
      <c r="AC156" s="237">
        <f>'M3-FINAL'!J121</f>
        <v>12</v>
      </c>
      <c r="AD156" s="237">
        <f>'M3-FINAL'!K121</f>
        <v>9.25</v>
      </c>
      <c r="AE156" s="237" t="str">
        <f t="shared" si="42"/>
        <v>NV</v>
      </c>
      <c r="AF156" s="237">
        <f>'M4_FINAL '!E120</f>
        <v>6.375</v>
      </c>
      <c r="AG156" s="237" t="str">
        <f>IF('M4_FINAL '!F120="","",'M4_FINAL '!F120)</f>
        <v/>
      </c>
      <c r="AH156" s="237">
        <f>'M4_FINAL '!G120</f>
        <v>6.375</v>
      </c>
      <c r="AI156" s="237">
        <f>'M4_FINAL '!H120</f>
        <v>3.5</v>
      </c>
      <c r="AJ156" s="237" t="str">
        <f>IF('M4_FINAL '!I120="","",'M4_FINAL '!I120)</f>
        <v/>
      </c>
      <c r="AK156" s="237">
        <f>'M4_FINAL '!J120</f>
        <v>3.5</v>
      </c>
      <c r="AL156" s="237">
        <f>'M4_FINAL '!K120</f>
        <v>5.1100000000000003</v>
      </c>
      <c r="AM156" s="237" t="str">
        <f t="shared" si="43"/>
        <v>NV</v>
      </c>
      <c r="AN156" s="237">
        <f>'M5-FINAL'!D119</f>
        <v>10</v>
      </c>
      <c r="AO156" s="237" t="str">
        <f>'M5-FINAL'!E119</f>
        <v/>
      </c>
      <c r="AP156" s="237">
        <f>'M5-FINAL'!F119</f>
        <v>10</v>
      </c>
      <c r="AQ156" s="237">
        <f>'M5-FINAL'!G119</f>
        <v>14.5</v>
      </c>
      <c r="AR156" s="237" t="str">
        <f>'M5-FINAL'!H119</f>
        <v/>
      </c>
      <c r="AS156" s="237">
        <f>'M5-FINAL'!I119</f>
        <v>14.5</v>
      </c>
      <c r="AT156" s="237">
        <f>'M5-FINAL'!J119</f>
        <v>12</v>
      </c>
      <c r="AU156" s="237" t="str">
        <f>'M5-FINAL'!K119</f>
        <v/>
      </c>
      <c r="AV156" s="237">
        <f>'M5-FINAL'!L119</f>
        <v>12</v>
      </c>
      <c r="AW156" s="237">
        <f>'M5-FINAL'!M119</f>
        <v>12.165000000000001</v>
      </c>
      <c r="AX156" s="237" t="str">
        <f t="shared" si="44"/>
        <v>V</v>
      </c>
      <c r="AY156" s="237">
        <f>'M6-FINAL'!D119</f>
        <v>7.5</v>
      </c>
      <c r="AZ156" s="237">
        <f>'M6-FINAL'!E119</f>
        <v>12</v>
      </c>
      <c r="BA156" s="237">
        <f>'M6-FINAL'!F119</f>
        <v>12</v>
      </c>
      <c r="BB156" s="237">
        <f>'M6-FINAL'!G119</f>
        <v>7.5</v>
      </c>
      <c r="BC156" s="237">
        <f>'M6-FINAL'!H119</f>
        <v>12</v>
      </c>
      <c r="BD156" s="237">
        <f>'M6-FINAL'!I119</f>
        <v>12</v>
      </c>
      <c r="BE156" s="237">
        <f>'M6-FINAL'!J119</f>
        <v>12</v>
      </c>
      <c r="BF156" s="237" t="str">
        <f>'M6-FINAL'!K119</f>
        <v/>
      </c>
      <c r="BG156" s="237">
        <f>'M6-FINAL'!L119</f>
        <v>12</v>
      </c>
      <c r="BH156" s="237">
        <f>'M6-FINAL'!M119</f>
        <v>12</v>
      </c>
      <c r="BI156" s="237" t="str">
        <f t="shared" si="45"/>
        <v>VAR</v>
      </c>
      <c r="BJ156" s="237">
        <f>M7_FINAL!E121</f>
        <v>18.25</v>
      </c>
      <c r="BK156" s="237" t="str">
        <f>M7_FINAL!F121</f>
        <v/>
      </c>
      <c r="BL156" s="237">
        <f>M7_FINAL!G121</f>
        <v>18.25</v>
      </c>
      <c r="BM156" s="237">
        <f>M7_FINAL!H121</f>
        <v>17</v>
      </c>
      <c r="BN156" s="237" t="str">
        <f>M7_FINAL!I121</f>
        <v/>
      </c>
      <c r="BO156" s="237">
        <f>M7_FINAL!J121</f>
        <v>17</v>
      </c>
      <c r="BP156" s="237">
        <f>M7_FINAL!K121</f>
        <v>17.55</v>
      </c>
      <c r="BQ156" s="237" t="str">
        <f t="shared" si="46"/>
        <v>V</v>
      </c>
      <c r="BR156" s="237">
        <f>M8FINAL!E121</f>
        <v>19</v>
      </c>
      <c r="BS156" s="237" t="str">
        <f>M8FINAL!F121</f>
        <v/>
      </c>
      <c r="BT156" s="237">
        <f>M8FINAL!G121</f>
        <v>19</v>
      </c>
      <c r="BU156" s="237">
        <f>M8FINAL!H121</f>
        <v>14.75</v>
      </c>
      <c r="BV156" s="237" t="str">
        <f>M8FINAL!I121</f>
        <v/>
      </c>
      <c r="BW156" s="237">
        <f>M8FINAL!J121</f>
        <v>14.75</v>
      </c>
      <c r="BX156" s="237">
        <f>M8FINAL!K121</f>
        <v>16.875</v>
      </c>
      <c r="BY156" s="237" t="str">
        <f t="shared" si="47"/>
        <v>V</v>
      </c>
      <c r="BZ156" s="237">
        <f t="shared" si="48"/>
        <v>11.1815625</v>
      </c>
      <c r="CA156" s="272" t="s">
        <v>633</v>
      </c>
      <c r="CB156" s="274" t="s">
        <v>401</v>
      </c>
      <c r="CC156" s="258">
        <v>148</v>
      </c>
    </row>
    <row r="157" spans="2:81">
      <c r="B157" s="102">
        <v>149</v>
      </c>
      <c r="C157" s="133" t="s">
        <v>535</v>
      </c>
      <c r="D157" s="143" t="s">
        <v>534</v>
      </c>
      <c r="E157" s="237">
        <f>'M1 FINAL'!D36</f>
        <v>7.4</v>
      </c>
      <c r="F157" s="237">
        <f>'M1 FINAL'!E36</f>
        <v>11</v>
      </c>
      <c r="G157" s="237">
        <f>'M1 FINAL'!F36</f>
        <v>11</v>
      </c>
      <c r="H157" s="237">
        <f>'M1 FINAL'!G36</f>
        <v>7</v>
      </c>
      <c r="I157" s="237">
        <f>'M1 FINAL'!H36</f>
        <v>14</v>
      </c>
      <c r="J157" s="237">
        <f>'M1 FINAL'!I36</f>
        <v>12</v>
      </c>
      <c r="K157" s="237">
        <f>'M1 FINAL'!J36</f>
        <v>5</v>
      </c>
      <c r="L157" s="237">
        <f>'M1 FINAL'!K36</f>
        <v>12</v>
      </c>
      <c r="M157" s="237">
        <f>'M1 FINAL'!L36</f>
        <v>12</v>
      </c>
      <c r="N157" s="237">
        <f>'M1 FINAL'!M36</f>
        <v>11.625</v>
      </c>
      <c r="O157" s="237" t="str">
        <f t="shared" si="40"/>
        <v>NV</v>
      </c>
      <c r="P157" s="237">
        <f>'M2 FINAL'!D36</f>
        <v>3.5</v>
      </c>
      <c r="Q157" s="237" t="str">
        <f>'M2 FINAL'!E36</f>
        <v/>
      </c>
      <c r="R157" s="237">
        <f>'M2 FINAL'!F36</f>
        <v>3.5</v>
      </c>
      <c r="S157" s="237">
        <f>'M2 FINAL'!G36</f>
        <v>4.25</v>
      </c>
      <c r="T157" s="237" t="str">
        <f>'M2 FINAL'!H36</f>
        <v/>
      </c>
      <c r="U157" s="237">
        <f>'M2 FINAL'!I36</f>
        <v>4.25</v>
      </c>
      <c r="V157" s="237">
        <f>'M2 FINAL'!J36</f>
        <v>3.83</v>
      </c>
      <c r="W157" s="237" t="str">
        <f t="shared" si="41"/>
        <v>NV</v>
      </c>
      <c r="X157" s="237">
        <f>'M3-FINAL'!E38</f>
        <v>1.25</v>
      </c>
      <c r="Y157" s="237" t="str">
        <f>'M3-FINAL'!F38</f>
        <v/>
      </c>
      <c r="Z157" s="237">
        <f>'M3-FINAL'!G38</f>
        <v>1.25</v>
      </c>
      <c r="AA157" s="237">
        <f>'M3-FINAL'!H38</f>
        <v>10.25</v>
      </c>
      <c r="AB157" s="237" t="str">
        <f>'M3-FINAL'!I38</f>
        <v/>
      </c>
      <c r="AC157" s="237">
        <f>'M3-FINAL'!J38</f>
        <v>10.25</v>
      </c>
      <c r="AD157" s="237">
        <f>'M3-FINAL'!K38</f>
        <v>5.75</v>
      </c>
      <c r="AE157" s="237" t="str">
        <f t="shared" si="42"/>
        <v>NV</v>
      </c>
      <c r="AF157" s="237">
        <f>'M4_FINAL '!E37</f>
        <v>8.875</v>
      </c>
      <c r="AG157" s="237">
        <f>IF('M4_FINAL '!F37="","",'M4_FINAL '!F37)</f>
        <v>12</v>
      </c>
      <c r="AH157" s="237">
        <f>'M4_FINAL '!G37</f>
        <v>12</v>
      </c>
      <c r="AI157" s="237">
        <f>'M4_FINAL '!H37</f>
        <v>4.5</v>
      </c>
      <c r="AJ157" s="237">
        <f>IF('M4_FINAL '!I37="","",'M4_FINAL '!I37)</f>
        <v>2</v>
      </c>
      <c r="AK157" s="237">
        <f>'M4_FINAL '!J37</f>
        <v>4.5</v>
      </c>
      <c r="AL157" s="237">
        <f>'M4_FINAL '!K37</f>
        <v>8.7000000000000011</v>
      </c>
      <c r="AM157" s="237" t="str">
        <f t="shared" si="43"/>
        <v>NV</v>
      </c>
      <c r="AN157" s="237">
        <f>'M5-FINAL'!D36</f>
        <v>12</v>
      </c>
      <c r="AO157" s="237" t="str">
        <f>'M5-FINAL'!E36</f>
        <v/>
      </c>
      <c r="AP157" s="237">
        <f>'M5-FINAL'!F36</f>
        <v>12</v>
      </c>
      <c r="AQ157" s="237">
        <f>'M5-FINAL'!G36</f>
        <v>15</v>
      </c>
      <c r="AR157" s="237" t="str">
        <f>'M5-FINAL'!H36</f>
        <v/>
      </c>
      <c r="AS157" s="237">
        <f>'M5-FINAL'!I36</f>
        <v>15</v>
      </c>
      <c r="AT157" s="237">
        <f>'M5-FINAL'!J36</f>
        <v>10.5</v>
      </c>
      <c r="AU157" s="237" t="str">
        <f>'M5-FINAL'!K36</f>
        <v/>
      </c>
      <c r="AV157" s="237">
        <f>'M5-FINAL'!L36</f>
        <v>10.5</v>
      </c>
      <c r="AW157" s="237">
        <f>'M5-FINAL'!M36</f>
        <v>12.48</v>
      </c>
      <c r="AX157" s="237" t="str">
        <f t="shared" si="44"/>
        <v>V</v>
      </c>
      <c r="AY157" s="237">
        <f>'M6-FINAL'!D36</f>
        <v>7.5</v>
      </c>
      <c r="AZ157" s="237">
        <f>'M6-FINAL'!E36</f>
        <v>12</v>
      </c>
      <c r="BA157" s="237">
        <f>'M6-FINAL'!F36</f>
        <v>12</v>
      </c>
      <c r="BB157" s="237">
        <f>'M6-FINAL'!G36</f>
        <v>7.5</v>
      </c>
      <c r="BC157" s="237">
        <f>'M6-FINAL'!H36</f>
        <v>12</v>
      </c>
      <c r="BD157" s="237">
        <f>'M6-FINAL'!I36</f>
        <v>12</v>
      </c>
      <c r="BE157" s="237">
        <f>'M6-FINAL'!J36</f>
        <v>12.5</v>
      </c>
      <c r="BF157" s="237" t="str">
        <f>'M6-FINAL'!K36</f>
        <v/>
      </c>
      <c r="BG157" s="237">
        <f>'M6-FINAL'!L36</f>
        <v>12.5</v>
      </c>
      <c r="BH157" s="237">
        <f>'M6-FINAL'!M36</f>
        <v>12.15</v>
      </c>
      <c r="BI157" s="237" t="str">
        <f t="shared" si="45"/>
        <v>VAR</v>
      </c>
      <c r="BJ157" s="237">
        <f>M7_FINAL!E38</f>
        <v>18.25</v>
      </c>
      <c r="BK157" s="237" t="str">
        <f>M7_FINAL!F38</f>
        <v/>
      </c>
      <c r="BL157" s="237">
        <f>M7_FINAL!G38</f>
        <v>18.25</v>
      </c>
      <c r="BM157" s="237">
        <f>M7_FINAL!H38</f>
        <v>16</v>
      </c>
      <c r="BN157" s="237" t="str">
        <f>M7_FINAL!I38</f>
        <v/>
      </c>
      <c r="BO157" s="237">
        <f>M7_FINAL!J38</f>
        <v>16</v>
      </c>
      <c r="BP157" s="237">
        <f>M7_FINAL!K38</f>
        <v>16.990000000000002</v>
      </c>
      <c r="BQ157" s="237" t="str">
        <f t="shared" si="46"/>
        <v>V</v>
      </c>
      <c r="BR157" s="237">
        <f>M8FINAL!E38</f>
        <v>20</v>
      </c>
      <c r="BS157" s="237" t="str">
        <f>M8FINAL!F38</f>
        <v/>
      </c>
      <c r="BT157" s="237">
        <f>M8FINAL!G38</f>
        <v>20</v>
      </c>
      <c r="BU157" s="237">
        <f>M8FINAL!H38</f>
        <v>13.75</v>
      </c>
      <c r="BV157" s="237" t="str">
        <f>M8FINAL!I38</f>
        <v/>
      </c>
      <c r="BW157" s="237">
        <f>M8FINAL!J38</f>
        <v>13.75</v>
      </c>
      <c r="BX157" s="237">
        <f>M8FINAL!K38</f>
        <v>16.875</v>
      </c>
      <c r="BY157" s="237" t="str">
        <f t="shared" si="47"/>
        <v>V</v>
      </c>
      <c r="BZ157" s="237">
        <f t="shared" si="48"/>
        <v>11.05</v>
      </c>
      <c r="CA157" s="272" t="s">
        <v>633</v>
      </c>
      <c r="CB157" s="278" t="s">
        <v>535</v>
      </c>
      <c r="CC157" s="258">
        <v>149</v>
      </c>
    </row>
    <row r="158" spans="2:81">
      <c r="B158" s="101">
        <v>150</v>
      </c>
      <c r="C158" s="133" t="s">
        <v>537</v>
      </c>
      <c r="D158" s="143" t="s">
        <v>536</v>
      </c>
      <c r="E158" s="237">
        <f>'M1 FINAL'!D35</f>
        <v>12.7</v>
      </c>
      <c r="F158" s="237" t="str">
        <f>'M1 FINAL'!E35</f>
        <v/>
      </c>
      <c r="G158" s="237">
        <f>'M1 FINAL'!F35</f>
        <v>12.7</v>
      </c>
      <c r="H158" s="237">
        <f>'M1 FINAL'!G35</f>
        <v>7</v>
      </c>
      <c r="I158" s="237">
        <f>'M1 FINAL'!H35</f>
        <v>13</v>
      </c>
      <c r="J158" s="237">
        <f>'M1 FINAL'!I35</f>
        <v>12</v>
      </c>
      <c r="K158" s="237">
        <f>'M1 FINAL'!J35</f>
        <v>11</v>
      </c>
      <c r="L158" s="237">
        <f>'M1 FINAL'!K35</f>
        <v>14</v>
      </c>
      <c r="M158" s="237">
        <f>'M1 FINAL'!L35</f>
        <v>12</v>
      </c>
      <c r="N158" s="237">
        <f>'M1 FINAL'!M35</f>
        <v>12.262499999999999</v>
      </c>
      <c r="O158" s="237" t="str">
        <f t="shared" si="40"/>
        <v>VAR</v>
      </c>
      <c r="P158" s="237">
        <f>'M2 FINAL'!D35</f>
        <v>6.25</v>
      </c>
      <c r="Q158" s="237" t="str">
        <f>'M2 FINAL'!E35</f>
        <v/>
      </c>
      <c r="R158" s="237">
        <f>'M2 FINAL'!F35</f>
        <v>6.25</v>
      </c>
      <c r="S158" s="237">
        <f>'M2 FINAL'!G35</f>
        <v>1.75</v>
      </c>
      <c r="T158" s="237" t="str">
        <f>'M2 FINAL'!H35</f>
        <v/>
      </c>
      <c r="U158" s="237">
        <f>'M2 FINAL'!I35</f>
        <v>1.75</v>
      </c>
      <c r="V158" s="237">
        <f>'M2 FINAL'!J35</f>
        <v>4.2700000000000005</v>
      </c>
      <c r="W158" s="237" t="str">
        <f t="shared" si="41"/>
        <v>NV</v>
      </c>
      <c r="X158" s="237">
        <f>'M3-FINAL'!E37</f>
        <v>0.125</v>
      </c>
      <c r="Y158" s="237" t="str">
        <f>'M3-FINAL'!F37</f>
        <v/>
      </c>
      <c r="Z158" s="237">
        <f>'M3-FINAL'!G37</f>
        <v>0.125</v>
      </c>
      <c r="AA158" s="237">
        <f>'M3-FINAL'!H37</f>
        <v>9.75</v>
      </c>
      <c r="AB158" s="237" t="str">
        <f>'M3-FINAL'!I37</f>
        <v/>
      </c>
      <c r="AC158" s="237">
        <f>'M3-FINAL'!J37</f>
        <v>9.75</v>
      </c>
      <c r="AD158" s="237">
        <f>'M3-FINAL'!K37</f>
        <v>4.9375</v>
      </c>
      <c r="AE158" s="237" t="str">
        <f t="shared" si="42"/>
        <v>NV</v>
      </c>
      <c r="AF158" s="237">
        <f>'M4_FINAL '!E36</f>
        <v>4.125</v>
      </c>
      <c r="AG158" s="237" t="str">
        <f>IF('M4_FINAL '!F36="","",'M4_FINAL '!F36)</f>
        <v/>
      </c>
      <c r="AH158" s="237">
        <f>'M4_FINAL '!G36</f>
        <v>4.125</v>
      </c>
      <c r="AI158" s="237">
        <f>'M4_FINAL '!H36</f>
        <v>4.25</v>
      </c>
      <c r="AJ158" s="237" t="str">
        <f>IF('M4_FINAL '!I36="","",'M4_FINAL '!I36)</f>
        <v/>
      </c>
      <c r="AK158" s="237">
        <f>'M4_FINAL '!J36</f>
        <v>4.25</v>
      </c>
      <c r="AL158" s="237">
        <f>'M4_FINAL '!K36</f>
        <v>4.18</v>
      </c>
      <c r="AM158" s="237" t="str">
        <f t="shared" si="43"/>
        <v>NV</v>
      </c>
      <c r="AN158" s="237">
        <f>'M5-FINAL'!D35</f>
        <v>13.5</v>
      </c>
      <c r="AO158" s="237" t="str">
        <f>'M5-FINAL'!E35</f>
        <v/>
      </c>
      <c r="AP158" s="237">
        <f>'M5-FINAL'!F35</f>
        <v>13.5</v>
      </c>
      <c r="AQ158" s="237">
        <f>'M5-FINAL'!G35</f>
        <v>15</v>
      </c>
      <c r="AR158" s="237" t="str">
        <f>'M5-FINAL'!H35</f>
        <v/>
      </c>
      <c r="AS158" s="237">
        <f>'M5-FINAL'!I35</f>
        <v>15</v>
      </c>
      <c r="AT158" s="237">
        <f>'M5-FINAL'!J35</f>
        <v>13</v>
      </c>
      <c r="AU158" s="237" t="str">
        <f>'M5-FINAL'!K35</f>
        <v/>
      </c>
      <c r="AV158" s="237">
        <f>'M5-FINAL'!L35</f>
        <v>13</v>
      </c>
      <c r="AW158" s="237">
        <f>'M5-FINAL'!M35</f>
        <v>13.825000000000001</v>
      </c>
      <c r="AX158" s="237" t="str">
        <f t="shared" si="44"/>
        <v>V</v>
      </c>
      <c r="AY158" s="237">
        <f>'M6-FINAL'!D35</f>
        <v>14.5</v>
      </c>
      <c r="AZ158" s="237" t="str">
        <f>'M6-FINAL'!E35</f>
        <v/>
      </c>
      <c r="BA158" s="237">
        <f>'M6-FINAL'!F35</f>
        <v>14.5</v>
      </c>
      <c r="BB158" s="237">
        <f>'M6-FINAL'!G35</f>
        <v>14.5</v>
      </c>
      <c r="BC158" s="237" t="str">
        <f>'M6-FINAL'!H35</f>
        <v/>
      </c>
      <c r="BD158" s="237">
        <f>'M6-FINAL'!I35</f>
        <v>14.5</v>
      </c>
      <c r="BE158" s="237">
        <f>'M6-FINAL'!J35</f>
        <v>13.5</v>
      </c>
      <c r="BF158" s="237" t="str">
        <f>'M6-FINAL'!K35</f>
        <v/>
      </c>
      <c r="BG158" s="237">
        <f>'M6-FINAL'!L35</f>
        <v>13.5</v>
      </c>
      <c r="BH158" s="237">
        <f>'M6-FINAL'!M35</f>
        <v>14.2</v>
      </c>
      <c r="BI158" s="237" t="str">
        <f t="shared" si="45"/>
        <v>V</v>
      </c>
      <c r="BJ158" s="237">
        <f>M7_FINAL!E37</f>
        <v>18.5</v>
      </c>
      <c r="BK158" s="237" t="str">
        <f>M7_FINAL!F37</f>
        <v/>
      </c>
      <c r="BL158" s="237">
        <f>M7_FINAL!G37</f>
        <v>18.5</v>
      </c>
      <c r="BM158" s="237">
        <f>M7_FINAL!H37</f>
        <v>14</v>
      </c>
      <c r="BN158" s="237" t="str">
        <f>M7_FINAL!I37</f>
        <v/>
      </c>
      <c r="BO158" s="237">
        <f>M7_FINAL!J37</f>
        <v>14</v>
      </c>
      <c r="BP158" s="237">
        <f>M7_FINAL!K37</f>
        <v>15.98</v>
      </c>
      <c r="BQ158" s="237" t="str">
        <f t="shared" si="46"/>
        <v>V</v>
      </c>
      <c r="BR158" s="237">
        <f>M8FINAL!E37</f>
        <v>20</v>
      </c>
      <c r="BS158" s="237" t="str">
        <f>M8FINAL!F37</f>
        <v/>
      </c>
      <c r="BT158" s="237">
        <f>M8FINAL!G37</f>
        <v>20</v>
      </c>
      <c r="BU158" s="237">
        <f>M8FINAL!H37</f>
        <v>12</v>
      </c>
      <c r="BV158" s="237" t="str">
        <f>M8FINAL!I37</f>
        <v/>
      </c>
      <c r="BW158" s="237">
        <f>M8FINAL!J37</f>
        <v>12</v>
      </c>
      <c r="BX158" s="237">
        <f>M8FINAL!K37</f>
        <v>16</v>
      </c>
      <c r="BY158" s="237" t="str">
        <f t="shared" si="47"/>
        <v>V</v>
      </c>
      <c r="BZ158" s="237">
        <f t="shared" si="48"/>
        <v>10.706875</v>
      </c>
      <c r="CA158" s="272" t="s">
        <v>633</v>
      </c>
      <c r="CB158" s="278" t="s">
        <v>537</v>
      </c>
      <c r="CC158" s="258">
        <v>150</v>
      </c>
    </row>
    <row r="159" spans="2:81">
      <c r="B159" s="102">
        <v>151</v>
      </c>
      <c r="C159" s="133" t="s">
        <v>480</v>
      </c>
      <c r="D159" s="143" t="s">
        <v>479</v>
      </c>
      <c r="E159" s="237">
        <f>'M1 FINAL'!D71</f>
        <v>11</v>
      </c>
      <c r="F159" s="237">
        <f>'M1 FINAL'!E71</f>
        <v>12</v>
      </c>
      <c r="G159" s="237">
        <f>'M1 FINAL'!F71</f>
        <v>12</v>
      </c>
      <c r="H159" s="237">
        <f>'M1 FINAL'!G71</f>
        <v>5.5</v>
      </c>
      <c r="I159" s="237">
        <f>'M1 FINAL'!H71</f>
        <v>12</v>
      </c>
      <c r="J159" s="237">
        <f>'M1 FINAL'!I71</f>
        <v>12</v>
      </c>
      <c r="K159" s="237">
        <f>'M1 FINAL'!J71</f>
        <v>13</v>
      </c>
      <c r="L159" s="237" t="str">
        <f>'M1 FINAL'!K71</f>
        <v/>
      </c>
      <c r="M159" s="237">
        <f>'M1 FINAL'!L71</f>
        <v>13</v>
      </c>
      <c r="N159" s="237">
        <f>'M1 FINAL'!M71</f>
        <v>12.25</v>
      </c>
      <c r="O159" s="237" t="str">
        <f t="shared" si="40"/>
        <v>VAR</v>
      </c>
      <c r="P159" s="237">
        <f>'M2 FINAL'!D71</f>
        <v>3.75</v>
      </c>
      <c r="Q159" s="237" t="str">
        <f>'M2 FINAL'!E71</f>
        <v/>
      </c>
      <c r="R159" s="237">
        <f>'M2 FINAL'!F71</f>
        <v>3.75</v>
      </c>
      <c r="S159" s="237">
        <f>'M2 FINAL'!G71</f>
        <v>4</v>
      </c>
      <c r="T159" s="237" t="str">
        <f>'M2 FINAL'!H71</f>
        <v/>
      </c>
      <c r="U159" s="237">
        <f>'M2 FINAL'!I71</f>
        <v>4</v>
      </c>
      <c r="V159" s="237">
        <f>'M2 FINAL'!J71</f>
        <v>3.8600000000000003</v>
      </c>
      <c r="W159" s="237" t="str">
        <f t="shared" si="41"/>
        <v>NV</v>
      </c>
      <c r="X159" s="237">
        <f>'M3-FINAL'!E73</f>
        <v>1</v>
      </c>
      <c r="Y159" s="237">
        <f>'M3-FINAL'!F73</f>
        <v>4</v>
      </c>
      <c r="Z159" s="237">
        <f>'M3-FINAL'!G73</f>
        <v>4</v>
      </c>
      <c r="AA159" s="237">
        <f>'M3-FINAL'!H73</f>
        <v>11.75</v>
      </c>
      <c r="AB159" s="237">
        <f>'M3-FINAL'!I73</f>
        <v>12</v>
      </c>
      <c r="AC159" s="237">
        <f>'M3-FINAL'!J73</f>
        <v>12</v>
      </c>
      <c r="AD159" s="237">
        <f>'M3-FINAL'!K73</f>
        <v>8</v>
      </c>
      <c r="AE159" s="237" t="str">
        <f t="shared" si="42"/>
        <v>NV</v>
      </c>
      <c r="AF159" s="237">
        <f>'M4_FINAL '!E72</f>
        <v>4.75</v>
      </c>
      <c r="AG159" s="237" t="str">
        <f>IF('M4_FINAL '!F72="","",'M4_FINAL '!F72)</f>
        <v/>
      </c>
      <c r="AH159" s="237">
        <f>'M4_FINAL '!G72</f>
        <v>4.75</v>
      </c>
      <c r="AI159" s="237">
        <f>'M4_FINAL '!H72</f>
        <v>4.5</v>
      </c>
      <c r="AJ159" s="237" t="str">
        <f>IF('M4_FINAL '!I72="","",'M4_FINAL '!I72)</f>
        <v/>
      </c>
      <c r="AK159" s="237">
        <f>'M4_FINAL '!J72</f>
        <v>4.5</v>
      </c>
      <c r="AL159" s="237">
        <f>'M4_FINAL '!K72</f>
        <v>4.6400000000000006</v>
      </c>
      <c r="AM159" s="237" t="str">
        <f t="shared" si="43"/>
        <v>NV</v>
      </c>
      <c r="AN159" s="237">
        <f>'M5-FINAL'!D71</f>
        <v>10</v>
      </c>
      <c r="AO159" s="237" t="str">
        <f>'M5-FINAL'!E71</f>
        <v/>
      </c>
      <c r="AP159" s="237">
        <f>'M5-FINAL'!F71</f>
        <v>10</v>
      </c>
      <c r="AQ159" s="237">
        <f>'M5-FINAL'!G71</f>
        <v>15</v>
      </c>
      <c r="AR159" s="237" t="str">
        <f>'M5-FINAL'!H71</f>
        <v/>
      </c>
      <c r="AS159" s="237">
        <f>'M5-FINAL'!I71</f>
        <v>15</v>
      </c>
      <c r="AT159" s="237">
        <f>'M5-FINAL'!J71</f>
        <v>15</v>
      </c>
      <c r="AU159" s="237" t="str">
        <f>'M5-FINAL'!K71</f>
        <v/>
      </c>
      <c r="AV159" s="237">
        <f>'M5-FINAL'!L71</f>
        <v>15</v>
      </c>
      <c r="AW159" s="237">
        <f>'M5-FINAL'!M71</f>
        <v>13.350000000000001</v>
      </c>
      <c r="AX159" s="237" t="str">
        <f t="shared" si="44"/>
        <v>V</v>
      </c>
      <c r="AY159" s="237">
        <f>'M6-FINAL'!D71</f>
        <v>12.5</v>
      </c>
      <c r="AZ159" s="237" t="str">
        <f>'M6-FINAL'!E71</f>
        <v/>
      </c>
      <c r="BA159" s="237">
        <f>'M6-FINAL'!F71</f>
        <v>12.5</v>
      </c>
      <c r="BB159" s="237">
        <f>'M6-FINAL'!G71</f>
        <v>12.5</v>
      </c>
      <c r="BC159" s="237" t="str">
        <f>'M6-FINAL'!H71</f>
        <v/>
      </c>
      <c r="BD159" s="237">
        <f>'M6-FINAL'!I71</f>
        <v>12.5</v>
      </c>
      <c r="BE159" s="237">
        <f>'M6-FINAL'!J71</f>
        <v>13</v>
      </c>
      <c r="BF159" s="237" t="str">
        <f>'M6-FINAL'!K71</f>
        <v/>
      </c>
      <c r="BG159" s="237">
        <f>'M6-FINAL'!L71</f>
        <v>13</v>
      </c>
      <c r="BH159" s="237">
        <f>'M6-FINAL'!M71</f>
        <v>12.65</v>
      </c>
      <c r="BI159" s="237" t="str">
        <f t="shared" si="45"/>
        <v>V</v>
      </c>
      <c r="BJ159" s="237">
        <f>M7_FINAL!E73</f>
        <v>17</v>
      </c>
      <c r="BK159" s="237" t="str">
        <f>M7_FINAL!F73</f>
        <v/>
      </c>
      <c r="BL159" s="237">
        <f>M7_FINAL!G73</f>
        <v>17</v>
      </c>
      <c r="BM159" s="237">
        <f>M7_FINAL!H73</f>
        <v>13</v>
      </c>
      <c r="BN159" s="237" t="str">
        <f>M7_FINAL!I73</f>
        <v/>
      </c>
      <c r="BO159" s="237">
        <f>M7_FINAL!J73</f>
        <v>13</v>
      </c>
      <c r="BP159" s="237">
        <f>M7_FINAL!K73</f>
        <v>14.760000000000002</v>
      </c>
      <c r="BQ159" s="237" t="str">
        <f t="shared" si="46"/>
        <v>V</v>
      </c>
      <c r="BR159" s="237">
        <f>M8FINAL!E73</f>
        <v>20</v>
      </c>
      <c r="BS159" s="237" t="str">
        <f>M8FINAL!F73</f>
        <v/>
      </c>
      <c r="BT159" s="237">
        <f>M8FINAL!G73</f>
        <v>20</v>
      </c>
      <c r="BU159" s="237">
        <f>M8FINAL!H73</f>
        <v>12.25</v>
      </c>
      <c r="BV159" s="237" t="str">
        <f>M8FINAL!I73</f>
        <v/>
      </c>
      <c r="BW159" s="237">
        <f>M8FINAL!J73</f>
        <v>12.25</v>
      </c>
      <c r="BX159" s="237">
        <f>M8FINAL!K73</f>
        <v>16.125</v>
      </c>
      <c r="BY159" s="237" t="str">
        <f t="shared" si="47"/>
        <v>V</v>
      </c>
      <c r="BZ159" s="237">
        <f t="shared" si="48"/>
        <v>10.704375000000001</v>
      </c>
      <c r="CA159" s="272" t="s">
        <v>633</v>
      </c>
      <c r="CB159" s="278" t="s">
        <v>480</v>
      </c>
      <c r="CC159" s="258">
        <v>151</v>
      </c>
    </row>
    <row r="160" spans="2:81">
      <c r="B160" s="101">
        <v>152</v>
      </c>
      <c r="C160" s="130" t="s">
        <v>470</v>
      </c>
      <c r="D160" s="142" t="s">
        <v>359</v>
      </c>
      <c r="E160" s="237">
        <f>'M1 FINAL'!D78</f>
        <v>13</v>
      </c>
      <c r="F160" s="237" t="str">
        <f>'M1 FINAL'!E78</f>
        <v/>
      </c>
      <c r="G160" s="237">
        <f>'M1 FINAL'!F78</f>
        <v>13</v>
      </c>
      <c r="H160" s="237">
        <f>'M1 FINAL'!G78</f>
        <v>11</v>
      </c>
      <c r="I160" s="237">
        <f>'M1 FINAL'!H78</f>
        <v>14</v>
      </c>
      <c r="J160" s="237">
        <f>'M1 FINAL'!I78</f>
        <v>12</v>
      </c>
      <c r="K160" s="237">
        <f>'M1 FINAL'!J78</f>
        <v>9</v>
      </c>
      <c r="L160" s="237">
        <f>'M1 FINAL'!K78</f>
        <v>13</v>
      </c>
      <c r="M160" s="237">
        <f>'M1 FINAL'!L78</f>
        <v>12</v>
      </c>
      <c r="N160" s="237">
        <f>'M1 FINAL'!M78</f>
        <v>12.375</v>
      </c>
      <c r="O160" s="237" t="str">
        <f t="shared" si="40"/>
        <v>VAR</v>
      </c>
      <c r="P160" s="237">
        <f>'M2 FINAL'!D78</f>
        <v>6.75</v>
      </c>
      <c r="Q160" s="237" t="str">
        <f>'M2 FINAL'!E78</f>
        <v/>
      </c>
      <c r="R160" s="237">
        <f>'M2 FINAL'!F78</f>
        <v>6.75</v>
      </c>
      <c r="S160" s="237">
        <f>'M2 FINAL'!G78</f>
        <v>3.25</v>
      </c>
      <c r="T160" s="237" t="str">
        <f>'M2 FINAL'!H78</f>
        <v/>
      </c>
      <c r="U160" s="237">
        <f>'M2 FINAL'!I78</f>
        <v>3.25</v>
      </c>
      <c r="V160" s="237">
        <f>'M2 FINAL'!J78</f>
        <v>5.21</v>
      </c>
      <c r="W160" s="237" t="str">
        <f t="shared" si="41"/>
        <v>NV</v>
      </c>
      <c r="X160" s="237">
        <f>'M3-FINAL'!E80</f>
        <v>1.125</v>
      </c>
      <c r="Y160" s="237" t="str">
        <f>'M3-FINAL'!F80</f>
        <v/>
      </c>
      <c r="Z160" s="237">
        <f>'M3-FINAL'!G80</f>
        <v>1.125</v>
      </c>
      <c r="AA160" s="237">
        <f>'M3-FINAL'!H80</f>
        <v>9.75</v>
      </c>
      <c r="AB160" s="237" t="str">
        <f>'M3-FINAL'!I80</f>
        <v/>
      </c>
      <c r="AC160" s="237">
        <f>'M3-FINAL'!J80</f>
        <v>9.75</v>
      </c>
      <c r="AD160" s="237">
        <f>'M3-FINAL'!K80</f>
        <v>5.4375</v>
      </c>
      <c r="AE160" s="237" t="str">
        <f t="shared" si="42"/>
        <v>NV</v>
      </c>
      <c r="AF160" s="237">
        <f>'M4_FINAL '!E79</f>
        <v>6.5</v>
      </c>
      <c r="AG160" s="237" t="str">
        <f>IF('M4_FINAL '!F79="","",'M4_FINAL '!F79)</f>
        <v/>
      </c>
      <c r="AH160" s="237">
        <f>'M4_FINAL '!G79</f>
        <v>6.5</v>
      </c>
      <c r="AI160" s="237">
        <f>'M4_FINAL '!H79</f>
        <v>2.5</v>
      </c>
      <c r="AJ160" s="237" t="str">
        <f>IF('M4_FINAL '!I79="","",'M4_FINAL '!I79)</f>
        <v/>
      </c>
      <c r="AK160" s="237">
        <f>'M4_FINAL '!J79</f>
        <v>2.5</v>
      </c>
      <c r="AL160" s="237">
        <f>'M4_FINAL '!K79</f>
        <v>4.74</v>
      </c>
      <c r="AM160" s="237" t="str">
        <f t="shared" si="43"/>
        <v>NV</v>
      </c>
      <c r="AN160" s="237">
        <f>'M5-FINAL'!D78</f>
        <v>13</v>
      </c>
      <c r="AO160" s="237" t="str">
        <f>'M5-FINAL'!E78</f>
        <v/>
      </c>
      <c r="AP160" s="237">
        <f>'M5-FINAL'!F78</f>
        <v>13</v>
      </c>
      <c r="AQ160" s="237">
        <f>'M5-FINAL'!G78</f>
        <v>15</v>
      </c>
      <c r="AR160" s="237" t="str">
        <f>'M5-FINAL'!H78</f>
        <v/>
      </c>
      <c r="AS160" s="237">
        <f>'M5-FINAL'!I78</f>
        <v>15</v>
      </c>
      <c r="AT160" s="237">
        <f>'M5-FINAL'!J78</f>
        <v>10</v>
      </c>
      <c r="AU160" s="237" t="str">
        <f>'M5-FINAL'!K78</f>
        <v/>
      </c>
      <c r="AV160" s="237">
        <f>'M5-FINAL'!L78</f>
        <v>10</v>
      </c>
      <c r="AW160" s="237">
        <f>'M5-FINAL'!M78</f>
        <v>12.64</v>
      </c>
      <c r="AX160" s="237" t="str">
        <f t="shared" si="44"/>
        <v>V</v>
      </c>
      <c r="AY160" s="237">
        <f>'M6-FINAL'!D78</f>
        <v>8</v>
      </c>
      <c r="AZ160" s="237">
        <f>'M6-FINAL'!E78</f>
        <v>12</v>
      </c>
      <c r="BA160" s="237">
        <f>'M6-FINAL'!F78</f>
        <v>12</v>
      </c>
      <c r="BB160" s="237">
        <f>'M6-FINAL'!G78</f>
        <v>8</v>
      </c>
      <c r="BC160" s="237">
        <f>'M6-FINAL'!H78</f>
        <v>12</v>
      </c>
      <c r="BD160" s="237">
        <f>'M6-FINAL'!I78</f>
        <v>12</v>
      </c>
      <c r="BE160" s="237">
        <f>'M6-FINAL'!J78</f>
        <v>12</v>
      </c>
      <c r="BF160" s="237" t="str">
        <f>'M6-FINAL'!K78</f>
        <v/>
      </c>
      <c r="BG160" s="237">
        <f>'M6-FINAL'!L78</f>
        <v>12</v>
      </c>
      <c r="BH160" s="237">
        <f>'M6-FINAL'!M78</f>
        <v>12</v>
      </c>
      <c r="BI160" s="237" t="str">
        <f t="shared" si="45"/>
        <v>VAR</v>
      </c>
      <c r="BJ160" s="237">
        <f>M7_FINAL!E80</f>
        <v>16</v>
      </c>
      <c r="BK160" s="237" t="str">
        <f>M7_FINAL!F80</f>
        <v/>
      </c>
      <c r="BL160" s="237">
        <f>M7_FINAL!G80</f>
        <v>16</v>
      </c>
      <c r="BM160" s="237">
        <f>M7_FINAL!H80</f>
        <v>15</v>
      </c>
      <c r="BN160" s="237" t="str">
        <f>M7_FINAL!I80</f>
        <v/>
      </c>
      <c r="BO160" s="237">
        <f>M7_FINAL!J80</f>
        <v>15</v>
      </c>
      <c r="BP160" s="237">
        <f>M7_FINAL!K80</f>
        <v>15.440000000000001</v>
      </c>
      <c r="BQ160" s="237" t="str">
        <f t="shared" si="46"/>
        <v>V</v>
      </c>
      <c r="BR160" s="237">
        <f>M8FINAL!E80</f>
        <v>18</v>
      </c>
      <c r="BS160" s="237" t="str">
        <f>M8FINAL!F80</f>
        <v/>
      </c>
      <c r="BT160" s="237">
        <f>M8FINAL!G80</f>
        <v>18</v>
      </c>
      <c r="BU160" s="237">
        <f>M8FINAL!H80</f>
        <v>14.5</v>
      </c>
      <c r="BV160" s="237" t="str">
        <f>M8FINAL!I80</f>
        <v/>
      </c>
      <c r="BW160" s="237">
        <f>M8FINAL!J80</f>
        <v>14.5</v>
      </c>
      <c r="BX160" s="237">
        <f>M8FINAL!K80</f>
        <v>16.25</v>
      </c>
      <c r="BY160" s="237" t="str">
        <f t="shared" si="47"/>
        <v>V</v>
      </c>
      <c r="BZ160" s="237">
        <f t="shared" si="48"/>
        <v>10.5115625</v>
      </c>
      <c r="CA160" s="272" t="s">
        <v>633</v>
      </c>
      <c r="CB160" s="274" t="s">
        <v>470</v>
      </c>
      <c r="CC160" s="258">
        <v>152</v>
      </c>
    </row>
    <row r="161" spans="2:81">
      <c r="B161" s="102">
        <v>153</v>
      </c>
      <c r="C161" s="130" t="s">
        <v>478</v>
      </c>
      <c r="D161" s="142" t="s">
        <v>477</v>
      </c>
      <c r="E161" s="237">
        <f>'M1 FINAL'!D72</f>
        <v>12</v>
      </c>
      <c r="F161" s="237" t="str">
        <f>'M1 FINAL'!E72</f>
        <v/>
      </c>
      <c r="G161" s="237">
        <f>'M1 FINAL'!F72</f>
        <v>12</v>
      </c>
      <c r="H161" s="237">
        <f>'M1 FINAL'!G72</f>
        <v>8</v>
      </c>
      <c r="I161" s="237">
        <f>'M1 FINAL'!H72</f>
        <v>13</v>
      </c>
      <c r="J161" s="237">
        <f>'M1 FINAL'!I72</f>
        <v>12</v>
      </c>
      <c r="K161" s="237">
        <f>'M1 FINAL'!J72</f>
        <v>6</v>
      </c>
      <c r="L161" s="237">
        <f>'M1 FINAL'!K72</f>
        <v>10</v>
      </c>
      <c r="M161" s="237">
        <f>'M1 FINAL'!L72</f>
        <v>10</v>
      </c>
      <c r="N161" s="237">
        <f>'M1 FINAL'!M72</f>
        <v>11.5</v>
      </c>
      <c r="O161" s="237" t="str">
        <f t="shared" si="40"/>
        <v>NV</v>
      </c>
      <c r="P161" s="237">
        <f>'M2 FINAL'!D72</f>
        <v>6.75</v>
      </c>
      <c r="Q161" s="237" t="str">
        <f>'M2 FINAL'!E72</f>
        <v/>
      </c>
      <c r="R161" s="237">
        <f>'M2 FINAL'!F72</f>
        <v>6.75</v>
      </c>
      <c r="S161" s="237">
        <f>'M2 FINAL'!G72</f>
        <v>4.25</v>
      </c>
      <c r="T161" s="237" t="str">
        <f>'M2 FINAL'!H72</f>
        <v/>
      </c>
      <c r="U161" s="237">
        <f>'M2 FINAL'!I72</f>
        <v>4.25</v>
      </c>
      <c r="V161" s="237">
        <f>'M2 FINAL'!J72</f>
        <v>5.65</v>
      </c>
      <c r="W161" s="237" t="str">
        <f t="shared" si="41"/>
        <v>NV</v>
      </c>
      <c r="X161" s="237">
        <f>'M3-FINAL'!E74</f>
        <v>0</v>
      </c>
      <c r="Y161" s="237" t="str">
        <f>'M3-FINAL'!F74</f>
        <v/>
      </c>
      <c r="Z161" s="237">
        <f>'M3-FINAL'!G74</f>
        <v>0</v>
      </c>
      <c r="AA161" s="237">
        <f>'M3-FINAL'!H74</f>
        <v>9.25</v>
      </c>
      <c r="AB161" s="237" t="str">
        <f>'M3-FINAL'!I74</f>
        <v/>
      </c>
      <c r="AC161" s="237">
        <f>'M3-FINAL'!J74</f>
        <v>9.25</v>
      </c>
      <c r="AD161" s="237">
        <f>'M3-FINAL'!K74</f>
        <v>4.625</v>
      </c>
      <c r="AE161" s="237" t="str">
        <f t="shared" si="42"/>
        <v>NV</v>
      </c>
      <c r="AF161" s="237">
        <f>'M4_FINAL '!E73</f>
        <v>5.875</v>
      </c>
      <c r="AG161" s="237" t="str">
        <f>IF('M4_FINAL '!F73="","",'M4_FINAL '!F73)</f>
        <v/>
      </c>
      <c r="AH161" s="237">
        <f>'M4_FINAL '!G73</f>
        <v>5.875</v>
      </c>
      <c r="AI161" s="237">
        <f>'M4_FINAL '!H73</f>
        <v>4.25</v>
      </c>
      <c r="AJ161" s="237" t="str">
        <f>IF('M4_FINAL '!I73="","",'M4_FINAL '!I73)</f>
        <v/>
      </c>
      <c r="AK161" s="237">
        <f>'M4_FINAL '!J73</f>
        <v>4.25</v>
      </c>
      <c r="AL161" s="237">
        <f>'M4_FINAL '!K73</f>
        <v>5.16</v>
      </c>
      <c r="AM161" s="237" t="str">
        <f t="shared" si="43"/>
        <v>NV</v>
      </c>
      <c r="AN161" s="237">
        <f>'M5-FINAL'!D72</f>
        <v>10</v>
      </c>
      <c r="AO161" s="237" t="str">
        <f>'M5-FINAL'!E72</f>
        <v/>
      </c>
      <c r="AP161" s="237">
        <f>'M5-FINAL'!F72</f>
        <v>10</v>
      </c>
      <c r="AQ161" s="237">
        <f>'M5-FINAL'!G72</f>
        <v>14</v>
      </c>
      <c r="AR161" s="237" t="str">
        <f>'M5-FINAL'!H72</f>
        <v/>
      </c>
      <c r="AS161" s="237">
        <f>'M5-FINAL'!I72</f>
        <v>14</v>
      </c>
      <c r="AT161" s="237">
        <f>'M5-FINAL'!J72</f>
        <v>12</v>
      </c>
      <c r="AU161" s="237" t="str">
        <f>'M5-FINAL'!K72</f>
        <v/>
      </c>
      <c r="AV161" s="237">
        <f>'M5-FINAL'!L72</f>
        <v>12</v>
      </c>
      <c r="AW161" s="237">
        <f>'M5-FINAL'!M72</f>
        <v>12</v>
      </c>
      <c r="AX161" s="237" t="str">
        <f t="shared" si="44"/>
        <v>V</v>
      </c>
      <c r="AY161" s="237">
        <f>'M6-FINAL'!D72</f>
        <v>14</v>
      </c>
      <c r="AZ161" s="237" t="str">
        <f>'M6-FINAL'!E72</f>
        <v/>
      </c>
      <c r="BA161" s="237">
        <f>'M6-FINAL'!F72</f>
        <v>14</v>
      </c>
      <c r="BB161" s="237">
        <f>'M6-FINAL'!G72</f>
        <v>14</v>
      </c>
      <c r="BC161" s="237" t="str">
        <f>'M6-FINAL'!H72</f>
        <v/>
      </c>
      <c r="BD161" s="237">
        <f>'M6-FINAL'!I72</f>
        <v>14</v>
      </c>
      <c r="BE161" s="237">
        <f>'M6-FINAL'!J72</f>
        <v>12</v>
      </c>
      <c r="BF161" s="237" t="str">
        <f>'M6-FINAL'!K72</f>
        <v/>
      </c>
      <c r="BG161" s="237">
        <f>'M6-FINAL'!L72</f>
        <v>12</v>
      </c>
      <c r="BH161" s="237">
        <f>'M6-FINAL'!M72</f>
        <v>13.4</v>
      </c>
      <c r="BI161" s="237" t="str">
        <f t="shared" si="45"/>
        <v>V</v>
      </c>
      <c r="BJ161" s="237">
        <f>M7_FINAL!E74</f>
        <v>12</v>
      </c>
      <c r="BK161" s="237" t="str">
        <f>M7_FINAL!F74</f>
        <v/>
      </c>
      <c r="BL161" s="237">
        <f>M7_FINAL!G74</f>
        <v>12</v>
      </c>
      <c r="BM161" s="237">
        <f>M7_FINAL!H74</f>
        <v>14.75</v>
      </c>
      <c r="BN161" s="237" t="str">
        <f>M7_FINAL!I74</f>
        <v/>
      </c>
      <c r="BO161" s="237">
        <f>M7_FINAL!J74</f>
        <v>14.75</v>
      </c>
      <c r="BP161" s="237">
        <f>M7_FINAL!K74</f>
        <v>13.540000000000003</v>
      </c>
      <c r="BQ161" s="237" t="str">
        <f t="shared" si="46"/>
        <v>V</v>
      </c>
      <c r="BR161" s="237">
        <f>M8FINAL!E74</f>
        <v>20</v>
      </c>
      <c r="BS161" s="237" t="str">
        <f>M8FINAL!F74</f>
        <v/>
      </c>
      <c r="BT161" s="237">
        <f>M8FINAL!G74</f>
        <v>20</v>
      </c>
      <c r="BU161" s="237">
        <f>M8FINAL!H74</f>
        <v>13.5</v>
      </c>
      <c r="BV161" s="237" t="str">
        <f>M8FINAL!I74</f>
        <v/>
      </c>
      <c r="BW161" s="237">
        <f>M8FINAL!J74</f>
        <v>13.5</v>
      </c>
      <c r="BX161" s="237">
        <f>M8FINAL!K74</f>
        <v>16.75</v>
      </c>
      <c r="BY161" s="237" t="str">
        <f t="shared" si="47"/>
        <v>V</v>
      </c>
      <c r="BZ161" s="237">
        <f t="shared" si="48"/>
        <v>10.328125</v>
      </c>
      <c r="CA161" s="272" t="s">
        <v>633</v>
      </c>
      <c r="CB161" s="274" t="s">
        <v>478</v>
      </c>
      <c r="CC161" s="258">
        <v>153</v>
      </c>
    </row>
    <row r="162" spans="2:81">
      <c r="B162" s="101">
        <v>154</v>
      </c>
      <c r="C162" s="130" t="s">
        <v>457</v>
      </c>
      <c r="D162" s="142" t="s">
        <v>456</v>
      </c>
      <c r="E162" s="237">
        <f>'M1 FINAL'!D86</f>
        <v>10.799999999999999</v>
      </c>
      <c r="F162" s="237">
        <f>'M1 FINAL'!E86</f>
        <v>12</v>
      </c>
      <c r="G162" s="237">
        <f>'M1 FINAL'!F86</f>
        <v>12</v>
      </c>
      <c r="H162" s="237">
        <f>'M1 FINAL'!G86</f>
        <v>6.5</v>
      </c>
      <c r="I162" s="237">
        <f>'M1 FINAL'!H86</f>
        <v>10</v>
      </c>
      <c r="J162" s="237">
        <f>'M1 FINAL'!I86</f>
        <v>10</v>
      </c>
      <c r="K162" s="237">
        <f>'M1 FINAL'!J86</f>
        <v>1</v>
      </c>
      <c r="L162" s="237">
        <f>'M1 FINAL'!K86</f>
        <v>8</v>
      </c>
      <c r="M162" s="237">
        <f>'M1 FINAL'!L86</f>
        <v>8</v>
      </c>
      <c r="N162" s="237">
        <f>'M1 FINAL'!M86</f>
        <v>10.25</v>
      </c>
      <c r="O162" s="237" t="str">
        <f t="shared" si="40"/>
        <v>NV</v>
      </c>
      <c r="P162" s="237">
        <f>'M2 FINAL'!D86</f>
        <v>2.5</v>
      </c>
      <c r="Q162" s="237" t="str">
        <f>'M2 FINAL'!E86</f>
        <v/>
      </c>
      <c r="R162" s="237">
        <f>'M2 FINAL'!F86</f>
        <v>2.5</v>
      </c>
      <c r="S162" s="237">
        <f>'M2 FINAL'!G86</f>
        <v>2.75</v>
      </c>
      <c r="T162" s="237" t="str">
        <f>'M2 FINAL'!H86</f>
        <v/>
      </c>
      <c r="U162" s="237">
        <f>'M2 FINAL'!I86</f>
        <v>2.75</v>
      </c>
      <c r="V162" s="237">
        <f>'M2 FINAL'!J86</f>
        <v>2.6100000000000003</v>
      </c>
      <c r="W162" s="237" t="str">
        <f t="shared" si="41"/>
        <v>NV</v>
      </c>
      <c r="X162" s="237">
        <f>'M3-FINAL'!E88</f>
        <v>1.625</v>
      </c>
      <c r="Y162" s="237">
        <f>'M3-FINAL'!F88</f>
        <v>2</v>
      </c>
      <c r="Z162" s="237">
        <f>'M3-FINAL'!G88</f>
        <v>2</v>
      </c>
      <c r="AA162" s="237">
        <f>'M3-FINAL'!H88</f>
        <v>12.75</v>
      </c>
      <c r="AB162" s="237" t="str">
        <f>'M3-FINAL'!I88</f>
        <v/>
      </c>
      <c r="AC162" s="237">
        <f>'M3-FINAL'!J88</f>
        <v>12.75</v>
      </c>
      <c r="AD162" s="237">
        <f>'M3-FINAL'!K88</f>
        <v>7.375</v>
      </c>
      <c r="AE162" s="237" t="str">
        <f t="shared" si="42"/>
        <v>NV</v>
      </c>
      <c r="AF162" s="237">
        <f>'M4_FINAL '!E87</f>
        <v>5.75</v>
      </c>
      <c r="AG162" s="237" t="str">
        <f>IF('M4_FINAL '!F87="","",'M4_FINAL '!F87)</f>
        <v/>
      </c>
      <c r="AH162" s="237">
        <f>'M4_FINAL '!G87</f>
        <v>5.75</v>
      </c>
      <c r="AI162" s="237">
        <f>'M4_FINAL '!H87</f>
        <v>3.5</v>
      </c>
      <c r="AJ162" s="237" t="str">
        <f>IF('M4_FINAL '!I87="","",'M4_FINAL '!I87)</f>
        <v/>
      </c>
      <c r="AK162" s="237">
        <f>'M4_FINAL '!J87</f>
        <v>3.5</v>
      </c>
      <c r="AL162" s="237">
        <f>'M4_FINAL '!K87</f>
        <v>4.76</v>
      </c>
      <c r="AM162" s="237" t="str">
        <f t="shared" si="43"/>
        <v>NV</v>
      </c>
      <c r="AN162" s="237">
        <f>'M5-FINAL'!D86</f>
        <v>13</v>
      </c>
      <c r="AO162" s="237" t="str">
        <f>'M5-FINAL'!E86</f>
        <v/>
      </c>
      <c r="AP162" s="237">
        <f>'M5-FINAL'!F86</f>
        <v>13</v>
      </c>
      <c r="AQ162" s="237">
        <f>'M5-FINAL'!G86</f>
        <v>15</v>
      </c>
      <c r="AR162" s="237" t="str">
        <f>'M5-FINAL'!H86</f>
        <v/>
      </c>
      <c r="AS162" s="237">
        <f>'M5-FINAL'!I86</f>
        <v>15</v>
      </c>
      <c r="AT162" s="237">
        <f>'M5-FINAL'!J86</f>
        <v>10.5</v>
      </c>
      <c r="AU162" s="237" t="str">
        <f>'M5-FINAL'!K86</f>
        <v/>
      </c>
      <c r="AV162" s="237">
        <f>'M5-FINAL'!L86</f>
        <v>10.5</v>
      </c>
      <c r="AW162" s="237">
        <f>'M5-FINAL'!M86</f>
        <v>12.81</v>
      </c>
      <c r="AX162" s="237" t="str">
        <f t="shared" si="44"/>
        <v>V</v>
      </c>
      <c r="AY162" s="237">
        <f>'M6-FINAL'!D86</f>
        <v>7</v>
      </c>
      <c r="AZ162" s="237">
        <f>'M6-FINAL'!E86</f>
        <v>12</v>
      </c>
      <c r="BA162" s="237">
        <f>'M6-FINAL'!F86</f>
        <v>12</v>
      </c>
      <c r="BB162" s="237">
        <f>'M6-FINAL'!G86</f>
        <v>7</v>
      </c>
      <c r="BC162" s="237">
        <f>'M6-FINAL'!H86</f>
        <v>12</v>
      </c>
      <c r="BD162" s="237">
        <f>'M6-FINAL'!I86</f>
        <v>12</v>
      </c>
      <c r="BE162" s="237">
        <f>'M6-FINAL'!J86</f>
        <v>12</v>
      </c>
      <c r="BF162" s="237" t="str">
        <f>'M6-FINAL'!K86</f>
        <v/>
      </c>
      <c r="BG162" s="237">
        <f>'M6-FINAL'!L86</f>
        <v>12</v>
      </c>
      <c r="BH162" s="237">
        <f>'M6-FINAL'!M86</f>
        <v>12</v>
      </c>
      <c r="BI162" s="237" t="str">
        <f t="shared" si="45"/>
        <v>VAR</v>
      </c>
      <c r="BJ162" s="237">
        <f>M7_FINAL!E88</f>
        <v>18</v>
      </c>
      <c r="BK162" s="237" t="str">
        <f>M7_FINAL!F88</f>
        <v/>
      </c>
      <c r="BL162" s="237">
        <f>M7_FINAL!G88</f>
        <v>18</v>
      </c>
      <c r="BM162" s="237">
        <f>M7_FINAL!H88</f>
        <v>15</v>
      </c>
      <c r="BN162" s="237" t="str">
        <f>M7_FINAL!I88</f>
        <v/>
      </c>
      <c r="BO162" s="237">
        <f>M7_FINAL!J88</f>
        <v>15</v>
      </c>
      <c r="BP162" s="237">
        <f>M7_FINAL!K88</f>
        <v>16.32</v>
      </c>
      <c r="BQ162" s="237" t="str">
        <f t="shared" si="46"/>
        <v>V</v>
      </c>
      <c r="BR162" s="237">
        <f>M8FINAL!E88</f>
        <v>19</v>
      </c>
      <c r="BS162" s="237" t="str">
        <f>M8FINAL!F88</f>
        <v/>
      </c>
      <c r="BT162" s="237">
        <f>M8FINAL!G88</f>
        <v>19</v>
      </c>
      <c r="BU162" s="237">
        <f>M8FINAL!H88</f>
        <v>14</v>
      </c>
      <c r="BV162" s="237" t="str">
        <f>M8FINAL!I88</f>
        <v/>
      </c>
      <c r="BW162" s="237">
        <f>M8FINAL!J88</f>
        <v>14</v>
      </c>
      <c r="BX162" s="237">
        <f>M8FINAL!K88</f>
        <v>16.5</v>
      </c>
      <c r="BY162" s="237" t="str">
        <f t="shared" si="47"/>
        <v>V</v>
      </c>
      <c r="BZ162" s="237">
        <f t="shared" si="48"/>
        <v>10.328125</v>
      </c>
      <c r="CA162" s="272" t="s">
        <v>633</v>
      </c>
      <c r="CB162" s="274" t="s">
        <v>457</v>
      </c>
      <c r="CC162" s="258">
        <v>154</v>
      </c>
    </row>
    <row r="163" spans="2:81">
      <c r="B163" s="102">
        <v>155</v>
      </c>
      <c r="C163" s="130" t="s">
        <v>529</v>
      </c>
      <c r="D163" s="142" t="s">
        <v>528</v>
      </c>
      <c r="E163" s="237">
        <f>'M1 FINAL'!D39</f>
        <v>8.8000000000000007</v>
      </c>
      <c r="F163" s="237">
        <f>'M1 FINAL'!E39</f>
        <v>12</v>
      </c>
      <c r="G163" s="237">
        <f>'M1 FINAL'!F39</f>
        <v>12</v>
      </c>
      <c r="H163" s="237">
        <f>'M1 FINAL'!G39</f>
        <v>6</v>
      </c>
      <c r="I163" s="237">
        <f>'M1 FINAL'!H39</f>
        <v>10</v>
      </c>
      <c r="J163" s="237">
        <f>'M1 FINAL'!I39</f>
        <v>10</v>
      </c>
      <c r="K163" s="237">
        <f>'M1 FINAL'!J39</f>
        <v>13.5</v>
      </c>
      <c r="L163" s="237" t="str">
        <f>'M1 FINAL'!K39</f>
        <v/>
      </c>
      <c r="M163" s="237">
        <f>'M1 FINAL'!L39</f>
        <v>13.5</v>
      </c>
      <c r="N163" s="237">
        <f>'M1 FINAL'!M39</f>
        <v>11.625</v>
      </c>
      <c r="O163" s="237" t="str">
        <f t="shared" si="40"/>
        <v>NV</v>
      </c>
      <c r="P163" s="237">
        <f>'M2 FINAL'!D39</f>
        <v>5</v>
      </c>
      <c r="Q163" s="237" t="str">
        <f>'M2 FINAL'!E39</f>
        <v/>
      </c>
      <c r="R163" s="237">
        <f>'M2 FINAL'!F39</f>
        <v>5</v>
      </c>
      <c r="S163" s="237">
        <f>'M2 FINAL'!G39</f>
        <v>2.5</v>
      </c>
      <c r="T163" s="237" t="str">
        <f>'M2 FINAL'!H39</f>
        <v/>
      </c>
      <c r="U163" s="237">
        <f>'M2 FINAL'!I39</f>
        <v>2.5</v>
      </c>
      <c r="V163" s="237">
        <f>'M2 FINAL'!J39</f>
        <v>3.9000000000000004</v>
      </c>
      <c r="W163" s="237" t="str">
        <f t="shared" si="41"/>
        <v>NV</v>
      </c>
      <c r="X163" s="237">
        <f>'M3-FINAL'!E41</f>
        <v>0.125</v>
      </c>
      <c r="Y163" s="237" t="str">
        <f>'M3-FINAL'!F41</f>
        <v/>
      </c>
      <c r="Z163" s="237">
        <f>'M3-FINAL'!G41</f>
        <v>0.125</v>
      </c>
      <c r="AA163" s="237">
        <f>'M3-FINAL'!H41</f>
        <v>9.25</v>
      </c>
      <c r="AB163" s="237" t="str">
        <f>'M3-FINAL'!I41</f>
        <v/>
      </c>
      <c r="AC163" s="237">
        <f>'M3-FINAL'!J41</f>
        <v>9.25</v>
      </c>
      <c r="AD163" s="237">
        <f>'M3-FINAL'!K41</f>
        <v>4.6875</v>
      </c>
      <c r="AE163" s="237" t="str">
        <f t="shared" si="42"/>
        <v>NV</v>
      </c>
      <c r="AF163" s="237">
        <f>'M4_FINAL '!E40</f>
        <v>4.625</v>
      </c>
      <c r="AG163" s="237" t="str">
        <f>IF('M4_FINAL '!F40="","",'M4_FINAL '!F40)</f>
        <v/>
      </c>
      <c r="AH163" s="237">
        <f>'M4_FINAL '!G40</f>
        <v>4.625</v>
      </c>
      <c r="AI163" s="237">
        <f>'M4_FINAL '!H40</f>
        <v>1.5</v>
      </c>
      <c r="AJ163" s="237" t="str">
        <f>IF('M4_FINAL '!I40="","",'M4_FINAL '!I40)</f>
        <v/>
      </c>
      <c r="AK163" s="237">
        <f>'M4_FINAL '!J40</f>
        <v>1.5</v>
      </c>
      <c r="AL163" s="237">
        <f>'M4_FINAL '!K40</f>
        <v>3.2500000000000004</v>
      </c>
      <c r="AM163" s="237" t="str">
        <f t="shared" si="43"/>
        <v>NV</v>
      </c>
      <c r="AN163" s="237">
        <f>'M5-FINAL'!D39</f>
        <v>10</v>
      </c>
      <c r="AO163" s="237" t="str">
        <f>'M5-FINAL'!E39</f>
        <v/>
      </c>
      <c r="AP163" s="237">
        <f>'M5-FINAL'!F39</f>
        <v>10</v>
      </c>
      <c r="AQ163" s="237">
        <f>'M5-FINAL'!G39</f>
        <v>13</v>
      </c>
      <c r="AR163" s="237" t="str">
        <f>'M5-FINAL'!H39</f>
        <v/>
      </c>
      <c r="AS163" s="237">
        <f>'M5-FINAL'!I39</f>
        <v>13</v>
      </c>
      <c r="AT163" s="237">
        <f>'M5-FINAL'!J39</f>
        <v>15</v>
      </c>
      <c r="AU163" s="237" t="str">
        <f>'M5-FINAL'!K39</f>
        <v/>
      </c>
      <c r="AV163" s="237">
        <f>'M5-FINAL'!L39</f>
        <v>15</v>
      </c>
      <c r="AW163" s="237">
        <f>'M5-FINAL'!M39</f>
        <v>12.690000000000001</v>
      </c>
      <c r="AX163" s="237" t="str">
        <f t="shared" si="44"/>
        <v>V</v>
      </c>
      <c r="AY163" s="237">
        <f>'M6-FINAL'!D39</f>
        <v>15.5</v>
      </c>
      <c r="AZ163" s="237" t="str">
        <f>'M6-FINAL'!E39</f>
        <v/>
      </c>
      <c r="BA163" s="237">
        <f>'M6-FINAL'!F39</f>
        <v>15.5</v>
      </c>
      <c r="BB163" s="237">
        <f>'M6-FINAL'!G39</f>
        <v>15.5</v>
      </c>
      <c r="BC163" s="237" t="str">
        <f>'M6-FINAL'!H39</f>
        <v/>
      </c>
      <c r="BD163" s="237">
        <f>'M6-FINAL'!I39</f>
        <v>15.5</v>
      </c>
      <c r="BE163" s="237">
        <f>'M6-FINAL'!J39</f>
        <v>12.5</v>
      </c>
      <c r="BF163" s="237" t="str">
        <f>'M6-FINAL'!K39</f>
        <v/>
      </c>
      <c r="BG163" s="237">
        <f>'M6-FINAL'!L39</f>
        <v>12.5</v>
      </c>
      <c r="BH163" s="237">
        <f>'M6-FINAL'!M39</f>
        <v>14.6</v>
      </c>
      <c r="BI163" s="237" t="str">
        <f t="shared" si="45"/>
        <v>V</v>
      </c>
      <c r="BJ163" s="237">
        <f>M7_FINAL!E41</f>
        <v>17</v>
      </c>
      <c r="BK163" s="237" t="str">
        <f>M7_FINAL!F41</f>
        <v/>
      </c>
      <c r="BL163" s="237">
        <f>M7_FINAL!G41</f>
        <v>17</v>
      </c>
      <c r="BM163" s="237">
        <f>M7_FINAL!H41</f>
        <v>13</v>
      </c>
      <c r="BN163" s="237" t="str">
        <f>M7_FINAL!I41</f>
        <v/>
      </c>
      <c r="BO163" s="237">
        <f>M7_FINAL!J41</f>
        <v>13</v>
      </c>
      <c r="BP163" s="237">
        <f>M7_FINAL!K41</f>
        <v>14.760000000000002</v>
      </c>
      <c r="BQ163" s="237" t="str">
        <f t="shared" si="46"/>
        <v>V</v>
      </c>
      <c r="BR163" s="237">
        <f>M8FINAL!E41</f>
        <v>20</v>
      </c>
      <c r="BS163" s="237" t="str">
        <f>M8FINAL!F41</f>
        <v/>
      </c>
      <c r="BT163" s="237">
        <f>M8FINAL!G41</f>
        <v>20</v>
      </c>
      <c r="BU163" s="237">
        <f>M8FINAL!H41</f>
        <v>13.75</v>
      </c>
      <c r="BV163" s="237" t="str">
        <f>M8FINAL!I41</f>
        <v/>
      </c>
      <c r="BW163" s="237">
        <f>M8FINAL!J41</f>
        <v>13.75</v>
      </c>
      <c r="BX163" s="237">
        <f>M8FINAL!K41</f>
        <v>16.875</v>
      </c>
      <c r="BY163" s="237" t="str">
        <f t="shared" si="47"/>
        <v>V</v>
      </c>
      <c r="BZ163" s="237">
        <f t="shared" si="48"/>
        <v>10.2984375</v>
      </c>
      <c r="CA163" s="272" t="s">
        <v>633</v>
      </c>
      <c r="CB163" s="274" t="s">
        <v>529</v>
      </c>
      <c r="CC163" s="258">
        <v>155</v>
      </c>
    </row>
    <row r="164" spans="2:81">
      <c r="B164" s="101">
        <v>156</v>
      </c>
      <c r="C164" s="130" t="s">
        <v>435</v>
      </c>
      <c r="D164" s="142" t="s">
        <v>434</v>
      </c>
      <c r="E164" s="237">
        <f>'M1 FINAL'!D98</f>
        <v>10.6</v>
      </c>
      <c r="F164" s="237">
        <f>'M1 FINAL'!E98</f>
        <v>12</v>
      </c>
      <c r="G164" s="237">
        <f>'M1 FINAL'!F98</f>
        <v>12</v>
      </c>
      <c r="H164" s="237">
        <f>'M1 FINAL'!G98</f>
        <v>11</v>
      </c>
      <c r="I164" s="237">
        <f>'M1 FINAL'!H98</f>
        <v>13</v>
      </c>
      <c r="J164" s="237">
        <f>'M1 FINAL'!I98</f>
        <v>12</v>
      </c>
      <c r="K164" s="237">
        <f>'M1 FINAL'!J98</f>
        <v>12</v>
      </c>
      <c r="L164" s="237" t="str">
        <f>'M1 FINAL'!K98</f>
        <v/>
      </c>
      <c r="M164" s="237">
        <f>'M1 FINAL'!L98</f>
        <v>12</v>
      </c>
      <c r="N164" s="237">
        <f>'M1 FINAL'!M98</f>
        <v>12</v>
      </c>
      <c r="O164" s="237" t="str">
        <f t="shared" si="40"/>
        <v>VAR</v>
      </c>
      <c r="P164" s="237">
        <f>'M2 FINAL'!D98</f>
        <v>4.5</v>
      </c>
      <c r="Q164" s="237" t="str">
        <f>'M2 FINAL'!E98</f>
        <v/>
      </c>
      <c r="R164" s="237">
        <f>'M2 FINAL'!F98</f>
        <v>4.5</v>
      </c>
      <c r="S164" s="237">
        <f>'M2 FINAL'!G98</f>
        <v>2.25</v>
      </c>
      <c r="T164" s="237" t="str">
        <f>'M2 FINAL'!H98</f>
        <v/>
      </c>
      <c r="U164" s="237">
        <f>'M2 FINAL'!I98</f>
        <v>2.25</v>
      </c>
      <c r="V164" s="237">
        <f>'M2 FINAL'!J98</f>
        <v>3.5100000000000007</v>
      </c>
      <c r="W164" s="237" t="str">
        <f t="shared" si="41"/>
        <v>NV</v>
      </c>
      <c r="X164" s="237">
        <f>'M3-FINAL'!E100</f>
        <v>0.75</v>
      </c>
      <c r="Y164" s="237" t="str">
        <f>'M3-FINAL'!F100</f>
        <v/>
      </c>
      <c r="Z164" s="237">
        <f>'M3-FINAL'!G100</f>
        <v>0.75</v>
      </c>
      <c r="AA164" s="237">
        <f>'M3-FINAL'!H100</f>
        <v>7.25</v>
      </c>
      <c r="AB164" s="237" t="str">
        <f>'M3-FINAL'!I100</f>
        <v/>
      </c>
      <c r="AC164" s="237">
        <f>'M3-FINAL'!J100</f>
        <v>7.25</v>
      </c>
      <c r="AD164" s="237">
        <f>'M3-FINAL'!K100</f>
        <v>4</v>
      </c>
      <c r="AE164" s="237" t="str">
        <f t="shared" si="42"/>
        <v>NV</v>
      </c>
      <c r="AF164" s="237">
        <f>'M4_FINAL '!E99</f>
        <v>5.5</v>
      </c>
      <c r="AG164" s="237" t="str">
        <f>IF('M4_FINAL '!F99="","",'M4_FINAL '!F99)</f>
        <v/>
      </c>
      <c r="AH164" s="237">
        <f>'M4_FINAL '!G99</f>
        <v>5.5</v>
      </c>
      <c r="AI164" s="237">
        <f>'M4_FINAL '!H99</f>
        <v>3.5</v>
      </c>
      <c r="AJ164" s="237" t="str">
        <f>IF('M4_FINAL '!I99="","",'M4_FINAL '!I99)</f>
        <v/>
      </c>
      <c r="AK164" s="237">
        <f>'M4_FINAL '!J99</f>
        <v>3.5</v>
      </c>
      <c r="AL164" s="237">
        <f>'M4_FINAL '!K99</f>
        <v>4.62</v>
      </c>
      <c r="AM164" s="237" t="str">
        <f t="shared" si="43"/>
        <v>NV</v>
      </c>
      <c r="AN164" s="237">
        <f>'M5-FINAL'!D98</f>
        <v>14</v>
      </c>
      <c r="AO164" s="237" t="str">
        <f>'M5-FINAL'!E98</f>
        <v/>
      </c>
      <c r="AP164" s="237">
        <f>'M5-FINAL'!F98</f>
        <v>14</v>
      </c>
      <c r="AQ164" s="237">
        <f>'M5-FINAL'!G98</f>
        <v>15</v>
      </c>
      <c r="AR164" s="237" t="str">
        <f>'M5-FINAL'!H98</f>
        <v/>
      </c>
      <c r="AS164" s="237">
        <f>'M5-FINAL'!I98</f>
        <v>15</v>
      </c>
      <c r="AT164" s="237">
        <f>'M5-FINAL'!J98</f>
        <v>13</v>
      </c>
      <c r="AU164" s="237" t="str">
        <f>'M5-FINAL'!K98</f>
        <v/>
      </c>
      <c r="AV164" s="237">
        <f>'M5-FINAL'!L98</f>
        <v>13</v>
      </c>
      <c r="AW164" s="237">
        <f>'M5-FINAL'!M98</f>
        <v>13.99</v>
      </c>
      <c r="AX164" s="237" t="str">
        <f t="shared" si="44"/>
        <v>V</v>
      </c>
      <c r="AY164" s="237">
        <f>'M6-FINAL'!D98</f>
        <v>10.5</v>
      </c>
      <c r="AZ164" s="237">
        <f>'M6-FINAL'!E98</f>
        <v>12</v>
      </c>
      <c r="BA164" s="237">
        <f>'M6-FINAL'!F98</f>
        <v>12</v>
      </c>
      <c r="BB164" s="237">
        <f>'M6-FINAL'!G98</f>
        <v>10.5</v>
      </c>
      <c r="BC164" s="237">
        <f>'M6-FINAL'!H98</f>
        <v>12</v>
      </c>
      <c r="BD164" s="237">
        <f>'M6-FINAL'!I98</f>
        <v>12</v>
      </c>
      <c r="BE164" s="237">
        <f>'M6-FINAL'!J98</f>
        <v>13.5</v>
      </c>
      <c r="BF164" s="237" t="str">
        <f>'M6-FINAL'!K98</f>
        <v/>
      </c>
      <c r="BG164" s="237">
        <f>'M6-FINAL'!L98</f>
        <v>13.5</v>
      </c>
      <c r="BH164" s="237">
        <f>'M6-FINAL'!M98</f>
        <v>12.45</v>
      </c>
      <c r="BI164" s="237" t="str">
        <f t="shared" si="45"/>
        <v>VAR</v>
      </c>
      <c r="BJ164" s="237">
        <f>M7_FINAL!E100</f>
        <v>15</v>
      </c>
      <c r="BK164" s="237" t="str">
        <f>M7_FINAL!F100</f>
        <v/>
      </c>
      <c r="BL164" s="237">
        <f>M7_FINAL!G100</f>
        <v>15</v>
      </c>
      <c r="BM164" s="237">
        <f>M7_FINAL!H100</f>
        <v>13</v>
      </c>
      <c r="BN164" s="237" t="str">
        <f>M7_FINAL!I100</f>
        <v/>
      </c>
      <c r="BO164" s="237">
        <f>M7_FINAL!J100</f>
        <v>13</v>
      </c>
      <c r="BP164" s="237">
        <f>M7_FINAL!K100</f>
        <v>13.88</v>
      </c>
      <c r="BQ164" s="237" t="str">
        <f t="shared" si="46"/>
        <v>V</v>
      </c>
      <c r="BR164" s="237">
        <f>M8FINAL!E100</f>
        <v>20</v>
      </c>
      <c r="BS164" s="237" t="str">
        <f>M8FINAL!F100</f>
        <v/>
      </c>
      <c r="BT164" s="237">
        <f>M8FINAL!G100</f>
        <v>20</v>
      </c>
      <c r="BU164" s="237">
        <f>M8FINAL!H100</f>
        <v>14.75</v>
      </c>
      <c r="BV164" s="237" t="str">
        <f>M8FINAL!I100</f>
        <v/>
      </c>
      <c r="BW164" s="237">
        <f>M8FINAL!J100</f>
        <v>14.75</v>
      </c>
      <c r="BX164" s="237">
        <f>M8FINAL!K100</f>
        <v>17.375</v>
      </c>
      <c r="BY164" s="237" t="str">
        <f t="shared" si="47"/>
        <v>V</v>
      </c>
      <c r="BZ164" s="237">
        <f t="shared" si="48"/>
        <v>10.228125</v>
      </c>
      <c r="CA164" s="272" t="s">
        <v>633</v>
      </c>
      <c r="CB164" s="274" t="s">
        <v>435</v>
      </c>
      <c r="CC164" s="258">
        <v>156</v>
      </c>
    </row>
    <row r="165" spans="2:81" ht="12" customHeight="1">
      <c r="B165" s="102">
        <v>157</v>
      </c>
      <c r="C165" s="130" t="s">
        <v>313</v>
      </c>
      <c r="D165" s="142" t="s">
        <v>338</v>
      </c>
      <c r="E165" s="237">
        <f>'M1 FINAL'!D154</f>
        <v>12</v>
      </c>
      <c r="F165" s="237" t="str">
        <f>'M1 FINAL'!E154</f>
        <v/>
      </c>
      <c r="G165" s="237">
        <f>'M1 FINAL'!F154</f>
        <v>12</v>
      </c>
      <c r="H165" s="237">
        <f>'M1 FINAL'!G154</f>
        <v>10</v>
      </c>
      <c r="I165" s="237">
        <f>'M1 FINAL'!H154</f>
        <v>14</v>
      </c>
      <c r="J165" s="237">
        <f>'M1 FINAL'!I154</f>
        <v>12</v>
      </c>
      <c r="K165" s="237">
        <f>'M1 FINAL'!J154</f>
        <v>10</v>
      </c>
      <c r="L165" s="237">
        <f>'M1 FINAL'!K154</f>
        <v>12</v>
      </c>
      <c r="M165" s="237">
        <f>'M1 FINAL'!L154</f>
        <v>12</v>
      </c>
      <c r="N165" s="237">
        <f>'M1 FINAL'!M154</f>
        <v>12</v>
      </c>
      <c r="O165" s="237" t="str">
        <f t="shared" si="40"/>
        <v>VAR</v>
      </c>
      <c r="P165" s="237">
        <f>'M2 FINAL'!D154</f>
        <v>5.5</v>
      </c>
      <c r="Q165" s="237" t="str">
        <f>'M2 FINAL'!E154</f>
        <v/>
      </c>
      <c r="R165" s="237">
        <f>'M2 FINAL'!F154</f>
        <v>5.5</v>
      </c>
      <c r="S165" s="237">
        <f>'M2 FINAL'!G154</f>
        <v>1</v>
      </c>
      <c r="T165" s="237" t="str">
        <f>'M2 FINAL'!H154</f>
        <v/>
      </c>
      <c r="U165" s="237">
        <f>'M2 FINAL'!I154</f>
        <v>1</v>
      </c>
      <c r="V165" s="237">
        <f>'M2 FINAL'!J154</f>
        <v>3.52</v>
      </c>
      <c r="W165" s="237" t="str">
        <f t="shared" si="41"/>
        <v>NV</v>
      </c>
      <c r="X165" s="237">
        <f>'M3-FINAL'!E156</f>
        <v>1.125</v>
      </c>
      <c r="Y165" s="237" t="str">
        <f>'M3-FINAL'!F156</f>
        <v/>
      </c>
      <c r="Z165" s="237">
        <f>'M3-FINAL'!G156</f>
        <v>1.125</v>
      </c>
      <c r="AA165" s="237">
        <f>'M3-FINAL'!H156</f>
        <v>8.25</v>
      </c>
      <c r="AB165" s="237" t="str">
        <f>'M3-FINAL'!I156</f>
        <v/>
      </c>
      <c r="AC165" s="237">
        <f>'M3-FINAL'!J156</f>
        <v>8.25</v>
      </c>
      <c r="AD165" s="237">
        <f>'M3-FINAL'!K156</f>
        <v>4.6875</v>
      </c>
      <c r="AE165" s="237" t="str">
        <f t="shared" si="42"/>
        <v>NV</v>
      </c>
      <c r="AF165" s="237">
        <f>'M4_FINAL '!E155</f>
        <v>3.5</v>
      </c>
      <c r="AG165" s="237" t="str">
        <f>IF('M4_FINAL '!F155="","",'M4_FINAL '!F155)</f>
        <v/>
      </c>
      <c r="AH165" s="237">
        <f>'M4_FINAL '!G155</f>
        <v>3.5</v>
      </c>
      <c r="AI165" s="237">
        <f>'M4_FINAL '!H155</f>
        <v>3</v>
      </c>
      <c r="AJ165" s="237" t="str">
        <f>IF('M4_FINAL '!I155="","",'M4_FINAL '!I155)</f>
        <v/>
      </c>
      <c r="AK165" s="237">
        <f>'M4_FINAL '!J155</f>
        <v>3</v>
      </c>
      <c r="AL165" s="237">
        <f>'M4_FINAL '!K155</f>
        <v>3.2800000000000002</v>
      </c>
      <c r="AM165" s="237" t="str">
        <f t="shared" si="43"/>
        <v>NV</v>
      </c>
      <c r="AN165" s="237">
        <f>'M5-FINAL'!D154</f>
        <v>12</v>
      </c>
      <c r="AO165" s="237" t="str">
        <f>'M5-FINAL'!E154</f>
        <v/>
      </c>
      <c r="AP165" s="237">
        <f>'M5-FINAL'!F154</f>
        <v>12</v>
      </c>
      <c r="AQ165" s="237">
        <f>'M5-FINAL'!G154</f>
        <v>15.5</v>
      </c>
      <c r="AR165" s="237" t="str">
        <f>'M5-FINAL'!H154</f>
        <v/>
      </c>
      <c r="AS165" s="237">
        <f>'M5-FINAL'!I154</f>
        <v>15.5</v>
      </c>
      <c r="AT165" s="237">
        <f>'M5-FINAL'!J154</f>
        <v>14</v>
      </c>
      <c r="AU165" s="237" t="str">
        <f>'M5-FINAL'!K154</f>
        <v/>
      </c>
      <c r="AV165" s="237">
        <f>'M5-FINAL'!L154</f>
        <v>14</v>
      </c>
      <c r="AW165" s="237">
        <f>'M5-FINAL'!M154</f>
        <v>13.835000000000001</v>
      </c>
      <c r="AX165" s="237" t="str">
        <f t="shared" si="44"/>
        <v>V</v>
      </c>
      <c r="AY165" s="237">
        <f>'M6-FINAL'!D154</f>
        <v>7.5</v>
      </c>
      <c r="AZ165" s="237">
        <f>'M6-FINAL'!E154</f>
        <v>12</v>
      </c>
      <c r="BA165" s="237">
        <f>'M6-FINAL'!F154</f>
        <v>12</v>
      </c>
      <c r="BB165" s="237">
        <f>'M6-FINAL'!G154</f>
        <v>7.5</v>
      </c>
      <c r="BC165" s="237">
        <f>'M6-FINAL'!H154</f>
        <v>12</v>
      </c>
      <c r="BD165" s="237">
        <f>'M6-FINAL'!I154</f>
        <v>12</v>
      </c>
      <c r="BE165" s="237">
        <f>'M6-FINAL'!J154</f>
        <v>11</v>
      </c>
      <c r="BF165" s="237">
        <f>'M6-FINAL'!K154</f>
        <v>12</v>
      </c>
      <c r="BG165" s="237">
        <f>'M6-FINAL'!L154</f>
        <v>12</v>
      </c>
      <c r="BH165" s="237">
        <f>'M6-FINAL'!M154</f>
        <v>12</v>
      </c>
      <c r="BI165" s="237" t="str">
        <f t="shared" si="45"/>
        <v>VAR</v>
      </c>
      <c r="BJ165" s="237">
        <f>M7_FINAL!E156</f>
        <v>15</v>
      </c>
      <c r="BK165" s="237" t="str">
        <f>M7_FINAL!F156</f>
        <v/>
      </c>
      <c r="BL165" s="237">
        <f>M7_FINAL!G156</f>
        <v>15</v>
      </c>
      <c r="BM165" s="237">
        <f>M7_FINAL!H156</f>
        <v>15</v>
      </c>
      <c r="BN165" s="237" t="str">
        <f>M7_FINAL!I156</f>
        <v/>
      </c>
      <c r="BO165" s="237">
        <f>M7_FINAL!J156</f>
        <v>15</v>
      </c>
      <c r="BP165" s="237">
        <f>M7_FINAL!K156</f>
        <v>15</v>
      </c>
      <c r="BQ165" s="237" t="str">
        <f t="shared" si="46"/>
        <v>V</v>
      </c>
      <c r="BR165" s="237">
        <f>M8FINAL!E156</f>
        <v>18</v>
      </c>
      <c r="BS165" s="237" t="str">
        <f>M8FINAL!F156</f>
        <v/>
      </c>
      <c r="BT165" s="237">
        <f>M8FINAL!G156</f>
        <v>18</v>
      </c>
      <c r="BU165" s="237">
        <f>M8FINAL!H156</f>
        <v>13.5</v>
      </c>
      <c r="BV165" s="237" t="str">
        <f>M8FINAL!I156</f>
        <v/>
      </c>
      <c r="BW165" s="237">
        <f>M8FINAL!J156</f>
        <v>13.5</v>
      </c>
      <c r="BX165" s="237">
        <f>M8FINAL!K156</f>
        <v>15.75</v>
      </c>
      <c r="BY165" s="237" t="str">
        <f t="shared" si="47"/>
        <v>V</v>
      </c>
      <c r="BZ165" s="237">
        <f t="shared" si="48"/>
        <v>10.009062500000001</v>
      </c>
      <c r="CA165" s="272" t="s">
        <v>633</v>
      </c>
      <c r="CB165" s="274" t="s">
        <v>339</v>
      </c>
      <c r="CC165" s="258">
        <v>157</v>
      </c>
    </row>
    <row r="166" spans="2:81">
      <c r="B166" s="101">
        <v>158</v>
      </c>
      <c r="C166" s="130" t="s">
        <v>461</v>
      </c>
      <c r="D166" s="142" t="s">
        <v>460</v>
      </c>
      <c r="E166" s="237">
        <f>'M1 FINAL'!D84</f>
        <v>12</v>
      </c>
      <c r="F166" s="237" t="str">
        <f>'M1 FINAL'!E84</f>
        <v/>
      </c>
      <c r="G166" s="237">
        <f>'M1 FINAL'!F84</f>
        <v>12</v>
      </c>
      <c r="H166" s="237">
        <f>'M1 FINAL'!G84</f>
        <v>10</v>
      </c>
      <c r="I166" s="237">
        <f>'M1 FINAL'!H84</f>
        <v>14</v>
      </c>
      <c r="J166" s="237">
        <f>'M1 FINAL'!I84</f>
        <v>12</v>
      </c>
      <c r="K166" s="237">
        <f>'M1 FINAL'!J84</f>
        <v>5</v>
      </c>
      <c r="L166" s="237">
        <f>'M1 FINAL'!K84</f>
        <v>0</v>
      </c>
      <c r="M166" s="237">
        <f>'M1 FINAL'!L84</f>
        <v>5</v>
      </c>
      <c r="N166" s="237">
        <f>'M1 FINAL'!M84</f>
        <v>10.25</v>
      </c>
      <c r="O166" s="237" t="str">
        <f t="shared" si="40"/>
        <v>NV</v>
      </c>
      <c r="P166" s="237">
        <f>'M2 FINAL'!D84</f>
        <v>2.75</v>
      </c>
      <c r="Q166" s="237" t="str">
        <f>'M2 FINAL'!E84</f>
        <v/>
      </c>
      <c r="R166" s="237">
        <f>'M2 FINAL'!F84</f>
        <v>2.75</v>
      </c>
      <c r="S166" s="237">
        <f>'M2 FINAL'!G84</f>
        <v>1.75</v>
      </c>
      <c r="T166" s="237" t="str">
        <f>'M2 FINAL'!H84</f>
        <v/>
      </c>
      <c r="U166" s="237">
        <f>'M2 FINAL'!I84</f>
        <v>1.75</v>
      </c>
      <c r="V166" s="237">
        <f>'M2 FINAL'!J84</f>
        <v>2.31</v>
      </c>
      <c r="W166" s="237" t="str">
        <f t="shared" si="41"/>
        <v>NV</v>
      </c>
      <c r="X166" s="237">
        <f>'M3-FINAL'!E86</f>
        <v>3.125</v>
      </c>
      <c r="Y166" s="237">
        <f>'M3-FINAL'!F86</f>
        <v>2</v>
      </c>
      <c r="Z166" s="237">
        <f>'M3-FINAL'!G86</f>
        <v>3.125</v>
      </c>
      <c r="AA166" s="237">
        <f>'M3-FINAL'!H86</f>
        <v>9</v>
      </c>
      <c r="AB166" s="237">
        <f>'M3-FINAL'!I86</f>
        <v>12</v>
      </c>
      <c r="AC166" s="237">
        <f>'M3-FINAL'!J86</f>
        <v>12</v>
      </c>
      <c r="AD166" s="237">
        <f>'M3-FINAL'!K86</f>
        <v>7.5625</v>
      </c>
      <c r="AE166" s="237" t="str">
        <f t="shared" si="42"/>
        <v>NV</v>
      </c>
      <c r="AF166" s="237">
        <f>'M4_FINAL '!E85</f>
        <v>2.5</v>
      </c>
      <c r="AG166" s="237" t="str">
        <f>IF('M4_FINAL '!F85="","",'M4_FINAL '!F85)</f>
        <v/>
      </c>
      <c r="AH166" s="237">
        <f>'M4_FINAL '!G85</f>
        <v>2.5</v>
      </c>
      <c r="AI166" s="237">
        <f>'M4_FINAL '!H85</f>
        <v>5.75</v>
      </c>
      <c r="AJ166" s="237" t="str">
        <f>IF('M4_FINAL '!I85="","",'M4_FINAL '!I85)</f>
        <v/>
      </c>
      <c r="AK166" s="237">
        <f>'M4_FINAL '!J85</f>
        <v>5.75</v>
      </c>
      <c r="AL166" s="237">
        <f>'M4_FINAL '!K85</f>
        <v>3.9299999999999997</v>
      </c>
      <c r="AM166" s="237" t="str">
        <f t="shared" si="43"/>
        <v>NV</v>
      </c>
      <c r="AN166" s="237">
        <f>'M5-FINAL'!D84</f>
        <v>12</v>
      </c>
      <c r="AO166" s="237" t="str">
        <f>'M5-FINAL'!E84</f>
        <v/>
      </c>
      <c r="AP166" s="237">
        <f>'M5-FINAL'!F84</f>
        <v>12</v>
      </c>
      <c r="AQ166" s="237">
        <f>'M5-FINAL'!G84</f>
        <v>14</v>
      </c>
      <c r="AR166" s="237" t="str">
        <f>'M5-FINAL'!H84</f>
        <v/>
      </c>
      <c r="AS166" s="237">
        <f>'M5-FINAL'!I84</f>
        <v>14</v>
      </c>
      <c r="AT166" s="237">
        <f>'M5-FINAL'!J84</f>
        <v>11</v>
      </c>
      <c r="AU166" s="237" t="str">
        <f>'M5-FINAL'!K84</f>
        <v/>
      </c>
      <c r="AV166" s="237">
        <f>'M5-FINAL'!L84</f>
        <v>11</v>
      </c>
      <c r="AW166" s="237">
        <f>'M5-FINAL'!M84</f>
        <v>12.32</v>
      </c>
      <c r="AX166" s="237" t="str">
        <f t="shared" si="44"/>
        <v>V</v>
      </c>
      <c r="AY166" s="237">
        <f>'M6-FINAL'!D84</f>
        <v>9</v>
      </c>
      <c r="AZ166" s="237">
        <f>'M6-FINAL'!E84</f>
        <v>12</v>
      </c>
      <c r="BA166" s="237">
        <f>'M6-FINAL'!F84</f>
        <v>12</v>
      </c>
      <c r="BB166" s="237">
        <f>'M6-FINAL'!G84</f>
        <v>9</v>
      </c>
      <c r="BC166" s="237">
        <f>'M6-FINAL'!H84</f>
        <v>12</v>
      </c>
      <c r="BD166" s="237">
        <f>'M6-FINAL'!I84</f>
        <v>12</v>
      </c>
      <c r="BE166" s="237">
        <f>'M6-FINAL'!J84</f>
        <v>12.5</v>
      </c>
      <c r="BF166" s="237" t="str">
        <f>'M6-FINAL'!K84</f>
        <v/>
      </c>
      <c r="BG166" s="237">
        <f>'M6-FINAL'!L84</f>
        <v>12.5</v>
      </c>
      <c r="BH166" s="237">
        <f>'M6-FINAL'!M84</f>
        <v>12.15</v>
      </c>
      <c r="BI166" s="237" t="str">
        <f t="shared" si="45"/>
        <v>VAR</v>
      </c>
      <c r="BJ166" s="237">
        <f>M7_FINAL!E86</f>
        <v>16.5</v>
      </c>
      <c r="BK166" s="237" t="str">
        <f>M7_FINAL!F86</f>
        <v/>
      </c>
      <c r="BL166" s="237">
        <f>M7_FINAL!G86</f>
        <v>16.5</v>
      </c>
      <c r="BM166" s="237">
        <f>M7_FINAL!H86</f>
        <v>13.5</v>
      </c>
      <c r="BN166" s="237" t="str">
        <f>M7_FINAL!I86</f>
        <v/>
      </c>
      <c r="BO166" s="237">
        <f>M7_FINAL!J86</f>
        <v>13.5</v>
      </c>
      <c r="BP166" s="237">
        <f>M7_FINAL!K86</f>
        <v>14.82</v>
      </c>
      <c r="BQ166" s="237" t="str">
        <f t="shared" si="46"/>
        <v>V</v>
      </c>
      <c r="BR166" s="237">
        <f>M8FINAL!E86</f>
        <v>18</v>
      </c>
      <c r="BS166" s="237" t="str">
        <f>M8FINAL!F86</f>
        <v/>
      </c>
      <c r="BT166" s="237">
        <f>M8FINAL!G86</f>
        <v>18</v>
      </c>
      <c r="BU166" s="237">
        <f>M8FINAL!H86</f>
        <v>14.5</v>
      </c>
      <c r="BV166" s="237" t="str">
        <f>M8FINAL!I86</f>
        <v/>
      </c>
      <c r="BW166" s="237">
        <f>M8FINAL!J86</f>
        <v>14.5</v>
      </c>
      <c r="BX166" s="237">
        <f>M8FINAL!K86</f>
        <v>16.25</v>
      </c>
      <c r="BY166" s="237" t="str">
        <f t="shared" si="47"/>
        <v>V</v>
      </c>
      <c r="BZ166" s="237">
        <f t="shared" si="48"/>
        <v>9.9490625000000001</v>
      </c>
      <c r="CA166" s="272" t="s">
        <v>633</v>
      </c>
      <c r="CB166" s="274" t="s">
        <v>461</v>
      </c>
      <c r="CC166" s="258">
        <v>158</v>
      </c>
    </row>
    <row r="167" spans="2:81">
      <c r="B167" s="102">
        <v>159</v>
      </c>
      <c r="C167" s="133" t="s">
        <v>541</v>
      </c>
      <c r="D167" s="143" t="s">
        <v>367</v>
      </c>
      <c r="E167" s="237">
        <f>'M1 FINAL'!D32</f>
        <v>8.4</v>
      </c>
      <c r="F167" s="237">
        <f>'M1 FINAL'!E32</f>
        <v>12</v>
      </c>
      <c r="G167" s="237">
        <f>'M1 FINAL'!F32</f>
        <v>12</v>
      </c>
      <c r="H167" s="237">
        <f>'M1 FINAL'!G32</f>
        <v>6.5</v>
      </c>
      <c r="I167" s="237">
        <f>'M1 FINAL'!H32</f>
        <v>13</v>
      </c>
      <c r="J167" s="237">
        <f>'M1 FINAL'!I32</f>
        <v>12</v>
      </c>
      <c r="K167" s="237">
        <f>'M1 FINAL'!J32</f>
        <v>8</v>
      </c>
      <c r="L167" s="237">
        <f>'M1 FINAL'!K32</f>
        <v>0</v>
      </c>
      <c r="M167" s="237">
        <f>'M1 FINAL'!L32</f>
        <v>8</v>
      </c>
      <c r="N167" s="237">
        <f>'M1 FINAL'!M32</f>
        <v>11</v>
      </c>
      <c r="O167" s="237" t="str">
        <f t="shared" si="40"/>
        <v>NV</v>
      </c>
      <c r="P167" s="237">
        <f>'M2 FINAL'!D32</f>
        <v>1</v>
      </c>
      <c r="Q167" s="237" t="str">
        <f>'M2 FINAL'!E32</f>
        <v/>
      </c>
      <c r="R167" s="237">
        <f>'M2 FINAL'!F32</f>
        <v>1</v>
      </c>
      <c r="S167" s="237">
        <f>'M2 FINAL'!G32</f>
        <v>1.25</v>
      </c>
      <c r="T167" s="237" t="str">
        <f>'M2 FINAL'!H32</f>
        <v/>
      </c>
      <c r="U167" s="237">
        <f>'M2 FINAL'!I32</f>
        <v>1.25</v>
      </c>
      <c r="V167" s="237">
        <f>'M2 FINAL'!J32</f>
        <v>1.1100000000000001</v>
      </c>
      <c r="W167" s="237" t="str">
        <f t="shared" si="41"/>
        <v>NV</v>
      </c>
      <c r="X167" s="237">
        <f>'M3-FINAL'!E34</f>
        <v>5.375</v>
      </c>
      <c r="Y167" s="237">
        <f>'M3-FINAL'!F34</f>
        <v>5</v>
      </c>
      <c r="Z167" s="237">
        <f>'M3-FINAL'!G34</f>
        <v>5.375</v>
      </c>
      <c r="AA167" s="237">
        <f>'M3-FINAL'!H34</f>
        <v>9.75</v>
      </c>
      <c r="AB167" s="237">
        <f>'M3-FINAL'!I34</f>
        <v>12</v>
      </c>
      <c r="AC167" s="237">
        <f>'M3-FINAL'!J34</f>
        <v>12</v>
      </c>
      <c r="AD167" s="237">
        <f>'M3-FINAL'!K34</f>
        <v>8.6875</v>
      </c>
      <c r="AE167" s="237" t="str">
        <f t="shared" si="42"/>
        <v>NV</v>
      </c>
      <c r="AF167" s="237">
        <f>'M4_FINAL '!E33</f>
        <v>2.625</v>
      </c>
      <c r="AG167" s="237" t="str">
        <f>IF('M4_FINAL '!F33="","",'M4_FINAL '!F33)</f>
        <v/>
      </c>
      <c r="AH167" s="237">
        <f>'M4_FINAL '!G33</f>
        <v>2.625</v>
      </c>
      <c r="AI167" s="237">
        <f>'M4_FINAL '!H33</f>
        <v>4</v>
      </c>
      <c r="AJ167" s="237" t="str">
        <f>IF('M4_FINAL '!I33="","",'M4_FINAL '!I33)</f>
        <v/>
      </c>
      <c r="AK167" s="237">
        <f>'M4_FINAL '!J33</f>
        <v>4</v>
      </c>
      <c r="AL167" s="237">
        <f>'M4_FINAL '!K33</f>
        <v>3.2300000000000004</v>
      </c>
      <c r="AM167" s="237" t="str">
        <f t="shared" si="43"/>
        <v>NV</v>
      </c>
      <c r="AN167" s="237">
        <f>'M5-FINAL'!D32</f>
        <v>10.6</v>
      </c>
      <c r="AO167" s="237" t="str">
        <f>'M5-FINAL'!E32</f>
        <v/>
      </c>
      <c r="AP167" s="237">
        <f>'M5-FINAL'!F32</f>
        <v>10.6</v>
      </c>
      <c r="AQ167" s="237">
        <f>'M5-FINAL'!G32</f>
        <v>15</v>
      </c>
      <c r="AR167" s="237" t="str">
        <f>'M5-FINAL'!H32</f>
        <v/>
      </c>
      <c r="AS167" s="237">
        <f>'M5-FINAL'!I32</f>
        <v>15</v>
      </c>
      <c r="AT167" s="237">
        <f>'M5-FINAL'!J32</f>
        <v>10.5</v>
      </c>
      <c r="AU167" s="237" t="str">
        <f>'M5-FINAL'!K32</f>
        <v/>
      </c>
      <c r="AV167" s="237">
        <f>'M5-FINAL'!L32</f>
        <v>10.5</v>
      </c>
      <c r="AW167" s="237">
        <f>'M5-FINAL'!M32</f>
        <v>12.018000000000001</v>
      </c>
      <c r="AX167" s="237" t="str">
        <f t="shared" si="44"/>
        <v>V</v>
      </c>
      <c r="AY167" s="237">
        <f>'M6-FINAL'!D32</f>
        <v>8.5</v>
      </c>
      <c r="AZ167" s="237">
        <f>'M6-FINAL'!E32</f>
        <v>12</v>
      </c>
      <c r="BA167" s="237">
        <f>'M6-FINAL'!F32</f>
        <v>12</v>
      </c>
      <c r="BB167" s="237">
        <f>'M6-FINAL'!G32</f>
        <v>8.5</v>
      </c>
      <c r="BC167" s="237">
        <f>'M6-FINAL'!H32</f>
        <v>12</v>
      </c>
      <c r="BD167" s="237">
        <f>'M6-FINAL'!I32</f>
        <v>12</v>
      </c>
      <c r="BE167" s="237">
        <f>'M6-FINAL'!J32</f>
        <v>12.5</v>
      </c>
      <c r="BF167" s="237" t="str">
        <f>'M6-FINAL'!K32</f>
        <v/>
      </c>
      <c r="BG167" s="237">
        <f>'M6-FINAL'!L32</f>
        <v>12.5</v>
      </c>
      <c r="BH167" s="237">
        <f>'M6-FINAL'!M32</f>
        <v>12.15</v>
      </c>
      <c r="BI167" s="237" t="str">
        <f t="shared" si="45"/>
        <v>VAR</v>
      </c>
      <c r="BJ167" s="237">
        <f>M7_FINAL!E34</f>
        <v>15.5</v>
      </c>
      <c r="BK167" s="237" t="str">
        <f>M7_FINAL!F34</f>
        <v/>
      </c>
      <c r="BL167" s="237">
        <f>M7_FINAL!G34</f>
        <v>15.5</v>
      </c>
      <c r="BM167" s="237">
        <f>M7_FINAL!H34</f>
        <v>14.5</v>
      </c>
      <c r="BN167" s="237" t="str">
        <f>M7_FINAL!I34</f>
        <v/>
      </c>
      <c r="BO167" s="237">
        <f>M7_FINAL!J34</f>
        <v>14.5</v>
      </c>
      <c r="BP167" s="237">
        <f>M7_FINAL!K34</f>
        <v>14.940000000000001</v>
      </c>
      <c r="BQ167" s="237" t="str">
        <f t="shared" si="46"/>
        <v>V</v>
      </c>
      <c r="BR167" s="237">
        <f>M8FINAL!E34</f>
        <v>18</v>
      </c>
      <c r="BS167" s="237" t="str">
        <f>M8FINAL!F34</f>
        <v/>
      </c>
      <c r="BT167" s="237">
        <f>M8FINAL!G34</f>
        <v>18</v>
      </c>
      <c r="BU167" s="237">
        <f>M8FINAL!H34</f>
        <v>14.5</v>
      </c>
      <c r="BV167" s="237" t="str">
        <f>M8FINAL!I34</f>
        <v/>
      </c>
      <c r="BW167" s="237">
        <f>M8FINAL!J34</f>
        <v>14.5</v>
      </c>
      <c r="BX167" s="237">
        <f>M8FINAL!K34</f>
        <v>16.25</v>
      </c>
      <c r="BY167" s="237" t="str">
        <f t="shared" si="47"/>
        <v>V</v>
      </c>
      <c r="BZ167" s="237">
        <f t="shared" si="48"/>
        <v>9.9231875000000009</v>
      </c>
      <c r="CA167" s="272" t="s">
        <v>633</v>
      </c>
      <c r="CB167" s="278" t="s">
        <v>541</v>
      </c>
      <c r="CC167" s="258">
        <v>159</v>
      </c>
    </row>
    <row r="168" spans="2:81">
      <c r="B168" s="101">
        <v>160</v>
      </c>
      <c r="C168" s="130" t="s">
        <v>444</v>
      </c>
      <c r="D168" s="142" t="s">
        <v>443</v>
      </c>
      <c r="E168" s="237">
        <f>'M1 FINAL'!D93</f>
        <v>10.6</v>
      </c>
      <c r="F168" s="237">
        <f>'M1 FINAL'!E93</f>
        <v>12</v>
      </c>
      <c r="G168" s="237">
        <f>'M1 FINAL'!F93</f>
        <v>12</v>
      </c>
      <c r="H168" s="237">
        <f>'M1 FINAL'!G93</f>
        <v>9</v>
      </c>
      <c r="I168" s="237">
        <f>'M1 FINAL'!H93</f>
        <v>0</v>
      </c>
      <c r="J168" s="237">
        <f>'M1 FINAL'!I93</f>
        <v>9</v>
      </c>
      <c r="K168" s="237">
        <f>'M1 FINAL'!J93</f>
        <v>4.5</v>
      </c>
      <c r="L168" s="237">
        <f>'M1 FINAL'!K93</f>
        <v>0</v>
      </c>
      <c r="M168" s="237">
        <f>'M1 FINAL'!L93</f>
        <v>4.5</v>
      </c>
      <c r="N168" s="237">
        <f>'M1 FINAL'!M93</f>
        <v>9</v>
      </c>
      <c r="O168" s="237" t="str">
        <f t="shared" si="40"/>
        <v>NV</v>
      </c>
      <c r="P168" s="237">
        <f>'M2 FINAL'!D93</f>
        <v>5.75</v>
      </c>
      <c r="Q168" s="237" t="str">
        <f>'M2 FINAL'!E93</f>
        <v/>
      </c>
      <c r="R168" s="237">
        <f>'M2 FINAL'!F93</f>
        <v>5.75</v>
      </c>
      <c r="S168" s="237">
        <f>'M2 FINAL'!G93</f>
        <v>2.25</v>
      </c>
      <c r="T168" s="237" t="str">
        <f>'M2 FINAL'!H93</f>
        <v/>
      </c>
      <c r="U168" s="237">
        <f>'M2 FINAL'!I93</f>
        <v>2.25</v>
      </c>
      <c r="V168" s="237">
        <f>'M2 FINAL'!J93</f>
        <v>4.21</v>
      </c>
      <c r="W168" s="237" t="str">
        <f t="shared" si="41"/>
        <v>NV</v>
      </c>
      <c r="X168" s="237">
        <f>'M3-FINAL'!E95</f>
        <v>6.625</v>
      </c>
      <c r="Y168" s="237">
        <f>'M3-FINAL'!F95</f>
        <v>7.5</v>
      </c>
      <c r="Z168" s="237">
        <f>'M3-FINAL'!G95</f>
        <v>7.5</v>
      </c>
      <c r="AA168" s="237">
        <f>'M3-FINAL'!H95</f>
        <v>10</v>
      </c>
      <c r="AB168" s="237">
        <f>'M3-FINAL'!I95</f>
        <v>12</v>
      </c>
      <c r="AC168" s="237">
        <f>'M3-FINAL'!J95</f>
        <v>12</v>
      </c>
      <c r="AD168" s="237">
        <f>'M3-FINAL'!K95</f>
        <v>9.75</v>
      </c>
      <c r="AE168" s="237" t="str">
        <f t="shared" si="42"/>
        <v>NV</v>
      </c>
      <c r="AF168" s="237">
        <f>'M4_FINAL '!E94</f>
        <v>5.5</v>
      </c>
      <c r="AG168" s="237" t="str">
        <f>IF('M4_FINAL '!F94="","",'M4_FINAL '!F94)</f>
        <v/>
      </c>
      <c r="AH168" s="237">
        <f>'M4_FINAL '!G94</f>
        <v>5.5</v>
      </c>
      <c r="AI168" s="237">
        <f>'M4_FINAL '!H94</f>
        <v>3</v>
      </c>
      <c r="AJ168" s="237" t="str">
        <f>IF('M4_FINAL '!I94="","",'M4_FINAL '!I94)</f>
        <v/>
      </c>
      <c r="AK168" s="237">
        <f>'M4_FINAL '!J94</f>
        <v>3</v>
      </c>
      <c r="AL168" s="237">
        <f>'M4_FINAL '!K94</f>
        <v>4.4000000000000004</v>
      </c>
      <c r="AM168" s="237" t="str">
        <f t="shared" si="43"/>
        <v>NV</v>
      </c>
      <c r="AN168" s="237">
        <f>'M5-FINAL'!D93</f>
        <v>13</v>
      </c>
      <c r="AO168" s="237" t="str">
        <f>'M5-FINAL'!E93</f>
        <v/>
      </c>
      <c r="AP168" s="237">
        <f>'M5-FINAL'!F93</f>
        <v>13</v>
      </c>
      <c r="AQ168" s="237">
        <f>'M5-FINAL'!G93</f>
        <v>14</v>
      </c>
      <c r="AR168" s="237" t="str">
        <f>'M5-FINAL'!H93</f>
        <v/>
      </c>
      <c r="AS168" s="237">
        <f>'M5-FINAL'!I93</f>
        <v>14</v>
      </c>
      <c r="AT168" s="237">
        <f>'M5-FINAL'!J93</f>
        <v>10.5</v>
      </c>
      <c r="AU168" s="237" t="str">
        <f>'M5-FINAL'!K93</f>
        <v/>
      </c>
      <c r="AV168" s="237">
        <f>'M5-FINAL'!L93</f>
        <v>10.5</v>
      </c>
      <c r="AW168" s="237">
        <f>'M5-FINAL'!M93</f>
        <v>12.48</v>
      </c>
      <c r="AX168" s="237" t="str">
        <f t="shared" si="44"/>
        <v>V</v>
      </c>
      <c r="AY168" s="237">
        <f>'M6-FINAL'!D93</f>
        <v>3</v>
      </c>
      <c r="AZ168" s="237">
        <f>'M6-FINAL'!E93</f>
        <v>0</v>
      </c>
      <c r="BA168" s="237">
        <f>'M6-FINAL'!F93</f>
        <v>3</v>
      </c>
      <c r="BB168" s="237">
        <f>'M6-FINAL'!G93</f>
        <v>3</v>
      </c>
      <c r="BC168" s="237">
        <f>'M6-FINAL'!H93</f>
        <v>0</v>
      </c>
      <c r="BD168" s="237">
        <f>'M6-FINAL'!I93</f>
        <v>3</v>
      </c>
      <c r="BE168" s="237">
        <f>'M6-FINAL'!J93</f>
        <v>13</v>
      </c>
      <c r="BF168" s="237" t="str">
        <f>'M6-FINAL'!K93</f>
        <v/>
      </c>
      <c r="BG168" s="237">
        <f>'M6-FINAL'!L93</f>
        <v>13</v>
      </c>
      <c r="BH168" s="237">
        <f>'M6-FINAL'!M93</f>
        <v>6</v>
      </c>
      <c r="BI168" s="237" t="str">
        <f t="shared" si="45"/>
        <v>NV</v>
      </c>
      <c r="BJ168" s="237">
        <f>M7_FINAL!E95</f>
        <v>17.5</v>
      </c>
      <c r="BK168" s="237" t="str">
        <f>M7_FINAL!F95</f>
        <v/>
      </c>
      <c r="BL168" s="237">
        <f>M7_FINAL!G95</f>
        <v>17.5</v>
      </c>
      <c r="BM168" s="237">
        <f>M7_FINAL!H95</f>
        <v>12.5</v>
      </c>
      <c r="BN168" s="237" t="str">
        <f>M7_FINAL!I95</f>
        <v/>
      </c>
      <c r="BO168" s="237">
        <f>M7_FINAL!J95</f>
        <v>12.5</v>
      </c>
      <c r="BP168" s="237">
        <f>M7_FINAL!K95</f>
        <v>14.700000000000001</v>
      </c>
      <c r="BQ168" s="237" t="str">
        <f t="shared" si="46"/>
        <v>V</v>
      </c>
      <c r="BR168" s="237">
        <f>M8FINAL!E95</f>
        <v>12</v>
      </c>
      <c r="BS168" s="237" t="str">
        <f>M8FINAL!F95</f>
        <v/>
      </c>
      <c r="BT168" s="237">
        <f>M8FINAL!G95</f>
        <v>12</v>
      </c>
      <c r="BU168" s="237">
        <f>M8FINAL!H95</f>
        <v>14</v>
      </c>
      <c r="BV168" s="237" t="str">
        <f>M8FINAL!I95</f>
        <v/>
      </c>
      <c r="BW168" s="237">
        <f>M8FINAL!J95</f>
        <v>14</v>
      </c>
      <c r="BX168" s="237">
        <f>M8FINAL!K95</f>
        <v>13</v>
      </c>
      <c r="BY168" s="237" t="str">
        <f t="shared" si="47"/>
        <v>V</v>
      </c>
      <c r="BZ168" s="237">
        <f t="shared" si="48"/>
        <v>9.1925000000000008</v>
      </c>
      <c r="CA168" s="272" t="s">
        <v>633</v>
      </c>
      <c r="CB168" s="274" t="s">
        <v>444</v>
      </c>
      <c r="CC168" s="258">
        <v>160</v>
      </c>
    </row>
    <row r="169" spans="2:81">
      <c r="B169" s="102">
        <v>161</v>
      </c>
      <c r="C169" s="129" t="s">
        <v>376</v>
      </c>
      <c r="D169" s="142" t="s">
        <v>375</v>
      </c>
      <c r="E169" s="237">
        <f>'M1 FINAL'!D132</f>
        <v>12.600000000000001</v>
      </c>
      <c r="F169" s="237" t="str">
        <f>'M1 FINAL'!E132</f>
        <v/>
      </c>
      <c r="G169" s="237">
        <f>'M1 FINAL'!F132</f>
        <v>12.600000000000001</v>
      </c>
      <c r="H169" s="237">
        <f>'M1 FINAL'!G132</f>
        <v>12</v>
      </c>
      <c r="I169" s="237" t="str">
        <f>'M1 FINAL'!H132</f>
        <v/>
      </c>
      <c r="J169" s="237">
        <f>'M1 FINAL'!I132</f>
        <v>12</v>
      </c>
      <c r="K169" s="237">
        <f>'M1 FINAL'!J132</f>
        <v>5</v>
      </c>
      <c r="L169" s="237">
        <f>'M1 FINAL'!K132</f>
        <v>12</v>
      </c>
      <c r="M169" s="237">
        <f>'M1 FINAL'!L132</f>
        <v>12</v>
      </c>
      <c r="N169" s="237">
        <f>'M1 FINAL'!M132</f>
        <v>12.225000000000001</v>
      </c>
      <c r="O169" s="237" t="str">
        <f t="shared" ref="O169:O174" si="50">IF(AND(G169&gt;=6,J169&gt;=6,M169&gt;=6,N169&gt;=12),IF(AND(F169="",I169="",L169=""),"V","VAR"),IF(OR(G169&lt;6,J169&lt;6,N169&lt;8),"NV",IF($BZ169&gt;=12,"VPC","NV")))</f>
        <v>VAR</v>
      </c>
      <c r="P169" s="237">
        <f>'M2 FINAL'!D132</f>
        <v>5.5</v>
      </c>
      <c r="Q169" s="237" t="str">
        <f>'M2 FINAL'!E132</f>
        <v/>
      </c>
      <c r="R169" s="237">
        <f>'M2 FINAL'!F132</f>
        <v>5.5</v>
      </c>
      <c r="S169" s="237">
        <f>'M2 FINAL'!G132</f>
        <v>5.25</v>
      </c>
      <c r="T169" s="237" t="str">
        <f>'M2 FINAL'!H132</f>
        <v/>
      </c>
      <c r="U169" s="237">
        <f>'M2 FINAL'!I132</f>
        <v>5.25</v>
      </c>
      <c r="V169" s="237">
        <f>'M2 FINAL'!J132</f>
        <v>5.3900000000000006</v>
      </c>
      <c r="W169" s="237" t="str">
        <f t="shared" ref="W169:W174" si="51">IF(AND(R169&gt;=6,U169&gt;=6,V169&gt;=12),IF(AND(Q169="",T169=""),"V","VAR"),IF(OR(R169&lt;6,V169&lt;8),"NV",IF($BZ169&gt;=12,"VPC","NV")))</f>
        <v>NV</v>
      </c>
      <c r="X169" s="237">
        <f>'M3-FINAL'!E134</f>
        <v>5.25</v>
      </c>
      <c r="Y169" s="237">
        <f>'M3-FINAL'!F134</f>
        <v>0</v>
      </c>
      <c r="Z169" s="237">
        <f>'M3-FINAL'!G134</f>
        <v>5.25</v>
      </c>
      <c r="AA169" s="237">
        <f>'M3-FINAL'!H134</f>
        <v>13.5</v>
      </c>
      <c r="AB169" s="237" t="str">
        <f>'M3-FINAL'!I134</f>
        <v/>
      </c>
      <c r="AC169" s="237">
        <f>'M3-FINAL'!J134</f>
        <v>13.5</v>
      </c>
      <c r="AD169" s="237">
        <f>'M3-FINAL'!K134</f>
        <v>9.375</v>
      </c>
      <c r="AE169" s="237" t="str">
        <f t="shared" ref="AE169:AE174" si="52">IF(AND(Z169&gt;=6,AC169&gt;=6,AD169&gt;=12),IF(AND(Y169="",AB169=""),"V","VAR"),IF(OR(Z169&lt;6,AD169&lt;8),"NV",IF($BZ169&gt;=12,"VPC","NV")))</f>
        <v>NV</v>
      </c>
      <c r="AF169" s="237">
        <f>'M4_FINAL '!E133</f>
        <v>7.875</v>
      </c>
      <c r="AG169" s="237">
        <f>IF('M4_FINAL '!F133="","",'M4_FINAL '!F133)</f>
        <v>12</v>
      </c>
      <c r="AH169" s="237">
        <f>'M4_FINAL '!G133</f>
        <v>12</v>
      </c>
      <c r="AI169" s="237">
        <f>'M4_FINAL '!H133</f>
        <v>6.5</v>
      </c>
      <c r="AJ169" s="237">
        <f>IF('M4_FINAL '!I133="","",'M4_FINAL '!I133)</f>
        <v>1</v>
      </c>
      <c r="AK169" s="237">
        <f>'M4_FINAL '!J133</f>
        <v>6.5</v>
      </c>
      <c r="AL169" s="237">
        <f>'M4_FINAL '!K133</f>
        <v>9.58</v>
      </c>
      <c r="AM169" s="237" t="str">
        <f t="shared" ref="AM169:AM174" si="53">IF(AND(AH169&gt;=6,AK169&gt;=6,AL169&gt;=12),IF(AND(AG169="",AJ169=""),"V","VAR"),IF(OR(AH169&lt;6,AL169&lt;8),"NV",IF($BZ169&gt;=12,"VPC","NV")))</f>
        <v>NV</v>
      </c>
      <c r="AN169" s="237">
        <f>'M5-FINAL'!D132</f>
        <v>13</v>
      </c>
      <c r="AO169" s="237" t="str">
        <f>'M5-FINAL'!E132</f>
        <v/>
      </c>
      <c r="AP169" s="237">
        <f>'M5-FINAL'!F132</f>
        <v>13</v>
      </c>
      <c r="AQ169" s="237">
        <f>'M5-FINAL'!G132</f>
        <v>0</v>
      </c>
      <c r="AR169" s="237" t="str">
        <f>'M5-FINAL'!H132</f>
        <v/>
      </c>
      <c r="AS169" s="237">
        <f>'M5-FINAL'!I132</f>
        <v>0</v>
      </c>
      <c r="AT169" s="237">
        <f>'M5-FINAL'!J132</f>
        <v>0</v>
      </c>
      <c r="AU169" s="237" t="str">
        <f>'M5-FINAL'!K132</f>
        <v/>
      </c>
      <c r="AV169" s="237">
        <f>'M5-FINAL'!L132</f>
        <v>0</v>
      </c>
      <c r="AW169" s="237">
        <f>'M5-FINAL'!M132</f>
        <v>4.29</v>
      </c>
      <c r="AX169" s="237" t="str">
        <f t="shared" ref="AX169:AX174" si="54">IF(AND(AP169&gt;=6,AS169&gt;=6,AV169&gt;=6,AW169&gt;=12),IF(AND(AO169="",AR169="",AU169=""),"V","VAR"),IF(OR(AP169&lt;6,AS169&lt;6,AW169&lt;8),"NV",IF($BZ169&gt;=12,"VPC","NV")))</f>
        <v>NV</v>
      </c>
      <c r="AY169" s="237">
        <f>'M6-FINAL'!D132</f>
        <v>0</v>
      </c>
      <c r="AZ169" s="237" t="str">
        <f>'M6-FINAL'!E132</f>
        <v/>
      </c>
      <c r="BA169" s="237">
        <f>'M6-FINAL'!F132</f>
        <v>0</v>
      </c>
      <c r="BB169" s="237">
        <f>'M6-FINAL'!G132</f>
        <v>0</v>
      </c>
      <c r="BC169" s="237" t="str">
        <f>'M6-FINAL'!H132</f>
        <v/>
      </c>
      <c r="BD169" s="237">
        <f>'M6-FINAL'!I132</f>
        <v>0</v>
      </c>
      <c r="BE169" s="237">
        <f>'M6-FINAL'!J132</f>
        <v>0</v>
      </c>
      <c r="BF169" s="237" t="str">
        <f>'M6-FINAL'!K132</f>
        <v/>
      </c>
      <c r="BG169" s="237">
        <f>'M6-FINAL'!L132</f>
        <v>0</v>
      </c>
      <c r="BH169" s="237">
        <f>'M6-FINAL'!M132</f>
        <v>0</v>
      </c>
      <c r="BI169" s="237" t="str">
        <f t="shared" ref="BI169:BI174" si="55">IF(AND(BA169&gt;=6,BD169&gt;=6,BG169&gt;=6,BH169&gt;=12),IF(AND(AZ169="",BC169="",BF169=""),"V","VAR"),IF(OR(BA169&lt;6,BD169&lt;6,BH169&lt;8),"NV",IF($BZ169&gt;=12,"VPC","NV")))</f>
        <v>NV</v>
      </c>
      <c r="BJ169" s="237">
        <f>M7_FINAL!E134</f>
        <v>0</v>
      </c>
      <c r="BK169" s="237" t="str">
        <f>M7_FINAL!F134</f>
        <v/>
      </c>
      <c r="BL169" s="237">
        <f>M7_FINAL!G134</f>
        <v>0</v>
      </c>
      <c r="BM169" s="237">
        <f>M7_FINAL!H134</f>
        <v>0</v>
      </c>
      <c r="BN169" s="237" t="str">
        <f>M7_FINAL!I134</f>
        <v/>
      </c>
      <c r="BO169" s="237">
        <f>M7_FINAL!J134</f>
        <v>0</v>
      </c>
      <c r="BP169" s="237">
        <f>M7_FINAL!K134</f>
        <v>0</v>
      </c>
      <c r="BQ169" s="237" t="str">
        <f t="shared" ref="BQ169:BQ174" si="56">IF(AND(BL169&gt;=6,BO169&gt;=6,BP169&gt;=12),IF(AND(BK169="",BN169=""),"V","VAR"),IF(OR(BL169&lt;6,BP169&lt;8),"NV",IF($BZ169&gt;=12,"VPC","NV")))</f>
        <v>NV</v>
      </c>
      <c r="BR169" s="237">
        <f>M8FINAL!E134</f>
        <v>0</v>
      </c>
      <c r="BS169" s="237" t="str">
        <f>M8FINAL!F134</f>
        <v/>
      </c>
      <c r="BT169" s="237">
        <f>M8FINAL!G134</f>
        <v>0</v>
      </c>
      <c r="BU169" s="237">
        <f>M8FINAL!H134</f>
        <v>7.5</v>
      </c>
      <c r="BV169" s="237" t="str">
        <f>M8FINAL!I134</f>
        <v/>
      </c>
      <c r="BW169" s="237">
        <f>M8FINAL!J134</f>
        <v>7.5</v>
      </c>
      <c r="BX169" s="237">
        <f>M8FINAL!K134</f>
        <v>3.75</v>
      </c>
      <c r="BY169" s="237" t="str">
        <f t="shared" ref="BY169:BY174" si="57">IF(AND(BT169&gt;=6,BW169&gt;=6,BX169&gt;=12),IF(AND(BS169="",BV169=""),"V","VAR"),IF(OR(BT169&lt;6,BX169&lt;8),"NV",IF($BZ169&gt;=12,"VPC","NV")))</f>
        <v>NV</v>
      </c>
      <c r="BZ169" s="237">
        <f t="shared" ref="BZ169:BZ174" si="58">(N169+V169+AD169+AL169+AW169+BH169+BP169+BX169)/8</f>
        <v>5.5762499999999999</v>
      </c>
      <c r="CA169" s="272" t="s">
        <v>619</v>
      </c>
      <c r="CB169" s="275" t="s">
        <v>376</v>
      </c>
      <c r="CC169" s="258">
        <v>161</v>
      </c>
    </row>
    <row r="170" spans="2:81">
      <c r="B170" s="101">
        <v>162</v>
      </c>
      <c r="C170" s="129" t="s">
        <v>316</v>
      </c>
      <c r="D170" s="142" t="s">
        <v>315</v>
      </c>
      <c r="E170" s="237">
        <f>'M1 FINAL'!D167</f>
        <v>8</v>
      </c>
      <c r="F170" s="237">
        <f>'M1 FINAL'!E167</f>
        <v>12</v>
      </c>
      <c r="G170" s="237">
        <f>'M1 FINAL'!F167</f>
        <v>12</v>
      </c>
      <c r="H170" s="237">
        <f>'M1 FINAL'!G167</f>
        <v>8.5</v>
      </c>
      <c r="I170" s="237">
        <f>'M1 FINAL'!H167</f>
        <v>12</v>
      </c>
      <c r="J170" s="237">
        <f>'M1 FINAL'!I167</f>
        <v>12</v>
      </c>
      <c r="K170" s="237">
        <f>'M1 FINAL'!J167</f>
        <v>10</v>
      </c>
      <c r="L170" s="237">
        <f>'M1 FINAL'!K167</f>
        <v>13.5</v>
      </c>
      <c r="M170" s="237">
        <f>'M1 FINAL'!L167</f>
        <v>12</v>
      </c>
      <c r="N170" s="237">
        <f>'M1 FINAL'!M167</f>
        <v>12</v>
      </c>
      <c r="O170" s="237" t="str">
        <f t="shared" si="50"/>
        <v>VAR</v>
      </c>
      <c r="P170" s="237">
        <f>'M2 FINAL'!D167</f>
        <v>7.5</v>
      </c>
      <c r="Q170" s="237" t="str">
        <f>'M2 FINAL'!E167</f>
        <v/>
      </c>
      <c r="R170" s="237">
        <f>'M2 FINAL'!F167</f>
        <v>7.5</v>
      </c>
      <c r="S170" s="237">
        <f>'M2 FINAL'!G167</f>
        <v>3.5</v>
      </c>
      <c r="T170" s="237" t="str">
        <f>'M2 FINAL'!H167</f>
        <v/>
      </c>
      <c r="U170" s="237">
        <f>'M2 FINAL'!I167</f>
        <v>3.5</v>
      </c>
      <c r="V170" s="237">
        <f>'M2 FINAL'!J167</f>
        <v>5.74</v>
      </c>
      <c r="W170" s="237" t="str">
        <f t="shared" si="51"/>
        <v>NV</v>
      </c>
      <c r="X170" s="237">
        <f>'M3-FINAL'!E169</f>
        <v>7</v>
      </c>
      <c r="Y170" s="237">
        <f>'M3-FINAL'!F169</f>
        <v>9.5</v>
      </c>
      <c r="Z170" s="237">
        <f>'M3-FINAL'!G169</f>
        <v>9.5</v>
      </c>
      <c r="AA170" s="237">
        <f>'M3-FINAL'!H169</f>
        <v>14.25</v>
      </c>
      <c r="AB170" s="237" t="str">
        <f>'M3-FINAL'!I169</f>
        <v/>
      </c>
      <c r="AC170" s="237">
        <f>'M3-FINAL'!J169</f>
        <v>14.25</v>
      </c>
      <c r="AD170" s="237">
        <f>'M3-FINAL'!K169</f>
        <v>11.875</v>
      </c>
      <c r="AE170" s="237" t="str">
        <f t="shared" si="52"/>
        <v>NV</v>
      </c>
      <c r="AF170" s="237">
        <f>'M4_FINAL '!E168</f>
        <v>2.875</v>
      </c>
      <c r="AG170" s="237" t="str">
        <f>IF('M4_FINAL '!F168="","",'M4_FINAL '!F168)</f>
        <v/>
      </c>
      <c r="AH170" s="237">
        <f>'M4_FINAL '!G168</f>
        <v>2.875</v>
      </c>
      <c r="AI170" s="237">
        <f>'M4_FINAL '!H168</f>
        <v>6.75</v>
      </c>
      <c r="AJ170" s="237" t="str">
        <f>IF('M4_FINAL '!I168="","",'M4_FINAL '!I168)</f>
        <v/>
      </c>
      <c r="AK170" s="237">
        <f>'M4_FINAL '!J168</f>
        <v>6.75</v>
      </c>
      <c r="AL170" s="237">
        <f>'M4_FINAL '!K168</f>
        <v>4.58</v>
      </c>
      <c r="AM170" s="237" t="str">
        <f t="shared" si="53"/>
        <v>NV</v>
      </c>
      <c r="AN170" s="237">
        <f>'M5-FINAL'!D167</f>
        <v>12</v>
      </c>
      <c r="AO170" s="237" t="str">
        <f>'M5-FINAL'!E167</f>
        <v/>
      </c>
      <c r="AP170" s="237">
        <f>'M5-FINAL'!F167</f>
        <v>12</v>
      </c>
      <c r="AQ170" s="237">
        <f>'M5-FINAL'!G167</f>
        <v>0</v>
      </c>
      <c r="AR170" s="237" t="str">
        <f>'M5-FINAL'!H167</f>
        <v/>
      </c>
      <c r="AS170" s="237">
        <f>'M5-FINAL'!I167</f>
        <v>0</v>
      </c>
      <c r="AT170" s="237">
        <f>'M5-FINAL'!J167</f>
        <v>0</v>
      </c>
      <c r="AU170" s="237" t="str">
        <f>'M5-FINAL'!K167</f>
        <v/>
      </c>
      <c r="AV170" s="237">
        <f>'M5-FINAL'!L167</f>
        <v>0</v>
      </c>
      <c r="AW170" s="237">
        <f>'M5-FINAL'!M167</f>
        <v>3.96</v>
      </c>
      <c r="AX170" s="237" t="str">
        <f t="shared" si="54"/>
        <v>NV</v>
      </c>
      <c r="AY170" s="237">
        <f>'M6-FINAL'!D167</f>
        <v>0</v>
      </c>
      <c r="AZ170" s="237" t="str">
        <f>'M6-FINAL'!E167</f>
        <v/>
      </c>
      <c r="BA170" s="237">
        <f>'M6-FINAL'!F167</f>
        <v>0</v>
      </c>
      <c r="BB170" s="237">
        <f>'M6-FINAL'!G167</f>
        <v>0</v>
      </c>
      <c r="BC170" s="237" t="str">
        <f>'M6-FINAL'!H167</f>
        <v/>
      </c>
      <c r="BD170" s="237">
        <f>'M6-FINAL'!I167</f>
        <v>0</v>
      </c>
      <c r="BE170" s="237">
        <f>'M6-FINAL'!J167</f>
        <v>0</v>
      </c>
      <c r="BF170" s="237" t="str">
        <f>'M6-FINAL'!K167</f>
        <v/>
      </c>
      <c r="BG170" s="237">
        <f>'M6-FINAL'!L167</f>
        <v>0</v>
      </c>
      <c r="BH170" s="237">
        <f>'M6-FINAL'!M167</f>
        <v>0</v>
      </c>
      <c r="BI170" s="237" t="str">
        <f t="shared" si="55"/>
        <v>NV</v>
      </c>
      <c r="BJ170" s="237">
        <f>M7_FINAL!E169</f>
        <v>0</v>
      </c>
      <c r="BK170" s="237" t="str">
        <f>M7_FINAL!F169</f>
        <v/>
      </c>
      <c r="BL170" s="237">
        <f>M7_FINAL!G169</f>
        <v>0</v>
      </c>
      <c r="BM170" s="237">
        <f>M7_FINAL!H169</f>
        <v>0</v>
      </c>
      <c r="BN170" s="237" t="str">
        <f>M7_FINAL!I169</f>
        <v/>
      </c>
      <c r="BO170" s="237">
        <f>M7_FINAL!J169</f>
        <v>0</v>
      </c>
      <c r="BP170" s="237">
        <f>M7_FINAL!K169</f>
        <v>0</v>
      </c>
      <c r="BQ170" s="237" t="str">
        <f t="shared" si="56"/>
        <v>NV</v>
      </c>
      <c r="BR170" s="237">
        <f>M8FINAL!E169</f>
        <v>0</v>
      </c>
      <c r="BS170" s="237" t="str">
        <f>M8FINAL!F169</f>
        <v/>
      </c>
      <c r="BT170" s="237">
        <f>M8FINAL!G169</f>
        <v>0</v>
      </c>
      <c r="BU170" s="237">
        <f>M8FINAL!H169</f>
        <v>6.5</v>
      </c>
      <c r="BV170" s="237" t="str">
        <f>M8FINAL!I169</f>
        <v/>
      </c>
      <c r="BW170" s="237">
        <f>M8FINAL!J169</f>
        <v>6.5</v>
      </c>
      <c r="BX170" s="237">
        <f>M8FINAL!K169</f>
        <v>3.25</v>
      </c>
      <c r="BY170" s="237" t="str">
        <f t="shared" si="57"/>
        <v>NV</v>
      </c>
      <c r="BZ170" s="237">
        <f t="shared" si="58"/>
        <v>5.1756250000000001</v>
      </c>
      <c r="CA170" s="272" t="s">
        <v>619</v>
      </c>
      <c r="CB170" s="275" t="s">
        <v>316</v>
      </c>
      <c r="CC170" s="258">
        <v>162</v>
      </c>
    </row>
    <row r="171" spans="2:81">
      <c r="B171" s="102">
        <v>163</v>
      </c>
      <c r="C171" s="130" t="s">
        <v>547</v>
      </c>
      <c r="D171" s="142" t="s">
        <v>416</v>
      </c>
      <c r="E171" s="237">
        <f>'M1 FINAL'!D28</f>
        <v>6.8</v>
      </c>
      <c r="F171" s="237">
        <f>'M1 FINAL'!E28</f>
        <v>11</v>
      </c>
      <c r="G171" s="237">
        <f>'M1 FINAL'!F28</f>
        <v>11</v>
      </c>
      <c r="H171" s="237">
        <f>'M1 FINAL'!G28</f>
        <v>8.5</v>
      </c>
      <c r="I171" s="237">
        <f>'M1 FINAL'!H28</f>
        <v>10</v>
      </c>
      <c r="J171" s="237">
        <f>'M1 FINAL'!I28</f>
        <v>10</v>
      </c>
      <c r="K171" s="237">
        <f>'M1 FINAL'!J28</f>
        <v>5.5</v>
      </c>
      <c r="L171" s="237">
        <f>'M1 FINAL'!K28</f>
        <v>12</v>
      </c>
      <c r="M171" s="237">
        <f>'M1 FINAL'!L28</f>
        <v>12</v>
      </c>
      <c r="N171" s="237">
        <f>'M1 FINAL'!M28</f>
        <v>10.875</v>
      </c>
      <c r="O171" s="237" t="str">
        <f t="shared" si="50"/>
        <v>NV</v>
      </c>
      <c r="P171" s="237">
        <f>'M2 FINAL'!D28</f>
        <v>5</v>
      </c>
      <c r="Q171" s="237" t="str">
        <f>'M2 FINAL'!E28</f>
        <v/>
      </c>
      <c r="R171" s="237">
        <f>'M2 FINAL'!F28</f>
        <v>5</v>
      </c>
      <c r="S171" s="237">
        <f>'M2 FINAL'!G28</f>
        <v>5.75</v>
      </c>
      <c r="T171" s="237" t="str">
        <f>'M2 FINAL'!H28</f>
        <v/>
      </c>
      <c r="U171" s="237">
        <f>'M2 FINAL'!I28</f>
        <v>5.75</v>
      </c>
      <c r="V171" s="237">
        <f>'M2 FINAL'!J28</f>
        <v>5.33</v>
      </c>
      <c r="W171" s="237" t="str">
        <f t="shared" si="51"/>
        <v>NV</v>
      </c>
      <c r="X171" s="237">
        <f>'M3-FINAL'!E30</f>
        <v>1</v>
      </c>
      <c r="Y171" s="237" t="str">
        <f>'M3-FINAL'!F30</f>
        <v/>
      </c>
      <c r="Z171" s="237">
        <f>'M3-FINAL'!G30</f>
        <v>1</v>
      </c>
      <c r="AA171" s="237">
        <f>'M3-FINAL'!H30</f>
        <v>9.25</v>
      </c>
      <c r="AB171" s="237" t="str">
        <f>'M3-FINAL'!I30</f>
        <v/>
      </c>
      <c r="AC171" s="237">
        <f>'M3-FINAL'!J30</f>
        <v>9.25</v>
      </c>
      <c r="AD171" s="237">
        <f>'M3-FINAL'!K30</f>
        <v>5.125</v>
      </c>
      <c r="AE171" s="237" t="str">
        <f t="shared" si="52"/>
        <v>NV</v>
      </c>
      <c r="AF171" s="237">
        <f>'M4_FINAL '!E29</f>
        <v>2</v>
      </c>
      <c r="AG171" s="237" t="str">
        <f>IF('M4_FINAL '!F29="","",'M4_FINAL '!F29)</f>
        <v/>
      </c>
      <c r="AH171" s="237">
        <f>'M4_FINAL '!G29</f>
        <v>2</v>
      </c>
      <c r="AI171" s="237">
        <f>'M4_FINAL '!H29</f>
        <v>2.5</v>
      </c>
      <c r="AJ171" s="237" t="str">
        <f>IF('M4_FINAL '!I29="","",'M4_FINAL '!I29)</f>
        <v/>
      </c>
      <c r="AK171" s="237">
        <f>'M4_FINAL '!J29</f>
        <v>2.5</v>
      </c>
      <c r="AL171" s="237">
        <f>'M4_FINAL '!K29</f>
        <v>2.2200000000000002</v>
      </c>
      <c r="AM171" s="237" t="str">
        <f t="shared" si="53"/>
        <v>NV</v>
      </c>
      <c r="AN171" s="237">
        <f>'M5-FINAL'!D28</f>
        <v>12</v>
      </c>
      <c r="AO171" s="237" t="str">
        <f>'M5-FINAL'!E28</f>
        <v/>
      </c>
      <c r="AP171" s="237">
        <f>'M5-FINAL'!F28</f>
        <v>12</v>
      </c>
      <c r="AQ171" s="237">
        <f>'M5-FINAL'!G28</f>
        <v>0</v>
      </c>
      <c r="AR171" s="237" t="str">
        <f>'M5-FINAL'!H28</f>
        <v/>
      </c>
      <c r="AS171" s="237">
        <f>'M5-FINAL'!I28</f>
        <v>0</v>
      </c>
      <c r="AT171" s="237">
        <f>'M5-FINAL'!J28</f>
        <v>0</v>
      </c>
      <c r="AU171" s="237" t="str">
        <f>'M5-FINAL'!K28</f>
        <v/>
      </c>
      <c r="AV171" s="237">
        <f>'M5-FINAL'!L28</f>
        <v>0</v>
      </c>
      <c r="AW171" s="237">
        <f>'M5-FINAL'!M28</f>
        <v>3.96</v>
      </c>
      <c r="AX171" s="237" t="str">
        <f t="shared" si="54"/>
        <v>NV</v>
      </c>
      <c r="AY171" s="237">
        <f>'M6-FINAL'!D28</f>
        <v>0</v>
      </c>
      <c r="AZ171" s="237" t="str">
        <f>'M6-FINAL'!E28</f>
        <v/>
      </c>
      <c r="BA171" s="237">
        <f>'M6-FINAL'!F28</f>
        <v>0</v>
      </c>
      <c r="BB171" s="237">
        <f>'M6-FINAL'!G28</f>
        <v>0</v>
      </c>
      <c r="BC171" s="237" t="str">
        <f>'M6-FINAL'!H28</f>
        <v/>
      </c>
      <c r="BD171" s="237">
        <f>'M6-FINAL'!I28</f>
        <v>0</v>
      </c>
      <c r="BE171" s="237">
        <f>'M6-FINAL'!J28</f>
        <v>0</v>
      </c>
      <c r="BF171" s="237" t="str">
        <f>'M6-FINAL'!K28</f>
        <v/>
      </c>
      <c r="BG171" s="237">
        <f>'M6-FINAL'!L28</f>
        <v>0</v>
      </c>
      <c r="BH171" s="237">
        <f>'M6-FINAL'!M28</f>
        <v>0</v>
      </c>
      <c r="BI171" s="237" t="str">
        <f t="shared" si="55"/>
        <v>NV</v>
      </c>
      <c r="BJ171" s="237">
        <f>M7_FINAL!E30</f>
        <v>0</v>
      </c>
      <c r="BK171" s="237" t="str">
        <f>M7_FINAL!F30</f>
        <v/>
      </c>
      <c r="BL171" s="237">
        <f>M7_FINAL!G30</f>
        <v>0</v>
      </c>
      <c r="BM171" s="237">
        <f>M7_FINAL!H30</f>
        <v>0</v>
      </c>
      <c r="BN171" s="237" t="str">
        <f>M7_FINAL!I30</f>
        <v/>
      </c>
      <c r="BO171" s="237">
        <f>M7_FINAL!J30</f>
        <v>0</v>
      </c>
      <c r="BP171" s="237">
        <f>M7_FINAL!K30</f>
        <v>0</v>
      </c>
      <c r="BQ171" s="237" t="str">
        <f t="shared" si="56"/>
        <v>NV</v>
      </c>
      <c r="BR171" s="237">
        <f>M8FINAL!E30</f>
        <v>0</v>
      </c>
      <c r="BS171" s="237" t="str">
        <f>M8FINAL!F30</f>
        <v/>
      </c>
      <c r="BT171" s="237">
        <f>M8FINAL!G30</f>
        <v>0</v>
      </c>
      <c r="BU171" s="237">
        <f>M8FINAL!H30</f>
        <v>6.75</v>
      </c>
      <c r="BV171" s="237" t="str">
        <f>M8FINAL!I30</f>
        <v/>
      </c>
      <c r="BW171" s="237">
        <f>M8FINAL!J30</f>
        <v>6.75</v>
      </c>
      <c r="BX171" s="237">
        <f>M8FINAL!K30</f>
        <v>3.375</v>
      </c>
      <c r="BY171" s="237" t="str">
        <f t="shared" si="57"/>
        <v>NV</v>
      </c>
      <c r="BZ171" s="237">
        <f t="shared" si="58"/>
        <v>3.8606249999999998</v>
      </c>
      <c r="CA171" s="272" t="s">
        <v>619</v>
      </c>
      <c r="CB171" s="274" t="s">
        <v>547</v>
      </c>
      <c r="CC171" s="258">
        <v>163</v>
      </c>
    </row>
    <row r="172" spans="2:81">
      <c r="B172" s="101">
        <v>164</v>
      </c>
      <c r="C172" s="130" t="s">
        <v>533</v>
      </c>
      <c r="D172" s="142" t="s">
        <v>532</v>
      </c>
      <c r="E172" s="237">
        <f>'M1 FINAL'!D37</f>
        <v>13.600000000000001</v>
      </c>
      <c r="F172" s="237" t="str">
        <f>'M1 FINAL'!E37</f>
        <v/>
      </c>
      <c r="G172" s="237">
        <f>'M1 FINAL'!F37</f>
        <v>13.600000000000001</v>
      </c>
      <c r="H172" s="237">
        <f>'M1 FINAL'!G37</f>
        <v>2</v>
      </c>
      <c r="I172" s="237" t="str">
        <f>'M1 FINAL'!H37</f>
        <v/>
      </c>
      <c r="J172" s="237">
        <f>'M1 FINAL'!I37</f>
        <v>2</v>
      </c>
      <c r="K172" s="237">
        <f>'M1 FINAL'!J37</f>
        <v>0</v>
      </c>
      <c r="L172" s="237" t="str">
        <f>'M1 FINAL'!K37</f>
        <v/>
      </c>
      <c r="M172" s="237">
        <f>'M1 FINAL'!L37</f>
        <v>0</v>
      </c>
      <c r="N172" s="237">
        <f>'M1 FINAL'!M37</f>
        <v>5.8500000000000005</v>
      </c>
      <c r="O172" s="237" t="str">
        <f t="shared" si="50"/>
        <v>NV</v>
      </c>
      <c r="P172" s="237">
        <f>'M2 FINAL'!D37</f>
        <v>8</v>
      </c>
      <c r="Q172" s="237">
        <f>'M2 FINAL'!E37</f>
        <v>0</v>
      </c>
      <c r="R172" s="237">
        <f>'M2 FINAL'!F37</f>
        <v>8</v>
      </c>
      <c r="S172" s="237">
        <f>'M2 FINAL'!G37</f>
        <v>3.5</v>
      </c>
      <c r="T172" s="237">
        <f>'M2 FINAL'!H37</f>
        <v>0</v>
      </c>
      <c r="U172" s="237">
        <f>'M2 FINAL'!I37</f>
        <v>3.5</v>
      </c>
      <c r="V172" s="237">
        <f>'M2 FINAL'!J37</f>
        <v>6.0200000000000005</v>
      </c>
      <c r="W172" s="237" t="str">
        <f t="shared" si="51"/>
        <v>NV</v>
      </c>
      <c r="X172" s="237">
        <f>'M3-FINAL'!E39</f>
        <v>0</v>
      </c>
      <c r="Y172" s="237" t="str">
        <f>'M3-FINAL'!F39</f>
        <v/>
      </c>
      <c r="Z172" s="237">
        <f>'M3-FINAL'!G39</f>
        <v>0</v>
      </c>
      <c r="AA172" s="237">
        <f>'M3-FINAL'!H39</f>
        <v>10.25</v>
      </c>
      <c r="AB172" s="237" t="str">
        <f>'M3-FINAL'!I39</f>
        <v/>
      </c>
      <c r="AC172" s="237">
        <f>'M3-FINAL'!J39</f>
        <v>10.25</v>
      </c>
      <c r="AD172" s="237">
        <f>'M3-FINAL'!K39</f>
        <v>5.125</v>
      </c>
      <c r="AE172" s="237" t="str">
        <f t="shared" si="52"/>
        <v>NV</v>
      </c>
      <c r="AF172" s="237">
        <f>'M4_FINAL '!E38</f>
        <v>7.5</v>
      </c>
      <c r="AG172" s="237" t="str">
        <f>IF('M4_FINAL '!F38="","",'M4_FINAL '!F38)</f>
        <v/>
      </c>
      <c r="AH172" s="237">
        <f>'M4_FINAL '!G38</f>
        <v>7.5</v>
      </c>
      <c r="AI172" s="237">
        <f>'M4_FINAL '!H38</f>
        <v>3</v>
      </c>
      <c r="AJ172" s="237" t="str">
        <f>IF('M4_FINAL '!I38="","",'M4_FINAL '!I38)</f>
        <v/>
      </c>
      <c r="AK172" s="237">
        <f>'M4_FINAL '!J38</f>
        <v>3</v>
      </c>
      <c r="AL172" s="237">
        <f>'M4_FINAL '!K38</f>
        <v>5.5200000000000005</v>
      </c>
      <c r="AM172" s="237" t="str">
        <f t="shared" si="53"/>
        <v>NV</v>
      </c>
      <c r="AN172" s="237">
        <f>'M5-FINAL'!D37</f>
        <v>13.600000000000001</v>
      </c>
      <c r="AO172" s="237" t="str">
        <f>'M5-FINAL'!E37</f>
        <v/>
      </c>
      <c r="AP172" s="237">
        <f>'M5-FINAL'!F37</f>
        <v>13.600000000000001</v>
      </c>
      <c r="AQ172" s="237">
        <f>'M5-FINAL'!G37</f>
        <v>0</v>
      </c>
      <c r="AR172" s="237" t="str">
        <f>'M5-FINAL'!H37</f>
        <v/>
      </c>
      <c r="AS172" s="237">
        <f>'M5-FINAL'!I37</f>
        <v>0</v>
      </c>
      <c r="AT172" s="237">
        <f>'M5-FINAL'!J37</f>
        <v>0</v>
      </c>
      <c r="AU172" s="237" t="str">
        <f>'M5-FINAL'!K37</f>
        <v/>
      </c>
      <c r="AV172" s="237">
        <f>'M5-FINAL'!L37</f>
        <v>0</v>
      </c>
      <c r="AW172" s="237">
        <f>'M5-FINAL'!M37</f>
        <v>4.4880000000000004</v>
      </c>
      <c r="AX172" s="237" t="str">
        <f t="shared" si="54"/>
        <v>NV</v>
      </c>
      <c r="AY172" s="237">
        <f>'M6-FINAL'!D37</f>
        <v>0</v>
      </c>
      <c r="AZ172" s="237" t="str">
        <f>'M6-FINAL'!E37</f>
        <v/>
      </c>
      <c r="BA172" s="237">
        <f>'M6-FINAL'!F37</f>
        <v>0</v>
      </c>
      <c r="BB172" s="237">
        <f>'M6-FINAL'!G37</f>
        <v>0</v>
      </c>
      <c r="BC172" s="237" t="str">
        <f>'M6-FINAL'!H37</f>
        <v/>
      </c>
      <c r="BD172" s="237">
        <f>'M6-FINAL'!I37</f>
        <v>0</v>
      </c>
      <c r="BE172" s="237">
        <f>'M6-FINAL'!J37</f>
        <v>0</v>
      </c>
      <c r="BF172" s="237" t="str">
        <f>'M6-FINAL'!K37</f>
        <v/>
      </c>
      <c r="BG172" s="237">
        <f>'M6-FINAL'!L37</f>
        <v>0</v>
      </c>
      <c r="BH172" s="237">
        <f>'M6-FINAL'!M37</f>
        <v>0</v>
      </c>
      <c r="BI172" s="237" t="str">
        <f t="shared" si="55"/>
        <v>NV</v>
      </c>
      <c r="BJ172" s="237">
        <f>M7_FINAL!E39</f>
        <v>0</v>
      </c>
      <c r="BK172" s="237" t="str">
        <f>M7_FINAL!F39</f>
        <v/>
      </c>
      <c r="BL172" s="237">
        <f>M7_FINAL!G39</f>
        <v>0</v>
      </c>
      <c r="BM172" s="237">
        <f>M7_FINAL!H39</f>
        <v>0</v>
      </c>
      <c r="BN172" s="237" t="str">
        <f>M7_FINAL!I39</f>
        <v/>
      </c>
      <c r="BO172" s="237">
        <f>M7_FINAL!J39</f>
        <v>0</v>
      </c>
      <c r="BP172" s="237">
        <f>M7_FINAL!K39</f>
        <v>0</v>
      </c>
      <c r="BQ172" s="237" t="str">
        <f t="shared" si="56"/>
        <v>NV</v>
      </c>
      <c r="BR172" s="237">
        <f>M8FINAL!E39</f>
        <v>0</v>
      </c>
      <c r="BS172" s="237" t="str">
        <f>M8FINAL!F39</f>
        <v/>
      </c>
      <c r="BT172" s="237">
        <f>M8FINAL!G39</f>
        <v>0</v>
      </c>
      <c r="BU172" s="237">
        <f>M8FINAL!H39</f>
        <v>7</v>
      </c>
      <c r="BV172" s="237" t="str">
        <f>M8FINAL!I39</f>
        <v/>
      </c>
      <c r="BW172" s="237">
        <f>M8FINAL!J39</f>
        <v>7</v>
      </c>
      <c r="BX172" s="237">
        <f>M8FINAL!K39</f>
        <v>3.5</v>
      </c>
      <c r="BY172" s="237" t="str">
        <f t="shared" si="57"/>
        <v>NV</v>
      </c>
      <c r="BZ172" s="237">
        <f t="shared" si="58"/>
        <v>3.812875</v>
      </c>
      <c r="CA172" s="272" t="s">
        <v>619</v>
      </c>
      <c r="CB172" s="274" t="s">
        <v>533</v>
      </c>
      <c r="CC172" s="258">
        <v>164</v>
      </c>
    </row>
    <row r="173" spans="2:81">
      <c r="B173" s="102">
        <v>165</v>
      </c>
      <c r="C173" s="133" t="s">
        <v>447</v>
      </c>
      <c r="D173" s="143" t="s">
        <v>275</v>
      </c>
      <c r="E173" s="237">
        <f>'M1 FINAL'!D91</f>
        <v>10.8</v>
      </c>
      <c r="F173" s="237">
        <f>'M1 FINAL'!E91</f>
        <v>12</v>
      </c>
      <c r="G173" s="237">
        <f>'M1 FINAL'!F91</f>
        <v>12</v>
      </c>
      <c r="H173" s="237">
        <f>'M1 FINAL'!G91</f>
        <v>9</v>
      </c>
      <c r="I173" s="237">
        <f>'M1 FINAL'!H91</f>
        <v>14</v>
      </c>
      <c r="J173" s="237">
        <f>'M1 FINAL'!I91</f>
        <v>12</v>
      </c>
      <c r="K173" s="237">
        <f>'M1 FINAL'!J91</f>
        <v>7</v>
      </c>
      <c r="L173" s="237">
        <f>'M1 FINAL'!K91</f>
        <v>13</v>
      </c>
      <c r="M173" s="237">
        <f>'M1 FINAL'!L91</f>
        <v>12</v>
      </c>
      <c r="N173" s="237">
        <f>'M1 FINAL'!M91</f>
        <v>12</v>
      </c>
      <c r="O173" s="237" t="str">
        <f t="shared" si="50"/>
        <v>VAR</v>
      </c>
      <c r="P173" s="237">
        <f>'M2 FINAL'!D91</f>
        <v>6.25</v>
      </c>
      <c r="Q173" s="237" t="str">
        <f>'M2 FINAL'!E91</f>
        <v/>
      </c>
      <c r="R173" s="237">
        <f>'M2 FINAL'!F91</f>
        <v>6.25</v>
      </c>
      <c r="S173" s="237">
        <f>'M2 FINAL'!G91</f>
        <v>1.25</v>
      </c>
      <c r="T173" s="237" t="str">
        <f>'M2 FINAL'!H91</f>
        <v/>
      </c>
      <c r="U173" s="237">
        <f>'M2 FINAL'!I91</f>
        <v>1.25</v>
      </c>
      <c r="V173" s="237">
        <f>'M2 FINAL'!J91</f>
        <v>4.0500000000000007</v>
      </c>
      <c r="W173" s="237" t="str">
        <f t="shared" si="51"/>
        <v>NV</v>
      </c>
      <c r="X173" s="237">
        <f>'M3-FINAL'!E93</f>
        <v>1</v>
      </c>
      <c r="Y173" s="237" t="str">
        <f>'M3-FINAL'!F93</f>
        <v/>
      </c>
      <c r="Z173" s="237">
        <f>'M3-FINAL'!G93</f>
        <v>1</v>
      </c>
      <c r="AA173" s="237">
        <f>'M3-FINAL'!H93</f>
        <v>9</v>
      </c>
      <c r="AB173" s="237" t="str">
        <f>'M3-FINAL'!I93</f>
        <v/>
      </c>
      <c r="AC173" s="237">
        <f>'M3-FINAL'!J93</f>
        <v>9</v>
      </c>
      <c r="AD173" s="237">
        <f>'M3-FINAL'!K93</f>
        <v>5</v>
      </c>
      <c r="AE173" s="237" t="str">
        <f t="shared" si="52"/>
        <v>NV</v>
      </c>
      <c r="AF173" s="237">
        <f>'M4_FINAL '!E92</f>
        <v>0.25</v>
      </c>
      <c r="AG173" s="237" t="str">
        <f>IF('M4_FINAL '!F92="","",'M4_FINAL '!F92)</f>
        <v/>
      </c>
      <c r="AH173" s="237">
        <f>'M4_FINAL '!G92</f>
        <v>0.25</v>
      </c>
      <c r="AI173" s="237">
        <f>'M4_FINAL '!H92</f>
        <v>0</v>
      </c>
      <c r="AJ173" s="237" t="str">
        <f>IF('M4_FINAL '!I92="","",'M4_FINAL '!I92)</f>
        <v/>
      </c>
      <c r="AK173" s="237">
        <f>'M4_FINAL '!J92</f>
        <v>0</v>
      </c>
      <c r="AL173" s="237">
        <f>'M4_FINAL '!K92</f>
        <v>0.14000000000000001</v>
      </c>
      <c r="AM173" s="237" t="str">
        <f t="shared" si="53"/>
        <v>NV</v>
      </c>
      <c r="AN173" s="237">
        <f>'M5-FINAL'!D91</f>
        <v>13.3</v>
      </c>
      <c r="AO173" s="237" t="str">
        <f>'M5-FINAL'!E91</f>
        <v/>
      </c>
      <c r="AP173" s="237">
        <f>'M5-FINAL'!F91</f>
        <v>13.3</v>
      </c>
      <c r="AQ173" s="237">
        <f>'M5-FINAL'!G91</f>
        <v>0</v>
      </c>
      <c r="AR173" s="237" t="str">
        <f>'M5-FINAL'!H91</f>
        <v/>
      </c>
      <c r="AS173" s="237">
        <f>'M5-FINAL'!I91</f>
        <v>0</v>
      </c>
      <c r="AT173" s="237">
        <f>'M5-FINAL'!J91</f>
        <v>0</v>
      </c>
      <c r="AU173" s="237" t="str">
        <f>'M5-FINAL'!K91</f>
        <v/>
      </c>
      <c r="AV173" s="237">
        <f>'M5-FINAL'!L91</f>
        <v>0</v>
      </c>
      <c r="AW173" s="237">
        <f>'M5-FINAL'!M91</f>
        <v>4.3890000000000002</v>
      </c>
      <c r="AX173" s="237" t="str">
        <f t="shared" si="54"/>
        <v>NV</v>
      </c>
      <c r="AY173" s="237">
        <f>'M6-FINAL'!D91</f>
        <v>0</v>
      </c>
      <c r="AZ173" s="237" t="str">
        <f>'M6-FINAL'!E91</f>
        <v/>
      </c>
      <c r="BA173" s="237">
        <f>'M6-FINAL'!F91</f>
        <v>0</v>
      </c>
      <c r="BB173" s="237">
        <f>'M6-FINAL'!G91</f>
        <v>0</v>
      </c>
      <c r="BC173" s="237" t="str">
        <f>'M6-FINAL'!H91</f>
        <v/>
      </c>
      <c r="BD173" s="237">
        <f>'M6-FINAL'!I91</f>
        <v>0</v>
      </c>
      <c r="BE173" s="237">
        <f>'M6-FINAL'!J91</f>
        <v>0</v>
      </c>
      <c r="BF173" s="237" t="str">
        <f>'M6-FINAL'!K91</f>
        <v/>
      </c>
      <c r="BG173" s="237">
        <f>'M6-FINAL'!L91</f>
        <v>0</v>
      </c>
      <c r="BH173" s="237">
        <f>'M6-FINAL'!M91</f>
        <v>0</v>
      </c>
      <c r="BI173" s="237" t="str">
        <f t="shared" si="55"/>
        <v>NV</v>
      </c>
      <c r="BJ173" s="237">
        <f>M7_FINAL!E93</f>
        <v>0</v>
      </c>
      <c r="BK173" s="237" t="str">
        <f>M7_FINAL!F93</f>
        <v/>
      </c>
      <c r="BL173" s="237">
        <f>M7_FINAL!G93</f>
        <v>0</v>
      </c>
      <c r="BM173" s="237">
        <f>M7_FINAL!H93</f>
        <v>0</v>
      </c>
      <c r="BN173" s="237" t="str">
        <f>M7_FINAL!I93</f>
        <v/>
      </c>
      <c r="BO173" s="237">
        <f>M7_FINAL!J93</f>
        <v>0</v>
      </c>
      <c r="BP173" s="237">
        <f>M7_FINAL!K93</f>
        <v>0</v>
      </c>
      <c r="BQ173" s="237" t="str">
        <f t="shared" si="56"/>
        <v>NV</v>
      </c>
      <c r="BR173" s="237">
        <f>M8FINAL!E93</f>
        <v>0</v>
      </c>
      <c r="BS173" s="237" t="str">
        <f>M8FINAL!F93</f>
        <v/>
      </c>
      <c r="BT173" s="237">
        <f>M8FINAL!G93</f>
        <v>0</v>
      </c>
      <c r="BU173" s="237">
        <f>M8FINAL!H93</f>
        <v>0</v>
      </c>
      <c r="BV173" s="237" t="str">
        <f>M8FINAL!I93</f>
        <v/>
      </c>
      <c r="BW173" s="237">
        <f>M8FINAL!J93</f>
        <v>0</v>
      </c>
      <c r="BX173" s="237">
        <f>M8FINAL!K93</f>
        <v>0</v>
      </c>
      <c r="BY173" s="237" t="str">
        <f t="shared" si="57"/>
        <v>NV</v>
      </c>
      <c r="BZ173" s="237">
        <f t="shared" si="58"/>
        <v>3.1973750000000001</v>
      </c>
      <c r="CA173" s="272" t="s">
        <v>619</v>
      </c>
      <c r="CB173" s="278" t="s">
        <v>447</v>
      </c>
      <c r="CC173" s="258">
        <v>165</v>
      </c>
    </row>
    <row r="174" spans="2:81">
      <c r="B174" s="101">
        <v>166</v>
      </c>
      <c r="C174" s="130" t="s">
        <v>323</v>
      </c>
      <c r="D174" s="142" t="s">
        <v>322</v>
      </c>
      <c r="E174" s="237">
        <f>'M1 FINAL'!D163</f>
        <v>0</v>
      </c>
      <c r="F174" s="237" t="str">
        <f>'M1 FINAL'!E163</f>
        <v/>
      </c>
      <c r="G174" s="237">
        <f>'M1 FINAL'!F163</f>
        <v>0</v>
      </c>
      <c r="H174" s="237">
        <f>'M1 FINAL'!G163</f>
        <v>0</v>
      </c>
      <c r="I174" s="237" t="str">
        <f>'M1 FINAL'!H163</f>
        <v/>
      </c>
      <c r="J174" s="237">
        <f>'M1 FINAL'!I163</f>
        <v>0</v>
      </c>
      <c r="K174" s="237">
        <f>'M1 FINAL'!J163</f>
        <v>0</v>
      </c>
      <c r="L174" s="237" t="str">
        <f>'M1 FINAL'!K163</f>
        <v/>
      </c>
      <c r="M174" s="237">
        <f>'M1 FINAL'!L163</f>
        <v>0</v>
      </c>
      <c r="N174" s="237">
        <f>'M1 FINAL'!M163</f>
        <v>0</v>
      </c>
      <c r="O174" s="237" t="str">
        <f t="shared" si="50"/>
        <v>NV</v>
      </c>
      <c r="P174" s="237">
        <f>'M2 FINAL'!D163</f>
        <v>0</v>
      </c>
      <c r="Q174" s="237" t="str">
        <f>'M2 FINAL'!E163</f>
        <v/>
      </c>
      <c r="R174" s="237">
        <f>'M2 FINAL'!F163</f>
        <v>0</v>
      </c>
      <c r="S174" s="237">
        <f>'M2 FINAL'!G163</f>
        <v>0</v>
      </c>
      <c r="T174" s="237" t="str">
        <f>'M2 FINAL'!H163</f>
        <v/>
      </c>
      <c r="U174" s="237">
        <f>'M2 FINAL'!I163</f>
        <v>0</v>
      </c>
      <c r="V174" s="237">
        <f>'M2 FINAL'!J163</f>
        <v>0</v>
      </c>
      <c r="W174" s="237" t="str">
        <f t="shared" si="51"/>
        <v>NV</v>
      </c>
      <c r="X174" s="237">
        <f>'M3-FINAL'!E165</f>
        <v>0</v>
      </c>
      <c r="Y174" s="237" t="str">
        <f>'M3-FINAL'!F165</f>
        <v/>
      </c>
      <c r="Z174" s="237">
        <f>'M3-FINAL'!G165</f>
        <v>0</v>
      </c>
      <c r="AA174" s="237">
        <f>'M3-FINAL'!H165</f>
        <v>7.25</v>
      </c>
      <c r="AB174" s="237" t="str">
        <f>'M3-FINAL'!I165</f>
        <v/>
      </c>
      <c r="AC174" s="237">
        <f>'M3-FINAL'!J165</f>
        <v>7.25</v>
      </c>
      <c r="AD174" s="237">
        <f>'M3-FINAL'!K165</f>
        <v>3.625</v>
      </c>
      <c r="AE174" s="237" t="str">
        <f t="shared" si="52"/>
        <v>NV</v>
      </c>
      <c r="AF174" s="237">
        <f>'M4_FINAL '!E164</f>
        <v>0</v>
      </c>
      <c r="AG174" s="237" t="str">
        <f>IF('M4_FINAL '!F164="","",'M4_FINAL '!F164)</f>
        <v/>
      </c>
      <c r="AH174" s="237">
        <f>'M4_FINAL '!G164</f>
        <v>0</v>
      </c>
      <c r="AI174" s="237">
        <f>'M4_FINAL '!H164</f>
        <v>0</v>
      </c>
      <c r="AJ174" s="237" t="str">
        <f>IF('M4_FINAL '!I164="","",'M4_FINAL '!I164)</f>
        <v/>
      </c>
      <c r="AK174" s="237">
        <f>'M4_FINAL '!J164</f>
        <v>0</v>
      </c>
      <c r="AL174" s="237">
        <f>'M4_FINAL '!K164</f>
        <v>0</v>
      </c>
      <c r="AM174" s="237" t="str">
        <f t="shared" si="53"/>
        <v>NV</v>
      </c>
      <c r="AN174" s="237">
        <f>'M5-FINAL'!D163</f>
        <v>11</v>
      </c>
      <c r="AO174" s="237" t="str">
        <f>'M5-FINAL'!E163</f>
        <v/>
      </c>
      <c r="AP174" s="237">
        <f>'M5-FINAL'!F163</f>
        <v>11</v>
      </c>
      <c r="AQ174" s="237">
        <f>'M5-FINAL'!G163</f>
        <v>0</v>
      </c>
      <c r="AR174" s="237" t="str">
        <f>'M5-FINAL'!H163</f>
        <v/>
      </c>
      <c r="AS174" s="237">
        <f>'M5-FINAL'!I163</f>
        <v>0</v>
      </c>
      <c r="AT174" s="237">
        <f>'M5-FINAL'!J163</f>
        <v>0</v>
      </c>
      <c r="AU174" s="237" t="str">
        <f>'M5-FINAL'!K163</f>
        <v/>
      </c>
      <c r="AV174" s="237">
        <f>'M5-FINAL'!L163</f>
        <v>0</v>
      </c>
      <c r="AW174" s="237">
        <f>'M5-FINAL'!M163</f>
        <v>3.6300000000000003</v>
      </c>
      <c r="AX174" s="237" t="str">
        <f t="shared" si="54"/>
        <v>NV</v>
      </c>
      <c r="AY174" s="237">
        <f>'M6-FINAL'!D163</f>
        <v>0</v>
      </c>
      <c r="AZ174" s="237" t="str">
        <f>'M6-FINAL'!E163</f>
        <v/>
      </c>
      <c r="BA174" s="237">
        <f>'M6-FINAL'!F163</f>
        <v>0</v>
      </c>
      <c r="BB174" s="237">
        <f>'M6-FINAL'!G163</f>
        <v>0</v>
      </c>
      <c r="BC174" s="237" t="str">
        <f>'M6-FINAL'!H163</f>
        <v/>
      </c>
      <c r="BD174" s="237">
        <f>'M6-FINAL'!I163</f>
        <v>0</v>
      </c>
      <c r="BE174" s="237">
        <f>'M6-FINAL'!J163</f>
        <v>0</v>
      </c>
      <c r="BF174" s="237" t="str">
        <f>'M6-FINAL'!K163</f>
        <v/>
      </c>
      <c r="BG174" s="237">
        <f>'M6-FINAL'!L163</f>
        <v>0</v>
      </c>
      <c r="BH174" s="237">
        <f>'M6-FINAL'!M163</f>
        <v>0</v>
      </c>
      <c r="BI174" s="237" t="str">
        <f t="shared" si="55"/>
        <v>NV</v>
      </c>
      <c r="BJ174" s="237">
        <f>M7_FINAL!E165</f>
        <v>0</v>
      </c>
      <c r="BK174" s="237" t="str">
        <f>M7_FINAL!F165</f>
        <v/>
      </c>
      <c r="BL174" s="237">
        <f>M7_FINAL!G165</f>
        <v>0</v>
      </c>
      <c r="BM174" s="237">
        <f>M7_FINAL!H165</f>
        <v>0</v>
      </c>
      <c r="BN174" s="237" t="str">
        <f>M7_FINAL!I165</f>
        <v/>
      </c>
      <c r="BO174" s="237">
        <f>M7_FINAL!J165</f>
        <v>0</v>
      </c>
      <c r="BP174" s="237">
        <f>M7_FINAL!K165</f>
        <v>0</v>
      </c>
      <c r="BQ174" s="237" t="str">
        <f t="shared" si="56"/>
        <v>NV</v>
      </c>
      <c r="BR174" s="237">
        <f>M8FINAL!E165</f>
        <v>0</v>
      </c>
      <c r="BS174" s="237" t="str">
        <f>M8FINAL!F165</f>
        <v/>
      </c>
      <c r="BT174" s="237">
        <f>M8FINAL!G165</f>
        <v>0</v>
      </c>
      <c r="BU174" s="237">
        <f>M8FINAL!H165</f>
        <v>0</v>
      </c>
      <c r="BV174" s="237" t="str">
        <f>M8FINAL!I165</f>
        <v/>
      </c>
      <c r="BW174" s="237">
        <f>M8FINAL!J165</f>
        <v>0</v>
      </c>
      <c r="BX174" s="237">
        <f>M8FINAL!K165</f>
        <v>0</v>
      </c>
      <c r="BY174" s="237" t="str">
        <f t="shared" si="57"/>
        <v>NV</v>
      </c>
      <c r="BZ174" s="237">
        <f t="shared" si="58"/>
        <v>0.9068750000000001</v>
      </c>
      <c r="CA174" s="272" t="s">
        <v>619</v>
      </c>
      <c r="CB174" s="274" t="s">
        <v>323</v>
      </c>
      <c r="CC174" s="258">
        <v>166</v>
      </c>
    </row>
  </sheetData>
  <sortState ref="B9:CB174">
    <sortCondition descending="1" ref="BZ9:BZ174"/>
  </sortState>
  <mergeCells count="56">
    <mergeCell ref="BB7:BD7"/>
    <mergeCell ref="BE7:BG7"/>
    <mergeCell ref="V6:W7"/>
    <mergeCell ref="AL6:AM7"/>
    <mergeCell ref="AF7:AH7"/>
    <mergeCell ref="AI7:AK7"/>
    <mergeCell ref="AT7:AV7"/>
    <mergeCell ref="BB6:BD6"/>
    <mergeCell ref="AN7:AP7"/>
    <mergeCell ref="AQ7:AS7"/>
    <mergeCell ref="C5:D5"/>
    <mergeCell ref="E5:O5"/>
    <mergeCell ref="P5:W5"/>
    <mergeCell ref="C6:D6"/>
    <mergeCell ref="E6:G6"/>
    <mergeCell ref="H6:J6"/>
    <mergeCell ref="K6:M6"/>
    <mergeCell ref="N6:O7"/>
    <mergeCell ref="X5:AE5"/>
    <mergeCell ref="AN5:AX5"/>
    <mergeCell ref="AY5:BI5"/>
    <mergeCell ref="P6:R6"/>
    <mergeCell ref="S6:U6"/>
    <mergeCell ref="AN6:AP6"/>
    <mergeCell ref="AQ6:AS6"/>
    <mergeCell ref="AT6:AV6"/>
    <mergeCell ref="AW6:AX7"/>
    <mergeCell ref="AY6:BA6"/>
    <mergeCell ref="AY7:BA7"/>
    <mergeCell ref="X6:Z6"/>
    <mergeCell ref="AA6:AC6"/>
    <mergeCell ref="AD6:AE7"/>
    <mergeCell ref="AF6:AH6"/>
    <mergeCell ref="AI6:AK6"/>
    <mergeCell ref="BP6:BQ7"/>
    <mergeCell ref="BJ7:BL7"/>
    <mergeCell ref="BM7:BO7"/>
    <mergeCell ref="BJ5:BQ5"/>
    <mergeCell ref="BR5:BY5"/>
    <mergeCell ref="BR6:BT6"/>
    <mergeCell ref="BR7:BT7"/>
    <mergeCell ref="BU7:BW7"/>
    <mergeCell ref="BU6:BW6"/>
    <mergeCell ref="BX6:BY7"/>
    <mergeCell ref="C7:D7"/>
    <mergeCell ref="E7:G7"/>
    <mergeCell ref="H7:J7"/>
    <mergeCell ref="K7:M7"/>
    <mergeCell ref="P7:R7"/>
    <mergeCell ref="S7:U7"/>
    <mergeCell ref="X7:Z7"/>
    <mergeCell ref="AA7:AC7"/>
    <mergeCell ref="BE6:BG6"/>
    <mergeCell ref="BH6:BI7"/>
    <mergeCell ref="BJ6:BL6"/>
    <mergeCell ref="BM6:BO6"/>
  </mergeCells>
  <pageMargins left="0.19685039370078741" right="0.15748031496062992" top="0.15748031496062992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L176"/>
  <sheetViews>
    <sheetView topLeftCell="B145" workbookViewId="0">
      <selection activeCell="C138" sqref="C138"/>
    </sheetView>
  </sheetViews>
  <sheetFormatPr baseColWidth="10" defaultRowHeight="14.4"/>
  <cols>
    <col min="1" max="1" width="1.109375" hidden="1" customWidth="1"/>
    <col min="2" max="2" width="6.33203125" customWidth="1"/>
    <col min="3" max="3" width="15.5546875" customWidth="1"/>
    <col min="4" max="4" width="16" customWidth="1"/>
    <col min="5" max="5" width="10.109375" customWidth="1"/>
    <col min="6" max="6" width="6.109375" customWidth="1"/>
    <col min="7" max="7" width="9.109375" customWidth="1"/>
    <col min="8" max="8" width="8.6640625" customWidth="1"/>
    <col min="9" max="9" width="6.33203125" customWidth="1"/>
    <col min="10" max="10" width="9" customWidth="1"/>
    <col min="11" max="11" width="7.33203125" customWidth="1"/>
    <col min="12" max="12" width="8.6640625" customWidth="1"/>
    <col min="257" max="257" width="0" hidden="1" customWidth="1"/>
    <col min="258" max="258" width="6.33203125" customWidth="1"/>
    <col min="259" max="259" width="15.5546875" customWidth="1"/>
    <col min="260" max="260" width="16" customWidth="1"/>
    <col min="261" max="261" width="10.109375" customWidth="1"/>
    <col min="262" max="262" width="6.109375" customWidth="1"/>
    <col min="263" max="263" width="9.109375" customWidth="1"/>
    <col min="264" max="264" width="8.6640625" customWidth="1"/>
    <col min="265" max="265" width="6.33203125" customWidth="1"/>
    <col min="266" max="266" width="9" customWidth="1"/>
    <col min="267" max="267" width="7.33203125" customWidth="1"/>
    <col min="268" max="268" width="8.6640625" customWidth="1"/>
    <col min="513" max="513" width="0" hidden="1" customWidth="1"/>
    <col min="514" max="514" width="6.33203125" customWidth="1"/>
    <col min="515" max="515" width="15.5546875" customWidth="1"/>
    <col min="516" max="516" width="16" customWidth="1"/>
    <col min="517" max="517" width="10.109375" customWidth="1"/>
    <col min="518" max="518" width="6.109375" customWidth="1"/>
    <col min="519" max="519" width="9.109375" customWidth="1"/>
    <col min="520" max="520" width="8.6640625" customWidth="1"/>
    <col min="521" max="521" width="6.33203125" customWidth="1"/>
    <col min="522" max="522" width="9" customWidth="1"/>
    <col min="523" max="523" width="7.33203125" customWidth="1"/>
    <col min="524" max="524" width="8.6640625" customWidth="1"/>
    <col min="769" max="769" width="0" hidden="1" customWidth="1"/>
    <col min="770" max="770" width="6.33203125" customWidth="1"/>
    <col min="771" max="771" width="15.5546875" customWidth="1"/>
    <col min="772" max="772" width="16" customWidth="1"/>
    <col min="773" max="773" width="10.109375" customWidth="1"/>
    <col min="774" max="774" width="6.109375" customWidth="1"/>
    <col min="775" max="775" width="9.109375" customWidth="1"/>
    <col min="776" max="776" width="8.6640625" customWidth="1"/>
    <col min="777" max="777" width="6.33203125" customWidth="1"/>
    <col min="778" max="778" width="9" customWidth="1"/>
    <col min="779" max="779" width="7.33203125" customWidth="1"/>
    <col min="780" max="780" width="8.6640625" customWidth="1"/>
    <col min="1025" max="1025" width="0" hidden="1" customWidth="1"/>
    <col min="1026" max="1026" width="6.33203125" customWidth="1"/>
    <col min="1027" max="1027" width="15.5546875" customWidth="1"/>
    <col min="1028" max="1028" width="16" customWidth="1"/>
    <col min="1029" max="1029" width="10.109375" customWidth="1"/>
    <col min="1030" max="1030" width="6.109375" customWidth="1"/>
    <col min="1031" max="1031" width="9.109375" customWidth="1"/>
    <col min="1032" max="1032" width="8.6640625" customWidth="1"/>
    <col min="1033" max="1033" width="6.33203125" customWidth="1"/>
    <col min="1034" max="1034" width="9" customWidth="1"/>
    <col min="1035" max="1035" width="7.33203125" customWidth="1"/>
    <col min="1036" max="1036" width="8.6640625" customWidth="1"/>
    <col min="1281" max="1281" width="0" hidden="1" customWidth="1"/>
    <col min="1282" max="1282" width="6.33203125" customWidth="1"/>
    <col min="1283" max="1283" width="15.5546875" customWidth="1"/>
    <col min="1284" max="1284" width="16" customWidth="1"/>
    <col min="1285" max="1285" width="10.109375" customWidth="1"/>
    <col min="1286" max="1286" width="6.109375" customWidth="1"/>
    <col min="1287" max="1287" width="9.109375" customWidth="1"/>
    <col min="1288" max="1288" width="8.6640625" customWidth="1"/>
    <col min="1289" max="1289" width="6.33203125" customWidth="1"/>
    <col min="1290" max="1290" width="9" customWidth="1"/>
    <col min="1291" max="1291" width="7.33203125" customWidth="1"/>
    <col min="1292" max="1292" width="8.6640625" customWidth="1"/>
    <col min="1537" max="1537" width="0" hidden="1" customWidth="1"/>
    <col min="1538" max="1538" width="6.33203125" customWidth="1"/>
    <col min="1539" max="1539" width="15.5546875" customWidth="1"/>
    <col min="1540" max="1540" width="16" customWidth="1"/>
    <col min="1541" max="1541" width="10.109375" customWidth="1"/>
    <col min="1542" max="1542" width="6.109375" customWidth="1"/>
    <col min="1543" max="1543" width="9.109375" customWidth="1"/>
    <col min="1544" max="1544" width="8.6640625" customWidth="1"/>
    <col min="1545" max="1545" width="6.33203125" customWidth="1"/>
    <col min="1546" max="1546" width="9" customWidth="1"/>
    <col min="1547" max="1547" width="7.33203125" customWidth="1"/>
    <col min="1548" max="1548" width="8.6640625" customWidth="1"/>
    <col min="1793" max="1793" width="0" hidden="1" customWidth="1"/>
    <col min="1794" max="1794" width="6.33203125" customWidth="1"/>
    <col min="1795" max="1795" width="15.5546875" customWidth="1"/>
    <col min="1796" max="1796" width="16" customWidth="1"/>
    <col min="1797" max="1797" width="10.109375" customWidth="1"/>
    <col min="1798" max="1798" width="6.109375" customWidth="1"/>
    <col min="1799" max="1799" width="9.109375" customWidth="1"/>
    <col min="1800" max="1800" width="8.6640625" customWidth="1"/>
    <col min="1801" max="1801" width="6.33203125" customWidth="1"/>
    <col min="1802" max="1802" width="9" customWidth="1"/>
    <col min="1803" max="1803" width="7.33203125" customWidth="1"/>
    <col min="1804" max="1804" width="8.6640625" customWidth="1"/>
    <col min="2049" max="2049" width="0" hidden="1" customWidth="1"/>
    <col min="2050" max="2050" width="6.33203125" customWidth="1"/>
    <col min="2051" max="2051" width="15.5546875" customWidth="1"/>
    <col min="2052" max="2052" width="16" customWidth="1"/>
    <col min="2053" max="2053" width="10.109375" customWidth="1"/>
    <col min="2054" max="2054" width="6.109375" customWidth="1"/>
    <col min="2055" max="2055" width="9.109375" customWidth="1"/>
    <col min="2056" max="2056" width="8.6640625" customWidth="1"/>
    <col min="2057" max="2057" width="6.33203125" customWidth="1"/>
    <col min="2058" max="2058" width="9" customWidth="1"/>
    <col min="2059" max="2059" width="7.33203125" customWidth="1"/>
    <col min="2060" max="2060" width="8.6640625" customWidth="1"/>
    <col min="2305" max="2305" width="0" hidden="1" customWidth="1"/>
    <col min="2306" max="2306" width="6.33203125" customWidth="1"/>
    <col min="2307" max="2307" width="15.5546875" customWidth="1"/>
    <col min="2308" max="2308" width="16" customWidth="1"/>
    <col min="2309" max="2309" width="10.109375" customWidth="1"/>
    <col min="2310" max="2310" width="6.109375" customWidth="1"/>
    <col min="2311" max="2311" width="9.109375" customWidth="1"/>
    <col min="2312" max="2312" width="8.6640625" customWidth="1"/>
    <col min="2313" max="2313" width="6.33203125" customWidth="1"/>
    <col min="2314" max="2314" width="9" customWidth="1"/>
    <col min="2315" max="2315" width="7.33203125" customWidth="1"/>
    <col min="2316" max="2316" width="8.6640625" customWidth="1"/>
    <col min="2561" max="2561" width="0" hidden="1" customWidth="1"/>
    <col min="2562" max="2562" width="6.33203125" customWidth="1"/>
    <col min="2563" max="2563" width="15.5546875" customWidth="1"/>
    <col min="2564" max="2564" width="16" customWidth="1"/>
    <col min="2565" max="2565" width="10.109375" customWidth="1"/>
    <col min="2566" max="2566" width="6.109375" customWidth="1"/>
    <col min="2567" max="2567" width="9.109375" customWidth="1"/>
    <col min="2568" max="2568" width="8.6640625" customWidth="1"/>
    <col min="2569" max="2569" width="6.33203125" customWidth="1"/>
    <col min="2570" max="2570" width="9" customWidth="1"/>
    <col min="2571" max="2571" width="7.33203125" customWidth="1"/>
    <col min="2572" max="2572" width="8.6640625" customWidth="1"/>
    <col min="2817" max="2817" width="0" hidden="1" customWidth="1"/>
    <col min="2818" max="2818" width="6.33203125" customWidth="1"/>
    <col min="2819" max="2819" width="15.5546875" customWidth="1"/>
    <col min="2820" max="2820" width="16" customWidth="1"/>
    <col min="2821" max="2821" width="10.109375" customWidth="1"/>
    <col min="2822" max="2822" width="6.109375" customWidth="1"/>
    <col min="2823" max="2823" width="9.109375" customWidth="1"/>
    <col min="2824" max="2824" width="8.6640625" customWidth="1"/>
    <col min="2825" max="2825" width="6.33203125" customWidth="1"/>
    <col min="2826" max="2826" width="9" customWidth="1"/>
    <col min="2827" max="2827" width="7.33203125" customWidth="1"/>
    <col min="2828" max="2828" width="8.6640625" customWidth="1"/>
    <col min="3073" max="3073" width="0" hidden="1" customWidth="1"/>
    <col min="3074" max="3074" width="6.33203125" customWidth="1"/>
    <col min="3075" max="3075" width="15.5546875" customWidth="1"/>
    <col min="3076" max="3076" width="16" customWidth="1"/>
    <col min="3077" max="3077" width="10.109375" customWidth="1"/>
    <col min="3078" max="3078" width="6.109375" customWidth="1"/>
    <col min="3079" max="3079" width="9.109375" customWidth="1"/>
    <col min="3080" max="3080" width="8.6640625" customWidth="1"/>
    <col min="3081" max="3081" width="6.33203125" customWidth="1"/>
    <col min="3082" max="3082" width="9" customWidth="1"/>
    <col min="3083" max="3083" width="7.33203125" customWidth="1"/>
    <col min="3084" max="3084" width="8.6640625" customWidth="1"/>
    <col min="3329" max="3329" width="0" hidden="1" customWidth="1"/>
    <col min="3330" max="3330" width="6.33203125" customWidth="1"/>
    <col min="3331" max="3331" width="15.5546875" customWidth="1"/>
    <col min="3332" max="3332" width="16" customWidth="1"/>
    <col min="3333" max="3333" width="10.109375" customWidth="1"/>
    <col min="3334" max="3334" width="6.109375" customWidth="1"/>
    <col min="3335" max="3335" width="9.109375" customWidth="1"/>
    <col min="3336" max="3336" width="8.6640625" customWidth="1"/>
    <col min="3337" max="3337" width="6.33203125" customWidth="1"/>
    <col min="3338" max="3338" width="9" customWidth="1"/>
    <col min="3339" max="3339" width="7.33203125" customWidth="1"/>
    <col min="3340" max="3340" width="8.6640625" customWidth="1"/>
    <col min="3585" max="3585" width="0" hidden="1" customWidth="1"/>
    <col min="3586" max="3586" width="6.33203125" customWidth="1"/>
    <col min="3587" max="3587" width="15.5546875" customWidth="1"/>
    <col min="3588" max="3588" width="16" customWidth="1"/>
    <col min="3589" max="3589" width="10.109375" customWidth="1"/>
    <col min="3590" max="3590" width="6.109375" customWidth="1"/>
    <col min="3591" max="3591" width="9.109375" customWidth="1"/>
    <col min="3592" max="3592" width="8.6640625" customWidth="1"/>
    <col min="3593" max="3593" width="6.33203125" customWidth="1"/>
    <col min="3594" max="3594" width="9" customWidth="1"/>
    <col min="3595" max="3595" width="7.33203125" customWidth="1"/>
    <col min="3596" max="3596" width="8.6640625" customWidth="1"/>
    <col min="3841" max="3841" width="0" hidden="1" customWidth="1"/>
    <col min="3842" max="3842" width="6.33203125" customWidth="1"/>
    <col min="3843" max="3843" width="15.5546875" customWidth="1"/>
    <col min="3844" max="3844" width="16" customWidth="1"/>
    <col min="3845" max="3845" width="10.109375" customWidth="1"/>
    <col min="3846" max="3846" width="6.109375" customWidth="1"/>
    <col min="3847" max="3847" width="9.109375" customWidth="1"/>
    <col min="3848" max="3848" width="8.6640625" customWidth="1"/>
    <col min="3849" max="3849" width="6.33203125" customWidth="1"/>
    <col min="3850" max="3850" width="9" customWidth="1"/>
    <col min="3851" max="3851" width="7.33203125" customWidth="1"/>
    <col min="3852" max="3852" width="8.6640625" customWidth="1"/>
    <col min="4097" max="4097" width="0" hidden="1" customWidth="1"/>
    <col min="4098" max="4098" width="6.33203125" customWidth="1"/>
    <col min="4099" max="4099" width="15.5546875" customWidth="1"/>
    <col min="4100" max="4100" width="16" customWidth="1"/>
    <col min="4101" max="4101" width="10.109375" customWidth="1"/>
    <col min="4102" max="4102" width="6.109375" customWidth="1"/>
    <col min="4103" max="4103" width="9.109375" customWidth="1"/>
    <col min="4104" max="4104" width="8.6640625" customWidth="1"/>
    <col min="4105" max="4105" width="6.33203125" customWidth="1"/>
    <col min="4106" max="4106" width="9" customWidth="1"/>
    <col min="4107" max="4107" width="7.33203125" customWidth="1"/>
    <col min="4108" max="4108" width="8.6640625" customWidth="1"/>
    <col min="4353" max="4353" width="0" hidden="1" customWidth="1"/>
    <col min="4354" max="4354" width="6.33203125" customWidth="1"/>
    <col min="4355" max="4355" width="15.5546875" customWidth="1"/>
    <col min="4356" max="4356" width="16" customWidth="1"/>
    <col min="4357" max="4357" width="10.109375" customWidth="1"/>
    <col min="4358" max="4358" width="6.109375" customWidth="1"/>
    <col min="4359" max="4359" width="9.109375" customWidth="1"/>
    <col min="4360" max="4360" width="8.6640625" customWidth="1"/>
    <col min="4361" max="4361" width="6.33203125" customWidth="1"/>
    <col min="4362" max="4362" width="9" customWidth="1"/>
    <col min="4363" max="4363" width="7.33203125" customWidth="1"/>
    <col min="4364" max="4364" width="8.6640625" customWidth="1"/>
    <col min="4609" max="4609" width="0" hidden="1" customWidth="1"/>
    <col min="4610" max="4610" width="6.33203125" customWidth="1"/>
    <col min="4611" max="4611" width="15.5546875" customWidth="1"/>
    <col min="4612" max="4612" width="16" customWidth="1"/>
    <col min="4613" max="4613" width="10.109375" customWidth="1"/>
    <col min="4614" max="4614" width="6.109375" customWidth="1"/>
    <col min="4615" max="4615" width="9.109375" customWidth="1"/>
    <col min="4616" max="4616" width="8.6640625" customWidth="1"/>
    <col min="4617" max="4617" width="6.33203125" customWidth="1"/>
    <col min="4618" max="4618" width="9" customWidth="1"/>
    <col min="4619" max="4619" width="7.33203125" customWidth="1"/>
    <col min="4620" max="4620" width="8.6640625" customWidth="1"/>
    <col min="4865" max="4865" width="0" hidden="1" customWidth="1"/>
    <col min="4866" max="4866" width="6.33203125" customWidth="1"/>
    <col min="4867" max="4867" width="15.5546875" customWidth="1"/>
    <col min="4868" max="4868" width="16" customWidth="1"/>
    <col min="4869" max="4869" width="10.109375" customWidth="1"/>
    <col min="4870" max="4870" width="6.109375" customWidth="1"/>
    <col min="4871" max="4871" width="9.109375" customWidth="1"/>
    <col min="4872" max="4872" width="8.6640625" customWidth="1"/>
    <col min="4873" max="4873" width="6.33203125" customWidth="1"/>
    <col min="4874" max="4874" width="9" customWidth="1"/>
    <col min="4875" max="4875" width="7.33203125" customWidth="1"/>
    <col min="4876" max="4876" width="8.6640625" customWidth="1"/>
    <col min="5121" max="5121" width="0" hidden="1" customWidth="1"/>
    <col min="5122" max="5122" width="6.33203125" customWidth="1"/>
    <col min="5123" max="5123" width="15.5546875" customWidth="1"/>
    <col min="5124" max="5124" width="16" customWidth="1"/>
    <col min="5125" max="5125" width="10.109375" customWidth="1"/>
    <col min="5126" max="5126" width="6.109375" customWidth="1"/>
    <col min="5127" max="5127" width="9.109375" customWidth="1"/>
    <col min="5128" max="5128" width="8.6640625" customWidth="1"/>
    <col min="5129" max="5129" width="6.33203125" customWidth="1"/>
    <col min="5130" max="5130" width="9" customWidth="1"/>
    <col min="5131" max="5131" width="7.33203125" customWidth="1"/>
    <col min="5132" max="5132" width="8.6640625" customWidth="1"/>
    <col min="5377" max="5377" width="0" hidden="1" customWidth="1"/>
    <col min="5378" max="5378" width="6.33203125" customWidth="1"/>
    <col min="5379" max="5379" width="15.5546875" customWidth="1"/>
    <col min="5380" max="5380" width="16" customWidth="1"/>
    <col min="5381" max="5381" width="10.109375" customWidth="1"/>
    <col min="5382" max="5382" width="6.109375" customWidth="1"/>
    <col min="5383" max="5383" width="9.109375" customWidth="1"/>
    <col min="5384" max="5384" width="8.6640625" customWidth="1"/>
    <col min="5385" max="5385" width="6.33203125" customWidth="1"/>
    <col min="5386" max="5386" width="9" customWidth="1"/>
    <col min="5387" max="5387" width="7.33203125" customWidth="1"/>
    <col min="5388" max="5388" width="8.6640625" customWidth="1"/>
    <col min="5633" max="5633" width="0" hidden="1" customWidth="1"/>
    <col min="5634" max="5634" width="6.33203125" customWidth="1"/>
    <col min="5635" max="5635" width="15.5546875" customWidth="1"/>
    <col min="5636" max="5636" width="16" customWidth="1"/>
    <col min="5637" max="5637" width="10.109375" customWidth="1"/>
    <col min="5638" max="5638" width="6.109375" customWidth="1"/>
    <col min="5639" max="5639" width="9.109375" customWidth="1"/>
    <col min="5640" max="5640" width="8.6640625" customWidth="1"/>
    <col min="5641" max="5641" width="6.33203125" customWidth="1"/>
    <col min="5642" max="5642" width="9" customWidth="1"/>
    <col min="5643" max="5643" width="7.33203125" customWidth="1"/>
    <col min="5644" max="5644" width="8.6640625" customWidth="1"/>
    <col min="5889" max="5889" width="0" hidden="1" customWidth="1"/>
    <col min="5890" max="5890" width="6.33203125" customWidth="1"/>
    <col min="5891" max="5891" width="15.5546875" customWidth="1"/>
    <col min="5892" max="5892" width="16" customWidth="1"/>
    <col min="5893" max="5893" width="10.109375" customWidth="1"/>
    <col min="5894" max="5894" width="6.109375" customWidth="1"/>
    <col min="5895" max="5895" width="9.109375" customWidth="1"/>
    <col min="5896" max="5896" width="8.6640625" customWidth="1"/>
    <col min="5897" max="5897" width="6.33203125" customWidth="1"/>
    <col min="5898" max="5898" width="9" customWidth="1"/>
    <col min="5899" max="5899" width="7.33203125" customWidth="1"/>
    <col min="5900" max="5900" width="8.6640625" customWidth="1"/>
    <col min="6145" max="6145" width="0" hidden="1" customWidth="1"/>
    <col min="6146" max="6146" width="6.33203125" customWidth="1"/>
    <col min="6147" max="6147" width="15.5546875" customWidth="1"/>
    <col min="6148" max="6148" width="16" customWidth="1"/>
    <col min="6149" max="6149" width="10.109375" customWidth="1"/>
    <col min="6150" max="6150" width="6.109375" customWidth="1"/>
    <col min="6151" max="6151" width="9.109375" customWidth="1"/>
    <col min="6152" max="6152" width="8.6640625" customWidth="1"/>
    <col min="6153" max="6153" width="6.33203125" customWidth="1"/>
    <col min="6154" max="6154" width="9" customWidth="1"/>
    <col min="6155" max="6155" width="7.33203125" customWidth="1"/>
    <col min="6156" max="6156" width="8.6640625" customWidth="1"/>
    <col min="6401" max="6401" width="0" hidden="1" customWidth="1"/>
    <col min="6402" max="6402" width="6.33203125" customWidth="1"/>
    <col min="6403" max="6403" width="15.5546875" customWidth="1"/>
    <col min="6404" max="6404" width="16" customWidth="1"/>
    <col min="6405" max="6405" width="10.109375" customWidth="1"/>
    <col min="6406" max="6406" width="6.109375" customWidth="1"/>
    <col min="6407" max="6407" width="9.109375" customWidth="1"/>
    <col min="6408" max="6408" width="8.6640625" customWidth="1"/>
    <col min="6409" max="6409" width="6.33203125" customWidth="1"/>
    <col min="6410" max="6410" width="9" customWidth="1"/>
    <col min="6411" max="6411" width="7.33203125" customWidth="1"/>
    <col min="6412" max="6412" width="8.6640625" customWidth="1"/>
    <col min="6657" max="6657" width="0" hidden="1" customWidth="1"/>
    <col min="6658" max="6658" width="6.33203125" customWidth="1"/>
    <col min="6659" max="6659" width="15.5546875" customWidth="1"/>
    <col min="6660" max="6660" width="16" customWidth="1"/>
    <col min="6661" max="6661" width="10.109375" customWidth="1"/>
    <col min="6662" max="6662" width="6.109375" customWidth="1"/>
    <col min="6663" max="6663" width="9.109375" customWidth="1"/>
    <col min="6664" max="6664" width="8.6640625" customWidth="1"/>
    <col min="6665" max="6665" width="6.33203125" customWidth="1"/>
    <col min="6666" max="6666" width="9" customWidth="1"/>
    <col min="6667" max="6667" width="7.33203125" customWidth="1"/>
    <col min="6668" max="6668" width="8.6640625" customWidth="1"/>
    <col min="6913" max="6913" width="0" hidden="1" customWidth="1"/>
    <col min="6914" max="6914" width="6.33203125" customWidth="1"/>
    <col min="6915" max="6915" width="15.5546875" customWidth="1"/>
    <col min="6916" max="6916" width="16" customWidth="1"/>
    <col min="6917" max="6917" width="10.109375" customWidth="1"/>
    <col min="6918" max="6918" width="6.109375" customWidth="1"/>
    <col min="6919" max="6919" width="9.109375" customWidth="1"/>
    <col min="6920" max="6920" width="8.6640625" customWidth="1"/>
    <col min="6921" max="6921" width="6.33203125" customWidth="1"/>
    <col min="6922" max="6922" width="9" customWidth="1"/>
    <col min="6923" max="6923" width="7.33203125" customWidth="1"/>
    <col min="6924" max="6924" width="8.6640625" customWidth="1"/>
    <col min="7169" max="7169" width="0" hidden="1" customWidth="1"/>
    <col min="7170" max="7170" width="6.33203125" customWidth="1"/>
    <col min="7171" max="7171" width="15.5546875" customWidth="1"/>
    <col min="7172" max="7172" width="16" customWidth="1"/>
    <col min="7173" max="7173" width="10.109375" customWidth="1"/>
    <col min="7174" max="7174" width="6.109375" customWidth="1"/>
    <col min="7175" max="7175" width="9.109375" customWidth="1"/>
    <col min="7176" max="7176" width="8.6640625" customWidth="1"/>
    <col min="7177" max="7177" width="6.33203125" customWidth="1"/>
    <col min="7178" max="7178" width="9" customWidth="1"/>
    <col min="7179" max="7179" width="7.33203125" customWidth="1"/>
    <col min="7180" max="7180" width="8.6640625" customWidth="1"/>
    <col min="7425" max="7425" width="0" hidden="1" customWidth="1"/>
    <col min="7426" max="7426" width="6.33203125" customWidth="1"/>
    <col min="7427" max="7427" width="15.5546875" customWidth="1"/>
    <col min="7428" max="7428" width="16" customWidth="1"/>
    <col min="7429" max="7429" width="10.109375" customWidth="1"/>
    <col min="7430" max="7430" width="6.109375" customWidth="1"/>
    <col min="7431" max="7431" width="9.109375" customWidth="1"/>
    <col min="7432" max="7432" width="8.6640625" customWidth="1"/>
    <col min="7433" max="7433" width="6.33203125" customWidth="1"/>
    <col min="7434" max="7434" width="9" customWidth="1"/>
    <col min="7435" max="7435" width="7.33203125" customWidth="1"/>
    <col min="7436" max="7436" width="8.6640625" customWidth="1"/>
    <col min="7681" max="7681" width="0" hidden="1" customWidth="1"/>
    <col min="7682" max="7682" width="6.33203125" customWidth="1"/>
    <col min="7683" max="7683" width="15.5546875" customWidth="1"/>
    <col min="7684" max="7684" width="16" customWidth="1"/>
    <col min="7685" max="7685" width="10.109375" customWidth="1"/>
    <col min="7686" max="7686" width="6.109375" customWidth="1"/>
    <col min="7687" max="7687" width="9.109375" customWidth="1"/>
    <col min="7688" max="7688" width="8.6640625" customWidth="1"/>
    <col min="7689" max="7689" width="6.33203125" customWidth="1"/>
    <col min="7690" max="7690" width="9" customWidth="1"/>
    <col min="7691" max="7691" width="7.33203125" customWidth="1"/>
    <col min="7692" max="7692" width="8.6640625" customWidth="1"/>
    <col min="7937" max="7937" width="0" hidden="1" customWidth="1"/>
    <col min="7938" max="7938" width="6.33203125" customWidth="1"/>
    <col min="7939" max="7939" width="15.5546875" customWidth="1"/>
    <col min="7940" max="7940" width="16" customWidth="1"/>
    <col min="7941" max="7941" width="10.109375" customWidth="1"/>
    <col min="7942" max="7942" width="6.109375" customWidth="1"/>
    <col min="7943" max="7943" width="9.109375" customWidth="1"/>
    <col min="7944" max="7944" width="8.6640625" customWidth="1"/>
    <col min="7945" max="7945" width="6.33203125" customWidth="1"/>
    <col min="7946" max="7946" width="9" customWidth="1"/>
    <col min="7947" max="7947" width="7.33203125" customWidth="1"/>
    <col min="7948" max="7948" width="8.6640625" customWidth="1"/>
    <col min="8193" max="8193" width="0" hidden="1" customWidth="1"/>
    <col min="8194" max="8194" width="6.33203125" customWidth="1"/>
    <col min="8195" max="8195" width="15.5546875" customWidth="1"/>
    <col min="8196" max="8196" width="16" customWidth="1"/>
    <col min="8197" max="8197" width="10.109375" customWidth="1"/>
    <col min="8198" max="8198" width="6.109375" customWidth="1"/>
    <col min="8199" max="8199" width="9.109375" customWidth="1"/>
    <col min="8200" max="8200" width="8.6640625" customWidth="1"/>
    <col min="8201" max="8201" width="6.33203125" customWidth="1"/>
    <col min="8202" max="8202" width="9" customWidth="1"/>
    <col min="8203" max="8203" width="7.33203125" customWidth="1"/>
    <col min="8204" max="8204" width="8.6640625" customWidth="1"/>
    <col min="8449" max="8449" width="0" hidden="1" customWidth="1"/>
    <col min="8450" max="8450" width="6.33203125" customWidth="1"/>
    <col min="8451" max="8451" width="15.5546875" customWidth="1"/>
    <col min="8452" max="8452" width="16" customWidth="1"/>
    <col min="8453" max="8453" width="10.109375" customWidth="1"/>
    <col min="8454" max="8454" width="6.109375" customWidth="1"/>
    <col min="8455" max="8455" width="9.109375" customWidth="1"/>
    <col min="8456" max="8456" width="8.6640625" customWidth="1"/>
    <col min="8457" max="8457" width="6.33203125" customWidth="1"/>
    <col min="8458" max="8458" width="9" customWidth="1"/>
    <col min="8459" max="8459" width="7.33203125" customWidth="1"/>
    <col min="8460" max="8460" width="8.6640625" customWidth="1"/>
    <col min="8705" max="8705" width="0" hidden="1" customWidth="1"/>
    <col min="8706" max="8706" width="6.33203125" customWidth="1"/>
    <col min="8707" max="8707" width="15.5546875" customWidth="1"/>
    <col min="8708" max="8708" width="16" customWidth="1"/>
    <col min="8709" max="8709" width="10.109375" customWidth="1"/>
    <col min="8710" max="8710" width="6.109375" customWidth="1"/>
    <col min="8711" max="8711" width="9.109375" customWidth="1"/>
    <col min="8712" max="8712" width="8.6640625" customWidth="1"/>
    <col min="8713" max="8713" width="6.33203125" customWidth="1"/>
    <col min="8714" max="8714" width="9" customWidth="1"/>
    <col min="8715" max="8715" width="7.33203125" customWidth="1"/>
    <col min="8716" max="8716" width="8.6640625" customWidth="1"/>
    <col min="8961" max="8961" width="0" hidden="1" customWidth="1"/>
    <col min="8962" max="8962" width="6.33203125" customWidth="1"/>
    <col min="8963" max="8963" width="15.5546875" customWidth="1"/>
    <col min="8964" max="8964" width="16" customWidth="1"/>
    <col min="8965" max="8965" width="10.109375" customWidth="1"/>
    <col min="8966" max="8966" width="6.109375" customWidth="1"/>
    <col min="8967" max="8967" width="9.109375" customWidth="1"/>
    <col min="8968" max="8968" width="8.6640625" customWidth="1"/>
    <col min="8969" max="8969" width="6.33203125" customWidth="1"/>
    <col min="8970" max="8970" width="9" customWidth="1"/>
    <col min="8971" max="8971" width="7.33203125" customWidth="1"/>
    <col min="8972" max="8972" width="8.6640625" customWidth="1"/>
    <col min="9217" max="9217" width="0" hidden="1" customWidth="1"/>
    <col min="9218" max="9218" width="6.33203125" customWidth="1"/>
    <col min="9219" max="9219" width="15.5546875" customWidth="1"/>
    <col min="9220" max="9220" width="16" customWidth="1"/>
    <col min="9221" max="9221" width="10.109375" customWidth="1"/>
    <col min="9222" max="9222" width="6.109375" customWidth="1"/>
    <col min="9223" max="9223" width="9.109375" customWidth="1"/>
    <col min="9224" max="9224" width="8.6640625" customWidth="1"/>
    <col min="9225" max="9225" width="6.33203125" customWidth="1"/>
    <col min="9226" max="9226" width="9" customWidth="1"/>
    <col min="9227" max="9227" width="7.33203125" customWidth="1"/>
    <col min="9228" max="9228" width="8.6640625" customWidth="1"/>
    <col min="9473" max="9473" width="0" hidden="1" customWidth="1"/>
    <col min="9474" max="9474" width="6.33203125" customWidth="1"/>
    <col min="9475" max="9475" width="15.5546875" customWidth="1"/>
    <col min="9476" max="9476" width="16" customWidth="1"/>
    <col min="9477" max="9477" width="10.109375" customWidth="1"/>
    <col min="9478" max="9478" width="6.109375" customWidth="1"/>
    <col min="9479" max="9479" width="9.109375" customWidth="1"/>
    <col min="9480" max="9480" width="8.6640625" customWidth="1"/>
    <col min="9481" max="9481" width="6.33203125" customWidth="1"/>
    <col min="9482" max="9482" width="9" customWidth="1"/>
    <col min="9483" max="9483" width="7.33203125" customWidth="1"/>
    <col min="9484" max="9484" width="8.6640625" customWidth="1"/>
    <col min="9729" max="9729" width="0" hidden="1" customWidth="1"/>
    <col min="9730" max="9730" width="6.33203125" customWidth="1"/>
    <col min="9731" max="9731" width="15.5546875" customWidth="1"/>
    <col min="9732" max="9732" width="16" customWidth="1"/>
    <col min="9733" max="9733" width="10.109375" customWidth="1"/>
    <col min="9734" max="9734" width="6.109375" customWidth="1"/>
    <col min="9735" max="9735" width="9.109375" customWidth="1"/>
    <col min="9736" max="9736" width="8.6640625" customWidth="1"/>
    <col min="9737" max="9737" width="6.33203125" customWidth="1"/>
    <col min="9738" max="9738" width="9" customWidth="1"/>
    <col min="9739" max="9739" width="7.33203125" customWidth="1"/>
    <col min="9740" max="9740" width="8.6640625" customWidth="1"/>
    <col min="9985" max="9985" width="0" hidden="1" customWidth="1"/>
    <col min="9986" max="9986" width="6.33203125" customWidth="1"/>
    <col min="9987" max="9987" width="15.5546875" customWidth="1"/>
    <col min="9988" max="9988" width="16" customWidth="1"/>
    <col min="9989" max="9989" width="10.109375" customWidth="1"/>
    <col min="9990" max="9990" width="6.109375" customWidth="1"/>
    <col min="9991" max="9991" width="9.109375" customWidth="1"/>
    <col min="9992" max="9992" width="8.6640625" customWidth="1"/>
    <col min="9993" max="9993" width="6.33203125" customWidth="1"/>
    <col min="9994" max="9994" width="9" customWidth="1"/>
    <col min="9995" max="9995" width="7.33203125" customWidth="1"/>
    <col min="9996" max="9996" width="8.6640625" customWidth="1"/>
    <col min="10241" max="10241" width="0" hidden="1" customWidth="1"/>
    <col min="10242" max="10242" width="6.33203125" customWidth="1"/>
    <col min="10243" max="10243" width="15.5546875" customWidth="1"/>
    <col min="10244" max="10244" width="16" customWidth="1"/>
    <col min="10245" max="10245" width="10.109375" customWidth="1"/>
    <col min="10246" max="10246" width="6.109375" customWidth="1"/>
    <col min="10247" max="10247" width="9.109375" customWidth="1"/>
    <col min="10248" max="10248" width="8.6640625" customWidth="1"/>
    <col min="10249" max="10249" width="6.33203125" customWidth="1"/>
    <col min="10250" max="10250" width="9" customWidth="1"/>
    <col min="10251" max="10251" width="7.33203125" customWidth="1"/>
    <col min="10252" max="10252" width="8.6640625" customWidth="1"/>
    <col min="10497" max="10497" width="0" hidden="1" customWidth="1"/>
    <col min="10498" max="10498" width="6.33203125" customWidth="1"/>
    <col min="10499" max="10499" width="15.5546875" customWidth="1"/>
    <col min="10500" max="10500" width="16" customWidth="1"/>
    <col min="10501" max="10501" width="10.109375" customWidth="1"/>
    <col min="10502" max="10502" width="6.109375" customWidth="1"/>
    <col min="10503" max="10503" width="9.109375" customWidth="1"/>
    <col min="10504" max="10504" width="8.6640625" customWidth="1"/>
    <col min="10505" max="10505" width="6.33203125" customWidth="1"/>
    <col min="10506" max="10506" width="9" customWidth="1"/>
    <col min="10507" max="10507" width="7.33203125" customWidth="1"/>
    <col min="10508" max="10508" width="8.6640625" customWidth="1"/>
    <col min="10753" max="10753" width="0" hidden="1" customWidth="1"/>
    <col min="10754" max="10754" width="6.33203125" customWidth="1"/>
    <col min="10755" max="10755" width="15.5546875" customWidth="1"/>
    <col min="10756" max="10756" width="16" customWidth="1"/>
    <col min="10757" max="10757" width="10.109375" customWidth="1"/>
    <col min="10758" max="10758" width="6.109375" customWidth="1"/>
    <col min="10759" max="10759" width="9.109375" customWidth="1"/>
    <col min="10760" max="10760" width="8.6640625" customWidth="1"/>
    <col min="10761" max="10761" width="6.33203125" customWidth="1"/>
    <col min="10762" max="10762" width="9" customWidth="1"/>
    <col min="10763" max="10763" width="7.33203125" customWidth="1"/>
    <col min="10764" max="10764" width="8.6640625" customWidth="1"/>
    <col min="11009" max="11009" width="0" hidden="1" customWidth="1"/>
    <col min="11010" max="11010" width="6.33203125" customWidth="1"/>
    <col min="11011" max="11011" width="15.5546875" customWidth="1"/>
    <col min="11012" max="11012" width="16" customWidth="1"/>
    <col min="11013" max="11013" width="10.109375" customWidth="1"/>
    <col min="11014" max="11014" width="6.109375" customWidth="1"/>
    <col min="11015" max="11015" width="9.109375" customWidth="1"/>
    <col min="11016" max="11016" width="8.6640625" customWidth="1"/>
    <col min="11017" max="11017" width="6.33203125" customWidth="1"/>
    <col min="11018" max="11018" width="9" customWidth="1"/>
    <col min="11019" max="11019" width="7.33203125" customWidth="1"/>
    <col min="11020" max="11020" width="8.6640625" customWidth="1"/>
    <col min="11265" max="11265" width="0" hidden="1" customWidth="1"/>
    <col min="11266" max="11266" width="6.33203125" customWidth="1"/>
    <col min="11267" max="11267" width="15.5546875" customWidth="1"/>
    <col min="11268" max="11268" width="16" customWidth="1"/>
    <col min="11269" max="11269" width="10.109375" customWidth="1"/>
    <col min="11270" max="11270" width="6.109375" customWidth="1"/>
    <col min="11271" max="11271" width="9.109375" customWidth="1"/>
    <col min="11272" max="11272" width="8.6640625" customWidth="1"/>
    <col min="11273" max="11273" width="6.33203125" customWidth="1"/>
    <col min="11274" max="11274" width="9" customWidth="1"/>
    <col min="11275" max="11275" width="7.33203125" customWidth="1"/>
    <col min="11276" max="11276" width="8.6640625" customWidth="1"/>
    <col min="11521" max="11521" width="0" hidden="1" customWidth="1"/>
    <col min="11522" max="11522" width="6.33203125" customWidth="1"/>
    <col min="11523" max="11523" width="15.5546875" customWidth="1"/>
    <col min="11524" max="11524" width="16" customWidth="1"/>
    <col min="11525" max="11525" width="10.109375" customWidth="1"/>
    <col min="11526" max="11526" width="6.109375" customWidth="1"/>
    <col min="11527" max="11527" width="9.109375" customWidth="1"/>
    <col min="11528" max="11528" width="8.6640625" customWidth="1"/>
    <col min="11529" max="11529" width="6.33203125" customWidth="1"/>
    <col min="11530" max="11530" width="9" customWidth="1"/>
    <col min="11531" max="11531" width="7.33203125" customWidth="1"/>
    <col min="11532" max="11532" width="8.6640625" customWidth="1"/>
    <col min="11777" max="11777" width="0" hidden="1" customWidth="1"/>
    <col min="11778" max="11778" width="6.33203125" customWidth="1"/>
    <col min="11779" max="11779" width="15.5546875" customWidth="1"/>
    <col min="11780" max="11780" width="16" customWidth="1"/>
    <col min="11781" max="11781" width="10.109375" customWidth="1"/>
    <col min="11782" max="11782" width="6.109375" customWidth="1"/>
    <col min="11783" max="11783" width="9.109375" customWidth="1"/>
    <col min="11784" max="11784" width="8.6640625" customWidth="1"/>
    <col min="11785" max="11785" width="6.33203125" customWidth="1"/>
    <col min="11786" max="11786" width="9" customWidth="1"/>
    <col min="11787" max="11787" width="7.33203125" customWidth="1"/>
    <col min="11788" max="11788" width="8.6640625" customWidth="1"/>
    <col min="12033" max="12033" width="0" hidden="1" customWidth="1"/>
    <col min="12034" max="12034" width="6.33203125" customWidth="1"/>
    <col min="12035" max="12035" width="15.5546875" customWidth="1"/>
    <col min="12036" max="12036" width="16" customWidth="1"/>
    <col min="12037" max="12037" width="10.109375" customWidth="1"/>
    <col min="12038" max="12038" width="6.109375" customWidth="1"/>
    <col min="12039" max="12039" width="9.109375" customWidth="1"/>
    <col min="12040" max="12040" width="8.6640625" customWidth="1"/>
    <col min="12041" max="12041" width="6.33203125" customWidth="1"/>
    <col min="12042" max="12042" width="9" customWidth="1"/>
    <col min="12043" max="12043" width="7.33203125" customWidth="1"/>
    <col min="12044" max="12044" width="8.6640625" customWidth="1"/>
    <col min="12289" max="12289" width="0" hidden="1" customWidth="1"/>
    <col min="12290" max="12290" width="6.33203125" customWidth="1"/>
    <col min="12291" max="12291" width="15.5546875" customWidth="1"/>
    <col min="12292" max="12292" width="16" customWidth="1"/>
    <col min="12293" max="12293" width="10.109375" customWidth="1"/>
    <col min="12294" max="12294" width="6.109375" customWidth="1"/>
    <col min="12295" max="12295" width="9.109375" customWidth="1"/>
    <col min="12296" max="12296" width="8.6640625" customWidth="1"/>
    <col min="12297" max="12297" width="6.33203125" customWidth="1"/>
    <col min="12298" max="12298" width="9" customWidth="1"/>
    <col min="12299" max="12299" width="7.33203125" customWidth="1"/>
    <col min="12300" max="12300" width="8.6640625" customWidth="1"/>
    <col min="12545" max="12545" width="0" hidden="1" customWidth="1"/>
    <col min="12546" max="12546" width="6.33203125" customWidth="1"/>
    <col min="12547" max="12547" width="15.5546875" customWidth="1"/>
    <col min="12548" max="12548" width="16" customWidth="1"/>
    <col min="12549" max="12549" width="10.109375" customWidth="1"/>
    <col min="12550" max="12550" width="6.109375" customWidth="1"/>
    <col min="12551" max="12551" width="9.109375" customWidth="1"/>
    <col min="12552" max="12552" width="8.6640625" customWidth="1"/>
    <col min="12553" max="12553" width="6.33203125" customWidth="1"/>
    <col min="12554" max="12554" width="9" customWidth="1"/>
    <col min="12555" max="12555" width="7.33203125" customWidth="1"/>
    <col min="12556" max="12556" width="8.6640625" customWidth="1"/>
    <col min="12801" max="12801" width="0" hidden="1" customWidth="1"/>
    <col min="12802" max="12802" width="6.33203125" customWidth="1"/>
    <col min="12803" max="12803" width="15.5546875" customWidth="1"/>
    <col min="12804" max="12804" width="16" customWidth="1"/>
    <col min="12805" max="12805" width="10.109375" customWidth="1"/>
    <col min="12806" max="12806" width="6.109375" customWidth="1"/>
    <col min="12807" max="12807" width="9.109375" customWidth="1"/>
    <col min="12808" max="12808" width="8.6640625" customWidth="1"/>
    <col min="12809" max="12809" width="6.33203125" customWidth="1"/>
    <col min="12810" max="12810" width="9" customWidth="1"/>
    <col min="12811" max="12811" width="7.33203125" customWidth="1"/>
    <col min="12812" max="12812" width="8.6640625" customWidth="1"/>
    <col min="13057" max="13057" width="0" hidden="1" customWidth="1"/>
    <col min="13058" max="13058" width="6.33203125" customWidth="1"/>
    <col min="13059" max="13059" width="15.5546875" customWidth="1"/>
    <col min="13060" max="13060" width="16" customWidth="1"/>
    <col min="13061" max="13061" width="10.109375" customWidth="1"/>
    <col min="13062" max="13062" width="6.109375" customWidth="1"/>
    <col min="13063" max="13063" width="9.109375" customWidth="1"/>
    <col min="13064" max="13064" width="8.6640625" customWidth="1"/>
    <col min="13065" max="13065" width="6.33203125" customWidth="1"/>
    <col min="13066" max="13066" width="9" customWidth="1"/>
    <col min="13067" max="13067" width="7.33203125" customWidth="1"/>
    <col min="13068" max="13068" width="8.6640625" customWidth="1"/>
    <col min="13313" max="13313" width="0" hidden="1" customWidth="1"/>
    <col min="13314" max="13314" width="6.33203125" customWidth="1"/>
    <col min="13315" max="13315" width="15.5546875" customWidth="1"/>
    <col min="13316" max="13316" width="16" customWidth="1"/>
    <col min="13317" max="13317" width="10.109375" customWidth="1"/>
    <col min="13318" max="13318" width="6.109375" customWidth="1"/>
    <col min="13319" max="13319" width="9.109375" customWidth="1"/>
    <col min="13320" max="13320" width="8.6640625" customWidth="1"/>
    <col min="13321" max="13321" width="6.33203125" customWidth="1"/>
    <col min="13322" max="13322" width="9" customWidth="1"/>
    <col min="13323" max="13323" width="7.33203125" customWidth="1"/>
    <col min="13324" max="13324" width="8.6640625" customWidth="1"/>
    <col min="13569" max="13569" width="0" hidden="1" customWidth="1"/>
    <col min="13570" max="13570" width="6.33203125" customWidth="1"/>
    <col min="13571" max="13571" width="15.5546875" customWidth="1"/>
    <col min="13572" max="13572" width="16" customWidth="1"/>
    <col min="13573" max="13573" width="10.109375" customWidth="1"/>
    <col min="13574" max="13574" width="6.109375" customWidth="1"/>
    <col min="13575" max="13575" width="9.109375" customWidth="1"/>
    <col min="13576" max="13576" width="8.6640625" customWidth="1"/>
    <col min="13577" max="13577" width="6.33203125" customWidth="1"/>
    <col min="13578" max="13578" width="9" customWidth="1"/>
    <col min="13579" max="13579" width="7.33203125" customWidth="1"/>
    <col min="13580" max="13580" width="8.6640625" customWidth="1"/>
    <col min="13825" max="13825" width="0" hidden="1" customWidth="1"/>
    <col min="13826" max="13826" width="6.33203125" customWidth="1"/>
    <col min="13827" max="13827" width="15.5546875" customWidth="1"/>
    <col min="13828" max="13828" width="16" customWidth="1"/>
    <col min="13829" max="13829" width="10.109375" customWidth="1"/>
    <col min="13830" max="13830" width="6.109375" customWidth="1"/>
    <col min="13831" max="13831" width="9.109375" customWidth="1"/>
    <col min="13832" max="13832" width="8.6640625" customWidth="1"/>
    <col min="13833" max="13833" width="6.33203125" customWidth="1"/>
    <col min="13834" max="13834" width="9" customWidth="1"/>
    <col min="13835" max="13835" width="7.33203125" customWidth="1"/>
    <col min="13836" max="13836" width="8.6640625" customWidth="1"/>
    <col min="14081" max="14081" width="0" hidden="1" customWidth="1"/>
    <col min="14082" max="14082" width="6.33203125" customWidth="1"/>
    <col min="14083" max="14083" width="15.5546875" customWidth="1"/>
    <col min="14084" max="14084" width="16" customWidth="1"/>
    <col min="14085" max="14085" width="10.109375" customWidth="1"/>
    <col min="14086" max="14086" width="6.109375" customWidth="1"/>
    <col min="14087" max="14087" width="9.109375" customWidth="1"/>
    <col min="14088" max="14088" width="8.6640625" customWidth="1"/>
    <col min="14089" max="14089" width="6.33203125" customWidth="1"/>
    <col min="14090" max="14090" width="9" customWidth="1"/>
    <col min="14091" max="14091" width="7.33203125" customWidth="1"/>
    <col min="14092" max="14092" width="8.6640625" customWidth="1"/>
    <col min="14337" max="14337" width="0" hidden="1" customWidth="1"/>
    <col min="14338" max="14338" width="6.33203125" customWidth="1"/>
    <col min="14339" max="14339" width="15.5546875" customWidth="1"/>
    <col min="14340" max="14340" width="16" customWidth="1"/>
    <col min="14341" max="14341" width="10.109375" customWidth="1"/>
    <col min="14342" max="14342" width="6.109375" customWidth="1"/>
    <col min="14343" max="14343" width="9.109375" customWidth="1"/>
    <col min="14344" max="14344" width="8.6640625" customWidth="1"/>
    <col min="14345" max="14345" width="6.33203125" customWidth="1"/>
    <col min="14346" max="14346" width="9" customWidth="1"/>
    <col min="14347" max="14347" width="7.33203125" customWidth="1"/>
    <col min="14348" max="14348" width="8.6640625" customWidth="1"/>
    <col min="14593" max="14593" width="0" hidden="1" customWidth="1"/>
    <col min="14594" max="14594" width="6.33203125" customWidth="1"/>
    <col min="14595" max="14595" width="15.5546875" customWidth="1"/>
    <col min="14596" max="14596" width="16" customWidth="1"/>
    <col min="14597" max="14597" width="10.109375" customWidth="1"/>
    <col min="14598" max="14598" width="6.109375" customWidth="1"/>
    <col min="14599" max="14599" width="9.109375" customWidth="1"/>
    <col min="14600" max="14600" width="8.6640625" customWidth="1"/>
    <col min="14601" max="14601" width="6.33203125" customWidth="1"/>
    <col min="14602" max="14602" width="9" customWidth="1"/>
    <col min="14603" max="14603" width="7.33203125" customWidth="1"/>
    <col min="14604" max="14604" width="8.6640625" customWidth="1"/>
    <col min="14849" max="14849" width="0" hidden="1" customWidth="1"/>
    <col min="14850" max="14850" width="6.33203125" customWidth="1"/>
    <col min="14851" max="14851" width="15.5546875" customWidth="1"/>
    <col min="14852" max="14852" width="16" customWidth="1"/>
    <col min="14853" max="14853" width="10.109375" customWidth="1"/>
    <col min="14854" max="14854" width="6.109375" customWidth="1"/>
    <col min="14855" max="14855" width="9.109375" customWidth="1"/>
    <col min="14856" max="14856" width="8.6640625" customWidth="1"/>
    <col min="14857" max="14857" width="6.33203125" customWidth="1"/>
    <col min="14858" max="14858" width="9" customWidth="1"/>
    <col min="14859" max="14859" width="7.33203125" customWidth="1"/>
    <col min="14860" max="14860" width="8.6640625" customWidth="1"/>
    <col min="15105" max="15105" width="0" hidden="1" customWidth="1"/>
    <col min="15106" max="15106" width="6.33203125" customWidth="1"/>
    <col min="15107" max="15107" width="15.5546875" customWidth="1"/>
    <col min="15108" max="15108" width="16" customWidth="1"/>
    <col min="15109" max="15109" width="10.109375" customWidth="1"/>
    <col min="15110" max="15110" width="6.109375" customWidth="1"/>
    <col min="15111" max="15111" width="9.109375" customWidth="1"/>
    <col min="15112" max="15112" width="8.6640625" customWidth="1"/>
    <col min="15113" max="15113" width="6.33203125" customWidth="1"/>
    <col min="15114" max="15114" width="9" customWidth="1"/>
    <col min="15115" max="15115" width="7.33203125" customWidth="1"/>
    <col min="15116" max="15116" width="8.6640625" customWidth="1"/>
    <col min="15361" max="15361" width="0" hidden="1" customWidth="1"/>
    <col min="15362" max="15362" width="6.33203125" customWidth="1"/>
    <col min="15363" max="15363" width="15.5546875" customWidth="1"/>
    <col min="15364" max="15364" width="16" customWidth="1"/>
    <col min="15365" max="15365" width="10.109375" customWidth="1"/>
    <col min="15366" max="15366" width="6.109375" customWidth="1"/>
    <col min="15367" max="15367" width="9.109375" customWidth="1"/>
    <col min="15368" max="15368" width="8.6640625" customWidth="1"/>
    <col min="15369" max="15369" width="6.33203125" customWidth="1"/>
    <col min="15370" max="15370" width="9" customWidth="1"/>
    <col min="15371" max="15371" width="7.33203125" customWidth="1"/>
    <col min="15372" max="15372" width="8.6640625" customWidth="1"/>
    <col min="15617" max="15617" width="0" hidden="1" customWidth="1"/>
    <col min="15618" max="15618" width="6.33203125" customWidth="1"/>
    <col min="15619" max="15619" width="15.5546875" customWidth="1"/>
    <col min="15620" max="15620" width="16" customWidth="1"/>
    <col min="15621" max="15621" width="10.109375" customWidth="1"/>
    <col min="15622" max="15622" width="6.109375" customWidth="1"/>
    <col min="15623" max="15623" width="9.109375" customWidth="1"/>
    <col min="15624" max="15624" width="8.6640625" customWidth="1"/>
    <col min="15625" max="15625" width="6.33203125" customWidth="1"/>
    <col min="15626" max="15626" width="9" customWidth="1"/>
    <col min="15627" max="15627" width="7.33203125" customWidth="1"/>
    <col min="15628" max="15628" width="8.6640625" customWidth="1"/>
    <col min="15873" max="15873" width="0" hidden="1" customWidth="1"/>
    <col min="15874" max="15874" width="6.33203125" customWidth="1"/>
    <col min="15875" max="15875" width="15.5546875" customWidth="1"/>
    <col min="15876" max="15876" width="16" customWidth="1"/>
    <col min="15877" max="15877" width="10.109375" customWidth="1"/>
    <col min="15878" max="15878" width="6.109375" customWidth="1"/>
    <col min="15879" max="15879" width="9.109375" customWidth="1"/>
    <col min="15880" max="15880" width="8.6640625" customWidth="1"/>
    <col min="15881" max="15881" width="6.33203125" customWidth="1"/>
    <col min="15882" max="15882" width="9" customWidth="1"/>
    <col min="15883" max="15883" width="7.33203125" customWidth="1"/>
    <col min="15884" max="15884" width="8.6640625" customWidth="1"/>
    <col min="16129" max="16129" width="0" hidden="1" customWidth="1"/>
    <col min="16130" max="16130" width="6.33203125" customWidth="1"/>
    <col min="16131" max="16131" width="15.5546875" customWidth="1"/>
    <col min="16132" max="16132" width="16" customWidth="1"/>
    <col min="16133" max="16133" width="10.109375" customWidth="1"/>
    <col min="16134" max="16134" width="6.109375" customWidth="1"/>
    <col min="16135" max="16135" width="9.109375" customWidth="1"/>
    <col min="16136" max="16136" width="8.6640625" customWidth="1"/>
    <col min="16137" max="16137" width="6.33203125" customWidth="1"/>
    <col min="16138" max="16138" width="9" customWidth="1"/>
    <col min="16139" max="16139" width="7.33203125" customWidth="1"/>
    <col min="16140" max="16140" width="8.6640625" customWidth="1"/>
  </cols>
  <sheetData>
    <row r="1" spans="2:12" ht="13.5" customHeight="1">
      <c r="B1" s="97" t="s">
        <v>0</v>
      </c>
      <c r="D1" s="97" t="s">
        <v>279</v>
      </c>
      <c r="E1" s="97"/>
      <c r="F1" s="97"/>
      <c r="G1" s="97"/>
      <c r="H1" t="s">
        <v>578</v>
      </c>
    </row>
    <row r="2" spans="2:12" ht="0.75" customHeight="1">
      <c r="B2" s="97"/>
      <c r="D2" s="97"/>
      <c r="E2" s="97"/>
      <c r="F2" s="97"/>
      <c r="G2" s="97"/>
    </row>
    <row r="3" spans="2:12" ht="16.5" customHeight="1">
      <c r="B3" s="97" t="s">
        <v>290</v>
      </c>
      <c r="D3" s="97"/>
      <c r="E3" s="97"/>
      <c r="F3" s="97"/>
      <c r="G3" s="97"/>
      <c r="H3" s="244" t="s">
        <v>600</v>
      </c>
      <c r="I3" s="244"/>
      <c r="J3" s="244"/>
    </row>
    <row r="4" spans="2:12" s="98" customFormat="1" ht="16.5" customHeight="1">
      <c r="C4" s="99" t="s">
        <v>280</v>
      </c>
      <c r="D4" s="100"/>
      <c r="E4" s="100"/>
      <c r="F4" s="100"/>
      <c r="G4" s="100"/>
      <c r="H4" s="100"/>
      <c r="I4" s="100"/>
      <c r="J4" s="100"/>
    </row>
    <row r="5" spans="2:12" s="98" customFormat="1" ht="8.25" customHeight="1">
      <c r="C5" s="99"/>
      <c r="D5" s="100"/>
      <c r="E5" s="100"/>
      <c r="F5" s="100"/>
      <c r="G5" s="100"/>
      <c r="H5" s="100"/>
      <c r="I5" s="100"/>
      <c r="J5" s="100"/>
    </row>
    <row r="6" spans="2:12" ht="18" customHeight="1">
      <c r="C6" s="316" t="s">
        <v>601</v>
      </c>
      <c r="D6" s="316"/>
      <c r="E6" s="316"/>
      <c r="F6" s="316"/>
      <c r="G6" s="316"/>
      <c r="H6" s="316"/>
      <c r="I6" s="316"/>
      <c r="J6" s="316"/>
      <c r="K6" s="316"/>
      <c r="L6" s="316"/>
    </row>
    <row r="7" spans="2:12" ht="18.75" customHeight="1">
      <c r="C7" s="317" t="s">
        <v>32</v>
      </c>
      <c r="D7" s="318"/>
      <c r="E7" s="319">
        <v>0.56000000000000005</v>
      </c>
      <c r="F7" s="320"/>
      <c r="G7" s="320"/>
      <c r="H7" s="242">
        <v>0.44</v>
      </c>
      <c r="I7" s="243"/>
      <c r="J7" s="243"/>
      <c r="K7" s="321"/>
      <c r="L7" s="322"/>
    </row>
    <row r="8" spans="2:12" ht="20.25" customHeight="1">
      <c r="B8" s="117" t="s">
        <v>281</v>
      </c>
      <c r="C8" s="116" t="s">
        <v>41</v>
      </c>
      <c r="D8" s="116" t="s">
        <v>282</v>
      </c>
      <c r="E8" s="223" t="s">
        <v>292</v>
      </c>
      <c r="F8" s="223" t="s">
        <v>602</v>
      </c>
      <c r="G8" s="223" t="s">
        <v>603</v>
      </c>
      <c r="H8" s="224" t="s">
        <v>604</v>
      </c>
      <c r="I8" s="223" t="s">
        <v>602</v>
      </c>
      <c r="J8" s="223" t="s">
        <v>603</v>
      </c>
      <c r="K8" s="223" t="s">
        <v>285</v>
      </c>
      <c r="L8" s="225" t="s">
        <v>286</v>
      </c>
    </row>
    <row r="9" spans="2:12" ht="12.6" customHeight="1">
      <c r="B9" s="101">
        <v>1</v>
      </c>
      <c r="C9" s="170" t="s">
        <v>576</v>
      </c>
      <c r="D9" s="222" t="s">
        <v>345</v>
      </c>
      <c r="E9" s="111">
        <v>16.125</v>
      </c>
      <c r="F9" s="226"/>
      <c r="G9" s="226">
        <f xml:space="preserve"> MAX(E9,F9)</f>
        <v>16.125</v>
      </c>
      <c r="H9" s="111">
        <v>14.25</v>
      </c>
      <c r="I9" s="111"/>
      <c r="J9" s="111">
        <f t="shared" ref="J9:J72" si="0">MAX(H9,I9)</f>
        <v>14.25</v>
      </c>
      <c r="K9" s="111">
        <f t="shared" ref="K9:K72" si="1">G9*0.56+J9*0.44</f>
        <v>15.3</v>
      </c>
      <c r="L9" s="110" t="str">
        <f>IF(K9&gt;=12,"V","NV")</f>
        <v>V</v>
      </c>
    </row>
    <row r="10" spans="2:12" ht="12.6" customHeight="1">
      <c r="B10" s="102">
        <v>2</v>
      </c>
      <c r="C10" s="170" t="s">
        <v>575</v>
      </c>
      <c r="D10" s="222" t="s">
        <v>574</v>
      </c>
      <c r="E10" s="111">
        <v>14.625</v>
      </c>
      <c r="F10" s="226"/>
      <c r="G10" s="226">
        <f t="shared" ref="G10:G73" si="2" xml:space="preserve"> MAX(E10,F10)</f>
        <v>14.625</v>
      </c>
      <c r="H10" s="111">
        <v>8</v>
      </c>
      <c r="I10" s="111">
        <v>11.5</v>
      </c>
      <c r="J10" s="111">
        <f t="shared" si="0"/>
        <v>11.5</v>
      </c>
      <c r="K10" s="111">
        <f t="shared" si="1"/>
        <v>13.25</v>
      </c>
      <c r="L10" s="110" t="s">
        <v>605</v>
      </c>
    </row>
    <row r="11" spans="2:12" ht="12.6" customHeight="1">
      <c r="B11" s="101">
        <v>3</v>
      </c>
      <c r="C11" s="170" t="s">
        <v>573</v>
      </c>
      <c r="D11" s="222" t="s">
        <v>534</v>
      </c>
      <c r="E11" s="111">
        <v>11.125</v>
      </c>
      <c r="F11" s="227">
        <v>0</v>
      </c>
      <c r="G11" s="226">
        <f t="shared" si="2"/>
        <v>11.125</v>
      </c>
      <c r="H11" s="111">
        <v>6</v>
      </c>
      <c r="I11" s="111">
        <v>7.5</v>
      </c>
      <c r="J11" s="111">
        <f t="shared" si="0"/>
        <v>7.5</v>
      </c>
      <c r="K11" s="111">
        <f t="shared" si="1"/>
        <v>9.5300000000000011</v>
      </c>
      <c r="L11" s="110" t="str">
        <f t="shared" ref="L11:L68" si="3">IF(K11&gt;=12,"V","NV")</f>
        <v>NV</v>
      </c>
    </row>
    <row r="12" spans="2:12" ht="12.6" customHeight="1">
      <c r="B12" s="102">
        <v>4</v>
      </c>
      <c r="C12" s="175" t="s">
        <v>572</v>
      </c>
      <c r="D12" s="228" t="s">
        <v>571</v>
      </c>
      <c r="E12" s="111">
        <v>12.75</v>
      </c>
      <c r="F12" s="227"/>
      <c r="G12" s="226">
        <f t="shared" si="2"/>
        <v>12.75</v>
      </c>
      <c r="H12" s="111">
        <v>6.25</v>
      </c>
      <c r="I12" s="111">
        <v>12</v>
      </c>
      <c r="J12" s="111">
        <f t="shared" si="0"/>
        <v>12</v>
      </c>
      <c r="K12" s="111">
        <f t="shared" si="1"/>
        <v>12.420000000000002</v>
      </c>
      <c r="L12" s="110" t="s">
        <v>606</v>
      </c>
    </row>
    <row r="13" spans="2:12" ht="12.6" customHeight="1">
      <c r="B13" s="101">
        <v>5</v>
      </c>
      <c r="C13" s="170" t="s">
        <v>570</v>
      </c>
      <c r="D13" s="222" t="s">
        <v>131</v>
      </c>
      <c r="E13" s="111">
        <v>15.5</v>
      </c>
      <c r="F13" s="227"/>
      <c r="G13" s="226">
        <f t="shared" si="2"/>
        <v>15.5</v>
      </c>
      <c r="H13" s="111">
        <v>9</v>
      </c>
      <c r="I13" s="111"/>
      <c r="J13" s="111">
        <f t="shared" si="0"/>
        <v>9</v>
      </c>
      <c r="K13" s="111">
        <f t="shared" si="1"/>
        <v>12.64</v>
      </c>
      <c r="L13" s="110" t="str">
        <f t="shared" si="3"/>
        <v>V</v>
      </c>
    </row>
    <row r="14" spans="2:12" ht="12.6" customHeight="1">
      <c r="B14" s="102">
        <v>6</v>
      </c>
      <c r="C14" s="170" t="s">
        <v>569</v>
      </c>
      <c r="D14" s="222" t="s">
        <v>458</v>
      </c>
      <c r="E14" s="111">
        <v>15.5</v>
      </c>
      <c r="F14" s="227"/>
      <c r="G14" s="226">
        <f t="shared" si="2"/>
        <v>15.5</v>
      </c>
      <c r="H14" s="111">
        <v>14.5</v>
      </c>
      <c r="I14" s="111"/>
      <c r="J14" s="111">
        <f t="shared" si="0"/>
        <v>14.5</v>
      </c>
      <c r="K14" s="111">
        <f t="shared" si="1"/>
        <v>15.060000000000002</v>
      </c>
      <c r="L14" s="110" t="str">
        <f t="shared" si="3"/>
        <v>V</v>
      </c>
    </row>
    <row r="15" spans="2:12" ht="12.6" customHeight="1">
      <c r="B15" s="101">
        <v>7</v>
      </c>
      <c r="C15" s="177" t="s">
        <v>568</v>
      </c>
      <c r="D15" s="229" t="s">
        <v>133</v>
      </c>
      <c r="E15" s="111">
        <v>12.125</v>
      </c>
      <c r="F15" s="227"/>
      <c r="G15" s="226">
        <f t="shared" si="2"/>
        <v>12.125</v>
      </c>
      <c r="H15" s="111">
        <v>9.875</v>
      </c>
      <c r="I15" s="111">
        <v>12</v>
      </c>
      <c r="J15" s="111">
        <f t="shared" si="0"/>
        <v>12</v>
      </c>
      <c r="K15" s="111">
        <f t="shared" si="1"/>
        <v>12.07</v>
      </c>
      <c r="L15" s="110" t="s">
        <v>605</v>
      </c>
    </row>
    <row r="16" spans="2:12" ht="12.6" customHeight="1">
      <c r="B16" s="102">
        <v>8</v>
      </c>
      <c r="C16" s="179" t="s">
        <v>567</v>
      </c>
      <c r="D16" s="230" t="s">
        <v>566</v>
      </c>
      <c r="E16" s="111">
        <v>14.625</v>
      </c>
      <c r="F16" s="227"/>
      <c r="G16" s="226">
        <f t="shared" si="2"/>
        <v>14.625</v>
      </c>
      <c r="H16" s="111">
        <v>11.5</v>
      </c>
      <c r="I16" s="111"/>
      <c r="J16" s="111">
        <f t="shared" si="0"/>
        <v>11.5</v>
      </c>
      <c r="K16" s="111">
        <f t="shared" si="1"/>
        <v>13.25</v>
      </c>
      <c r="L16" s="110" t="str">
        <f t="shared" si="3"/>
        <v>V</v>
      </c>
    </row>
    <row r="17" spans="2:12" ht="12.6" customHeight="1">
      <c r="B17" s="101">
        <v>9</v>
      </c>
      <c r="C17" s="181" t="s">
        <v>565</v>
      </c>
      <c r="D17" s="222" t="s">
        <v>375</v>
      </c>
      <c r="E17" s="111">
        <v>8.875</v>
      </c>
      <c r="F17" s="227">
        <v>12</v>
      </c>
      <c r="G17" s="226">
        <f t="shared" si="2"/>
        <v>12</v>
      </c>
      <c r="H17" s="111">
        <v>5.5</v>
      </c>
      <c r="I17" s="111">
        <v>6</v>
      </c>
      <c r="J17" s="111">
        <f t="shared" si="0"/>
        <v>6</v>
      </c>
      <c r="K17" s="111">
        <f t="shared" si="1"/>
        <v>9.3600000000000012</v>
      </c>
      <c r="L17" s="110" t="str">
        <f t="shared" si="3"/>
        <v>NV</v>
      </c>
    </row>
    <row r="18" spans="2:12" ht="12.6" customHeight="1">
      <c r="B18" s="102">
        <v>10</v>
      </c>
      <c r="C18" s="170" t="s">
        <v>564</v>
      </c>
      <c r="D18" s="222" t="s">
        <v>563</v>
      </c>
      <c r="E18" s="111">
        <v>14.625</v>
      </c>
      <c r="F18" s="227"/>
      <c r="G18" s="226">
        <f t="shared" si="2"/>
        <v>14.625</v>
      </c>
      <c r="H18" s="111">
        <v>12.75</v>
      </c>
      <c r="I18" s="111"/>
      <c r="J18" s="111">
        <f t="shared" si="0"/>
        <v>12.75</v>
      </c>
      <c r="K18" s="111">
        <f t="shared" si="1"/>
        <v>13.8</v>
      </c>
      <c r="L18" s="110" t="str">
        <f t="shared" si="3"/>
        <v>V</v>
      </c>
    </row>
    <row r="19" spans="2:12" ht="12.6" customHeight="1">
      <c r="B19" s="101">
        <v>11</v>
      </c>
      <c r="C19" s="181" t="s">
        <v>562</v>
      </c>
      <c r="D19" s="222" t="s">
        <v>277</v>
      </c>
      <c r="E19" s="111">
        <v>14.25</v>
      </c>
      <c r="F19" s="227"/>
      <c r="G19" s="226">
        <f t="shared" si="2"/>
        <v>14.25</v>
      </c>
      <c r="H19" s="111">
        <v>11.5</v>
      </c>
      <c r="I19" s="111"/>
      <c r="J19" s="111">
        <f t="shared" si="0"/>
        <v>11.5</v>
      </c>
      <c r="K19" s="111">
        <f t="shared" si="1"/>
        <v>13.04</v>
      </c>
      <c r="L19" s="110" t="str">
        <f t="shared" si="3"/>
        <v>V</v>
      </c>
    </row>
    <row r="20" spans="2:12" ht="12.6" customHeight="1">
      <c r="B20" s="102">
        <v>12</v>
      </c>
      <c r="C20" s="221" t="s">
        <v>561</v>
      </c>
      <c r="D20" s="231" t="s">
        <v>560</v>
      </c>
      <c r="E20" s="111">
        <v>12</v>
      </c>
      <c r="F20" s="227"/>
      <c r="G20" s="226">
        <f t="shared" si="2"/>
        <v>12</v>
      </c>
      <c r="H20" s="111">
        <v>13</v>
      </c>
      <c r="I20" s="111"/>
      <c r="J20" s="111">
        <f t="shared" si="0"/>
        <v>13</v>
      </c>
      <c r="K20" s="111">
        <f t="shared" si="1"/>
        <v>12.440000000000001</v>
      </c>
      <c r="L20" s="110" t="str">
        <f t="shared" si="3"/>
        <v>V</v>
      </c>
    </row>
    <row r="21" spans="2:12" ht="12.6" customHeight="1">
      <c r="B21" s="101">
        <v>13</v>
      </c>
      <c r="C21" s="170" t="s">
        <v>559</v>
      </c>
      <c r="D21" s="222" t="s">
        <v>377</v>
      </c>
      <c r="E21" s="111">
        <v>13</v>
      </c>
      <c r="F21" s="227"/>
      <c r="G21" s="226">
        <f t="shared" si="2"/>
        <v>13</v>
      </c>
      <c r="H21" s="111">
        <v>12.5</v>
      </c>
      <c r="I21" s="111"/>
      <c r="J21" s="111">
        <f t="shared" si="0"/>
        <v>12.5</v>
      </c>
      <c r="K21" s="111">
        <f t="shared" si="1"/>
        <v>12.780000000000001</v>
      </c>
      <c r="L21" s="110" t="str">
        <f t="shared" si="3"/>
        <v>V</v>
      </c>
    </row>
    <row r="22" spans="2:12" ht="12.6" customHeight="1">
      <c r="B22" s="102">
        <v>14</v>
      </c>
      <c r="C22" s="184" t="s">
        <v>558</v>
      </c>
      <c r="D22" s="228" t="s">
        <v>309</v>
      </c>
      <c r="E22" s="111">
        <v>6.625</v>
      </c>
      <c r="F22" s="227">
        <v>11.75</v>
      </c>
      <c r="G22" s="226">
        <f t="shared" si="2"/>
        <v>11.75</v>
      </c>
      <c r="H22" s="111">
        <v>6</v>
      </c>
      <c r="I22" s="111">
        <v>10</v>
      </c>
      <c r="J22" s="111">
        <f t="shared" si="0"/>
        <v>10</v>
      </c>
      <c r="K22" s="111">
        <f t="shared" si="1"/>
        <v>10.98</v>
      </c>
      <c r="L22" s="110" t="str">
        <f t="shared" si="3"/>
        <v>NV</v>
      </c>
    </row>
    <row r="23" spans="2:12" ht="12.6" customHeight="1">
      <c r="B23" s="101">
        <v>15</v>
      </c>
      <c r="C23" s="221" t="s">
        <v>557</v>
      </c>
      <c r="D23" s="231" t="s">
        <v>556</v>
      </c>
      <c r="E23" s="111">
        <v>6.125</v>
      </c>
      <c r="F23" s="227">
        <v>12</v>
      </c>
      <c r="G23" s="226">
        <f xml:space="preserve"> MAX(E23,F23)</f>
        <v>12</v>
      </c>
      <c r="H23" s="111">
        <v>9</v>
      </c>
      <c r="I23" s="111">
        <v>11</v>
      </c>
      <c r="J23" s="111">
        <f t="shared" si="0"/>
        <v>11</v>
      </c>
      <c r="K23" s="111">
        <f t="shared" si="1"/>
        <v>11.56</v>
      </c>
      <c r="L23" s="110" t="str">
        <f t="shared" si="3"/>
        <v>NV</v>
      </c>
    </row>
    <row r="24" spans="2:12" ht="12.6" customHeight="1">
      <c r="B24" s="102">
        <v>16</v>
      </c>
      <c r="C24" s="181" t="s">
        <v>555</v>
      </c>
      <c r="D24" s="222" t="s">
        <v>554</v>
      </c>
      <c r="E24" s="111">
        <v>12.625</v>
      </c>
      <c r="F24" s="227"/>
      <c r="G24" s="226">
        <f t="shared" si="2"/>
        <v>12.625</v>
      </c>
      <c r="H24" s="111">
        <v>8</v>
      </c>
      <c r="I24" s="111">
        <v>9</v>
      </c>
      <c r="J24" s="111">
        <f t="shared" si="0"/>
        <v>9</v>
      </c>
      <c r="K24" s="111">
        <f t="shared" si="1"/>
        <v>11.030000000000001</v>
      </c>
      <c r="L24" s="110" t="str">
        <f t="shared" si="3"/>
        <v>NV</v>
      </c>
    </row>
    <row r="25" spans="2:12" ht="12.6" customHeight="1">
      <c r="B25" s="101">
        <v>17</v>
      </c>
      <c r="C25" s="184" t="s">
        <v>553</v>
      </c>
      <c r="D25" s="228" t="s">
        <v>355</v>
      </c>
      <c r="E25" s="111">
        <v>9</v>
      </c>
      <c r="F25" s="227">
        <v>12</v>
      </c>
      <c r="G25" s="226">
        <f t="shared" si="2"/>
        <v>12</v>
      </c>
      <c r="H25" s="111">
        <v>12.25</v>
      </c>
      <c r="I25" s="111"/>
      <c r="J25" s="111">
        <f t="shared" si="0"/>
        <v>12.25</v>
      </c>
      <c r="K25" s="111">
        <f t="shared" si="1"/>
        <v>12.11</v>
      </c>
      <c r="L25" s="110" t="s">
        <v>605</v>
      </c>
    </row>
    <row r="26" spans="2:12" ht="12.6" customHeight="1">
      <c r="B26" s="102">
        <v>18</v>
      </c>
      <c r="C26" s="181" t="s">
        <v>552</v>
      </c>
      <c r="D26" s="222" t="s">
        <v>551</v>
      </c>
      <c r="E26" s="111">
        <v>9</v>
      </c>
      <c r="F26" s="227">
        <v>10</v>
      </c>
      <c r="G26" s="226">
        <f t="shared" si="2"/>
        <v>10</v>
      </c>
      <c r="H26" s="111">
        <v>7</v>
      </c>
      <c r="I26" s="111">
        <v>9.5</v>
      </c>
      <c r="J26" s="111">
        <f t="shared" si="0"/>
        <v>9.5</v>
      </c>
      <c r="K26" s="111">
        <f t="shared" si="1"/>
        <v>9.7800000000000011</v>
      </c>
      <c r="L26" s="110" t="str">
        <f t="shared" si="3"/>
        <v>NV</v>
      </c>
    </row>
    <row r="27" spans="2:12" ht="12.6" customHeight="1">
      <c r="B27" s="101">
        <v>19</v>
      </c>
      <c r="C27" s="181" t="s">
        <v>550</v>
      </c>
      <c r="D27" s="222" t="s">
        <v>412</v>
      </c>
      <c r="E27" s="111">
        <v>17</v>
      </c>
      <c r="F27" s="227"/>
      <c r="G27" s="226">
        <f t="shared" si="2"/>
        <v>17</v>
      </c>
      <c r="H27" s="111">
        <v>7</v>
      </c>
      <c r="I27" s="111"/>
      <c r="J27" s="111">
        <f t="shared" si="0"/>
        <v>7</v>
      </c>
      <c r="K27" s="111">
        <f t="shared" si="1"/>
        <v>12.600000000000001</v>
      </c>
      <c r="L27" s="110" t="str">
        <f t="shared" si="3"/>
        <v>V</v>
      </c>
    </row>
    <row r="28" spans="2:12" ht="12.6" customHeight="1">
      <c r="B28" s="102">
        <v>20</v>
      </c>
      <c r="C28" s="181" t="s">
        <v>549</v>
      </c>
      <c r="D28" s="222" t="s">
        <v>548</v>
      </c>
      <c r="E28" s="111">
        <v>12.5</v>
      </c>
      <c r="F28" s="227"/>
      <c r="G28" s="226">
        <f t="shared" si="2"/>
        <v>12.5</v>
      </c>
      <c r="H28" s="111">
        <v>10.5</v>
      </c>
      <c r="I28" s="111">
        <v>7</v>
      </c>
      <c r="J28" s="111">
        <f t="shared" si="0"/>
        <v>10.5</v>
      </c>
      <c r="K28" s="111">
        <f t="shared" si="1"/>
        <v>11.620000000000001</v>
      </c>
      <c r="L28" s="110" t="str">
        <f t="shared" si="3"/>
        <v>NV</v>
      </c>
    </row>
    <row r="29" spans="2:12" ht="12.6" customHeight="1">
      <c r="B29" s="101">
        <v>21</v>
      </c>
      <c r="C29" s="181" t="s">
        <v>547</v>
      </c>
      <c r="D29" s="222" t="s">
        <v>416</v>
      </c>
      <c r="E29" s="111">
        <v>2</v>
      </c>
      <c r="F29" s="227"/>
      <c r="G29" s="226">
        <f t="shared" si="2"/>
        <v>2</v>
      </c>
      <c r="H29" s="111">
        <v>2.5</v>
      </c>
      <c r="I29" s="111"/>
      <c r="J29" s="111">
        <f t="shared" si="0"/>
        <v>2.5</v>
      </c>
      <c r="K29" s="111">
        <f t="shared" si="1"/>
        <v>2.2200000000000002</v>
      </c>
      <c r="L29" s="110" t="s">
        <v>288</v>
      </c>
    </row>
    <row r="30" spans="2:12" ht="12.6" customHeight="1">
      <c r="B30" s="102">
        <v>22</v>
      </c>
      <c r="C30" s="181" t="s">
        <v>546</v>
      </c>
      <c r="D30" s="222" t="s">
        <v>545</v>
      </c>
      <c r="E30" s="111">
        <v>9.75</v>
      </c>
      <c r="F30" s="227">
        <v>12</v>
      </c>
      <c r="G30" s="226">
        <f t="shared" si="2"/>
        <v>12</v>
      </c>
      <c r="H30" s="111">
        <v>11.25</v>
      </c>
      <c r="I30" s="111">
        <v>5</v>
      </c>
      <c r="J30" s="111">
        <f t="shared" si="0"/>
        <v>11.25</v>
      </c>
      <c r="K30" s="111">
        <f t="shared" si="1"/>
        <v>11.670000000000002</v>
      </c>
      <c r="L30" s="110" t="str">
        <f t="shared" si="3"/>
        <v>NV</v>
      </c>
    </row>
    <row r="31" spans="2:12" ht="12.6" customHeight="1">
      <c r="B31" s="101">
        <v>23</v>
      </c>
      <c r="C31" s="170" t="s">
        <v>544</v>
      </c>
      <c r="D31" s="222" t="s">
        <v>277</v>
      </c>
      <c r="E31" s="111">
        <v>8.875</v>
      </c>
      <c r="F31" s="227">
        <v>11</v>
      </c>
      <c r="G31" s="226">
        <f t="shared" si="2"/>
        <v>11</v>
      </c>
      <c r="H31" s="111">
        <v>3.25</v>
      </c>
      <c r="I31" s="111">
        <v>12</v>
      </c>
      <c r="J31" s="111">
        <f t="shared" si="0"/>
        <v>12</v>
      </c>
      <c r="K31" s="111">
        <f t="shared" si="1"/>
        <v>11.440000000000001</v>
      </c>
      <c r="L31" s="110" t="str">
        <f t="shared" si="3"/>
        <v>NV</v>
      </c>
    </row>
    <row r="32" spans="2:12" ht="12.6" customHeight="1">
      <c r="B32" s="102">
        <v>24</v>
      </c>
      <c r="C32" s="181" t="s">
        <v>543</v>
      </c>
      <c r="D32" s="222" t="s">
        <v>542</v>
      </c>
      <c r="E32" s="111">
        <v>14.25</v>
      </c>
      <c r="F32" s="227"/>
      <c r="G32" s="226">
        <f t="shared" si="2"/>
        <v>14.25</v>
      </c>
      <c r="H32" s="111">
        <v>6</v>
      </c>
      <c r="I32" s="111">
        <v>12</v>
      </c>
      <c r="J32" s="111">
        <f t="shared" si="0"/>
        <v>12</v>
      </c>
      <c r="K32" s="111">
        <f t="shared" si="1"/>
        <v>13.260000000000002</v>
      </c>
      <c r="L32" s="110" t="s">
        <v>605</v>
      </c>
    </row>
    <row r="33" spans="2:12" ht="12.6" customHeight="1">
      <c r="B33" s="101">
        <v>25</v>
      </c>
      <c r="C33" s="184" t="s">
        <v>541</v>
      </c>
      <c r="D33" s="228" t="s">
        <v>367</v>
      </c>
      <c r="E33" s="111">
        <v>2.625</v>
      </c>
      <c r="F33" s="227"/>
      <c r="G33" s="226">
        <f t="shared" si="2"/>
        <v>2.625</v>
      </c>
      <c r="H33" s="111">
        <v>4</v>
      </c>
      <c r="I33" s="111"/>
      <c r="J33" s="111">
        <f t="shared" si="0"/>
        <v>4</v>
      </c>
      <c r="K33" s="111">
        <f t="shared" si="1"/>
        <v>3.2300000000000004</v>
      </c>
      <c r="L33" s="110" t="s">
        <v>288</v>
      </c>
    </row>
    <row r="34" spans="2:12" ht="12.6" customHeight="1">
      <c r="B34" s="102">
        <v>26</v>
      </c>
      <c r="C34" s="181" t="s">
        <v>540</v>
      </c>
      <c r="D34" s="222" t="s">
        <v>528</v>
      </c>
      <c r="E34" s="111">
        <v>7</v>
      </c>
      <c r="F34" s="227">
        <v>12</v>
      </c>
      <c r="G34" s="226">
        <f t="shared" si="2"/>
        <v>12</v>
      </c>
      <c r="H34" s="111">
        <v>5.5</v>
      </c>
      <c r="I34" s="111">
        <v>12</v>
      </c>
      <c r="J34" s="111">
        <f t="shared" si="0"/>
        <v>12</v>
      </c>
      <c r="K34" s="111">
        <f t="shared" si="1"/>
        <v>12</v>
      </c>
      <c r="L34" s="110" t="s">
        <v>605</v>
      </c>
    </row>
    <row r="35" spans="2:12" ht="12.6" customHeight="1">
      <c r="B35" s="101">
        <v>27</v>
      </c>
      <c r="C35" s="181" t="s">
        <v>539</v>
      </c>
      <c r="D35" s="222" t="s">
        <v>538</v>
      </c>
      <c r="E35" s="111">
        <v>10.125</v>
      </c>
      <c r="F35" s="227">
        <v>12</v>
      </c>
      <c r="G35" s="226">
        <f t="shared" si="2"/>
        <v>12</v>
      </c>
      <c r="H35" s="111">
        <v>11.5</v>
      </c>
      <c r="I35" s="111">
        <v>12</v>
      </c>
      <c r="J35" s="111">
        <f t="shared" si="0"/>
        <v>12</v>
      </c>
      <c r="K35" s="111">
        <f t="shared" si="1"/>
        <v>12</v>
      </c>
      <c r="L35" s="110" t="s">
        <v>605</v>
      </c>
    </row>
    <row r="36" spans="2:12" ht="12.6" customHeight="1">
      <c r="B36" s="102">
        <v>28</v>
      </c>
      <c r="C36" s="184" t="s">
        <v>537</v>
      </c>
      <c r="D36" s="228" t="s">
        <v>536</v>
      </c>
      <c r="E36" s="111">
        <v>4.125</v>
      </c>
      <c r="F36" s="227"/>
      <c r="G36" s="226">
        <f t="shared" si="2"/>
        <v>4.125</v>
      </c>
      <c r="H36" s="111">
        <v>4.25</v>
      </c>
      <c r="I36" s="111"/>
      <c r="J36" s="111">
        <f t="shared" si="0"/>
        <v>4.25</v>
      </c>
      <c r="K36" s="111">
        <f t="shared" si="1"/>
        <v>4.18</v>
      </c>
      <c r="L36" s="110" t="s">
        <v>288</v>
      </c>
    </row>
    <row r="37" spans="2:12" ht="12.6" customHeight="1">
      <c r="B37" s="101">
        <v>29</v>
      </c>
      <c r="C37" s="184" t="s">
        <v>535</v>
      </c>
      <c r="D37" s="228" t="s">
        <v>534</v>
      </c>
      <c r="E37" s="111">
        <v>8.875</v>
      </c>
      <c r="F37" s="227">
        <v>12</v>
      </c>
      <c r="G37" s="226">
        <f t="shared" si="2"/>
        <v>12</v>
      </c>
      <c r="H37" s="111">
        <v>4.5</v>
      </c>
      <c r="I37" s="111">
        <v>2</v>
      </c>
      <c r="J37" s="111">
        <f t="shared" si="0"/>
        <v>4.5</v>
      </c>
      <c r="K37" s="111">
        <f t="shared" si="1"/>
        <v>8.7000000000000011</v>
      </c>
      <c r="L37" s="110" t="str">
        <f t="shared" si="3"/>
        <v>NV</v>
      </c>
    </row>
    <row r="38" spans="2:12" ht="12.6" customHeight="1">
      <c r="B38" s="102">
        <v>30</v>
      </c>
      <c r="C38" s="181" t="s">
        <v>533</v>
      </c>
      <c r="D38" s="222" t="s">
        <v>532</v>
      </c>
      <c r="E38" s="111">
        <v>7.5</v>
      </c>
      <c r="F38" s="227"/>
      <c r="G38" s="226">
        <f t="shared" si="2"/>
        <v>7.5</v>
      </c>
      <c r="H38" s="111">
        <v>3</v>
      </c>
      <c r="I38" s="111"/>
      <c r="J38" s="111">
        <f t="shared" si="0"/>
        <v>3</v>
      </c>
      <c r="K38" s="111">
        <f t="shared" si="1"/>
        <v>5.5200000000000005</v>
      </c>
      <c r="L38" s="110" t="s">
        <v>288</v>
      </c>
    </row>
    <row r="39" spans="2:12" ht="12.6" customHeight="1">
      <c r="B39" s="101">
        <v>31</v>
      </c>
      <c r="C39" s="170" t="s">
        <v>531</v>
      </c>
      <c r="D39" s="222" t="s">
        <v>530</v>
      </c>
      <c r="E39" s="111">
        <v>12.75</v>
      </c>
      <c r="F39" s="227"/>
      <c r="G39" s="226">
        <f t="shared" si="2"/>
        <v>12.75</v>
      </c>
      <c r="H39" s="111">
        <v>10.5</v>
      </c>
      <c r="I39" s="111">
        <v>12</v>
      </c>
      <c r="J39" s="111">
        <f t="shared" si="0"/>
        <v>12</v>
      </c>
      <c r="K39" s="111">
        <f t="shared" si="1"/>
        <v>12.420000000000002</v>
      </c>
      <c r="L39" s="110" t="s">
        <v>605</v>
      </c>
    </row>
    <row r="40" spans="2:12" ht="12.6" customHeight="1">
      <c r="B40" s="102">
        <v>32</v>
      </c>
      <c r="C40" s="181" t="s">
        <v>529</v>
      </c>
      <c r="D40" s="222" t="s">
        <v>528</v>
      </c>
      <c r="E40" s="111">
        <v>4.625</v>
      </c>
      <c r="F40" s="227"/>
      <c r="G40" s="226">
        <f t="shared" si="2"/>
        <v>4.625</v>
      </c>
      <c r="H40" s="111">
        <v>1.5</v>
      </c>
      <c r="I40" s="111"/>
      <c r="J40" s="111">
        <f t="shared" si="0"/>
        <v>1.5</v>
      </c>
      <c r="K40" s="111">
        <f t="shared" si="1"/>
        <v>3.2500000000000004</v>
      </c>
      <c r="L40" s="110" t="s">
        <v>288</v>
      </c>
    </row>
    <row r="41" spans="2:12" ht="12.6" customHeight="1">
      <c r="B41" s="101">
        <v>33</v>
      </c>
      <c r="C41" s="181" t="s">
        <v>527</v>
      </c>
      <c r="D41" s="222" t="s">
        <v>526</v>
      </c>
      <c r="E41" s="111">
        <v>11.375</v>
      </c>
      <c r="F41" s="227">
        <v>12</v>
      </c>
      <c r="G41" s="226">
        <f t="shared" si="2"/>
        <v>12</v>
      </c>
      <c r="H41" s="111">
        <v>6.5</v>
      </c>
      <c r="I41" s="111">
        <v>12</v>
      </c>
      <c r="J41" s="111">
        <f t="shared" si="0"/>
        <v>12</v>
      </c>
      <c r="K41" s="111">
        <f t="shared" si="1"/>
        <v>12</v>
      </c>
      <c r="L41" s="110" t="s">
        <v>605</v>
      </c>
    </row>
    <row r="42" spans="2:12" ht="12.6" customHeight="1">
      <c r="B42" s="102">
        <v>34</v>
      </c>
      <c r="C42" s="170" t="s">
        <v>525</v>
      </c>
      <c r="D42" s="222" t="s">
        <v>514</v>
      </c>
      <c r="E42" s="111">
        <v>16.25</v>
      </c>
      <c r="F42" s="227"/>
      <c r="G42" s="226">
        <f t="shared" si="2"/>
        <v>16.25</v>
      </c>
      <c r="H42" s="111">
        <v>16.75</v>
      </c>
      <c r="I42" s="111"/>
      <c r="J42" s="111">
        <f t="shared" si="0"/>
        <v>16.75</v>
      </c>
      <c r="K42" s="111">
        <f t="shared" si="1"/>
        <v>16.470000000000002</v>
      </c>
      <c r="L42" s="110" t="str">
        <f t="shared" si="3"/>
        <v>V</v>
      </c>
    </row>
    <row r="43" spans="2:12" ht="12.6" customHeight="1">
      <c r="B43" s="101">
        <v>35</v>
      </c>
      <c r="C43" s="181" t="s">
        <v>524</v>
      </c>
      <c r="D43" s="222" t="s">
        <v>105</v>
      </c>
      <c r="E43" s="111">
        <v>7.125</v>
      </c>
      <c r="F43" s="227">
        <v>11</v>
      </c>
      <c r="G43" s="226">
        <f t="shared" si="2"/>
        <v>11</v>
      </c>
      <c r="H43" s="111">
        <v>12.5</v>
      </c>
      <c r="I43" s="111"/>
      <c r="J43" s="111">
        <f t="shared" si="0"/>
        <v>12.5</v>
      </c>
      <c r="K43" s="111">
        <f t="shared" si="1"/>
        <v>11.66</v>
      </c>
      <c r="L43" s="110" t="str">
        <f t="shared" si="3"/>
        <v>NV</v>
      </c>
    </row>
    <row r="44" spans="2:12" ht="12.6" customHeight="1">
      <c r="B44" s="102">
        <v>36</v>
      </c>
      <c r="C44" s="181" t="s">
        <v>523</v>
      </c>
      <c r="D44" s="222" t="s">
        <v>522</v>
      </c>
      <c r="E44" s="111">
        <v>6.375</v>
      </c>
      <c r="F44" s="227">
        <v>12</v>
      </c>
      <c r="G44" s="226">
        <f t="shared" si="2"/>
        <v>12</v>
      </c>
      <c r="H44" s="111">
        <v>9</v>
      </c>
      <c r="I44" s="111">
        <v>12</v>
      </c>
      <c r="J44" s="111">
        <f t="shared" si="0"/>
        <v>12</v>
      </c>
      <c r="K44" s="111">
        <f t="shared" si="1"/>
        <v>12</v>
      </c>
      <c r="L44" s="110" t="s">
        <v>605</v>
      </c>
    </row>
    <row r="45" spans="2:12" ht="12.6" customHeight="1">
      <c r="B45" s="101">
        <v>37</v>
      </c>
      <c r="C45" s="170" t="s">
        <v>521</v>
      </c>
      <c r="D45" s="222" t="s">
        <v>491</v>
      </c>
      <c r="E45" s="111">
        <v>15.125</v>
      </c>
      <c r="F45" s="227"/>
      <c r="G45" s="226">
        <f t="shared" si="2"/>
        <v>15.125</v>
      </c>
      <c r="H45" s="111">
        <v>16.25</v>
      </c>
      <c r="I45" s="111"/>
      <c r="J45" s="111">
        <f t="shared" si="0"/>
        <v>16.25</v>
      </c>
      <c r="K45" s="111">
        <f t="shared" si="1"/>
        <v>15.620000000000001</v>
      </c>
      <c r="L45" s="110" t="str">
        <f t="shared" si="3"/>
        <v>V</v>
      </c>
    </row>
    <row r="46" spans="2:12" ht="12.6" customHeight="1">
      <c r="B46" s="102">
        <v>38</v>
      </c>
      <c r="C46" s="184" t="s">
        <v>520</v>
      </c>
      <c r="D46" s="228" t="s">
        <v>355</v>
      </c>
      <c r="E46" s="111">
        <v>13.375</v>
      </c>
      <c r="F46" s="227"/>
      <c r="G46" s="226">
        <f t="shared" si="2"/>
        <v>13.375</v>
      </c>
      <c r="H46" s="111">
        <v>8.75</v>
      </c>
      <c r="I46" s="111">
        <v>11</v>
      </c>
      <c r="J46" s="111">
        <f t="shared" si="0"/>
        <v>11</v>
      </c>
      <c r="K46" s="111">
        <f t="shared" si="1"/>
        <v>12.330000000000002</v>
      </c>
      <c r="L46" s="110" t="s">
        <v>605</v>
      </c>
    </row>
    <row r="47" spans="2:12" ht="12.6" customHeight="1">
      <c r="B47" s="101">
        <v>39</v>
      </c>
      <c r="C47" s="181" t="s">
        <v>519</v>
      </c>
      <c r="D47" s="222" t="s">
        <v>518</v>
      </c>
      <c r="E47" s="111">
        <v>10.375</v>
      </c>
      <c r="F47" s="227">
        <v>12</v>
      </c>
      <c r="G47" s="226">
        <f t="shared" si="2"/>
        <v>12</v>
      </c>
      <c r="H47" s="111">
        <v>11.5</v>
      </c>
      <c r="I47" s="111">
        <v>0</v>
      </c>
      <c r="J47" s="111">
        <f t="shared" si="0"/>
        <v>11.5</v>
      </c>
      <c r="K47" s="111">
        <f t="shared" si="1"/>
        <v>11.780000000000001</v>
      </c>
      <c r="L47" s="110" t="str">
        <f t="shared" si="3"/>
        <v>NV</v>
      </c>
    </row>
    <row r="48" spans="2:12" ht="12.6" customHeight="1">
      <c r="B48" s="102">
        <v>40</v>
      </c>
      <c r="C48" s="170" t="s">
        <v>517</v>
      </c>
      <c r="D48" s="222" t="s">
        <v>516</v>
      </c>
      <c r="E48" s="111">
        <v>7.375</v>
      </c>
      <c r="F48" s="227">
        <v>12</v>
      </c>
      <c r="G48" s="226">
        <f t="shared" si="2"/>
        <v>12</v>
      </c>
      <c r="H48" s="111">
        <v>4.25</v>
      </c>
      <c r="I48" s="111">
        <v>12</v>
      </c>
      <c r="J48" s="111">
        <f t="shared" si="0"/>
        <v>12</v>
      </c>
      <c r="K48" s="111">
        <f t="shared" si="1"/>
        <v>12</v>
      </c>
      <c r="L48" s="110" t="s">
        <v>605</v>
      </c>
    </row>
    <row r="49" spans="2:12" ht="12.6" customHeight="1">
      <c r="B49" s="101">
        <v>41</v>
      </c>
      <c r="C49" s="170" t="s">
        <v>515</v>
      </c>
      <c r="D49" s="222" t="s">
        <v>514</v>
      </c>
      <c r="E49" s="111">
        <v>14.375</v>
      </c>
      <c r="F49" s="227"/>
      <c r="G49" s="226">
        <f t="shared" si="2"/>
        <v>14.375</v>
      </c>
      <c r="H49" s="111">
        <v>13.5</v>
      </c>
      <c r="I49" s="111"/>
      <c r="J49" s="111">
        <f t="shared" si="0"/>
        <v>13.5</v>
      </c>
      <c r="K49" s="111">
        <f t="shared" si="1"/>
        <v>13.990000000000002</v>
      </c>
      <c r="L49" s="110" t="str">
        <f t="shared" si="3"/>
        <v>V</v>
      </c>
    </row>
    <row r="50" spans="2:12" ht="12.6" customHeight="1">
      <c r="B50" s="102">
        <v>42</v>
      </c>
      <c r="C50" s="170" t="s">
        <v>513</v>
      </c>
      <c r="D50" s="222" t="s">
        <v>309</v>
      </c>
      <c r="E50" s="111">
        <v>16.625</v>
      </c>
      <c r="F50" s="227"/>
      <c r="G50" s="226">
        <f t="shared" si="2"/>
        <v>16.625</v>
      </c>
      <c r="H50" s="111">
        <v>11.5</v>
      </c>
      <c r="I50" s="111"/>
      <c r="J50" s="111">
        <f t="shared" si="0"/>
        <v>11.5</v>
      </c>
      <c r="K50" s="111">
        <f t="shared" si="1"/>
        <v>14.370000000000001</v>
      </c>
      <c r="L50" s="110" t="str">
        <f t="shared" si="3"/>
        <v>V</v>
      </c>
    </row>
    <row r="51" spans="2:12" ht="12.6" customHeight="1">
      <c r="B51" s="101">
        <v>43</v>
      </c>
      <c r="C51" s="181" t="s">
        <v>512</v>
      </c>
      <c r="D51" s="222" t="s">
        <v>386</v>
      </c>
      <c r="E51" s="111">
        <v>9</v>
      </c>
      <c r="F51" s="227">
        <v>12</v>
      </c>
      <c r="G51" s="226">
        <f t="shared" si="2"/>
        <v>12</v>
      </c>
      <c r="H51" s="111">
        <v>7.25</v>
      </c>
      <c r="I51" s="111">
        <v>12</v>
      </c>
      <c r="J51" s="111">
        <f t="shared" si="0"/>
        <v>12</v>
      </c>
      <c r="K51" s="111">
        <f t="shared" si="1"/>
        <v>12</v>
      </c>
      <c r="L51" s="110" t="s">
        <v>605</v>
      </c>
    </row>
    <row r="52" spans="2:12" ht="12.6" customHeight="1">
      <c r="B52" s="102">
        <v>44</v>
      </c>
      <c r="C52" s="170" t="s">
        <v>511</v>
      </c>
      <c r="D52" s="222" t="s">
        <v>510</v>
      </c>
      <c r="E52" s="111">
        <v>14.875</v>
      </c>
      <c r="F52" s="227"/>
      <c r="G52" s="226">
        <f t="shared" si="2"/>
        <v>14.875</v>
      </c>
      <c r="H52" s="111">
        <v>16</v>
      </c>
      <c r="I52" s="111"/>
      <c r="J52" s="111">
        <f t="shared" si="0"/>
        <v>16</v>
      </c>
      <c r="K52" s="111">
        <f t="shared" si="1"/>
        <v>15.370000000000001</v>
      </c>
      <c r="L52" s="110" t="str">
        <f t="shared" si="3"/>
        <v>V</v>
      </c>
    </row>
    <row r="53" spans="2:12" ht="12.6" customHeight="1">
      <c r="B53" s="101">
        <v>45</v>
      </c>
      <c r="C53" s="181" t="s">
        <v>509</v>
      </c>
      <c r="D53" s="222" t="s">
        <v>508</v>
      </c>
      <c r="E53" s="111">
        <v>12.125</v>
      </c>
      <c r="F53" s="227"/>
      <c r="G53" s="226">
        <f t="shared" si="2"/>
        <v>12.125</v>
      </c>
      <c r="H53" s="111">
        <v>9</v>
      </c>
      <c r="I53" s="111">
        <v>9</v>
      </c>
      <c r="J53" s="111">
        <f t="shared" si="0"/>
        <v>9</v>
      </c>
      <c r="K53" s="111">
        <f t="shared" si="1"/>
        <v>10.75</v>
      </c>
      <c r="L53" s="110" t="str">
        <f t="shared" si="3"/>
        <v>NV</v>
      </c>
    </row>
    <row r="54" spans="2:12" ht="12.6" customHeight="1">
      <c r="B54" s="102">
        <v>46</v>
      </c>
      <c r="C54" s="170" t="s">
        <v>507</v>
      </c>
      <c r="D54" s="222" t="s">
        <v>277</v>
      </c>
      <c r="E54" s="111">
        <v>16.125</v>
      </c>
      <c r="F54" s="227"/>
      <c r="G54" s="226">
        <f t="shared" si="2"/>
        <v>16.125</v>
      </c>
      <c r="H54" s="111">
        <v>17</v>
      </c>
      <c r="I54" s="111"/>
      <c r="J54" s="111">
        <f t="shared" si="0"/>
        <v>17</v>
      </c>
      <c r="K54" s="111">
        <f t="shared" si="1"/>
        <v>16.510000000000002</v>
      </c>
      <c r="L54" s="110" t="str">
        <f t="shared" si="3"/>
        <v>V</v>
      </c>
    </row>
    <row r="55" spans="2:12" ht="12.6" customHeight="1">
      <c r="B55" s="101">
        <v>47</v>
      </c>
      <c r="C55" s="181" t="s">
        <v>506</v>
      </c>
      <c r="D55" s="222" t="s">
        <v>505</v>
      </c>
      <c r="E55" s="111">
        <v>11.875</v>
      </c>
      <c r="F55" s="227"/>
      <c r="G55" s="226">
        <f t="shared" si="2"/>
        <v>11.875</v>
      </c>
      <c r="H55" s="111">
        <v>12.5</v>
      </c>
      <c r="I55" s="111"/>
      <c r="J55" s="111">
        <f t="shared" si="0"/>
        <v>12.5</v>
      </c>
      <c r="K55" s="111">
        <f t="shared" si="1"/>
        <v>12.15</v>
      </c>
      <c r="L55" s="110" t="str">
        <f t="shared" si="3"/>
        <v>V</v>
      </c>
    </row>
    <row r="56" spans="2:12" ht="12.6" customHeight="1">
      <c r="B56" s="102">
        <v>48</v>
      </c>
      <c r="C56" s="181" t="s">
        <v>504</v>
      </c>
      <c r="D56" s="222" t="s">
        <v>277</v>
      </c>
      <c r="E56" s="112">
        <v>9.25</v>
      </c>
      <c r="F56" s="227">
        <v>12</v>
      </c>
      <c r="G56" s="226">
        <f t="shared" si="2"/>
        <v>12</v>
      </c>
      <c r="H56" s="111">
        <v>13</v>
      </c>
      <c r="I56" s="111"/>
      <c r="J56" s="111">
        <f t="shared" si="0"/>
        <v>13</v>
      </c>
      <c r="K56" s="111">
        <f t="shared" si="1"/>
        <v>12.440000000000001</v>
      </c>
      <c r="L56" s="110" t="s">
        <v>605</v>
      </c>
    </row>
    <row r="57" spans="2:12" ht="12.6" customHeight="1">
      <c r="B57" s="101">
        <v>49</v>
      </c>
      <c r="C57" s="181" t="s">
        <v>503</v>
      </c>
      <c r="D57" s="222" t="s">
        <v>502</v>
      </c>
      <c r="E57" s="112">
        <v>5.25</v>
      </c>
      <c r="F57" s="227"/>
      <c r="G57" s="226">
        <f t="shared" si="2"/>
        <v>5.25</v>
      </c>
      <c r="H57" s="111">
        <v>5.75</v>
      </c>
      <c r="I57" s="111"/>
      <c r="J57" s="111">
        <f t="shared" si="0"/>
        <v>5.75</v>
      </c>
      <c r="K57" s="111">
        <f t="shared" si="1"/>
        <v>5.4700000000000006</v>
      </c>
      <c r="L57" s="110" t="s">
        <v>288</v>
      </c>
    </row>
    <row r="58" spans="2:12" ht="12.6" customHeight="1">
      <c r="B58" s="102">
        <v>50</v>
      </c>
      <c r="C58" s="221" t="s">
        <v>501</v>
      </c>
      <c r="D58" s="231" t="s">
        <v>500</v>
      </c>
      <c r="E58" s="112">
        <v>12</v>
      </c>
      <c r="F58" s="227"/>
      <c r="G58" s="226">
        <f t="shared" si="2"/>
        <v>12</v>
      </c>
      <c r="H58" s="111">
        <v>9</v>
      </c>
      <c r="I58" s="111">
        <v>12</v>
      </c>
      <c r="J58" s="111">
        <f t="shared" si="0"/>
        <v>12</v>
      </c>
      <c r="K58" s="111">
        <f t="shared" si="1"/>
        <v>12</v>
      </c>
      <c r="L58" s="110" t="s">
        <v>605</v>
      </c>
    </row>
    <row r="59" spans="2:12" ht="12.6" customHeight="1">
      <c r="B59" s="101">
        <v>51</v>
      </c>
      <c r="C59" s="181" t="s">
        <v>499</v>
      </c>
      <c r="D59" s="222" t="s">
        <v>398</v>
      </c>
      <c r="E59" s="112">
        <v>5.625</v>
      </c>
      <c r="F59" s="227">
        <v>9</v>
      </c>
      <c r="G59" s="226">
        <f t="shared" si="2"/>
        <v>9</v>
      </c>
      <c r="H59" s="111">
        <v>7</v>
      </c>
      <c r="I59" s="111">
        <v>1</v>
      </c>
      <c r="J59" s="111">
        <f t="shared" si="0"/>
        <v>7</v>
      </c>
      <c r="K59" s="111">
        <f t="shared" si="1"/>
        <v>8.120000000000001</v>
      </c>
      <c r="L59" s="110" t="str">
        <f t="shared" si="3"/>
        <v>NV</v>
      </c>
    </row>
    <row r="60" spans="2:12" ht="12" customHeight="1">
      <c r="B60" s="102">
        <v>52</v>
      </c>
      <c r="C60" s="170" t="s">
        <v>498</v>
      </c>
      <c r="D60" s="222" t="s">
        <v>361</v>
      </c>
      <c r="E60" s="112">
        <v>12</v>
      </c>
      <c r="F60" s="227"/>
      <c r="G60" s="226">
        <f t="shared" si="2"/>
        <v>12</v>
      </c>
      <c r="H60" s="111">
        <v>9</v>
      </c>
      <c r="I60" s="111">
        <v>0</v>
      </c>
      <c r="J60" s="111">
        <f t="shared" si="0"/>
        <v>9</v>
      </c>
      <c r="K60" s="111">
        <f t="shared" si="1"/>
        <v>10.68</v>
      </c>
      <c r="L60" s="110" t="str">
        <f t="shared" si="3"/>
        <v>NV</v>
      </c>
    </row>
    <row r="61" spans="2:12" ht="12" customHeight="1">
      <c r="B61" s="101">
        <v>53</v>
      </c>
      <c r="C61" s="170" t="s">
        <v>497</v>
      </c>
      <c r="D61" s="222" t="s">
        <v>133</v>
      </c>
      <c r="E61" s="112">
        <v>14.875</v>
      </c>
      <c r="F61" s="227"/>
      <c r="G61" s="226">
        <f t="shared" si="2"/>
        <v>14.875</v>
      </c>
      <c r="H61" s="111">
        <v>11</v>
      </c>
      <c r="I61" s="111"/>
      <c r="J61" s="111">
        <f t="shared" si="0"/>
        <v>11</v>
      </c>
      <c r="K61" s="111">
        <f t="shared" si="1"/>
        <v>13.17</v>
      </c>
      <c r="L61" s="110" t="str">
        <f t="shared" si="3"/>
        <v>V</v>
      </c>
    </row>
    <row r="62" spans="2:12" ht="12" customHeight="1">
      <c r="B62" s="102">
        <v>54</v>
      </c>
      <c r="C62" s="170" t="s">
        <v>496</v>
      </c>
      <c r="D62" s="222" t="s">
        <v>495</v>
      </c>
      <c r="E62" s="112">
        <v>13</v>
      </c>
      <c r="F62" s="227"/>
      <c r="G62" s="226">
        <f t="shared" si="2"/>
        <v>13</v>
      </c>
      <c r="H62" s="111">
        <v>12</v>
      </c>
      <c r="I62" s="111"/>
      <c r="J62" s="111">
        <f t="shared" si="0"/>
        <v>12</v>
      </c>
      <c r="K62" s="111">
        <f t="shared" si="1"/>
        <v>12.560000000000002</v>
      </c>
      <c r="L62" s="110" t="str">
        <f t="shared" si="3"/>
        <v>V</v>
      </c>
    </row>
    <row r="63" spans="2:12" ht="12" customHeight="1">
      <c r="B63" s="101">
        <v>55</v>
      </c>
      <c r="C63" s="181" t="s">
        <v>494</v>
      </c>
      <c r="D63" s="222" t="s">
        <v>493</v>
      </c>
      <c r="E63" s="112">
        <v>7.125</v>
      </c>
      <c r="F63" s="227">
        <v>12</v>
      </c>
      <c r="G63" s="226">
        <f t="shared" si="2"/>
        <v>12</v>
      </c>
      <c r="H63" s="111">
        <v>5.5</v>
      </c>
      <c r="I63" s="111">
        <v>10</v>
      </c>
      <c r="J63" s="111">
        <f t="shared" si="0"/>
        <v>10</v>
      </c>
      <c r="K63" s="111">
        <f t="shared" si="1"/>
        <v>11.120000000000001</v>
      </c>
      <c r="L63" s="110" t="str">
        <f t="shared" si="3"/>
        <v>NV</v>
      </c>
    </row>
    <row r="64" spans="2:12" ht="12" customHeight="1">
      <c r="B64" s="102">
        <v>56</v>
      </c>
      <c r="C64" s="184" t="s">
        <v>492</v>
      </c>
      <c r="D64" s="228" t="s">
        <v>491</v>
      </c>
      <c r="E64" s="112">
        <v>9.5</v>
      </c>
      <c r="F64" s="227">
        <v>12</v>
      </c>
      <c r="G64" s="226">
        <f t="shared" si="2"/>
        <v>12</v>
      </c>
      <c r="H64" s="111">
        <v>8.5</v>
      </c>
      <c r="I64" s="111">
        <v>6</v>
      </c>
      <c r="J64" s="111">
        <f t="shared" si="0"/>
        <v>8.5</v>
      </c>
      <c r="K64" s="111">
        <f t="shared" si="1"/>
        <v>10.46</v>
      </c>
      <c r="L64" s="110" t="str">
        <f t="shared" si="3"/>
        <v>NV</v>
      </c>
    </row>
    <row r="65" spans="2:12" ht="12" customHeight="1">
      <c r="B65" s="101">
        <v>57</v>
      </c>
      <c r="C65" s="170" t="s">
        <v>490</v>
      </c>
      <c r="D65" s="222" t="s">
        <v>133</v>
      </c>
      <c r="E65" s="112">
        <v>13.625</v>
      </c>
      <c r="F65" s="227"/>
      <c r="G65" s="226">
        <f t="shared" si="2"/>
        <v>13.625</v>
      </c>
      <c r="H65" s="111">
        <v>10.25</v>
      </c>
      <c r="I65" s="111"/>
      <c r="J65" s="111">
        <f t="shared" si="0"/>
        <v>10.25</v>
      </c>
      <c r="K65" s="111">
        <f t="shared" si="1"/>
        <v>12.14</v>
      </c>
      <c r="L65" s="110" t="str">
        <f t="shared" si="3"/>
        <v>V</v>
      </c>
    </row>
    <row r="66" spans="2:12" ht="12" customHeight="1">
      <c r="B66" s="102">
        <v>58</v>
      </c>
      <c r="C66" s="188" t="s">
        <v>489</v>
      </c>
      <c r="D66" s="190" t="s">
        <v>488</v>
      </c>
      <c r="E66" s="112">
        <v>13.375</v>
      </c>
      <c r="F66" s="227"/>
      <c r="G66" s="226">
        <f t="shared" si="2"/>
        <v>13.375</v>
      </c>
      <c r="H66" s="111">
        <v>10</v>
      </c>
      <c r="I66" s="111">
        <v>8.5</v>
      </c>
      <c r="J66" s="111">
        <f t="shared" si="0"/>
        <v>10</v>
      </c>
      <c r="K66" s="111">
        <f t="shared" si="1"/>
        <v>11.89</v>
      </c>
      <c r="L66" s="110" t="str">
        <f t="shared" si="3"/>
        <v>NV</v>
      </c>
    </row>
    <row r="67" spans="2:12" ht="12" customHeight="1">
      <c r="B67" s="101">
        <v>59</v>
      </c>
      <c r="C67" s="170" t="s">
        <v>487</v>
      </c>
      <c r="D67" s="222" t="s">
        <v>133</v>
      </c>
      <c r="E67" s="112">
        <v>15</v>
      </c>
      <c r="F67" s="227"/>
      <c r="G67" s="226">
        <f t="shared" si="2"/>
        <v>15</v>
      </c>
      <c r="H67" s="111">
        <v>13</v>
      </c>
      <c r="I67" s="111"/>
      <c r="J67" s="111">
        <f t="shared" si="0"/>
        <v>13</v>
      </c>
      <c r="K67" s="111">
        <f t="shared" si="1"/>
        <v>14.120000000000001</v>
      </c>
      <c r="L67" s="110" t="str">
        <f t="shared" si="3"/>
        <v>V</v>
      </c>
    </row>
    <row r="68" spans="2:12" ht="12" customHeight="1">
      <c r="B68" s="102">
        <v>60</v>
      </c>
      <c r="C68" s="181" t="s">
        <v>486</v>
      </c>
      <c r="D68" s="222" t="s">
        <v>485</v>
      </c>
      <c r="E68" s="112">
        <v>10.375</v>
      </c>
      <c r="F68" s="227">
        <v>11.75</v>
      </c>
      <c r="G68" s="226">
        <f t="shared" si="2"/>
        <v>11.75</v>
      </c>
      <c r="H68" s="111">
        <v>9</v>
      </c>
      <c r="I68" s="111">
        <v>12</v>
      </c>
      <c r="J68" s="111">
        <f t="shared" si="0"/>
        <v>12</v>
      </c>
      <c r="K68" s="111">
        <f t="shared" si="1"/>
        <v>11.860000000000001</v>
      </c>
      <c r="L68" s="110" t="str">
        <f t="shared" si="3"/>
        <v>NV</v>
      </c>
    </row>
    <row r="69" spans="2:12" ht="12" customHeight="1">
      <c r="B69" s="101">
        <v>61</v>
      </c>
      <c r="C69" s="181" t="s">
        <v>484</v>
      </c>
      <c r="D69" s="222" t="s">
        <v>402</v>
      </c>
      <c r="E69" s="112">
        <v>9.125</v>
      </c>
      <c r="F69" s="227">
        <v>12</v>
      </c>
      <c r="G69" s="226">
        <f t="shared" si="2"/>
        <v>12</v>
      </c>
      <c r="H69" s="111">
        <v>10.5</v>
      </c>
      <c r="I69" s="111">
        <v>12</v>
      </c>
      <c r="J69" s="111">
        <f t="shared" si="0"/>
        <v>12</v>
      </c>
      <c r="K69" s="111">
        <f t="shared" si="1"/>
        <v>12</v>
      </c>
      <c r="L69" s="110" t="s">
        <v>605</v>
      </c>
    </row>
    <row r="70" spans="2:12" ht="12" customHeight="1">
      <c r="B70" s="102">
        <v>62</v>
      </c>
      <c r="C70" s="181" t="s">
        <v>483</v>
      </c>
      <c r="D70" s="222" t="s">
        <v>373</v>
      </c>
      <c r="E70" s="112">
        <v>15.625</v>
      </c>
      <c r="F70" s="227"/>
      <c r="G70" s="226">
        <f xml:space="preserve"> MAX(E70,F70)</f>
        <v>15.625</v>
      </c>
      <c r="H70" s="111">
        <v>14.5</v>
      </c>
      <c r="I70" s="111"/>
      <c r="J70" s="111">
        <f t="shared" si="0"/>
        <v>14.5</v>
      </c>
      <c r="K70" s="111">
        <f t="shared" si="1"/>
        <v>15.129999999999999</v>
      </c>
      <c r="L70" s="110" t="str">
        <f t="shared" ref="L70:L133" si="4">IF(K70&gt;=12,"V","NV")</f>
        <v>V</v>
      </c>
    </row>
    <row r="71" spans="2:12" ht="12" customHeight="1">
      <c r="B71" s="101">
        <v>63</v>
      </c>
      <c r="C71" s="170" t="s">
        <v>482</v>
      </c>
      <c r="D71" s="222" t="s">
        <v>481</v>
      </c>
      <c r="E71" s="112">
        <v>14</v>
      </c>
      <c r="F71" s="227"/>
      <c r="G71" s="226">
        <f t="shared" si="2"/>
        <v>14</v>
      </c>
      <c r="H71" s="111">
        <v>10</v>
      </c>
      <c r="I71" s="111"/>
      <c r="J71" s="111">
        <f t="shared" si="0"/>
        <v>10</v>
      </c>
      <c r="K71" s="111">
        <f t="shared" si="1"/>
        <v>12.240000000000002</v>
      </c>
      <c r="L71" s="110" t="str">
        <f t="shared" si="4"/>
        <v>V</v>
      </c>
    </row>
    <row r="72" spans="2:12" ht="12" customHeight="1">
      <c r="B72" s="102">
        <v>64</v>
      </c>
      <c r="C72" s="184" t="s">
        <v>480</v>
      </c>
      <c r="D72" s="228" t="s">
        <v>479</v>
      </c>
      <c r="E72" s="112">
        <v>4.75</v>
      </c>
      <c r="F72" s="227"/>
      <c r="G72" s="226">
        <f t="shared" si="2"/>
        <v>4.75</v>
      </c>
      <c r="H72" s="111">
        <v>4.5</v>
      </c>
      <c r="I72" s="111"/>
      <c r="J72" s="111">
        <f t="shared" si="0"/>
        <v>4.5</v>
      </c>
      <c r="K72" s="111">
        <f t="shared" si="1"/>
        <v>4.6400000000000006</v>
      </c>
      <c r="L72" s="110" t="s">
        <v>288</v>
      </c>
    </row>
    <row r="73" spans="2:12" ht="12" customHeight="1">
      <c r="B73" s="101">
        <v>65</v>
      </c>
      <c r="C73" s="181" t="s">
        <v>478</v>
      </c>
      <c r="D73" s="222" t="s">
        <v>477</v>
      </c>
      <c r="E73" s="112">
        <v>5.875</v>
      </c>
      <c r="F73" s="227"/>
      <c r="G73" s="226">
        <f t="shared" si="2"/>
        <v>5.875</v>
      </c>
      <c r="H73" s="111">
        <v>4.25</v>
      </c>
      <c r="I73" s="111"/>
      <c r="J73" s="111">
        <f t="shared" ref="J73:J136" si="5">MAX(H73,I73)</f>
        <v>4.25</v>
      </c>
      <c r="K73" s="111">
        <f t="shared" ref="K73:K136" si="6">G73*0.56+J73*0.44</f>
        <v>5.16</v>
      </c>
      <c r="L73" s="110" t="s">
        <v>288</v>
      </c>
    </row>
    <row r="74" spans="2:12" ht="12" customHeight="1">
      <c r="B74" s="102">
        <v>66</v>
      </c>
      <c r="C74" s="181" t="s">
        <v>476</v>
      </c>
      <c r="D74" s="222" t="s">
        <v>277</v>
      </c>
      <c r="E74" s="112">
        <v>14.75</v>
      </c>
      <c r="F74" s="227"/>
      <c r="G74" s="226">
        <f t="shared" ref="G74:G137" si="7" xml:space="preserve"> MAX(E74,F74)</f>
        <v>14.75</v>
      </c>
      <c r="H74" s="111">
        <v>13.25</v>
      </c>
      <c r="I74" s="111"/>
      <c r="J74" s="111">
        <f t="shared" si="5"/>
        <v>13.25</v>
      </c>
      <c r="K74" s="111">
        <f t="shared" si="6"/>
        <v>14.090000000000002</v>
      </c>
      <c r="L74" s="110" t="str">
        <f t="shared" si="4"/>
        <v>V</v>
      </c>
    </row>
    <row r="75" spans="2:12" ht="12" customHeight="1">
      <c r="B75" s="101">
        <v>67</v>
      </c>
      <c r="C75" s="181" t="s">
        <v>475</v>
      </c>
      <c r="D75" s="222" t="s">
        <v>277</v>
      </c>
      <c r="E75" s="112">
        <v>14.25</v>
      </c>
      <c r="F75" s="227"/>
      <c r="G75" s="226">
        <f t="shared" si="7"/>
        <v>14.25</v>
      </c>
      <c r="H75" s="111">
        <v>13.75</v>
      </c>
      <c r="I75" s="111"/>
      <c r="J75" s="111">
        <f t="shared" si="5"/>
        <v>13.75</v>
      </c>
      <c r="K75" s="111">
        <f t="shared" si="6"/>
        <v>14.030000000000001</v>
      </c>
      <c r="L75" s="110" t="str">
        <f t="shared" si="4"/>
        <v>V</v>
      </c>
    </row>
    <row r="76" spans="2:12" ht="12" customHeight="1">
      <c r="B76" s="102">
        <v>68</v>
      </c>
      <c r="C76" s="170" t="s">
        <v>474</v>
      </c>
      <c r="D76" s="222" t="s">
        <v>473</v>
      </c>
      <c r="E76" s="112">
        <v>14</v>
      </c>
      <c r="F76" s="227"/>
      <c r="G76" s="226">
        <f t="shared" si="7"/>
        <v>14</v>
      </c>
      <c r="H76" s="111">
        <v>13.25</v>
      </c>
      <c r="I76" s="111"/>
      <c r="J76" s="111">
        <f t="shared" si="5"/>
        <v>13.25</v>
      </c>
      <c r="K76" s="111">
        <f t="shared" si="6"/>
        <v>13.670000000000002</v>
      </c>
      <c r="L76" s="110" t="str">
        <f t="shared" si="4"/>
        <v>V</v>
      </c>
    </row>
    <row r="77" spans="2:12" ht="12" customHeight="1">
      <c r="B77" s="101">
        <v>69</v>
      </c>
      <c r="C77" s="181" t="s">
        <v>472</v>
      </c>
      <c r="D77" s="222" t="s">
        <v>187</v>
      </c>
      <c r="E77" s="112">
        <v>14.5</v>
      </c>
      <c r="F77" s="227"/>
      <c r="G77" s="226">
        <f t="shared" si="7"/>
        <v>14.5</v>
      </c>
      <c r="H77" s="111">
        <v>16.5</v>
      </c>
      <c r="I77" s="111"/>
      <c r="J77" s="111">
        <f t="shared" si="5"/>
        <v>16.5</v>
      </c>
      <c r="K77" s="111">
        <f t="shared" si="6"/>
        <v>15.38</v>
      </c>
      <c r="L77" s="110" t="str">
        <f t="shared" si="4"/>
        <v>V</v>
      </c>
    </row>
    <row r="78" spans="2:12" ht="12" customHeight="1">
      <c r="B78" s="102">
        <v>70</v>
      </c>
      <c r="C78" s="170" t="s">
        <v>471</v>
      </c>
      <c r="D78" s="222" t="s">
        <v>207</v>
      </c>
      <c r="E78" s="112">
        <v>10.5</v>
      </c>
      <c r="F78" s="227">
        <v>12</v>
      </c>
      <c r="G78" s="226">
        <f t="shared" si="7"/>
        <v>12</v>
      </c>
      <c r="H78" s="111">
        <v>10.5</v>
      </c>
      <c r="I78" s="111">
        <v>12</v>
      </c>
      <c r="J78" s="111">
        <f t="shared" si="5"/>
        <v>12</v>
      </c>
      <c r="K78" s="111">
        <f t="shared" si="6"/>
        <v>12</v>
      </c>
      <c r="L78" s="110" t="s">
        <v>605</v>
      </c>
    </row>
    <row r="79" spans="2:12" ht="12" customHeight="1">
      <c r="B79" s="101">
        <v>71</v>
      </c>
      <c r="C79" s="181" t="s">
        <v>470</v>
      </c>
      <c r="D79" s="222" t="s">
        <v>359</v>
      </c>
      <c r="E79" s="112">
        <v>6.5</v>
      </c>
      <c r="F79" s="227"/>
      <c r="G79" s="226">
        <f t="shared" si="7"/>
        <v>6.5</v>
      </c>
      <c r="H79" s="111">
        <v>2.5</v>
      </c>
      <c r="I79" s="111"/>
      <c r="J79" s="111">
        <f t="shared" si="5"/>
        <v>2.5</v>
      </c>
      <c r="K79" s="111">
        <f t="shared" si="6"/>
        <v>4.74</v>
      </c>
      <c r="L79" s="110" t="s">
        <v>288</v>
      </c>
    </row>
    <row r="80" spans="2:12" ht="12" customHeight="1">
      <c r="B80" s="102">
        <v>72</v>
      </c>
      <c r="C80" s="170" t="s">
        <v>469</v>
      </c>
      <c r="D80" s="222" t="s">
        <v>468</v>
      </c>
      <c r="E80" s="112">
        <v>13.25</v>
      </c>
      <c r="F80" s="227"/>
      <c r="G80" s="226">
        <f t="shared" si="7"/>
        <v>13.25</v>
      </c>
      <c r="H80" s="111">
        <v>5</v>
      </c>
      <c r="I80" s="111">
        <v>12</v>
      </c>
      <c r="J80" s="111">
        <f t="shared" si="5"/>
        <v>12</v>
      </c>
      <c r="K80" s="111">
        <f t="shared" si="6"/>
        <v>12.700000000000001</v>
      </c>
      <c r="L80" s="110" t="s">
        <v>605</v>
      </c>
    </row>
    <row r="81" spans="2:12" ht="12" customHeight="1">
      <c r="B81" s="101">
        <v>73</v>
      </c>
      <c r="C81" s="181" t="s">
        <v>467</v>
      </c>
      <c r="D81" s="222" t="s">
        <v>434</v>
      </c>
      <c r="E81" s="112">
        <v>13.25</v>
      </c>
      <c r="F81" s="227"/>
      <c r="G81" s="226">
        <f t="shared" si="7"/>
        <v>13.25</v>
      </c>
      <c r="H81" s="111">
        <v>10.75</v>
      </c>
      <c r="I81" s="111"/>
      <c r="J81" s="111">
        <f t="shared" si="5"/>
        <v>10.75</v>
      </c>
      <c r="K81" s="111">
        <f t="shared" si="6"/>
        <v>12.150000000000002</v>
      </c>
      <c r="L81" s="110" t="str">
        <f t="shared" si="4"/>
        <v>V</v>
      </c>
    </row>
    <row r="82" spans="2:12" ht="12" customHeight="1">
      <c r="B82" s="102">
        <v>74</v>
      </c>
      <c r="C82" s="221" t="s">
        <v>466</v>
      </c>
      <c r="D82" s="231" t="s">
        <v>465</v>
      </c>
      <c r="E82" s="112">
        <v>13.625</v>
      </c>
      <c r="F82" s="227"/>
      <c r="G82" s="226">
        <f t="shared" si="7"/>
        <v>13.625</v>
      </c>
      <c r="H82" s="111">
        <v>11</v>
      </c>
      <c r="I82" s="111"/>
      <c r="J82" s="111">
        <f t="shared" si="5"/>
        <v>11</v>
      </c>
      <c r="K82" s="111">
        <f t="shared" si="6"/>
        <v>12.47</v>
      </c>
      <c r="L82" s="110" t="str">
        <f t="shared" si="4"/>
        <v>V</v>
      </c>
    </row>
    <row r="83" spans="2:12" ht="12" customHeight="1">
      <c r="B83" s="101">
        <v>75</v>
      </c>
      <c r="C83" s="170" t="s">
        <v>464</v>
      </c>
      <c r="D83" s="222" t="s">
        <v>463</v>
      </c>
      <c r="E83" s="112">
        <v>16</v>
      </c>
      <c r="F83" s="112"/>
      <c r="G83" s="226">
        <f t="shared" si="7"/>
        <v>16</v>
      </c>
      <c r="H83" s="111">
        <v>14.5</v>
      </c>
      <c r="I83" s="111"/>
      <c r="J83" s="111">
        <f t="shared" si="5"/>
        <v>14.5</v>
      </c>
      <c r="K83" s="111">
        <f t="shared" si="6"/>
        <v>15.34</v>
      </c>
      <c r="L83" s="110" t="str">
        <f t="shared" si="4"/>
        <v>V</v>
      </c>
    </row>
    <row r="84" spans="2:12" ht="12" customHeight="1">
      <c r="B84" s="102">
        <v>76</v>
      </c>
      <c r="C84" s="181" t="s">
        <v>462</v>
      </c>
      <c r="D84" s="222" t="s">
        <v>359</v>
      </c>
      <c r="E84" s="112">
        <v>10.625</v>
      </c>
      <c r="F84" s="112">
        <v>12</v>
      </c>
      <c r="G84" s="226">
        <f t="shared" si="7"/>
        <v>12</v>
      </c>
      <c r="H84" s="111">
        <v>6</v>
      </c>
      <c r="I84" s="111">
        <v>12</v>
      </c>
      <c r="J84" s="111">
        <f t="shared" si="5"/>
        <v>12</v>
      </c>
      <c r="K84" s="111">
        <f t="shared" si="6"/>
        <v>12</v>
      </c>
      <c r="L84" s="110" t="str">
        <f t="shared" si="4"/>
        <v>V</v>
      </c>
    </row>
    <row r="85" spans="2:12" ht="12" customHeight="1">
      <c r="B85" s="101">
        <v>77</v>
      </c>
      <c r="C85" s="181" t="s">
        <v>461</v>
      </c>
      <c r="D85" s="222" t="s">
        <v>460</v>
      </c>
      <c r="E85" s="112">
        <v>2.5</v>
      </c>
      <c r="F85" s="112"/>
      <c r="G85" s="226">
        <f t="shared" si="7"/>
        <v>2.5</v>
      </c>
      <c r="H85" s="111">
        <v>5.75</v>
      </c>
      <c r="I85" s="111"/>
      <c r="J85" s="111">
        <f t="shared" si="5"/>
        <v>5.75</v>
      </c>
      <c r="K85" s="111">
        <f t="shared" si="6"/>
        <v>3.9299999999999997</v>
      </c>
      <c r="L85" s="110" t="s">
        <v>288</v>
      </c>
    </row>
    <row r="86" spans="2:12" ht="12" customHeight="1">
      <c r="B86" s="102">
        <v>78</v>
      </c>
      <c r="C86" s="170" t="s">
        <v>459</v>
      </c>
      <c r="D86" s="222" t="s">
        <v>458</v>
      </c>
      <c r="E86" s="112">
        <v>18.5</v>
      </c>
      <c r="F86" s="112"/>
      <c r="G86" s="226">
        <f t="shared" si="7"/>
        <v>18.5</v>
      </c>
      <c r="H86" s="111">
        <v>14.25</v>
      </c>
      <c r="I86" s="111"/>
      <c r="J86" s="111">
        <f t="shared" si="5"/>
        <v>14.25</v>
      </c>
      <c r="K86" s="111">
        <f t="shared" si="6"/>
        <v>16.630000000000003</v>
      </c>
      <c r="L86" s="110" t="str">
        <f t="shared" si="4"/>
        <v>V</v>
      </c>
    </row>
    <row r="87" spans="2:12" ht="12" customHeight="1">
      <c r="B87" s="101">
        <v>79</v>
      </c>
      <c r="C87" s="181" t="s">
        <v>457</v>
      </c>
      <c r="D87" s="222" t="s">
        <v>456</v>
      </c>
      <c r="E87" s="112">
        <v>5.75</v>
      </c>
      <c r="F87" s="112"/>
      <c r="G87" s="226">
        <f t="shared" si="7"/>
        <v>5.75</v>
      </c>
      <c r="H87" s="111">
        <v>3.5</v>
      </c>
      <c r="I87" s="111"/>
      <c r="J87" s="111">
        <f t="shared" si="5"/>
        <v>3.5</v>
      </c>
      <c r="K87" s="111">
        <f t="shared" si="6"/>
        <v>4.76</v>
      </c>
      <c r="L87" s="110" t="s">
        <v>288</v>
      </c>
    </row>
    <row r="88" spans="2:12" ht="12" customHeight="1">
      <c r="B88" s="102">
        <v>80</v>
      </c>
      <c r="C88" s="184" t="s">
        <v>455</v>
      </c>
      <c r="D88" s="228" t="s">
        <v>454</v>
      </c>
      <c r="E88" s="112">
        <v>12.5</v>
      </c>
      <c r="F88" s="112"/>
      <c r="G88" s="226">
        <f t="shared" si="7"/>
        <v>12.5</v>
      </c>
      <c r="H88" s="111">
        <v>8.75</v>
      </c>
      <c r="I88" s="111">
        <v>5.5</v>
      </c>
      <c r="J88" s="111">
        <f t="shared" si="5"/>
        <v>8.75</v>
      </c>
      <c r="K88" s="111">
        <f t="shared" si="6"/>
        <v>10.850000000000001</v>
      </c>
      <c r="L88" s="110" t="str">
        <f t="shared" si="4"/>
        <v>NV</v>
      </c>
    </row>
    <row r="89" spans="2:12" ht="12" customHeight="1">
      <c r="B89" s="101">
        <v>81</v>
      </c>
      <c r="C89" s="181" t="s">
        <v>453</v>
      </c>
      <c r="D89" s="222" t="s">
        <v>452</v>
      </c>
      <c r="E89" s="112">
        <v>10.875</v>
      </c>
      <c r="F89" s="112">
        <v>12</v>
      </c>
      <c r="G89" s="226">
        <f t="shared" si="7"/>
        <v>12</v>
      </c>
      <c r="H89" s="111">
        <v>8</v>
      </c>
      <c r="I89" s="111">
        <v>10</v>
      </c>
      <c r="J89" s="111">
        <f t="shared" si="5"/>
        <v>10</v>
      </c>
      <c r="K89" s="111">
        <f t="shared" si="6"/>
        <v>11.120000000000001</v>
      </c>
      <c r="L89" s="110" t="str">
        <f t="shared" si="4"/>
        <v>NV</v>
      </c>
    </row>
    <row r="90" spans="2:12" ht="12" customHeight="1">
      <c r="B90" s="102">
        <v>82</v>
      </c>
      <c r="C90" s="181" t="s">
        <v>451</v>
      </c>
      <c r="D90" s="222" t="s">
        <v>450</v>
      </c>
      <c r="E90" s="112">
        <v>8.125</v>
      </c>
      <c r="F90" s="112">
        <v>12</v>
      </c>
      <c r="G90" s="226">
        <f t="shared" si="7"/>
        <v>12</v>
      </c>
      <c r="H90" s="111">
        <v>13.5</v>
      </c>
      <c r="I90" s="111"/>
      <c r="J90" s="111">
        <f t="shared" si="5"/>
        <v>13.5</v>
      </c>
      <c r="K90" s="111">
        <f t="shared" si="6"/>
        <v>12.66</v>
      </c>
      <c r="L90" s="110" t="s">
        <v>605</v>
      </c>
    </row>
    <row r="91" spans="2:12" ht="12" customHeight="1">
      <c r="B91" s="101">
        <v>83</v>
      </c>
      <c r="C91" s="181" t="s">
        <v>449</v>
      </c>
      <c r="D91" s="222" t="s">
        <v>448</v>
      </c>
      <c r="E91" s="112">
        <v>13.75</v>
      </c>
      <c r="F91" s="112"/>
      <c r="G91" s="226">
        <f t="shared" si="7"/>
        <v>13.75</v>
      </c>
      <c r="H91" s="111">
        <v>10.5</v>
      </c>
      <c r="I91" s="111"/>
      <c r="J91" s="111">
        <f t="shared" si="5"/>
        <v>10.5</v>
      </c>
      <c r="K91" s="111">
        <f t="shared" si="6"/>
        <v>12.32</v>
      </c>
      <c r="L91" s="110" t="str">
        <f t="shared" si="4"/>
        <v>V</v>
      </c>
    </row>
    <row r="92" spans="2:12" ht="12" customHeight="1">
      <c r="B92" s="102">
        <v>84</v>
      </c>
      <c r="C92" s="184" t="s">
        <v>447</v>
      </c>
      <c r="D92" s="228" t="s">
        <v>275</v>
      </c>
      <c r="E92" s="112">
        <v>0.25</v>
      </c>
      <c r="F92" s="112"/>
      <c r="G92" s="226">
        <f t="shared" si="7"/>
        <v>0.25</v>
      </c>
      <c r="H92" s="111">
        <v>0</v>
      </c>
      <c r="I92" s="111"/>
      <c r="J92" s="111">
        <f t="shared" si="5"/>
        <v>0</v>
      </c>
      <c r="K92" s="111">
        <f t="shared" si="6"/>
        <v>0.14000000000000001</v>
      </c>
      <c r="L92" s="110" t="s">
        <v>288</v>
      </c>
    </row>
    <row r="93" spans="2:12" ht="12" customHeight="1">
      <c r="B93" s="101">
        <v>85</v>
      </c>
      <c r="C93" s="170" t="s">
        <v>446</v>
      </c>
      <c r="D93" s="222" t="s">
        <v>445</v>
      </c>
      <c r="E93" s="112">
        <v>9.125</v>
      </c>
      <c r="F93" s="112">
        <v>12</v>
      </c>
      <c r="G93" s="226">
        <f t="shared" si="7"/>
        <v>12</v>
      </c>
      <c r="H93" s="111">
        <v>9</v>
      </c>
      <c r="I93" s="111">
        <v>12</v>
      </c>
      <c r="J93" s="111">
        <f t="shared" si="5"/>
        <v>12</v>
      </c>
      <c r="K93" s="111">
        <f t="shared" si="6"/>
        <v>12</v>
      </c>
      <c r="L93" s="110" t="s">
        <v>605</v>
      </c>
    </row>
    <row r="94" spans="2:12" ht="12" customHeight="1">
      <c r="B94" s="102">
        <v>86</v>
      </c>
      <c r="C94" s="181" t="s">
        <v>444</v>
      </c>
      <c r="D94" s="222" t="s">
        <v>443</v>
      </c>
      <c r="E94" s="112">
        <v>5.5</v>
      </c>
      <c r="F94" s="112"/>
      <c r="G94" s="226">
        <f t="shared" si="7"/>
        <v>5.5</v>
      </c>
      <c r="H94" s="111">
        <v>3</v>
      </c>
      <c r="I94" s="111"/>
      <c r="J94" s="111">
        <f t="shared" si="5"/>
        <v>3</v>
      </c>
      <c r="K94" s="111">
        <f t="shared" si="6"/>
        <v>4.4000000000000004</v>
      </c>
      <c r="L94" s="110" t="s">
        <v>288</v>
      </c>
    </row>
    <row r="95" spans="2:12" ht="12" customHeight="1">
      <c r="B95" s="101">
        <v>87</v>
      </c>
      <c r="C95" s="184" t="s">
        <v>442</v>
      </c>
      <c r="D95" s="228" t="s">
        <v>441</v>
      </c>
      <c r="E95" s="112">
        <v>11.5</v>
      </c>
      <c r="F95" s="112">
        <v>0</v>
      </c>
      <c r="G95" s="226">
        <f t="shared" si="7"/>
        <v>11.5</v>
      </c>
      <c r="H95" s="111">
        <v>6.5</v>
      </c>
      <c r="I95" s="111">
        <v>12</v>
      </c>
      <c r="J95" s="111">
        <f t="shared" si="5"/>
        <v>12</v>
      </c>
      <c r="K95" s="111">
        <f t="shared" si="6"/>
        <v>11.72</v>
      </c>
      <c r="L95" s="110" t="str">
        <f t="shared" si="4"/>
        <v>NV</v>
      </c>
    </row>
    <row r="96" spans="2:12" ht="12" customHeight="1">
      <c r="B96" s="102">
        <v>88</v>
      </c>
      <c r="C96" s="181" t="s">
        <v>440</v>
      </c>
      <c r="D96" s="222" t="s">
        <v>439</v>
      </c>
      <c r="E96" s="112">
        <v>14</v>
      </c>
      <c r="F96" s="112"/>
      <c r="G96" s="226">
        <f t="shared" si="7"/>
        <v>14</v>
      </c>
      <c r="H96" s="111">
        <v>10.5</v>
      </c>
      <c r="I96" s="111"/>
      <c r="J96" s="111">
        <f t="shared" si="5"/>
        <v>10.5</v>
      </c>
      <c r="K96" s="111">
        <f t="shared" si="6"/>
        <v>12.46</v>
      </c>
      <c r="L96" s="110" t="str">
        <f t="shared" si="4"/>
        <v>V</v>
      </c>
    </row>
    <row r="97" spans="2:12" ht="12" customHeight="1">
      <c r="B97" s="101">
        <v>89</v>
      </c>
      <c r="C97" s="170" t="s">
        <v>438</v>
      </c>
      <c r="D97" s="222" t="s">
        <v>416</v>
      </c>
      <c r="E97" s="112">
        <v>15.625</v>
      </c>
      <c r="F97" s="112"/>
      <c r="G97" s="226">
        <f t="shared" si="7"/>
        <v>15.625</v>
      </c>
      <c r="H97" s="111">
        <v>12.5</v>
      </c>
      <c r="I97" s="111"/>
      <c r="J97" s="111">
        <f t="shared" si="5"/>
        <v>12.5</v>
      </c>
      <c r="K97" s="111">
        <f t="shared" si="6"/>
        <v>14.25</v>
      </c>
      <c r="L97" s="110" t="str">
        <f t="shared" si="4"/>
        <v>V</v>
      </c>
    </row>
    <row r="98" spans="2:12" ht="12" customHeight="1">
      <c r="B98" s="102">
        <v>90</v>
      </c>
      <c r="C98" s="184" t="s">
        <v>437</v>
      </c>
      <c r="D98" s="228" t="s">
        <v>436</v>
      </c>
      <c r="E98" s="112">
        <v>14.25</v>
      </c>
      <c r="F98" s="112"/>
      <c r="G98" s="226">
        <f t="shared" si="7"/>
        <v>14.25</v>
      </c>
      <c r="H98" s="111">
        <v>7.5</v>
      </c>
      <c r="I98" s="111">
        <v>12</v>
      </c>
      <c r="J98" s="111">
        <f t="shared" si="5"/>
        <v>12</v>
      </c>
      <c r="K98" s="111">
        <f t="shared" si="6"/>
        <v>13.260000000000002</v>
      </c>
      <c r="L98" s="110" t="s">
        <v>605</v>
      </c>
    </row>
    <row r="99" spans="2:12" ht="12" customHeight="1">
      <c r="B99" s="101">
        <v>91</v>
      </c>
      <c r="C99" s="181" t="s">
        <v>435</v>
      </c>
      <c r="D99" s="222" t="s">
        <v>434</v>
      </c>
      <c r="E99" s="112">
        <v>5.5</v>
      </c>
      <c r="F99" s="112"/>
      <c r="G99" s="226">
        <f t="shared" si="7"/>
        <v>5.5</v>
      </c>
      <c r="H99" s="111">
        <v>3.5</v>
      </c>
      <c r="I99" s="111"/>
      <c r="J99" s="111">
        <f t="shared" si="5"/>
        <v>3.5</v>
      </c>
      <c r="K99" s="111">
        <f t="shared" si="6"/>
        <v>4.62</v>
      </c>
      <c r="L99" s="110" t="s">
        <v>288</v>
      </c>
    </row>
    <row r="100" spans="2:12" ht="12" customHeight="1">
      <c r="B100" s="102">
        <v>92</v>
      </c>
      <c r="C100" s="170" t="s">
        <v>433</v>
      </c>
      <c r="D100" s="222" t="s">
        <v>431</v>
      </c>
      <c r="E100" s="112">
        <v>14.125</v>
      </c>
      <c r="F100" s="112"/>
      <c r="G100" s="226">
        <f t="shared" si="7"/>
        <v>14.125</v>
      </c>
      <c r="H100" s="111">
        <v>14.25</v>
      </c>
      <c r="I100" s="111"/>
      <c r="J100" s="111">
        <f t="shared" si="5"/>
        <v>14.25</v>
      </c>
      <c r="K100" s="111">
        <f t="shared" si="6"/>
        <v>14.180000000000001</v>
      </c>
      <c r="L100" s="110" t="str">
        <f t="shared" si="4"/>
        <v>V</v>
      </c>
    </row>
    <row r="101" spans="2:12" ht="12" customHeight="1">
      <c r="B101" s="101">
        <v>93</v>
      </c>
      <c r="C101" s="221" t="s">
        <v>432</v>
      </c>
      <c r="D101" s="231" t="s">
        <v>431</v>
      </c>
      <c r="E101" s="112">
        <v>12.375</v>
      </c>
      <c r="F101" s="112"/>
      <c r="G101" s="226">
        <f t="shared" si="7"/>
        <v>12.375</v>
      </c>
      <c r="H101" s="111">
        <v>11.25</v>
      </c>
      <c r="I101" s="111">
        <v>12</v>
      </c>
      <c r="J101" s="111">
        <f t="shared" si="5"/>
        <v>12</v>
      </c>
      <c r="K101" s="111">
        <f t="shared" si="6"/>
        <v>12.21</v>
      </c>
      <c r="L101" s="110" t="s">
        <v>605</v>
      </c>
    </row>
    <row r="102" spans="2:12" ht="12" customHeight="1">
      <c r="B102" s="102">
        <v>94</v>
      </c>
      <c r="C102" s="181" t="s">
        <v>430</v>
      </c>
      <c r="D102" s="222" t="s">
        <v>322</v>
      </c>
      <c r="E102" s="112">
        <v>10.875</v>
      </c>
      <c r="F102" s="112">
        <v>12</v>
      </c>
      <c r="G102" s="226">
        <f t="shared" si="7"/>
        <v>12</v>
      </c>
      <c r="H102" s="111">
        <v>4.5</v>
      </c>
      <c r="I102" s="111">
        <v>9.5</v>
      </c>
      <c r="J102" s="111">
        <f t="shared" si="5"/>
        <v>9.5</v>
      </c>
      <c r="K102" s="111">
        <f t="shared" si="6"/>
        <v>10.9</v>
      </c>
      <c r="L102" s="110" t="str">
        <f t="shared" si="4"/>
        <v>NV</v>
      </c>
    </row>
    <row r="103" spans="2:12" ht="12" customHeight="1">
      <c r="B103" s="101">
        <v>95</v>
      </c>
      <c r="C103" s="170" t="s">
        <v>429</v>
      </c>
      <c r="D103" s="222" t="s">
        <v>367</v>
      </c>
      <c r="E103" s="232">
        <v>9.875</v>
      </c>
      <c r="F103" s="232">
        <v>11.25</v>
      </c>
      <c r="G103" s="226">
        <f t="shared" si="7"/>
        <v>11.25</v>
      </c>
      <c r="H103" s="111">
        <v>11</v>
      </c>
      <c r="I103" s="111">
        <v>8.5</v>
      </c>
      <c r="J103" s="111">
        <f t="shared" si="5"/>
        <v>11</v>
      </c>
      <c r="K103" s="111">
        <f t="shared" si="6"/>
        <v>11.14</v>
      </c>
      <c r="L103" s="110" t="str">
        <f t="shared" si="4"/>
        <v>NV</v>
      </c>
    </row>
    <row r="104" spans="2:12" ht="12" customHeight="1">
      <c r="B104" s="102">
        <v>96</v>
      </c>
      <c r="C104" s="181" t="s">
        <v>428</v>
      </c>
      <c r="D104" s="222" t="s">
        <v>277</v>
      </c>
      <c r="E104" s="232">
        <v>8.75</v>
      </c>
      <c r="F104" s="232">
        <v>12</v>
      </c>
      <c r="G104" s="226">
        <f t="shared" si="7"/>
        <v>12</v>
      </c>
      <c r="H104" s="111">
        <v>6</v>
      </c>
      <c r="I104" s="111">
        <v>6</v>
      </c>
      <c r="J104" s="111">
        <f t="shared" si="5"/>
        <v>6</v>
      </c>
      <c r="K104" s="111">
        <f t="shared" si="6"/>
        <v>9.3600000000000012</v>
      </c>
      <c r="L104" s="110" t="str">
        <f t="shared" si="4"/>
        <v>NV</v>
      </c>
    </row>
    <row r="105" spans="2:12" ht="12" customHeight="1">
      <c r="B105" s="101">
        <v>97</v>
      </c>
      <c r="C105" s="170" t="s">
        <v>427</v>
      </c>
      <c r="D105" s="222" t="s">
        <v>398</v>
      </c>
      <c r="E105" s="232">
        <v>12.125</v>
      </c>
      <c r="F105" s="232"/>
      <c r="G105" s="226">
        <f t="shared" si="7"/>
        <v>12.125</v>
      </c>
      <c r="H105" s="111">
        <v>10.75</v>
      </c>
      <c r="I105" s="111">
        <v>12</v>
      </c>
      <c r="J105" s="111">
        <f t="shared" si="5"/>
        <v>12</v>
      </c>
      <c r="K105" s="111">
        <f t="shared" si="6"/>
        <v>12.07</v>
      </c>
      <c r="L105" s="110" t="s">
        <v>605</v>
      </c>
    </row>
    <row r="106" spans="2:12" ht="12" customHeight="1">
      <c r="B106" s="102">
        <v>98</v>
      </c>
      <c r="C106" s="170" t="s">
        <v>426</v>
      </c>
      <c r="D106" s="222" t="s">
        <v>52</v>
      </c>
      <c r="E106" s="232">
        <v>14.25</v>
      </c>
      <c r="F106" s="232"/>
      <c r="G106" s="226">
        <f t="shared" si="7"/>
        <v>14.25</v>
      </c>
      <c r="H106" s="111">
        <v>10.75</v>
      </c>
      <c r="I106" s="111"/>
      <c r="J106" s="111">
        <f t="shared" si="5"/>
        <v>10.75</v>
      </c>
      <c r="K106" s="111">
        <f t="shared" si="6"/>
        <v>12.71</v>
      </c>
      <c r="L106" s="110" t="str">
        <f t="shared" si="4"/>
        <v>V</v>
      </c>
    </row>
    <row r="107" spans="2:12" ht="12" customHeight="1">
      <c r="B107" s="101">
        <v>99</v>
      </c>
      <c r="C107" s="170" t="s">
        <v>425</v>
      </c>
      <c r="D107" s="222" t="s">
        <v>386</v>
      </c>
      <c r="E107" s="232">
        <v>19</v>
      </c>
      <c r="F107" s="232"/>
      <c r="G107" s="226">
        <f t="shared" si="7"/>
        <v>19</v>
      </c>
      <c r="H107" s="111">
        <v>17.25</v>
      </c>
      <c r="I107" s="111"/>
      <c r="J107" s="111">
        <f t="shared" si="5"/>
        <v>17.25</v>
      </c>
      <c r="K107" s="111">
        <f t="shared" si="6"/>
        <v>18.23</v>
      </c>
      <c r="L107" s="110" t="str">
        <f t="shared" si="4"/>
        <v>V</v>
      </c>
    </row>
    <row r="108" spans="2:12" ht="12" customHeight="1">
      <c r="B108" s="102">
        <v>100</v>
      </c>
      <c r="C108" s="181" t="s">
        <v>424</v>
      </c>
      <c r="D108" s="222" t="s">
        <v>382</v>
      </c>
      <c r="E108" s="232">
        <v>9</v>
      </c>
      <c r="F108" s="232">
        <v>0</v>
      </c>
      <c r="G108" s="226">
        <f t="shared" si="7"/>
        <v>9</v>
      </c>
      <c r="H108" s="111">
        <v>12.5</v>
      </c>
      <c r="I108" s="111"/>
      <c r="J108" s="111">
        <f t="shared" si="5"/>
        <v>12.5</v>
      </c>
      <c r="K108" s="111">
        <f t="shared" si="6"/>
        <v>10.540000000000001</v>
      </c>
      <c r="L108" s="110" t="str">
        <f t="shared" si="4"/>
        <v>NV</v>
      </c>
    </row>
    <row r="109" spans="2:12" ht="12" customHeight="1">
      <c r="B109" s="101">
        <v>101</v>
      </c>
      <c r="C109" s="181" t="s">
        <v>423</v>
      </c>
      <c r="D109" s="222" t="s">
        <v>422</v>
      </c>
      <c r="E109" s="232">
        <v>11</v>
      </c>
      <c r="F109" s="232">
        <v>12</v>
      </c>
      <c r="G109" s="226">
        <f t="shared" si="7"/>
        <v>12</v>
      </c>
      <c r="H109" s="111">
        <v>12.5</v>
      </c>
      <c r="I109" s="111"/>
      <c r="J109" s="111">
        <f t="shared" si="5"/>
        <v>12.5</v>
      </c>
      <c r="K109" s="111">
        <f t="shared" si="6"/>
        <v>12.22</v>
      </c>
      <c r="L109" s="110" t="s">
        <v>605</v>
      </c>
    </row>
    <row r="110" spans="2:12" ht="12" customHeight="1">
      <c r="B110" s="102">
        <v>102</v>
      </c>
      <c r="C110" s="221" t="s">
        <v>421</v>
      </c>
      <c r="D110" s="231" t="s">
        <v>420</v>
      </c>
      <c r="E110" s="232">
        <v>14.25</v>
      </c>
      <c r="F110" s="232"/>
      <c r="G110" s="226">
        <f t="shared" si="7"/>
        <v>14.25</v>
      </c>
      <c r="H110" s="111">
        <v>11.75</v>
      </c>
      <c r="I110" s="111"/>
      <c r="J110" s="111">
        <f t="shared" si="5"/>
        <v>11.75</v>
      </c>
      <c r="K110" s="111">
        <f t="shared" si="6"/>
        <v>13.15</v>
      </c>
      <c r="L110" s="110" t="str">
        <f t="shared" si="4"/>
        <v>V</v>
      </c>
    </row>
    <row r="111" spans="2:12" ht="12" customHeight="1">
      <c r="B111" s="101">
        <v>103</v>
      </c>
      <c r="C111" s="181" t="s">
        <v>419</v>
      </c>
      <c r="D111" s="222" t="s">
        <v>418</v>
      </c>
      <c r="E111" s="232">
        <v>9.125</v>
      </c>
      <c r="F111" s="232">
        <v>12</v>
      </c>
      <c r="G111" s="226">
        <f t="shared" si="7"/>
        <v>12</v>
      </c>
      <c r="H111" s="111">
        <v>4.5</v>
      </c>
      <c r="I111" s="111">
        <v>12</v>
      </c>
      <c r="J111" s="111">
        <f t="shared" si="5"/>
        <v>12</v>
      </c>
      <c r="K111" s="111">
        <f t="shared" si="6"/>
        <v>12</v>
      </c>
      <c r="L111" s="110" t="s">
        <v>605</v>
      </c>
    </row>
    <row r="112" spans="2:12" ht="12" customHeight="1">
      <c r="B112" s="102">
        <v>104</v>
      </c>
      <c r="C112" s="181" t="s">
        <v>417</v>
      </c>
      <c r="D112" s="222" t="s">
        <v>416</v>
      </c>
      <c r="E112" s="232">
        <v>12.25</v>
      </c>
      <c r="F112" s="232"/>
      <c r="G112" s="226">
        <f t="shared" si="7"/>
        <v>12.25</v>
      </c>
      <c r="H112" s="111">
        <v>13.5</v>
      </c>
      <c r="I112" s="111"/>
      <c r="J112" s="111">
        <f t="shared" si="5"/>
        <v>13.5</v>
      </c>
      <c r="K112" s="111">
        <f t="shared" si="6"/>
        <v>12.8</v>
      </c>
      <c r="L112" s="110" t="str">
        <f t="shared" si="4"/>
        <v>V</v>
      </c>
    </row>
    <row r="113" spans="2:12" ht="12" customHeight="1">
      <c r="B113" s="101">
        <v>105</v>
      </c>
      <c r="C113" s="181" t="s">
        <v>415</v>
      </c>
      <c r="D113" s="222" t="s">
        <v>414</v>
      </c>
      <c r="E113" s="232">
        <v>6</v>
      </c>
      <c r="F113" s="232">
        <v>12</v>
      </c>
      <c r="G113" s="226">
        <f t="shared" si="7"/>
        <v>12</v>
      </c>
      <c r="H113" s="111">
        <v>6</v>
      </c>
      <c r="I113" s="111">
        <v>5.5</v>
      </c>
      <c r="J113" s="111">
        <f t="shared" si="5"/>
        <v>6</v>
      </c>
      <c r="K113" s="111">
        <f t="shared" si="6"/>
        <v>9.3600000000000012</v>
      </c>
      <c r="L113" s="110" t="str">
        <f t="shared" si="4"/>
        <v>NV</v>
      </c>
    </row>
    <row r="114" spans="2:12" ht="12.9" customHeight="1">
      <c r="B114" s="102">
        <v>106</v>
      </c>
      <c r="C114" s="170" t="s">
        <v>413</v>
      </c>
      <c r="D114" s="222" t="s">
        <v>412</v>
      </c>
      <c r="E114" s="232">
        <v>2.375</v>
      </c>
      <c r="F114" s="232"/>
      <c r="G114" s="226">
        <f t="shared" si="7"/>
        <v>2.375</v>
      </c>
      <c r="H114" s="111">
        <v>4</v>
      </c>
      <c r="I114" s="111"/>
      <c r="J114" s="111">
        <f t="shared" si="5"/>
        <v>4</v>
      </c>
      <c r="K114" s="111">
        <f t="shared" si="6"/>
        <v>3.09</v>
      </c>
      <c r="L114" s="110" t="s">
        <v>288</v>
      </c>
    </row>
    <row r="115" spans="2:12" ht="12.9" customHeight="1">
      <c r="B115" s="101">
        <v>107</v>
      </c>
      <c r="C115" s="181" t="s">
        <v>411</v>
      </c>
      <c r="D115" s="222" t="s">
        <v>410</v>
      </c>
      <c r="E115" s="232">
        <v>15.5</v>
      </c>
      <c r="F115" s="232"/>
      <c r="G115" s="226">
        <f t="shared" si="7"/>
        <v>15.5</v>
      </c>
      <c r="H115" s="111">
        <v>14</v>
      </c>
      <c r="I115" s="111"/>
      <c r="J115" s="111">
        <f t="shared" si="5"/>
        <v>14</v>
      </c>
      <c r="K115" s="111">
        <f t="shared" si="6"/>
        <v>14.840000000000002</v>
      </c>
      <c r="L115" s="110" t="str">
        <f t="shared" si="4"/>
        <v>V</v>
      </c>
    </row>
    <row r="116" spans="2:12" ht="12.9" customHeight="1">
      <c r="B116" s="102">
        <v>108</v>
      </c>
      <c r="C116" s="181" t="s">
        <v>409</v>
      </c>
      <c r="D116" s="222" t="s">
        <v>408</v>
      </c>
      <c r="E116" s="232">
        <v>15.125</v>
      </c>
      <c r="F116" s="232"/>
      <c r="G116" s="226">
        <f t="shared" si="7"/>
        <v>15.125</v>
      </c>
      <c r="H116" s="111">
        <v>15.5</v>
      </c>
      <c r="I116" s="111"/>
      <c r="J116" s="111">
        <f t="shared" si="5"/>
        <v>15.5</v>
      </c>
      <c r="K116" s="111">
        <f t="shared" si="6"/>
        <v>15.290000000000001</v>
      </c>
      <c r="L116" s="110" t="str">
        <f t="shared" si="4"/>
        <v>V</v>
      </c>
    </row>
    <row r="117" spans="2:12" ht="12.9" customHeight="1">
      <c r="B117" s="101">
        <v>109</v>
      </c>
      <c r="C117" s="221" t="s">
        <v>407</v>
      </c>
      <c r="D117" s="231" t="s">
        <v>406</v>
      </c>
      <c r="E117" s="232">
        <v>12.25</v>
      </c>
      <c r="F117" s="232"/>
      <c r="G117" s="226">
        <f t="shared" si="7"/>
        <v>12.25</v>
      </c>
      <c r="H117" s="111">
        <v>16.75</v>
      </c>
      <c r="I117" s="111"/>
      <c r="J117" s="111">
        <f t="shared" si="5"/>
        <v>16.75</v>
      </c>
      <c r="K117" s="111">
        <f t="shared" si="6"/>
        <v>14.23</v>
      </c>
      <c r="L117" s="110" t="str">
        <f t="shared" si="4"/>
        <v>V</v>
      </c>
    </row>
    <row r="118" spans="2:12" ht="12.9" customHeight="1">
      <c r="B118" s="102">
        <v>110</v>
      </c>
      <c r="C118" s="170" t="s">
        <v>405</v>
      </c>
      <c r="D118" s="222" t="s">
        <v>404</v>
      </c>
      <c r="E118" s="232">
        <v>12.5</v>
      </c>
      <c r="F118" s="232"/>
      <c r="G118" s="226">
        <f t="shared" si="7"/>
        <v>12.5</v>
      </c>
      <c r="H118" s="111">
        <v>10.5</v>
      </c>
      <c r="I118" s="111">
        <v>10</v>
      </c>
      <c r="J118" s="111">
        <f t="shared" si="5"/>
        <v>10.5</v>
      </c>
      <c r="K118" s="111">
        <f t="shared" si="6"/>
        <v>11.620000000000001</v>
      </c>
      <c r="L118" s="110" t="str">
        <f t="shared" si="4"/>
        <v>NV</v>
      </c>
    </row>
    <row r="119" spans="2:12" ht="12.9" customHeight="1">
      <c r="B119" s="101">
        <v>111</v>
      </c>
      <c r="C119" s="170" t="s">
        <v>403</v>
      </c>
      <c r="D119" s="222" t="s">
        <v>402</v>
      </c>
      <c r="E119" s="232">
        <v>12.25</v>
      </c>
      <c r="F119" s="232"/>
      <c r="G119" s="226">
        <f t="shared" si="7"/>
        <v>12.25</v>
      </c>
      <c r="H119" s="111">
        <v>13.5</v>
      </c>
      <c r="I119" s="111"/>
      <c r="J119" s="111">
        <f t="shared" si="5"/>
        <v>13.5</v>
      </c>
      <c r="K119" s="111">
        <f t="shared" si="6"/>
        <v>12.8</v>
      </c>
      <c r="L119" s="110" t="str">
        <f t="shared" si="4"/>
        <v>V</v>
      </c>
    </row>
    <row r="120" spans="2:12" ht="12.9" customHeight="1">
      <c r="B120" s="102">
        <v>112</v>
      </c>
      <c r="C120" s="181" t="s">
        <v>401</v>
      </c>
      <c r="D120" s="222" t="s">
        <v>400</v>
      </c>
      <c r="E120" s="232">
        <v>6.375</v>
      </c>
      <c r="F120" s="232"/>
      <c r="G120" s="226">
        <f t="shared" si="7"/>
        <v>6.375</v>
      </c>
      <c r="H120" s="111">
        <v>3.5</v>
      </c>
      <c r="I120" s="111"/>
      <c r="J120" s="111">
        <f t="shared" si="5"/>
        <v>3.5</v>
      </c>
      <c r="K120" s="111">
        <f t="shared" si="6"/>
        <v>5.1100000000000003</v>
      </c>
      <c r="L120" s="110" t="s">
        <v>288</v>
      </c>
    </row>
    <row r="121" spans="2:12" ht="12.9" customHeight="1">
      <c r="B121" s="101">
        <v>113</v>
      </c>
      <c r="C121" s="170" t="s">
        <v>399</v>
      </c>
      <c r="D121" s="222" t="s">
        <v>398</v>
      </c>
      <c r="E121" s="232">
        <v>17.25</v>
      </c>
      <c r="F121" s="232"/>
      <c r="G121" s="226">
        <f t="shared" si="7"/>
        <v>17.25</v>
      </c>
      <c r="H121" s="111">
        <v>17.75</v>
      </c>
      <c r="I121" s="111"/>
      <c r="J121" s="111">
        <f t="shared" si="5"/>
        <v>17.75</v>
      </c>
      <c r="K121" s="111">
        <f t="shared" si="6"/>
        <v>17.47</v>
      </c>
      <c r="L121" s="110" t="str">
        <f t="shared" si="4"/>
        <v>V</v>
      </c>
    </row>
    <row r="122" spans="2:12" ht="12.9" customHeight="1">
      <c r="B122" s="102">
        <v>114</v>
      </c>
      <c r="C122" s="181" t="s">
        <v>397</v>
      </c>
      <c r="D122" s="222" t="s">
        <v>396</v>
      </c>
      <c r="E122" s="232">
        <v>13.75</v>
      </c>
      <c r="F122" s="232"/>
      <c r="G122" s="226">
        <f t="shared" si="7"/>
        <v>13.75</v>
      </c>
      <c r="H122" s="111">
        <v>13.75</v>
      </c>
      <c r="I122" s="111"/>
      <c r="J122" s="111">
        <f t="shared" si="5"/>
        <v>13.75</v>
      </c>
      <c r="K122" s="111">
        <f t="shared" si="6"/>
        <v>13.75</v>
      </c>
      <c r="L122" s="110" t="str">
        <f t="shared" si="4"/>
        <v>V</v>
      </c>
    </row>
    <row r="123" spans="2:12" ht="12.9" customHeight="1">
      <c r="B123" s="101">
        <v>115</v>
      </c>
      <c r="C123" s="170" t="s">
        <v>395</v>
      </c>
      <c r="D123" s="222" t="s">
        <v>394</v>
      </c>
      <c r="E123" s="232">
        <v>20</v>
      </c>
      <c r="F123" s="232"/>
      <c r="G123" s="226">
        <f t="shared" si="7"/>
        <v>20</v>
      </c>
      <c r="H123" s="111">
        <v>15.5</v>
      </c>
      <c r="I123" s="111"/>
      <c r="J123" s="111">
        <f t="shared" si="5"/>
        <v>15.5</v>
      </c>
      <c r="K123" s="111">
        <f t="shared" si="6"/>
        <v>18.020000000000003</v>
      </c>
      <c r="L123" s="110" t="str">
        <f t="shared" si="4"/>
        <v>V</v>
      </c>
    </row>
    <row r="124" spans="2:12" ht="12.9" customHeight="1">
      <c r="B124" s="102">
        <v>116</v>
      </c>
      <c r="C124" s="181" t="s">
        <v>393</v>
      </c>
      <c r="D124" s="222" t="s">
        <v>392</v>
      </c>
      <c r="E124" s="232">
        <v>10.625</v>
      </c>
      <c r="F124" s="232"/>
      <c r="G124" s="226">
        <f t="shared" si="7"/>
        <v>10.625</v>
      </c>
      <c r="H124" s="111">
        <v>14.5</v>
      </c>
      <c r="I124" s="111"/>
      <c r="J124" s="111">
        <f t="shared" si="5"/>
        <v>14.5</v>
      </c>
      <c r="K124" s="111">
        <f t="shared" si="6"/>
        <v>12.33</v>
      </c>
      <c r="L124" s="110" t="str">
        <f t="shared" si="4"/>
        <v>V</v>
      </c>
    </row>
    <row r="125" spans="2:12" ht="12.9" customHeight="1">
      <c r="B125" s="101">
        <v>117</v>
      </c>
      <c r="C125" s="184" t="s">
        <v>391</v>
      </c>
      <c r="D125" s="228" t="s">
        <v>390</v>
      </c>
      <c r="E125" s="233">
        <v>12</v>
      </c>
      <c r="F125" s="233"/>
      <c r="G125" s="226">
        <f t="shared" si="7"/>
        <v>12</v>
      </c>
      <c r="H125" s="111">
        <v>8.5</v>
      </c>
      <c r="I125" s="111">
        <v>12</v>
      </c>
      <c r="J125" s="111">
        <f t="shared" si="5"/>
        <v>12</v>
      </c>
      <c r="K125" s="111">
        <f t="shared" si="6"/>
        <v>12</v>
      </c>
      <c r="L125" s="110" t="s">
        <v>605</v>
      </c>
    </row>
    <row r="126" spans="2:12" ht="12.9" customHeight="1">
      <c r="B126" s="102">
        <v>118</v>
      </c>
      <c r="C126" s="181" t="s">
        <v>389</v>
      </c>
      <c r="D126" s="222" t="s">
        <v>388</v>
      </c>
      <c r="E126" s="232">
        <v>11.375</v>
      </c>
      <c r="F126" s="232">
        <v>0</v>
      </c>
      <c r="G126" s="226">
        <f t="shared" si="7"/>
        <v>11.375</v>
      </c>
      <c r="H126" s="111">
        <v>5.25</v>
      </c>
      <c r="I126" s="111">
        <v>12</v>
      </c>
      <c r="J126" s="111">
        <f t="shared" si="5"/>
        <v>12</v>
      </c>
      <c r="K126" s="111">
        <f t="shared" si="6"/>
        <v>11.650000000000002</v>
      </c>
      <c r="L126" s="110" t="str">
        <f t="shared" si="4"/>
        <v>NV</v>
      </c>
    </row>
    <row r="127" spans="2:12" ht="12.9" customHeight="1">
      <c r="B127" s="101">
        <v>119</v>
      </c>
      <c r="C127" s="181" t="s">
        <v>387</v>
      </c>
      <c r="D127" s="222" t="s">
        <v>386</v>
      </c>
      <c r="E127" s="232">
        <v>12.875</v>
      </c>
      <c r="F127" s="232"/>
      <c r="G127" s="226">
        <f t="shared" si="7"/>
        <v>12.875</v>
      </c>
      <c r="H127" s="111">
        <v>9</v>
      </c>
      <c r="I127" s="111">
        <v>12</v>
      </c>
      <c r="J127" s="111">
        <f t="shared" si="5"/>
        <v>12</v>
      </c>
      <c r="K127" s="111">
        <f t="shared" si="6"/>
        <v>12.490000000000002</v>
      </c>
      <c r="L127" s="110" t="s">
        <v>605</v>
      </c>
    </row>
    <row r="128" spans="2:12" ht="12.9" customHeight="1">
      <c r="B128" s="102">
        <v>120</v>
      </c>
      <c r="C128" s="181" t="s">
        <v>385</v>
      </c>
      <c r="D128" s="222" t="s">
        <v>384</v>
      </c>
      <c r="E128" s="233">
        <v>5.25</v>
      </c>
      <c r="F128" s="233">
        <v>12</v>
      </c>
      <c r="G128" s="239">
        <f t="shared" si="7"/>
        <v>12</v>
      </c>
      <c r="H128" s="240">
        <v>6.5</v>
      </c>
      <c r="I128" s="240"/>
      <c r="J128" s="240">
        <f t="shared" si="5"/>
        <v>6.5</v>
      </c>
      <c r="K128" s="240">
        <f t="shared" si="6"/>
        <v>9.58</v>
      </c>
      <c r="L128" s="241" t="s">
        <v>607</v>
      </c>
    </row>
    <row r="129" spans="2:12" ht="12.9" customHeight="1">
      <c r="B129" s="101">
        <v>121</v>
      </c>
      <c r="C129" s="170" t="s">
        <v>383</v>
      </c>
      <c r="D129" s="222" t="s">
        <v>382</v>
      </c>
      <c r="E129" s="232">
        <v>11</v>
      </c>
      <c r="F129" s="232">
        <v>12</v>
      </c>
      <c r="G129" s="226">
        <f t="shared" si="7"/>
        <v>12</v>
      </c>
      <c r="H129" s="111">
        <v>8.25</v>
      </c>
      <c r="I129" s="111">
        <v>12</v>
      </c>
      <c r="J129" s="111">
        <f t="shared" si="5"/>
        <v>12</v>
      </c>
      <c r="K129" s="111">
        <f t="shared" si="6"/>
        <v>12</v>
      </c>
      <c r="L129" s="110" t="s">
        <v>605</v>
      </c>
    </row>
    <row r="130" spans="2:12" ht="12.9" customHeight="1">
      <c r="B130" s="102">
        <v>122</v>
      </c>
      <c r="C130" s="170" t="s">
        <v>381</v>
      </c>
      <c r="D130" s="222" t="s">
        <v>380</v>
      </c>
      <c r="E130" s="232">
        <v>7.875</v>
      </c>
      <c r="F130" s="232">
        <v>12</v>
      </c>
      <c r="G130" s="226">
        <f t="shared" si="7"/>
        <v>12</v>
      </c>
      <c r="H130" s="111">
        <v>11</v>
      </c>
      <c r="I130" s="111">
        <v>12</v>
      </c>
      <c r="J130" s="111">
        <f t="shared" si="5"/>
        <v>12</v>
      </c>
      <c r="K130" s="111">
        <f t="shared" si="6"/>
        <v>12</v>
      </c>
      <c r="L130" s="110" t="s">
        <v>605</v>
      </c>
    </row>
    <row r="131" spans="2:12" ht="12.9" customHeight="1">
      <c r="B131" s="101">
        <v>123</v>
      </c>
      <c r="C131" s="170" t="s">
        <v>379</v>
      </c>
      <c r="D131" s="222" t="s">
        <v>373</v>
      </c>
      <c r="E131" s="232">
        <v>15.375</v>
      </c>
      <c r="F131" s="232"/>
      <c r="G131" s="226">
        <f t="shared" si="7"/>
        <v>15.375</v>
      </c>
      <c r="H131" s="111">
        <v>10.75</v>
      </c>
      <c r="I131" s="111"/>
      <c r="J131" s="111">
        <f t="shared" si="5"/>
        <v>10.75</v>
      </c>
      <c r="K131" s="111">
        <f t="shared" si="6"/>
        <v>13.340000000000002</v>
      </c>
      <c r="L131" s="110" t="str">
        <f t="shared" si="4"/>
        <v>V</v>
      </c>
    </row>
    <row r="132" spans="2:12" ht="12.9" customHeight="1">
      <c r="B132" s="102">
        <v>124</v>
      </c>
      <c r="C132" s="170" t="s">
        <v>378</v>
      </c>
      <c r="D132" s="222" t="s">
        <v>377</v>
      </c>
      <c r="E132" s="232">
        <v>10.75</v>
      </c>
      <c r="F132" s="232">
        <v>12</v>
      </c>
      <c r="G132" s="226">
        <f t="shared" si="7"/>
        <v>12</v>
      </c>
      <c r="H132" s="111">
        <v>10.25</v>
      </c>
      <c r="I132" s="111">
        <v>4.5</v>
      </c>
      <c r="J132" s="111">
        <f t="shared" si="5"/>
        <v>10.25</v>
      </c>
      <c r="K132" s="111">
        <f t="shared" si="6"/>
        <v>11.23</v>
      </c>
      <c r="L132" s="110" t="str">
        <f t="shared" si="4"/>
        <v>NV</v>
      </c>
    </row>
    <row r="133" spans="2:12" ht="12.9" customHeight="1">
      <c r="B133" s="101">
        <v>125</v>
      </c>
      <c r="C133" s="170" t="s">
        <v>376</v>
      </c>
      <c r="D133" s="222" t="s">
        <v>375</v>
      </c>
      <c r="E133" s="232">
        <v>7.875</v>
      </c>
      <c r="F133" s="232">
        <v>12</v>
      </c>
      <c r="G133" s="226">
        <f t="shared" si="7"/>
        <v>12</v>
      </c>
      <c r="H133" s="111">
        <v>6.5</v>
      </c>
      <c r="I133" s="111">
        <v>1</v>
      </c>
      <c r="J133" s="111">
        <f t="shared" si="5"/>
        <v>6.5</v>
      </c>
      <c r="K133" s="111">
        <f t="shared" si="6"/>
        <v>9.58</v>
      </c>
      <c r="L133" s="110" t="str">
        <f t="shared" si="4"/>
        <v>NV</v>
      </c>
    </row>
    <row r="134" spans="2:12" ht="12.9" customHeight="1">
      <c r="B134" s="102">
        <v>126</v>
      </c>
      <c r="C134" s="181" t="s">
        <v>374</v>
      </c>
      <c r="D134" s="222" t="s">
        <v>373</v>
      </c>
      <c r="E134" s="233">
        <v>6.625</v>
      </c>
      <c r="F134" s="233">
        <v>12</v>
      </c>
      <c r="G134" s="239">
        <f t="shared" si="7"/>
        <v>12</v>
      </c>
      <c r="H134" s="240">
        <v>3.75</v>
      </c>
      <c r="I134" s="240">
        <v>7</v>
      </c>
      <c r="J134" s="240">
        <f t="shared" si="5"/>
        <v>7</v>
      </c>
      <c r="K134" s="240">
        <f t="shared" si="6"/>
        <v>9.8000000000000007</v>
      </c>
      <c r="L134" s="241" t="s">
        <v>607</v>
      </c>
    </row>
    <row r="135" spans="2:12" ht="12.9" customHeight="1">
      <c r="B135" s="101">
        <v>127</v>
      </c>
      <c r="C135" s="170" t="s">
        <v>372</v>
      </c>
      <c r="D135" s="222" t="s">
        <v>371</v>
      </c>
      <c r="E135" s="232">
        <v>8</v>
      </c>
      <c r="F135" s="232">
        <v>12</v>
      </c>
      <c r="G135" s="226">
        <f t="shared" si="7"/>
        <v>12</v>
      </c>
      <c r="H135" s="111">
        <v>5.25</v>
      </c>
      <c r="I135" s="111">
        <v>2</v>
      </c>
      <c r="J135" s="111">
        <f t="shared" si="5"/>
        <v>5.25</v>
      </c>
      <c r="K135" s="111">
        <f t="shared" si="6"/>
        <v>9.0300000000000011</v>
      </c>
      <c r="L135" s="110" t="str">
        <f t="shared" ref="L135:L174" si="8">IF(K135&gt;=12,"V","NV")</f>
        <v>NV</v>
      </c>
    </row>
    <row r="136" spans="2:12" ht="12.9" customHeight="1">
      <c r="B136" s="102">
        <v>128</v>
      </c>
      <c r="C136" s="170" t="s">
        <v>370</v>
      </c>
      <c r="D136" s="222" t="s">
        <v>359</v>
      </c>
      <c r="E136" s="232">
        <v>11.875</v>
      </c>
      <c r="F136" s="232"/>
      <c r="G136" s="226">
        <f t="shared" si="7"/>
        <v>11.875</v>
      </c>
      <c r="H136" s="111">
        <v>12.25</v>
      </c>
      <c r="I136" s="111"/>
      <c r="J136" s="111">
        <f t="shared" si="5"/>
        <v>12.25</v>
      </c>
      <c r="K136" s="111">
        <f t="shared" si="6"/>
        <v>12.04</v>
      </c>
      <c r="L136" s="110" t="str">
        <f t="shared" si="8"/>
        <v>V</v>
      </c>
    </row>
    <row r="137" spans="2:12" ht="12.9" customHeight="1">
      <c r="B137" s="101">
        <v>129</v>
      </c>
      <c r="C137" s="181" t="s">
        <v>587</v>
      </c>
      <c r="D137" s="222" t="s">
        <v>369</v>
      </c>
      <c r="E137" s="232">
        <v>13.625</v>
      </c>
      <c r="F137" s="232"/>
      <c r="G137" s="226">
        <f t="shared" si="7"/>
        <v>13.625</v>
      </c>
      <c r="H137" s="111">
        <v>7</v>
      </c>
      <c r="I137" s="111">
        <v>12</v>
      </c>
      <c r="J137" s="111">
        <f t="shared" ref="J137:J174" si="9">MAX(H137,I137)</f>
        <v>12</v>
      </c>
      <c r="K137" s="111">
        <f t="shared" ref="K137:K174" si="10">G137*0.56+J137*0.44</f>
        <v>12.91</v>
      </c>
      <c r="L137" s="110" t="s">
        <v>605</v>
      </c>
    </row>
    <row r="138" spans="2:12" ht="12.9" customHeight="1">
      <c r="B138" s="102">
        <v>130</v>
      </c>
      <c r="C138" s="181" t="s">
        <v>368</v>
      </c>
      <c r="D138" s="222" t="s">
        <v>367</v>
      </c>
      <c r="E138" s="232">
        <v>8.25</v>
      </c>
      <c r="F138" s="232">
        <v>12</v>
      </c>
      <c r="G138" s="226">
        <f t="shared" ref="G138:G174" si="11" xml:space="preserve"> MAX(E138,F138)</f>
        <v>12</v>
      </c>
      <c r="H138" s="111">
        <v>8</v>
      </c>
      <c r="I138" s="111">
        <v>12</v>
      </c>
      <c r="J138" s="111">
        <f t="shared" si="9"/>
        <v>12</v>
      </c>
      <c r="K138" s="111">
        <f t="shared" si="10"/>
        <v>12</v>
      </c>
      <c r="L138" s="110" t="s">
        <v>605</v>
      </c>
    </row>
    <row r="139" spans="2:12" ht="12.9" customHeight="1">
      <c r="B139" s="101">
        <v>131</v>
      </c>
      <c r="C139" s="184" t="s">
        <v>366</v>
      </c>
      <c r="D139" s="228" t="s">
        <v>322</v>
      </c>
      <c r="E139" s="232">
        <v>6.5</v>
      </c>
      <c r="F139" s="232">
        <v>12</v>
      </c>
      <c r="G139" s="226">
        <f t="shared" si="11"/>
        <v>12</v>
      </c>
      <c r="H139" s="111">
        <v>6</v>
      </c>
      <c r="I139" s="111">
        <v>1</v>
      </c>
      <c r="J139" s="111">
        <f t="shared" si="9"/>
        <v>6</v>
      </c>
      <c r="K139" s="111">
        <f t="shared" si="10"/>
        <v>9.3600000000000012</v>
      </c>
      <c r="L139" s="110" t="str">
        <f t="shared" si="8"/>
        <v>NV</v>
      </c>
    </row>
    <row r="140" spans="2:12" ht="12.9" customHeight="1">
      <c r="B140" s="102">
        <v>132</v>
      </c>
      <c r="C140" s="170" t="s">
        <v>365</v>
      </c>
      <c r="D140" s="222" t="s">
        <v>364</v>
      </c>
      <c r="E140" s="232">
        <v>7.625</v>
      </c>
      <c r="F140" s="232"/>
      <c r="G140" s="226">
        <f t="shared" si="11"/>
        <v>7.625</v>
      </c>
      <c r="H140" s="111">
        <v>3</v>
      </c>
      <c r="I140" s="111"/>
      <c r="J140" s="111">
        <f t="shared" si="9"/>
        <v>3</v>
      </c>
      <c r="K140" s="111">
        <f t="shared" si="10"/>
        <v>5.5900000000000007</v>
      </c>
      <c r="L140" s="110" t="s">
        <v>288</v>
      </c>
    </row>
    <row r="141" spans="2:12" ht="12.9" customHeight="1">
      <c r="B141" s="101">
        <v>133</v>
      </c>
      <c r="C141" s="170" t="s">
        <v>363</v>
      </c>
      <c r="D141" s="222" t="s">
        <v>362</v>
      </c>
      <c r="E141" s="232">
        <v>6.75</v>
      </c>
      <c r="F141" s="232"/>
      <c r="G141" s="226">
        <f t="shared" si="11"/>
        <v>6.75</v>
      </c>
      <c r="H141" s="111">
        <v>2.5</v>
      </c>
      <c r="I141" s="111"/>
      <c r="J141" s="111">
        <f t="shared" si="9"/>
        <v>2.5</v>
      </c>
      <c r="K141" s="111">
        <f t="shared" si="10"/>
        <v>4.8800000000000008</v>
      </c>
      <c r="L141" s="110" t="s">
        <v>288</v>
      </c>
    </row>
    <row r="142" spans="2:12" ht="12.9" customHeight="1">
      <c r="B142" s="102">
        <v>134</v>
      </c>
      <c r="C142" s="221" t="s">
        <v>361</v>
      </c>
      <c r="D142" s="231" t="s">
        <v>318</v>
      </c>
      <c r="E142" s="232">
        <v>12</v>
      </c>
      <c r="F142" s="232"/>
      <c r="G142" s="226">
        <f t="shared" si="11"/>
        <v>12</v>
      </c>
      <c r="H142" s="111">
        <v>16</v>
      </c>
      <c r="I142" s="111"/>
      <c r="J142" s="111">
        <f t="shared" si="9"/>
        <v>16</v>
      </c>
      <c r="K142" s="111">
        <f t="shared" si="10"/>
        <v>13.760000000000002</v>
      </c>
      <c r="L142" s="110" t="str">
        <f t="shared" si="8"/>
        <v>V</v>
      </c>
    </row>
    <row r="143" spans="2:12" ht="12.9" customHeight="1">
      <c r="B143" s="101">
        <v>135</v>
      </c>
      <c r="C143" s="170" t="s">
        <v>360</v>
      </c>
      <c r="D143" s="222" t="s">
        <v>359</v>
      </c>
      <c r="E143" s="232">
        <v>16.125</v>
      </c>
      <c r="F143" s="232"/>
      <c r="G143" s="226">
        <f t="shared" si="11"/>
        <v>16.125</v>
      </c>
      <c r="H143" s="111">
        <v>10.5</v>
      </c>
      <c r="I143" s="111"/>
      <c r="J143" s="111">
        <f t="shared" si="9"/>
        <v>10.5</v>
      </c>
      <c r="K143" s="111">
        <f t="shared" si="10"/>
        <v>13.650000000000002</v>
      </c>
      <c r="L143" s="110" t="str">
        <f t="shared" si="8"/>
        <v>V</v>
      </c>
    </row>
    <row r="144" spans="2:12" ht="12.9" customHeight="1">
      <c r="B144" s="102">
        <v>136</v>
      </c>
      <c r="C144" s="181" t="s">
        <v>358</v>
      </c>
      <c r="D144" s="222" t="s">
        <v>357</v>
      </c>
      <c r="E144" s="232">
        <v>9.75</v>
      </c>
      <c r="F144" s="232">
        <v>12</v>
      </c>
      <c r="G144" s="226">
        <f t="shared" si="11"/>
        <v>12</v>
      </c>
      <c r="H144" s="111">
        <v>3.75</v>
      </c>
      <c r="I144" s="111">
        <v>9.5</v>
      </c>
      <c r="J144" s="111">
        <f t="shared" si="9"/>
        <v>9.5</v>
      </c>
      <c r="K144" s="111">
        <f t="shared" si="10"/>
        <v>10.9</v>
      </c>
      <c r="L144" s="110" t="str">
        <f t="shared" si="8"/>
        <v>NV</v>
      </c>
    </row>
    <row r="145" spans="2:12" ht="12.9" customHeight="1">
      <c r="B145" s="101">
        <v>137</v>
      </c>
      <c r="C145" s="170" t="s">
        <v>356</v>
      </c>
      <c r="D145" s="222" t="s">
        <v>355</v>
      </c>
      <c r="E145" s="232">
        <v>14.875</v>
      </c>
      <c r="F145" s="232"/>
      <c r="G145" s="226">
        <f t="shared" si="11"/>
        <v>14.875</v>
      </c>
      <c r="H145" s="111">
        <v>12</v>
      </c>
      <c r="I145" s="111"/>
      <c r="J145" s="111">
        <f t="shared" si="9"/>
        <v>12</v>
      </c>
      <c r="K145" s="111">
        <f t="shared" si="10"/>
        <v>13.61</v>
      </c>
      <c r="L145" s="110" t="str">
        <f t="shared" si="8"/>
        <v>V</v>
      </c>
    </row>
    <row r="146" spans="2:12" ht="12.9" customHeight="1">
      <c r="B146" s="102">
        <v>138</v>
      </c>
      <c r="C146" s="181" t="s">
        <v>354</v>
      </c>
      <c r="D146" s="222" t="s">
        <v>187</v>
      </c>
      <c r="E146" s="232">
        <v>12.25</v>
      </c>
      <c r="F146" s="232"/>
      <c r="G146" s="226">
        <f t="shared" si="11"/>
        <v>12.25</v>
      </c>
      <c r="H146" s="111">
        <v>6.5</v>
      </c>
      <c r="I146" s="111">
        <v>10</v>
      </c>
      <c r="J146" s="111">
        <f t="shared" si="9"/>
        <v>10</v>
      </c>
      <c r="K146" s="111">
        <f t="shared" si="10"/>
        <v>11.260000000000002</v>
      </c>
      <c r="L146" s="110" t="str">
        <f t="shared" si="8"/>
        <v>NV</v>
      </c>
    </row>
    <row r="147" spans="2:12" ht="12.9" customHeight="1">
      <c r="B147" s="101">
        <v>139</v>
      </c>
      <c r="C147" s="170" t="s">
        <v>353</v>
      </c>
      <c r="D147" s="222" t="s">
        <v>352</v>
      </c>
      <c r="E147" s="232">
        <v>8.625</v>
      </c>
      <c r="F147" s="232">
        <v>12</v>
      </c>
      <c r="G147" s="226">
        <f t="shared" si="11"/>
        <v>12</v>
      </c>
      <c r="H147" s="111">
        <v>8.5</v>
      </c>
      <c r="I147" s="111">
        <v>12</v>
      </c>
      <c r="J147" s="111">
        <f t="shared" si="9"/>
        <v>12</v>
      </c>
      <c r="K147" s="111">
        <f t="shared" si="10"/>
        <v>12</v>
      </c>
      <c r="L147" s="110" t="s">
        <v>605</v>
      </c>
    </row>
    <row r="148" spans="2:12" ht="12.9" customHeight="1">
      <c r="B148" s="102">
        <v>140</v>
      </c>
      <c r="C148" s="170" t="s">
        <v>351</v>
      </c>
      <c r="D148" s="222" t="s">
        <v>350</v>
      </c>
      <c r="E148" s="232">
        <v>16.25</v>
      </c>
      <c r="F148" s="232"/>
      <c r="G148" s="226">
        <f t="shared" si="11"/>
        <v>16.25</v>
      </c>
      <c r="H148" s="111">
        <v>6.5</v>
      </c>
      <c r="I148" s="111">
        <v>8</v>
      </c>
      <c r="J148" s="111">
        <f t="shared" si="9"/>
        <v>8</v>
      </c>
      <c r="K148" s="111">
        <f t="shared" si="10"/>
        <v>12.620000000000001</v>
      </c>
      <c r="L148" s="110" t="s">
        <v>605</v>
      </c>
    </row>
    <row r="149" spans="2:12" ht="12.9" customHeight="1">
      <c r="B149" s="101">
        <v>141</v>
      </c>
      <c r="C149" s="170" t="s">
        <v>349</v>
      </c>
      <c r="D149" s="222" t="s">
        <v>52</v>
      </c>
      <c r="E149" s="232">
        <v>15.625</v>
      </c>
      <c r="F149" s="232"/>
      <c r="G149" s="226">
        <f t="shared" si="11"/>
        <v>15.625</v>
      </c>
      <c r="H149" s="111">
        <v>11.5</v>
      </c>
      <c r="I149" s="111"/>
      <c r="J149" s="111">
        <f t="shared" si="9"/>
        <v>11.5</v>
      </c>
      <c r="K149" s="111">
        <f t="shared" si="10"/>
        <v>13.809999999999999</v>
      </c>
      <c r="L149" s="110" t="str">
        <f t="shared" si="8"/>
        <v>V</v>
      </c>
    </row>
    <row r="150" spans="2:12" ht="12.9" customHeight="1">
      <c r="B150" s="102">
        <v>142</v>
      </c>
      <c r="C150" s="170" t="s">
        <v>348</v>
      </c>
      <c r="D150" s="222" t="s">
        <v>347</v>
      </c>
      <c r="E150" s="232">
        <v>14.5</v>
      </c>
      <c r="F150" s="232"/>
      <c r="G150" s="226">
        <f t="shared" si="11"/>
        <v>14.5</v>
      </c>
      <c r="H150" s="111">
        <v>12</v>
      </c>
      <c r="I150" s="111"/>
      <c r="J150" s="111">
        <f t="shared" si="9"/>
        <v>12</v>
      </c>
      <c r="K150" s="111">
        <f t="shared" si="10"/>
        <v>13.400000000000002</v>
      </c>
      <c r="L150" s="110" t="str">
        <f t="shared" si="8"/>
        <v>V</v>
      </c>
    </row>
    <row r="151" spans="2:12" ht="12.9" customHeight="1">
      <c r="B151" s="101">
        <v>143</v>
      </c>
      <c r="C151" s="170" t="s">
        <v>346</v>
      </c>
      <c r="D151" s="222" t="s">
        <v>345</v>
      </c>
      <c r="E151" s="232">
        <v>13.25</v>
      </c>
      <c r="F151" s="232"/>
      <c r="G151" s="226">
        <f t="shared" si="11"/>
        <v>13.25</v>
      </c>
      <c r="H151" s="111">
        <v>8</v>
      </c>
      <c r="I151" s="111">
        <v>7</v>
      </c>
      <c r="J151" s="111">
        <f t="shared" si="9"/>
        <v>8</v>
      </c>
      <c r="K151" s="111">
        <f t="shared" si="10"/>
        <v>10.940000000000001</v>
      </c>
      <c r="L151" s="110" t="str">
        <f t="shared" si="8"/>
        <v>NV</v>
      </c>
    </row>
    <row r="152" spans="2:12" ht="12.9" customHeight="1">
      <c r="B152" s="102">
        <v>144</v>
      </c>
      <c r="C152" s="170" t="s">
        <v>344</v>
      </c>
      <c r="D152" s="222" t="s">
        <v>251</v>
      </c>
      <c r="E152" s="232">
        <v>13.375</v>
      </c>
      <c r="F152" s="232"/>
      <c r="G152" s="226">
        <f t="shared" si="11"/>
        <v>13.375</v>
      </c>
      <c r="H152" s="111">
        <v>12.25</v>
      </c>
      <c r="I152" s="111"/>
      <c r="J152" s="111">
        <f t="shared" si="9"/>
        <v>12.25</v>
      </c>
      <c r="K152" s="111">
        <f t="shared" si="10"/>
        <v>12.88</v>
      </c>
      <c r="L152" s="110" t="str">
        <f t="shared" si="8"/>
        <v>V</v>
      </c>
    </row>
    <row r="153" spans="2:12" ht="12.9" customHeight="1">
      <c r="B153" s="101">
        <v>145</v>
      </c>
      <c r="C153" s="181" t="s">
        <v>343</v>
      </c>
      <c r="D153" s="222" t="s">
        <v>342</v>
      </c>
      <c r="E153" s="232">
        <v>5.5</v>
      </c>
      <c r="F153" s="232">
        <v>11</v>
      </c>
      <c r="G153" s="226">
        <f t="shared" si="11"/>
        <v>11</v>
      </c>
      <c r="H153" s="111">
        <v>9.5</v>
      </c>
      <c r="I153" s="111">
        <v>5</v>
      </c>
      <c r="J153" s="111">
        <f t="shared" si="9"/>
        <v>9.5</v>
      </c>
      <c r="K153" s="111">
        <f t="shared" si="10"/>
        <v>10.34</v>
      </c>
      <c r="L153" s="110" t="str">
        <f t="shared" si="8"/>
        <v>NV</v>
      </c>
    </row>
    <row r="154" spans="2:12" ht="12.9" customHeight="1">
      <c r="B154" s="102">
        <v>146</v>
      </c>
      <c r="C154" s="181" t="s">
        <v>341</v>
      </c>
      <c r="D154" s="222" t="s">
        <v>340</v>
      </c>
      <c r="E154" s="232">
        <v>13.875</v>
      </c>
      <c r="F154" s="232"/>
      <c r="G154" s="226">
        <f t="shared" si="11"/>
        <v>13.875</v>
      </c>
      <c r="H154" s="111">
        <v>10.5</v>
      </c>
      <c r="I154" s="111"/>
      <c r="J154" s="111">
        <f t="shared" si="9"/>
        <v>10.5</v>
      </c>
      <c r="K154" s="111">
        <f t="shared" si="10"/>
        <v>12.39</v>
      </c>
      <c r="L154" s="110" t="str">
        <f t="shared" si="8"/>
        <v>V</v>
      </c>
    </row>
    <row r="155" spans="2:12" ht="12.9" customHeight="1">
      <c r="B155" s="101">
        <v>147</v>
      </c>
      <c r="C155" s="181" t="s">
        <v>339</v>
      </c>
      <c r="D155" s="222" t="s">
        <v>338</v>
      </c>
      <c r="E155" s="232">
        <v>3.5</v>
      </c>
      <c r="F155" s="232"/>
      <c r="G155" s="226">
        <f t="shared" si="11"/>
        <v>3.5</v>
      </c>
      <c r="H155" s="111">
        <v>3</v>
      </c>
      <c r="I155" s="111"/>
      <c r="J155" s="111">
        <f t="shared" si="9"/>
        <v>3</v>
      </c>
      <c r="K155" s="111">
        <f t="shared" si="10"/>
        <v>3.2800000000000002</v>
      </c>
      <c r="L155" s="110" t="s">
        <v>288</v>
      </c>
    </row>
    <row r="156" spans="2:12" ht="12.9" customHeight="1">
      <c r="B156" s="102">
        <v>148</v>
      </c>
      <c r="C156" s="181" t="s">
        <v>337</v>
      </c>
      <c r="D156" s="222" t="s">
        <v>336</v>
      </c>
      <c r="E156" s="232">
        <v>13.625</v>
      </c>
      <c r="F156" s="232"/>
      <c r="G156" s="226">
        <f t="shared" si="11"/>
        <v>13.625</v>
      </c>
      <c r="H156" s="111">
        <v>12.75</v>
      </c>
      <c r="I156" s="111"/>
      <c r="J156" s="111">
        <f t="shared" si="9"/>
        <v>12.75</v>
      </c>
      <c r="K156" s="111">
        <f t="shared" si="10"/>
        <v>13.240000000000002</v>
      </c>
      <c r="L156" s="110" t="str">
        <f t="shared" si="8"/>
        <v>V</v>
      </c>
    </row>
    <row r="157" spans="2:12" ht="12.9" customHeight="1">
      <c r="B157" s="101">
        <v>149</v>
      </c>
      <c r="C157" s="170" t="s">
        <v>335</v>
      </c>
      <c r="D157" s="222" t="s">
        <v>334</v>
      </c>
      <c r="E157" s="232">
        <v>12.125</v>
      </c>
      <c r="F157" s="232"/>
      <c r="G157" s="226">
        <f t="shared" si="11"/>
        <v>12.125</v>
      </c>
      <c r="H157" s="111">
        <v>9</v>
      </c>
      <c r="I157" s="111">
        <v>11.5</v>
      </c>
      <c r="J157" s="111">
        <f t="shared" si="9"/>
        <v>11.5</v>
      </c>
      <c r="K157" s="111">
        <f t="shared" si="10"/>
        <v>11.850000000000001</v>
      </c>
      <c r="L157" s="110" t="str">
        <f t="shared" si="8"/>
        <v>NV</v>
      </c>
    </row>
    <row r="158" spans="2:12" ht="12.9" customHeight="1">
      <c r="B158" s="102">
        <v>150</v>
      </c>
      <c r="C158" s="181" t="s">
        <v>333</v>
      </c>
      <c r="D158" s="222" t="s">
        <v>332</v>
      </c>
      <c r="E158" s="232">
        <v>5.5</v>
      </c>
      <c r="F158" s="232"/>
      <c r="G158" s="226">
        <f t="shared" si="11"/>
        <v>5.5</v>
      </c>
      <c r="H158" s="111">
        <v>4</v>
      </c>
      <c r="I158" s="111"/>
      <c r="J158" s="111">
        <f t="shared" si="9"/>
        <v>4</v>
      </c>
      <c r="K158" s="111">
        <f t="shared" si="10"/>
        <v>4.84</v>
      </c>
      <c r="L158" s="110" t="s">
        <v>288</v>
      </c>
    </row>
    <row r="159" spans="2:12" ht="12.9" customHeight="1">
      <c r="B159" s="101">
        <v>151</v>
      </c>
      <c r="C159" s="170" t="s">
        <v>331</v>
      </c>
      <c r="D159" s="222" t="s">
        <v>330</v>
      </c>
      <c r="E159" s="232">
        <v>14.375</v>
      </c>
      <c r="F159" s="232"/>
      <c r="G159" s="226">
        <f t="shared" si="11"/>
        <v>14.375</v>
      </c>
      <c r="H159" s="111">
        <v>12.25</v>
      </c>
      <c r="I159" s="111"/>
      <c r="J159" s="111">
        <f t="shared" si="9"/>
        <v>12.25</v>
      </c>
      <c r="K159" s="111">
        <f t="shared" si="10"/>
        <v>13.440000000000001</v>
      </c>
      <c r="L159" s="110" t="str">
        <f t="shared" si="8"/>
        <v>V</v>
      </c>
    </row>
    <row r="160" spans="2:12" ht="12.9" customHeight="1">
      <c r="B160" s="102">
        <v>152</v>
      </c>
      <c r="C160" s="184" t="s">
        <v>329</v>
      </c>
      <c r="D160" s="228" t="s">
        <v>328</v>
      </c>
      <c r="E160" s="232">
        <v>10.375</v>
      </c>
      <c r="F160" s="232">
        <v>12</v>
      </c>
      <c r="G160" s="226">
        <f t="shared" si="11"/>
        <v>12</v>
      </c>
      <c r="H160" s="111">
        <v>8.5</v>
      </c>
      <c r="I160" s="111">
        <v>12</v>
      </c>
      <c r="J160" s="111">
        <f t="shared" si="9"/>
        <v>12</v>
      </c>
      <c r="K160" s="111">
        <f t="shared" si="10"/>
        <v>12</v>
      </c>
      <c r="L160" s="110" t="s">
        <v>605</v>
      </c>
    </row>
    <row r="161" spans="2:12" ht="12.9" customHeight="1">
      <c r="B161" s="101">
        <v>153</v>
      </c>
      <c r="C161" s="184" t="s">
        <v>327</v>
      </c>
      <c r="D161" s="228" t="s">
        <v>277</v>
      </c>
      <c r="E161" s="232">
        <v>12.875</v>
      </c>
      <c r="F161" s="232"/>
      <c r="G161" s="226">
        <f t="shared" si="11"/>
        <v>12.875</v>
      </c>
      <c r="H161" s="111">
        <v>8.5</v>
      </c>
      <c r="I161" s="111">
        <v>12</v>
      </c>
      <c r="J161" s="111">
        <f t="shared" si="9"/>
        <v>12</v>
      </c>
      <c r="K161" s="111">
        <f t="shared" si="10"/>
        <v>12.490000000000002</v>
      </c>
      <c r="L161" s="110" t="str">
        <f t="shared" si="8"/>
        <v>V</v>
      </c>
    </row>
    <row r="162" spans="2:12" ht="12.9" customHeight="1">
      <c r="B162" s="102">
        <v>154</v>
      </c>
      <c r="C162" s="170" t="s">
        <v>326</v>
      </c>
      <c r="D162" s="222" t="s">
        <v>318</v>
      </c>
      <c r="E162" s="232">
        <v>12.5</v>
      </c>
      <c r="F162" s="232"/>
      <c r="G162" s="226">
        <f t="shared" si="11"/>
        <v>12.5</v>
      </c>
      <c r="H162" s="111">
        <v>9</v>
      </c>
      <c r="I162" s="111">
        <v>12</v>
      </c>
      <c r="J162" s="111">
        <f t="shared" si="9"/>
        <v>12</v>
      </c>
      <c r="K162" s="111">
        <f t="shared" si="10"/>
        <v>12.280000000000001</v>
      </c>
      <c r="L162" s="110" t="str">
        <f t="shared" si="8"/>
        <v>V</v>
      </c>
    </row>
    <row r="163" spans="2:12" ht="12.9" customHeight="1">
      <c r="B163" s="101">
        <v>155</v>
      </c>
      <c r="C163" s="170" t="s">
        <v>325</v>
      </c>
      <c r="D163" s="222" t="s">
        <v>324</v>
      </c>
      <c r="E163" s="232">
        <v>12.5</v>
      </c>
      <c r="F163" s="232"/>
      <c r="G163" s="226">
        <f t="shared" si="11"/>
        <v>12.5</v>
      </c>
      <c r="H163" s="111">
        <v>9.5</v>
      </c>
      <c r="I163" s="111">
        <v>12</v>
      </c>
      <c r="J163" s="111">
        <f t="shared" si="9"/>
        <v>12</v>
      </c>
      <c r="K163" s="111">
        <f t="shared" si="10"/>
        <v>12.280000000000001</v>
      </c>
      <c r="L163" s="110" t="str">
        <f t="shared" si="8"/>
        <v>V</v>
      </c>
    </row>
    <row r="164" spans="2:12" ht="12.9" customHeight="1">
      <c r="B164" s="102">
        <v>156</v>
      </c>
      <c r="C164" s="181" t="s">
        <v>323</v>
      </c>
      <c r="D164" s="222" t="s">
        <v>322</v>
      </c>
      <c r="E164" s="232">
        <v>0</v>
      </c>
      <c r="F164" s="232"/>
      <c r="G164" s="226">
        <f t="shared" si="11"/>
        <v>0</v>
      </c>
      <c r="H164" s="111">
        <v>0</v>
      </c>
      <c r="I164" s="111"/>
      <c r="J164" s="111">
        <f t="shared" si="9"/>
        <v>0</v>
      </c>
      <c r="K164" s="111">
        <f t="shared" si="10"/>
        <v>0</v>
      </c>
      <c r="L164" s="110" t="s">
        <v>288</v>
      </c>
    </row>
    <row r="165" spans="2:12" ht="12.9" customHeight="1">
      <c r="B165" s="101">
        <v>157</v>
      </c>
      <c r="C165" s="221" t="s">
        <v>321</v>
      </c>
      <c r="D165" s="231" t="s">
        <v>289</v>
      </c>
      <c r="E165" s="232">
        <v>12</v>
      </c>
      <c r="F165" s="232"/>
      <c r="G165" s="226">
        <f t="shared" si="11"/>
        <v>12</v>
      </c>
      <c r="H165" s="111">
        <v>3.5</v>
      </c>
      <c r="I165" s="111">
        <v>9</v>
      </c>
      <c r="J165" s="111">
        <f t="shared" si="9"/>
        <v>9</v>
      </c>
      <c r="K165" s="111">
        <f t="shared" si="10"/>
        <v>10.68</v>
      </c>
      <c r="L165" s="110" t="str">
        <f t="shared" si="8"/>
        <v>NV</v>
      </c>
    </row>
    <row r="166" spans="2:12" ht="12.9" customHeight="1">
      <c r="B166" s="102">
        <v>158</v>
      </c>
      <c r="C166" s="181" t="s">
        <v>320</v>
      </c>
      <c r="D166" s="222" t="s">
        <v>319</v>
      </c>
      <c r="E166" s="232">
        <v>16</v>
      </c>
      <c r="F166" s="232"/>
      <c r="G166" s="226">
        <f t="shared" si="11"/>
        <v>16</v>
      </c>
      <c r="H166" s="111">
        <v>13.75</v>
      </c>
      <c r="I166" s="111"/>
      <c r="J166" s="111">
        <f t="shared" si="9"/>
        <v>13.75</v>
      </c>
      <c r="K166" s="111">
        <f t="shared" si="10"/>
        <v>15.010000000000002</v>
      </c>
      <c r="L166" s="110" t="str">
        <f t="shared" si="8"/>
        <v>V</v>
      </c>
    </row>
    <row r="167" spans="2:12" ht="12.9" customHeight="1">
      <c r="B167" s="101">
        <v>159</v>
      </c>
      <c r="C167" s="221" t="s">
        <v>318</v>
      </c>
      <c r="D167" s="231" t="s">
        <v>317</v>
      </c>
      <c r="E167" s="232">
        <v>12</v>
      </c>
      <c r="F167" s="232"/>
      <c r="G167" s="226">
        <f t="shared" si="11"/>
        <v>12</v>
      </c>
      <c r="H167" s="111">
        <v>17.25</v>
      </c>
      <c r="I167" s="111"/>
      <c r="J167" s="111">
        <f t="shared" si="9"/>
        <v>17.25</v>
      </c>
      <c r="K167" s="111">
        <f t="shared" si="10"/>
        <v>14.31</v>
      </c>
      <c r="L167" s="110" t="str">
        <f t="shared" si="8"/>
        <v>V</v>
      </c>
    </row>
    <row r="168" spans="2:12" ht="12.9" customHeight="1">
      <c r="B168" s="102">
        <v>160</v>
      </c>
      <c r="C168" s="170" t="s">
        <v>316</v>
      </c>
      <c r="D168" s="222" t="s">
        <v>315</v>
      </c>
      <c r="E168" s="232">
        <v>2.875</v>
      </c>
      <c r="F168" s="232"/>
      <c r="G168" s="226">
        <f t="shared" si="11"/>
        <v>2.875</v>
      </c>
      <c r="H168" s="111">
        <v>6.75</v>
      </c>
      <c r="I168" s="111"/>
      <c r="J168" s="111">
        <f t="shared" si="9"/>
        <v>6.75</v>
      </c>
      <c r="K168" s="111">
        <f t="shared" si="10"/>
        <v>4.58</v>
      </c>
      <c r="L168" s="110" t="s">
        <v>288</v>
      </c>
    </row>
    <row r="169" spans="2:12" ht="12.9" customHeight="1">
      <c r="B169" s="101">
        <v>161</v>
      </c>
      <c r="C169" s="181" t="s">
        <v>314</v>
      </c>
      <c r="D169" s="222" t="s">
        <v>313</v>
      </c>
      <c r="E169" s="232">
        <v>14</v>
      </c>
      <c r="F169" s="232"/>
      <c r="G169" s="226">
        <f t="shared" si="11"/>
        <v>14</v>
      </c>
      <c r="H169" s="111">
        <v>8.5</v>
      </c>
      <c r="I169" s="111">
        <v>12</v>
      </c>
      <c r="J169" s="111">
        <f t="shared" si="9"/>
        <v>12</v>
      </c>
      <c r="K169" s="111">
        <f t="shared" si="10"/>
        <v>13.120000000000001</v>
      </c>
      <c r="L169" s="110" t="s">
        <v>605</v>
      </c>
    </row>
    <row r="170" spans="2:12" ht="12.9" customHeight="1">
      <c r="B170" s="102">
        <v>162</v>
      </c>
      <c r="C170" s="181" t="s">
        <v>312</v>
      </c>
      <c r="D170" s="222" t="s">
        <v>251</v>
      </c>
      <c r="E170" s="232">
        <v>13.727499999999999</v>
      </c>
      <c r="F170" s="232"/>
      <c r="G170" s="226">
        <f t="shared" si="11"/>
        <v>13.727499999999999</v>
      </c>
      <c r="H170" s="111">
        <v>8.5</v>
      </c>
      <c r="I170" s="111">
        <v>12</v>
      </c>
      <c r="J170" s="111">
        <f t="shared" si="9"/>
        <v>12</v>
      </c>
      <c r="K170" s="111">
        <f t="shared" si="10"/>
        <v>12.967400000000001</v>
      </c>
      <c r="L170" s="110" t="s">
        <v>605</v>
      </c>
    </row>
    <row r="171" spans="2:12" ht="12.9" customHeight="1">
      <c r="B171" s="101">
        <v>163</v>
      </c>
      <c r="C171" s="181" t="s">
        <v>312</v>
      </c>
      <c r="D171" s="222" t="s">
        <v>311</v>
      </c>
      <c r="E171" s="232">
        <v>5.875</v>
      </c>
      <c r="F171" s="232">
        <v>12</v>
      </c>
      <c r="G171" s="226">
        <f t="shared" si="11"/>
        <v>12</v>
      </c>
      <c r="H171" s="111">
        <v>6.75</v>
      </c>
      <c r="I171" s="111">
        <v>8</v>
      </c>
      <c r="J171" s="111">
        <f t="shared" si="9"/>
        <v>8</v>
      </c>
      <c r="K171" s="111">
        <f t="shared" si="10"/>
        <v>10.24</v>
      </c>
      <c r="L171" s="110" t="str">
        <f t="shared" si="8"/>
        <v>NV</v>
      </c>
    </row>
    <row r="172" spans="2:12">
      <c r="B172" s="102">
        <v>164</v>
      </c>
      <c r="C172" s="181" t="s">
        <v>310</v>
      </c>
      <c r="D172" s="222" t="s">
        <v>309</v>
      </c>
      <c r="E172" s="232">
        <v>11.5</v>
      </c>
      <c r="F172" s="232">
        <v>12</v>
      </c>
      <c r="G172" s="226">
        <f t="shared" si="11"/>
        <v>12</v>
      </c>
      <c r="H172" s="111">
        <v>5</v>
      </c>
      <c r="I172" s="111">
        <v>12</v>
      </c>
      <c r="J172" s="111">
        <f t="shared" si="9"/>
        <v>12</v>
      </c>
      <c r="K172" s="111">
        <f t="shared" si="10"/>
        <v>12</v>
      </c>
      <c r="L172" s="110" t="s">
        <v>605</v>
      </c>
    </row>
    <row r="173" spans="2:12">
      <c r="B173" s="101">
        <v>165</v>
      </c>
      <c r="C173" s="181" t="s">
        <v>308</v>
      </c>
      <c r="D173" s="222" t="s">
        <v>307</v>
      </c>
      <c r="E173" s="232">
        <v>7.25</v>
      </c>
      <c r="F173" s="232">
        <v>11.75</v>
      </c>
      <c r="G173" s="226">
        <f t="shared" si="11"/>
        <v>11.75</v>
      </c>
      <c r="H173" s="111">
        <v>8.75</v>
      </c>
      <c r="I173" s="111">
        <v>9.5</v>
      </c>
      <c r="J173" s="111">
        <f t="shared" si="9"/>
        <v>9.5</v>
      </c>
      <c r="K173" s="111">
        <f t="shared" si="10"/>
        <v>10.760000000000002</v>
      </c>
      <c r="L173" s="110" t="str">
        <f t="shared" si="8"/>
        <v>NV</v>
      </c>
    </row>
    <row r="174" spans="2:12">
      <c r="B174" s="102">
        <v>166</v>
      </c>
      <c r="C174" s="170" t="s">
        <v>306</v>
      </c>
      <c r="D174" s="222" t="s">
        <v>305</v>
      </c>
      <c r="E174" s="232">
        <v>9</v>
      </c>
      <c r="F174" s="232">
        <v>0</v>
      </c>
      <c r="G174" s="226">
        <f t="shared" si="11"/>
        <v>9</v>
      </c>
      <c r="H174" s="111">
        <v>12</v>
      </c>
      <c r="I174" s="111"/>
      <c r="J174" s="111">
        <f t="shared" si="9"/>
        <v>12</v>
      </c>
      <c r="K174" s="111">
        <f t="shared" si="10"/>
        <v>10.32</v>
      </c>
      <c r="L174" s="110" t="str">
        <f t="shared" si="8"/>
        <v>NV</v>
      </c>
    </row>
    <row r="175" spans="2:12" ht="15.6">
      <c r="C175" s="105" t="s">
        <v>287</v>
      </c>
      <c r="D175" s="107"/>
      <c r="E175" s="106"/>
      <c r="F175" s="106"/>
      <c r="G175" s="106"/>
      <c r="H175" s="105"/>
      <c r="I175" s="106"/>
      <c r="J175" s="106"/>
    </row>
    <row r="176" spans="2:12" ht="15.6">
      <c r="C176" s="105"/>
    </row>
  </sheetData>
  <mergeCells count="4">
    <mergeCell ref="C6:L6"/>
    <mergeCell ref="C7:D7"/>
    <mergeCell ref="E7:G7"/>
    <mergeCell ref="K7:L7"/>
  </mergeCells>
  <pageMargins left="0.18" right="0.17" top="0.18" bottom="0.17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W130"/>
  <sheetViews>
    <sheetView topLeftCell="BX115" zoomScale="118" zoomScaleNormal="118" workbookViewId="0">
      <selection activeCell="CT133" sqref="CT133"/>
    </sheetView>
  </sheetViews>
  <sheetFormatPr baseColWidth="10" defaultColWidth="11.44140625" defaultRowHeight="14.4"/>
  <cols>
    <col min="1" max="1" width="0.44140625" style="2" hidden="1" customWidth="1"/>
    <col min="2" max="2" width="3.5546875" style="2" customWidth="1"/>
    <col min="3" max="3" width="5.88671875" style="2" hidden="1" customWidth="1"/>
    <col min="4" max="4" width="13.6640625" style="2" customWidth="1"/>
    <col min="5" max="5" width="14.5546875" style="2" customWidth="1"/>
    <col min="6" max="6" width="5.33203125" style="2" bestFit="1" customWidth="1"/>
    <col min="7" max="7" width="6.109375" style="2" customWidth="1"/>
    <col min="8" max="8" width="5.33203125" style="2" bestFit="1" customWidth="1"/>
    <col min="9" max="9" width="5.109375" style="2" bestFit="1" customWidth="1"/>
    <col min="10" max="10" width="4.88671875" style="2" bestFit="1" customWidth="1"/>
    <col min="11" max="11" width="6.109375" style="2" customWidth="1"/>
    <col min="12" max="12" width="4.88671875" style="2" bestFit="1" customWidth="1"/>
    <col min="13" max="13" width="5.109375" style="2" bestFit="1" customWidth="1"/>
    <col min="14" max="14" width="4.6640625" style="2" customWidth="1"/>
    <col min="15" max="16" width="5.6640625" style="2" bestFit="1" customWidth="1"/>
    <col min="17" max="17" width="5.109375" style="2" bestFit="1" customWidth="1"/>
    <col min="18" max="18" width="6.33203125" style="2" bestFit="1" customWidth="1"/>
    <col min="19" max="19" width="4.5546875" style="2" bestFit="1" customWidth="1"/>
    <col min="20" max="20" width="5.88671875" style="2" customWidth="1"/>
    <col min="21" max="21" width="4.88671875" style="2" bestFit="1" customWidth="1"/>
    <col min="22" max="22" width="4.6640625" style="2" customWidth="1"/>
    <col min="23" max="23" width="5.109375" style="2" bestFit="1" customWidth="1"/>
    <col min="24" max="24" width="4.88671875" style="2" customWidth="1"/>
    <col min="25" max="25" width="5.109375" style="2" customWidth="1"/>
    <col min="26" max="26" width="4.88671875" style="2" bestFit="1" customWidth="1"/>
    <col min="27" max="27" width="5.109375" style="2" bestFit="1" customWidth="1"/>
    <col min="28" max="28" width="6.33203125" style="2" bestFit="1" customWidth="1"/>
    <col min="29" max="29" width="4" style="2" customWidth="1"/>
    <col min="30" max="30" width="5.33203125" style="2" customWidth="1"/>
    <col min="31" max="31" width="5.5546875" style="2" customWidth="1"/>
    <col min="32" max="32" width="6.33203125" style="2" customWidth="1"/>
    <col min="33" max="33" width="5.109375" style="2" bestFit="1" customWidth="1"/>
    <col min="34" max="34" width="5.5546875" style="2" customWidth="1"/>
    <col min="35" max="35" width="5" style="2" customWidth="1"/>
    <col min="36" max="36" width="4.88671875" style="2" customWidth="1"/>
    <col min="37" max="37" width="5.109375" style="2" bestFit="1" customWidth="1"/>
    <col min="38" max="38" width="6" style="2" customWidth="1"/>
    <col min="39" max="39" width="5.33203125" style="2" customWidth="1"/>
    <col min="40" max="40" width="7.44140625" style="2" customWidth="1"/>
    <col min="41" max="41" width="5.5546875" style="2" customWidth="1"/>
    <col min="42" max="42" width="5.6640625" style="2" customWidth="1"/>
    <col min="43" max="43" width="5.109375" style="2" bestFit="1" customWidth="1"/>
    <col min="44" max="44" width="5.5546875" style="2" bestFit="1" customWidth="1"/>
    <col min="45" max="45" width="6" style="2" customWidth="1"/>
    <col min="46" max="46" width="5.88671875" style="2" customWidth="1"/>
    <col min="47" max="47" width="5.109375" style="2" bestFit="1" customWidth="1"/>
    <col min="48" max="48" width="6.33203125" style="2" bestFit="1" customWidth="1"/>
    <col min="49" max="49" width="5.5546875" style="2" customWidth="1"/>
    <col min="50" max="50" width="5.5546875" style="2" bestFit="1" customWidth="1"/>
    <col min="51" max="51" width="6" style="2" bestFit="1" customWidth="1"/>
    <col min="52" max="52" width="6" style="2" customWidth="1"/>
    <col min="53" max="54" width="5.109375" style="2" customWidth="1"/>
    <col min="55" max="56" width="6.5546875" style="2" customWidth="1"/>
    <col min="57" max="57" width="5.109375" style="2" bestFit="1" customWidth="1"/>
    <col min="58" max="58" width="5.88671875" style="2" customWidth="1"/>
    <col min="59" max="59" width="6" style="2" bestFit="1" customWidth="1"/>
    <col min="60" max="60" width="6" style="2" customWidth="1"/>
    <col min="61" max="61" width="5.109375" style="2" bestFit="1" customWidth="1"/>
    <col min="62" max="62" width="6.33203125" style="2" bestFit="1" customWidth="1"/>
    <col min="63" max="63" width="5.88671875" style="2" customWidth="1"/>
    <col min="64" max="64" width="5.5546875" style="2" bestFit="1" customWidth="1"/>
    <col min="65" max="66" width="5.33203125" style="2" customWidth="1"/>
    <col min="67" max="67" width="5.109375" style="2" bestFit="1" customWidth="1"/>
    <col min="68" max="68" width="5.109375" style="2" customWidth="1"/>
    <col min="69" max="70" width="7.109375" style="2" customWidth="1"/>
    <col min="71" max="71" width="5.109375" style="2" bestFit="1" customWidth="1"/>
    <col min="72" max="72" width="5.44140625" style="2" customWidth="1"/>
    <col min="73" max="74" width="5.5546875" style="2" customWidth="1"/>
    <col min="75" max="75" width="5.109375" style="2" customWidth="1"/>
    <col min="76" max="76" width="6.33203125" style="2" bestFit="1" customWidth="1"/>
    <col min="77" max="77" width="4.5546875" style="2" bestFit="1" customWidth="1"/>
    <col min="78" max="78" width="4.88671875" style="2" bestFit="1" customWidth="1"/>
    <col min="79" max="79" width="4.5546875" style="2" bestFit="1" customWidth="1"/>
    <col min="80" max="80" width="4.5546875" style="2" customWidth="1"/>
    <col min="81" max="81" width="5.109375" style="2" bestFit="1" customWidth="1"/>
    <col min="82" max="82" width="4.88671875" style="2" bestFit="1" customWidth="1"/>
    <col min="83" max="84" width="4.5546875" style="2" bestFit="1" customWidth="1"/>
    <col min="85" max="85" width="5.109375" style="2" bestFit="1" customWidth="1"/>
    <col min="86" max="86" width="5.5546875" style="2" customWidth="1"/>
    <col min="87" max="87" width="4.5546875" style="2" bestFit="1" customWidth="1"/>
    <col min="88" max="89" width="4.88671875" style="2" bestFit="1" customWidth="1"/>
    <col min="90" max="90" width="4.5546875" style="2" customWidth="1"/>
    <col min="91" max="91" width="5.109375" style="2" bestFit="1" customWidth="1"/>
    <col min="92" max="92" width="5.109375" style="2" customWidth="1"/>
    <col min="93" max="93" width="4.5546875" style="2" bestFit="1" customWidth="1"/>
    <col min="94" max="94" width="5.5546875" style="2" customWidth="1"/>
    <col min="95" max="95" width="5.109375" style="2" bestFit="1" customWidth="1"/>
    <col min="96" max="96" width="6.33203125" style="2" bestFit="1" customWidth="1"/>
    <col min="97" max="97" width="4.5546875" style="2" customWidth="1"/>
    <col min="98" max="98" width="10.44140625" style="2" customWidth="1"/>
    <col min="99" max="99" width="12.6640625" style="3" customWidth="1"/>
    <col min="100" max="100" width="16.5546875" style="2" customWidth="1"/>
    <col min="101" max="101" width="5.44140625" style="4" customWidth="1"/>
    <col min="102" max="16384" width="11.44140625" style="2"/>
  </cols>
  <sheetData>
    <row r="1" spans="2:101">
      <c r="B1" s="1" t="s">
        <v>0</v>
      </c>
      <c r="D1" s="1"/>
      <c r="E1" s="1" t="s">
        <v>1</v>
      </c>
      <c r="CS1" s="2" t="s">
        <v>2</v>
      </c>
    </row>
    <row r="2" spans="2:101">
      <c r="D2" s="1"/>
    </row>
    <row r="3" spans="2:101">
      <c r="B3" s="1"/>
      <c r="D3" s="1"/>
    </row>
    <row r="4" spans="2:101" ht="17.399999999999999">
      <c r="B4" s="1" t="s">
        <v>3</v>
      </c>
      <c r="D4" s="1"/>
      <c r="Y4" s="5" t="s">
        <v>4</v>
      </c>
      <c r="Z4" s="5"/>
      <c r="AA4" s="5"/>
      <c r="AB4" s="5"/>
      <c r="AC4" s="5"/>
      <c r="AD4" s="6"/>
      <c r="AE4" s="6"/>
      <c r="AF4" s="6"/>
      <c r="AG4" s="6"/>
      <c r="AH4" s="6"/>
      <c r="AI4" s="6"/>
      <c r="AJ4" s="6"/>
      <c r="AK4" s="6"/>
    </row>
    <row r="5" spans="2:101">
      <c r="B5" s="7"/>
      <c r="C5" s="1"/>
      <c r="D5" s="8"/>
      <c r="E5" s="8"/>
    </row>
    <row r="6" spans="2:101">
      <c r="B6" s="7"/>
      <c r="C6" s="1"/>
      <c r="D6" s="8"/>
      <c r="E6" s="8"/>
    </row>
    <row r="7" spans="2:101" s="11" customFormat="1" ht="20.399999999999999">
      <c r="B7" s="9"/>
      <c r="C7" s="10"/>
      <c r="E7" s="12"/>
      <c r="CU7" s="4"/>
      <c r="CW7" s="4"/>
    </row>
    <row r="8" spans="2:101">
      <c r="B8" s="13"/>
      <c r="C8" s="14"/>
      <c r="D8" s="1"/>
    </row>
    <row r="9" spans="2:101">
      <c r="C9" s="15"/>
      <c r="D9" s="15"/>
    </row>
    <row r="10" spans="2:101" ht="17.399999999999999">
      <c r="B10" s="16"/>
      <c r="C10" s="11"/>
      <c r="D10" s="297" t="s">
        <v>5</v>
      </c>
      <c r="E10" s="298"/>
      <c r="F10" s="299" t="s">
        <v>6</v>
      </c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1"/>
      <c r="T10" s="299" t="s">
        <v>7</v>
      </c>
      <c r="U10" s="300"/>
      <c r="V10" s="300"/>
      <c r="W10" s="300"/>
      <c r="X10" s="300"/>
      <c r="Y10" s="300"/>
      <c r="Z10" s="300"/>
      <c r="AA10" s="300"/>
      <c r="AB10" s="300"/>
      <c r="AC10" s="301"/>
      <c r="AD10" s="299" t="s">
        <v>8</v>
      </c>
      <c r="AE10" s="300"/>
      <c r="AF10" s="300"/>
      <c r="AG10" s="300"/>
      <c r="AH10" s="300"/>
      <c r="AI10" s="300"/>
      <c r="AJ10" s="300"/>
      <c r="AK10" s="300"/>
      <c r="AL10" s="300"/>
      <c r="AM10" s="301"/>
      <c r="AN10" s="17" t="s">
        <v>9</v>
      </c>
      <c r="AO10" s="18"/>
      <c r="AP10" s="18"/>
      <c r="AQ10" s="18"/>
      <c r="AR10" s="18"/>
      <c r="AS10" s="18"/>
      <c r="AT10" s="18"/>
      <c r="AU10" s="18"/>
      <c r="AV10" s="19"/>
      <c r="AW10" s="20"/>
      <c r="AX10" s="299" t="s">
        <v>10</v>
      </c>
      <c r="AY10" s="300"/>
      <c r="AZ10" s="300"/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1"/>
      <c r="BL10" s="299" t="s">
        <v>11</v>
      </c>
      <c r="BM10" s="300"/>
      <c r="BN10" s="300"/>
      <c r="BO10" s="300"/>
      <c r="BP10" s="300"/>
      <c r="BQ10" s="300"/>
      <c r="BR10" s="300"/>
      <c r="BS10" s="300"/>
      <c r="BT10" s="300"/>
      <c r="BU10" s="300"/>
      <c r="BV10" s="300"/>
      <c r="BW10" s="300"/>
      <c r="BX10" s="300"/>
      <c r="BY10" s="301"/>
      <c r="BZ10" s="299" t="s">
        <v>12</v>
      </c>
      <c r="CA10" s="300"/>
      <c r="CB10" s="300"/>
      <c r="CC10" s="300"/>
      <c r="CD10" s="300"/>
      <c r="CE10" s="300"/>
      <c r="CF10" s="300"/>
      <c r="CG10" s="300"/>
      <c r="CH10" s="300"/>
      <c r="CI10" s="301"/>
      <c r="CJ10" s="307" t="s">
        <v>13</v>
      </c>
      <c r="CK10" s="308"/>
      <c r="CL10" s="308"/>
      <c r="CM10" s="308"/>
      <c r="CN10" s="308"/>
      <c r="CO10" s="308"/>
      <c r="CP10" s="308"/>
      <c r="CQ10" s="308"/>
      <c r="CR10" s="308"/>
      <c r="CS10" s="309"/>
      <c r="CT10" s="21"/>
      <c r="CU10" s="22"/>
      <c r="CV10" s="23"/>
    </row>
    <row r="11" spans="2:101" ht="18.75" customHeight="1">
      <c r="B11" s="16"/>
      <c r="C11" s="11"/>
      <c r="D11" s="297" t="s">
        <v>14</v>
      </c>
      <c r="E11" s="298"/>
      <c r="F11" s="286" t="s">
        <v>15</v>
      </c>
      <c r="G11" s="287"/>
      <c r="H11" s="287"/>
      <c r="I11" s="323"/>
      <c r="J11" s="293" t="s">
        <v>16</v>
      </c>
      <c r="K11" s="294"/>
      <c r="L11" s="294"/>
      <c r="M11" s="313"/>
      <c r="N11" s="295" t="s">
        <v>17</v>
      </c>
      <c r="O11" s="296"/>
      <c r="P11" s="296"/>
      <c r="Q11" s="324"/>
      <c r="R11" s="24"/>
      <c r="S11" s="24"/>
      <c r="T11" s="286" t="s">
        <v>18</v>
      </c>
      <c r="U11" s="287"/>
      <c r="V11" s="287"/>
      <c r="W11" s="323"/>
      <c r="X11" s="293" t="s">
        <v>19</v>
      </c>
      <c r="Y11" s="294"/>
      <c r="Z11" s="294"/>
      <c r="AA11" s="313"/>
      <c r="AB11" s="25"/>
      <c r="AC11" s="26"/>
      <c r="AD11" s="286" t="s">
        <v>20</v>
      </c>
      <c r="AE11" s="287"/>
      <c r="AF11" s="287"/>
      <c r="AG11" s="323"/>
      <c r="AH11" s="293" t="s">
        <v>21</v>
      </c>
      <c r="AI11" s="294"/>
      <c r="AJ11" s="294"/>
      <c r="AK11" s="313"/>
      <c r="AL11" s="24"/>
      <c r="AM11" s="24"/>
      <c r="AN11" s="286" t="s">
        <v>22</v>
      </c>
      <c r="AO11" s="287"/>
      <c r="AP11" s="287"/>
      <c r="AQ11" s="323"/>
      <c r="AR11" s="286" t="s">
        <v>23</v>
      </c>
      <c r="AS11" s="287"/>
      <c r="AT11" s="287"/>
      <c r="AU11" s="323"/>
      <c r="AV11" s="24"/>
      <c r="AW11" s="24"/>
      <c r="AX11" s="286" t="s">
        <v>24</v>
      </c>
      <c r="AY11" s="287"/>
      <c r="AZ11" s="287"/>
      <c r="BA11" s="323"/>
      <c r="BB11" s="293" t="s">
        <v>25</v>
      </c>
      <c r="BC11" s="294"/>
      <c r="BD11" s="294"/>
      <c r="BE11" s="313"/>
      <c r="BF11" s="295" t="s">
        <v>17</v>
      </c>
      <c r="BG11" s="296"/>
      <c r="BH11" s="296"/>
      <c r="BI11" s="324"/>
      <c r="BJ11" s="24"/>
      <c r="BK11" s="24"/>
      <c r="BL11" s="295" t="s">
        <v>26</v>
      </c>
      <c r="BM11" s="296"/>
      <c r="BN11" s="296"/>
      <c r="BO11" s="324"/>
      <c r="BP11" s="286" t="s">
        <v>27</v>
      </c>
      <c r="BQ11" s="287"/>
      <c r="BR11" s="287"/>
      <c r="BS11" s="323"/>
      <c r="BT11" s="293" t="s">
        <v>28</v>
      </c>
      <c r="BU11" s="294"/>
      <c r="BV11" s="294"/>
      <c r="BW11" s="313"/>
      <c r="BX11" s="24"/>
      <c r="BY11" s="24"/>
      <c r="BZ11" s="325" t="s">
        <v>29</v>
      </c>
      <c r="CA11" s="326"/>
      <c r="CB11" s="326"/>
      <c r="CC11" s="327"/>
      <c r="CD11" s="325" t="s">
        <v>30</v>
      </c>
      <c r="CE11" s="326"/>
      <c r="CF11" s="327"/>
      <c r="CG11" s="27"/>
      <c r="CH11" s="28"/>
      <c r="CI11" s="28"/>
      <c r="CJ11" s="286" t="s">
        <v>22</v>
      </c>
      <c r="CK11" s="287"/>
      <c r="CL11" s="287"/>
      <c r="CM11" s="323"/>
      <c r="CN11" s="293" t="s">
        <v>31</v>
      </c>
      <c r="CO11" s="294"/>
      <c r="CP11" s="313"/>
      <c r="CQ11" s="29"/>
      <c r="CR11" s="24"/>
      <c r="CS11" s="24"/>
      <c r="CT11" s="30"/>
      <c r="CU11" s="22"/>
      <c r="CV11" s="30"/>
    </row>
    <row r="12" spans="2:101">
      <c r="B12" s="31"/>
      <c r="C12" s="32"/>
      <c r="D12" s="297" t="s">
        <v>32</v>
      </c>
      <c r="E12" s="298"/>
      <c r="F12" s="305">
        <v>0.375</v>
      </c>
      <c r="G12" s="306"/>
      <c r="H12" s="306"/>
      <c r="I12" s="328"/>
      <c r="J12" s="305">
        <v>0.375</v>
      </c>
      <c r="K12" s="306"/>
      <c r="L12" s="306"/>
      <c r="M12" s="328"/>
      <c r="N12" s="284">
        <v>0.25</v>
      </c>
      <c r="O12" s="285"/>
      <c r="P12" s="285"/>
      <c r="Q12" s="304"/>
      <c r="R12" s="33" t="s">
        <v>33</v>
      </c>
      <c r="S12" s="34"/>
      <c r="T12" s="284">
        <v>0.56000000000000005</v>
      </c>
      <c r="U12" s="285"/>
      <c r="V12" s="304"/>
      <c r="W12" s="35"/>
      <c r="X12" s="284">
        <v>0.44</v>
      </c>
      <c r="Y12" s="285"/>
      <c r="Z12" s="285"/>
      <c r="AA12" s="304"/>
      <c r="AB12" s="36" t="s">
        <v>34</v>
      </c>
      <c r="AC12" s="34"/>
      <c r="AD12" s="284">
        <v>0.5</v>
      </c>
      <c r="AE12" s="285"/>
      <c r="AF12" s="304"/>
      <c r="AG12" s="35"/>
      <c r="AH12" s="284">
        <v>0.5</v>
      </c>
      <c r="AI12" s="285"/>
      <c r="AJ12" s="285"/>
      <c r="AK12" s="304"/>
      <c r="AL12" s="33" t="s">
        <v>35</v>
      </c>
      <c r="AM12" s="34"/>
      <c r="AN12" s="37">
        <v>0.56000000000000005</v>
      </c>
      <c r="AO12" s="38"/>
      <c r="AP12" s="39"/>
      <c r="AQ12" s="35"/>
      <c r="AR12" s="284">
        <v>0.44</v>
      </c>
      <c r="AS12" s="285"/>
      <c r="AT12" s="285"/>
      <c r="AU12" s="304"/>
      <c r="AV12" s="36" t="s">
        <v>36</v>
      </c>
      <c r="AW12" s="34"/>
      <c r="AX12" s="284">
        <v>0.33</v>
      </c>
      <c r="AY12" s="285"/>
      <c r="AZ12" s="285"/>
      <c r="BA12" s="304"/>
      <c r="BB12" s="284">
        <v>0.33</v>
      </c>
      <c r="BC12" s="285"/>
      <c r="BD12" s="285"/>
      <c r="BE12" s="304"/>
      <c r="BF12" s="284">
        <v>0.34</v>
      </c>
      <c r="BG12" s="285"/>
      <c r="BH12" s="285"/>
      <c r="BI12" s="304"/>
      <c r="BJ12" s="36" t="s">
        <v>37</v>
      </c>
      <c r="BK12" s="34"/>
      <c r="BL12" s="310">
        <v>0.3</v>
      </c>
      <c r="BM12" s="311"/>
      <c r="BN12" s="311"/>
      <c r="BO12" s="329"/>
      <c r="BP12" s="284">
        <v>0.4</v>
      </c>
      <c r="BQ12" s="285"/>
      <c r="BR12" s="285"/>
      <c r="BS12" s="304"/>
      <c r="BT12" s="284">
        <v>0.3</v>
      </c>
      <c r="BU12" s="285"/>
      <c r="BV12" s="285"/>
      <c r="BW12" s="304"/>
      <c r="BX12" s="36" t="s">
        <v>38</v>
      </c>
      <c r="BY12" s="34"/>
      <c r="BZ12" s="302">
        <v>0.56000000000000005</v>
      </c>
      <c r="CA12" s="303"/>
      <c r="CB12" s="303"/>
      <c r="CC12" s="312"/>
      <c r="CD12" s="302">
        <v>0.44</v>
      </c>
      <c r="CE12" s="303"/>
      <c r="CF12" s="312"/>
      <c r="CG12" s="40"/>
      <c r="CH12" s="41" t="s">
        <v>39</v>
      </c>
      <c r="CI12" s="42"/>
      <c r="CJ12" s="302">
        <v>0.5</v>
      </c>
      <c r="CK12" s="303"/>
      <c r="CL12" s="303"/>
      <c r="CM12" s="312"/>
      <c r="CN12" s="284">
        <v>0.5</v>
      </c>
      <c r="CO12" s="285"/>
      <c r="CP12" s="304"/>
      <c r="CQ12" s="43"/>
      <c r="CR12" s="36" t="s">
        <v>40</v>
      </c>
      <c r="CS12" s="34"/>
      <c r="CT12" s="30"/>
      <c r="CU12" s="22"/>
      <c r="CV12" s="30"/>
    </row>
    <row r="13" spans="2:101" ht="17.399999999999999">
      <c r="B13" s="16"/>
      <c r="C13" s="11"/>
      <c r="D13" s="44" t="s">
        <v>41</v>
      </c>
      <c r="E13" s="45" t="s">
        <v>42</v>
      </c>
      <c r="F13" s="46" t="s">
        <v>43</v>
      </c>
      <c r="G13" s="46" t="s">
        <v>44</v>
      </c>
      <c r="H13" s="46" t="s">
        <v>45</v>
      </c>
      <c r="I13" s="46" t="s">
        <v>46</v>
      </c>
      <c r="J13" s="46" t="s">
        <v>43</v>
      </c>
      <c r="K13" s="46" t="s">
        <v>44</v>
      </c>
      <c r="L13" s="46" t="s">
        <v>45</v>
      </c>
      <c r="M13" s="46" t="s">
        <v>46</v>
      </c>
      <c r="N13" s="46" t="s">
        <v>43</v>
      </c>
      <c r="O13" s="46" t="s">
        <v>44</v>
      </c>
      <c r="P13" s="46" t="s">
        <v>45</v>
      </c>
      <c r="Q13" s="46" t="s">
        <v>46</v>
      </c>
      <c r="R13" s="47" t="s">
        <v>47</v>
      </c>
      <c r="S13" s="48" t="s">
        <v>48</v>
      </c>
      <c r="T13" s="46" t="s">
        <v>43</v>
      </c>
      <c r="U13" s="46" t="s">
        <v>44</v>
      </c>
      <c r="V13" s="46" t="s">
        <v>45</v>
      </c>
      <c r="W13" s="46" t="s">
        <v>46</v>
      </c>
      <c r="X13" s="46" t="s">
        <v>43</v>
      </c>
      <c r="Y13" s="46" t="s">
        <v>44</v>
      </c>
      <c r="Z13" s="46" t="s">
        <v>45</v>
      </c>
      <c r="AA13" s="46" t="s">
        <v>46</v>
      </c>
      <c r="AB13" s="47" t="s">
        <v>47</v>
      </c>
      <c r="AC13" s="48" t="s">
        <v>48</v>
      </c>
      <c r="AD13" s="46" t="s">
        <v>43</v>
      </c>
      <c r="AE13" s="46" t="s">
        <v>44</v>
      </c>
      <c r="AF13" s="46" t="s">
        <v>45</v>
      </c>
      <c r="AG13" s="46" t="s">
        <v>46</v>
      </c>
      <c r="AH13" s="46" t="s">
        <v>43</v>
      </c>
      <c r="AI13" s="46" t="s">
        <v>44</v>
      </c>
      <c r="AJ13" s="46" t="s">
        <v>45</v>
      </c>
      <c r="AK13" s="46" t="s">
        <v>46</v>
      </c>
      <c r="AL13" s="47" t="s">
        <v>47</v>
      </c>
      <c r="AM13" s="48" t="s">
        <v>48</v>
      </c>
      <c r="AN13" s="46" t="s">
        <v>43</v>
      </c>
      <c r="AO13" s="46" t="s">
        <v>44</v>
      </c>
      <c r="AP13" s="46" t="s">
        <v>45</v>
      </c>
      <c r="AQ13" s="46" t="s">
        <v>46</v>
      </c>
      <c r="AR13" s="46" t="s">
        <v>43</v>
      </c>
      <c r="AS13" s="46" t="s">
        <v>44</v>
      </c>
      <c r="AT13" s="46" t="s">
        <v>45</v>
      </c>
      <c r="AU13" s="46" t="s">
        <v>46</v>
      </c>
      <c r="AV13" s="47" t="s">
        <v>47</v>
      </c>
      <c r="AW13" s="48" t="s">
        <v>48</v>
      </c>
      <c r="AX13" s="46" t="s">
        <v>43</v>
      </c>
      <c r="AY13" s="46" t="s">
        <v>44</v>
      </c>
      <c r="AZ13" s="46" t="s">
        <v>45</v>
      </c>
      <c r="BA13" s="46" t="s">
        <v>46</v>
      </c>
      <c r="BB13" s="46" t="s">
        <v>43</v>
      </c>
      <c r="BC13" s="46" t="s">
        <v>44</v>
      </c>
      <c r="BD13" s="46" t="s">
        <v>45</v>
      </c>
      <c r="BE13" s="46" t="s">
        <v>46</v>
      </c>
      <c r="BF13" s="46" t="s">
        <v>43</v>
      </c>
      <c r="BG13" s="46" t="s">
        <v>44</v>
      </c>
      <c r="BH13" s="46" t="s">
        <v>45</v>
      </c>
      <c r="BI13" s="46" t="s">
        <v>46</v>
      </c>
      <c r="BJ13" s="47" t="s">
        <v>47</v>
      </c>
      <c r="BK13" s="48" t="s">
        <v>48</v>
      </c>
      <c r="BL13" s="46" t="s">
        <v>43</v>
      </c>
      <c r="BM13" s="46" t="s">
        <v>44</v>
      </c>
      <c r="BN13" s="46" t="s">
        <v>45</v>
      </c>
      <c r="BO13" s="46" t="s">
        <v>46</v>
      </c>
      <c r="BP13" s="46" t="s">
        <v>43</v>
      </c>
      <c r="BQ13" s="46" t="s">
        <v>44</v>
      </c>
      <c r="BR13" s="46" t="s">
        <v>45</v>
      </c>
      <c r="BS13" s="46" t="s">
        <v>46</v>
      </c>
      <c r="BT13" s="46" t="s">
        <v>43</v>
      </c>
      <c r="BU13" s="46" t="s">
        <v>44</v>
      </c>
      <c r="BV13" s="46" t="s">
        <v>45</v>
      </c>
      <c r="BW13" s="46" t="s">
        <v>46</v>
      </c>
      <c r="BX13" s="47" t="s">
        <v>47</v>
      </c>
      <c r="BY13" s="48" t="s">
        <v>48</v>
      </c>
      <c r="BZ13" s="46" t="s">
        <v>43</v>
      </c>
      <c r="CA13" s="46" t="s">
        <v>44</v>
      </c>
      <c r="CB13" s="46" t="s">
        <v>45</v>
      </c>
      <c r="CC13" s="46" t="s">
        <v>46</v>
      </c>
      <c r="CD13" s="46" t="s">
        <v>43</v>
      </c>
      <c r="CE13" s="46" t="s">
        <v>44</v>
      </c>
      <c r="CF13" s="46" t="s">
        <v>45</v>
      </c>
      <c r="CG13" s="46" t="s">
        <v>46</v>
      </c>
      <c r="CH13" s="47" t="s">
        <v>47</v>
      </c>
      <c r="CI13" s="48" t="s">
        <v>48</v>
      </c>
      <c r="CJ13" s="46" t="s">
        <v>43</v>
      </c>
      <c r="CK13" s="46" t="s">
        <v>44</v>
      </c>
      <c r="CL13" s="49" t="s">
        <v>45</v>
      </c>
      <c r="CM13" s="46" t="s">
        <v>46</v>
      </c>
      <c r="CN13" s="46" t="s">
        <v>43</v>
      </c>
      <c r="CO13" s="46" t="s">
        <v>44</v>
      </c>
      <c r="CP13" s="46" t="s">
        <v>45</v>
      </c>
      <c r="CQ13" s="46" t="s">
        <v>46</v>
      </c>
      <c r="CR13" s="47" t="s">
        <v>47</v>
      </c>
      <c r="CS13" s="48" t="s">
        <v>48</v>
      </c>
      <c r="CT13" s="50" t="s">
        <v>49</v>
      </c>
      <c r="CU13" s="50" t="s">
        <v>50</v>
      </c>
      <c r="CV13" s="51" t="s">
        <v>41</v>
      </c>
    </row>
    <row r="14" spans="2:101">
      <c r="B14" s="52">
        <v>1</v>
      </c>
      <c r="D14" s="53" t="s">
        <v>51</v>
      </c>
      <c r="E14" s="53" t="s">
        <v>52</v>
      </c>
      <c r="F14" s="54">
        <f>'[2]M1 final'!E12</f>
        <v>9</v>
      </c>
      <c r="G14" s="55">
        <f>IF('[2]M1 final'!F12="","",'[2]M1 final'!F12)</f>
        <v>5</v>
      </c>
      <c r="H14" s="56">
        <f>MAX(F14:G14)</f>
        <v>9</v>
      </c>
      <c r="I14" s="56" t="str">
        <f>IF(AND(S14="NV",H14&lt;12),"AR","")</f>
        <v/>
      </c>
      <c r="J14" s="57">
        <f>'[2]M1 final'!H12</f>
        <v>13.5</v>
      </c>
      <c r="K14" s="55" t="str">
        <f>IF('[2]M1 final'!I12="","",'[2]M1 final'!I12)</f>
        <v/>
      </c>
      <c r="L14" s="56">
        <f>MAX(J14:K14)</f>
        <v>13.5</v>
      </c>
      <c r="M14" s="56" t="str">
        <f>IF(AND(S14="NV",L14&lt;12),"AR","")</f>
        <v/>
      </c>
      <c r="N14" s="57">
        <f>'[2]M1 final'!K12</f>
        <v>10</v>
      </c>
      <c r="O14" s="57">
        <v>12</v>
      </c>
      <c r="P14" s="56">
        <f>MAX(N14:O14)</f>
        <v>12</v>
      </c>
      <c r="Q14" s="56" t="str">
        <f>IF(AND(S14="NV",P14&lt;12),"AR","")</f>
        <v/>
      </c>
      <c r="R14" s="58">
        <f>'[2]M1 final'!N12</f>
        <v>11.4375</v>
      </c>
      <c r="S14" s="59" t="str">
        <f>IF(AND(H14&gt;=6,L14&gt;=6,P14&gt;=6,R14&gt;=12),IF(AND(G14="",K14="",O14=""),"V","VAR"),IF(OR(H14&lt;6,L14&lt;6,P14&lt;6,R14&lt;8),"NV",IF($CU14="Admis(e)","VPC","NV")))</f>
        <v>VPC</v>
      </c>
      <c r="T14" s="57">
        <f>'[2]M2 final'!E11</f>
        <v>11</v>
      </c>
      <c r="U14" s="60">
        <v>12</v>
      </c>
      <c r="V14" s="56">
        <f>MAX(T14:U14)</f>
        <v>12</v>
      </c>
      <c r="W14" s="56" t="str">
        <f>IF(AND(AC14="NV",V14&lt;12),"AR","")</f>
        <v/>
      </c>
      <c r="X14" s="56">
        <f>'[2]M2 final'!H11</f>
        <v>6.75</v>
      </c>
      <c r="Y14" s="60">
        <f>IF('[2]M2 final'!I11="","",'[2]M2 final'!I11)</f>
        <v>8</v>
      </c>
      <c r="Z14" s="56">
        <f>MAX(X14:Y14)</f>
        <v>8</v>
      </c>
      <c r="AA14" s="56" t="str">
        <f>IF(AND(AC14="NV",Z14&lt;12),"AR","")</f>
        <v/>
      </c>
      <c r="AB14" s="56">
        <f>V14*0.56+Z14*0.44</f>
        <v>10.24</v>
      </c>
      <c r="AC14" s="61" t="str">
        <f>IF(AND(V14&gt;=6,Z14&gt;=6,AB14&gt;=12),IF(AND(U14="",Y14=""),"V","VAR"),IF(OR(V14&lt;6,Z14&lt;6,AB14&lt;8),"NV",IF($CU14="Admis(e)","VPC","NV")))</f>
        <v>VPC</v>
      </c>
      <c r="AD14" s="54">
        <f>'[2]M3  final'!E11</f>
        <v>7.75</v>
      </c>
      <c r="AE14" s="54">
        <f>IF('[2]M3  final'!F11="","",'[2]M3  final'!F11)</f>
        <v>10.75</v>
      </c>
      <c r="AF14" s="56">
        <f>MAX(AD14:AE14)</f>
        <v>10.75</v>
      </c>
      <c r="AG14" s="56" t="str">
        <f>IF(AND(AM14="NV",AF14&lt;12),"AR","")</f>
        <v/>
      </c>
      <c r="AH14" s="57">
        <f>'[2]M3  final'!H11</f>
        <v>8</v>
      </c>
      <c r="AI14" s="54">
        <f>IF('[2]M3  final'!I11="","",'[2]M3  final'!I11)</f>
        <v>12</v>
      </c>
      <c r="AJ14" s="56">
        <f>MAX(AH14:AI14)</f>
        <v>12</v>
      </c>
      <c r="AK14" s="56" t="str">
        <f>IF(AND(AM14="NV",AJ14&lt;12),"AR","")</f>
        <v/>
      </c>
      <c r="AL14" s="56">
        <f>(AF14+AJ14)/2</f>
        <v>11.375</v>
      </c>
      <c r="AM14" s="61" t="str">
        <f>IF(AND(AF14&gt;=6,AJ14&gt;=6,AL14&gt;=12),IF(AND(AE14="",AI14=""),"V","VAR"),IF(OR(AF14&lt;6,AJ14&lt;6,AL14&lt;8),"NV",IF($CU14="Admis(e)","VPC","NV")))</f>
        <v>VPC</v>
      </c>
      <c r="AN14" s="54">
        <f>'[2]M4 final'!E11</f>
        <v>16.375</v>
      </c>
      <c r="AO14" s="54" t="str">
        <f>IF('[2]M4 final'!F11="","",'[2]M4 final'!F11)</f>
        <v/>
      </c>
      <c r="AP14" s="56">
        <f>MAX(AN14:AO14)</f>
        <v>16.375</v>
      </c>
      <c r="AQ14" s="56" t="str">
        <f>IF(AND(AW14="NV",AP14&lt;12),"AR","")</f>
        <v/>
      </c>
      <c r="AR14" s="57">
        <f>'[2]M4 final'!H11</f>
        <v>9.5</v>
      </c>
      <c r="AS14" s="57" t="str">
        <f>IF('[2]M4 final'!I11="","",'[2]M4 final'!I11)</f>
        <v/>
      </c>
      <c r="AT14" s="56">
        <f>MAX(AR14:AS14)</f>
        <v>9.5</v>
      </c>
      <c r="AU14" s="56" t="str">
        <f>IF(AND(AW14="NV",AT14&lt;12),"AR","")</f>
        <v/>
      </c>
      <c r="AV14" s="56">
        <f>'[2]M4 final'!K11</f>
        <v>13.350000000000001</v>
      </c>
      <c r="AW14" s="61" t="str">
        <f>IF(AND(AP14&gt;=6,AT14&gt;=6,AV14&gt;=12),IF(AND(AO14="",AS14=""),"V","VAR"),IF(OR(AP14&lt;6,AT14&lt;6,AV14&lt;8),"NV",IF($CU14="Admis(e)","VPC","NV")))</f>
        <v>V</v>
      </c>
      <c r="AX14" s="54">
        <f>'[2]M5 FINAL'!D7</f>
        <v>7.4</v>
      </c>
      <c r="AY14" s="62">
        <f>IF('[2]M5 FINAL'!E7="","",'[2]M5 FINAL'!E7)</f>
        <v>12</v>
      </c>
      <c r="AZ14" s="54">
        <f>MAX(AX14:AY14)</f>
        <v>12</v>
      </c>
      <c r="BA14" s="56" t="str">
        <f>IF(AND(BK14="NV",AZ14&lt;12),"AR","")</f>
        <v/>
      </c>
      <c r="BB14" s="57">
        <f>'[2]M5 FINAL'!G7</f>
        <v>12</v>
      </c>
      <c r="BC14" s="57" t="str">
        <f>IF('[2]M5 FINAL'!H7="","",'[2]M5 FINAL'!H7)</f>
        <v/>
      </c>
      <c r="BD14" s="54">
        <f>MAX(BB14:BC14)</f>
        <v>12</v>
      </c>
      <c r="BE14" s="56" t="str">
        <f>IF(AND(BK14="NV",BD14&lt;12),"AR","")</f>
        <v/>
      </c>
      <c r="BF14" s="57">
        <f>'[2]M5 FINAL'!J7</f>
        <v>13</v>
      </c>
      <c r="BG14" s="57" t="str">
        <f>IF('[2]M5 FINAL'!K7="","",'[2]M5 FINAL'!K7)</f>
        <v/>
      </c>
      <c r="BH14" s="54">
        <f>MAX(BF14:BG14)</f>
        <v>13</v>
      </c>
      <c r="BI14" s="56" t="str">
        <f>IF(AND(BK14="NV",BH14&lt;12),"AR","")</f>
        <v/>
      </c>
      <c r="BJ14" s="57">
        <f>'[2]M5 FINAL'!M7</f>
        <v>12.34</v>
      </c>
      <c r="BK14" s="59" t="str">
        <f>IF(AND(AZ14&gt;=6,BD14&gt;=6,BH14&gt;=6,BJ14&gt;=12),IF(AND(AY14="",BC14="",BG14=""),"V","VAR"),IF(OR(AZ14&lt;6,BD14&lt;6,BH14&lt;6,BJ14&lt;8),"NV",IF($CU14="Admis(e)","VPC","NV")))</f>
        <v>VAR</v>
      </c>
      <c r="BL14" s="63">
        <f>'[2]M6 final'!D10</f>
        <v>12</v>
      </c>
      <c r="BM14" s="63" t="str">
        <f>IF('[2]M6 final'!E10="","",'[2]M6 final'!E10)</f>
        <v/>
      </c>
      <c r="BN14" s="56">
        <f>MAX(BL14:BM14)</f>
        <v>12</v>
      </c>
      <c r="BO14" s="56" t="str">
        <f>IF(AND(BY14="NV",BN14&lt;12),"AR","")</f>
        <v/>
      </c>
      <c r="BP14" s="54">
        <f>'[2]M6 final'!G10</f>
        <v>10.5</v>
      </c>
      <c r="BQ14" s="54">
        <f>IF('[2]M6 final'!H10="","",'[2]M6 final'!H10)</f>
        <v>12</v>
      </c>
      <c r="BR14" s="56">
        <f>MAX(BP14:BQ14)</f>
        <v>12</v>
      </c>
      <c r="BS14" s="56" t="str">
        <f>IF(AND(BY14="NV",BR14&lt;12),"AR","")</f>
        <v/>
      </c>
      <c r="BT14" s="57">
        <f>'[2]M6 final'!J10</f>
        <v>11</v>
      </c>
      <c r="BU14" s="57">
        <f>IF('[2]M6 final'!K10="","",'[2]M6 final'!K10)</f>
        <v>11.5</v>
      </c>
      <c r="BV14" s="56">
        <f>MAX(BT14:BU14)</f>
        <v>11.5</v>
      </c>
      <c r="BW14" s="56" t="str">
        <f>IF(AND(BY14="NV",BV14&lt;12),"AR","")</f>
        <v/>
      </c>
      <c r="BX14" s="56">
        <f>'[2]M6 final'!M10</f>
        <v>11.85</v>
      </c>
      <c r="BY14" s="59" t="str">
        <f>IF(AND(BN14&gt;=6,BR14&gt;=6,BV14&gt;=6,BX14&gt;=12),IF(AND(BM14="",BQ14="",BU14=""),"V","VAR"),IF(OR(BN14&lt;6,BR14&lt;6,BV14&lt;6,BX14&lt;8),"NV",IF($CU14="Admis(e)","VPC","NV")))</f>
        <v>VPC</v>
      </c>
      <c r="BZ14" s="57">
        <f>'[2]M7 final'!D11</f>
        <v>9</v>
      </c>
      <c r="CA14" s="57">
        <f>IF('[2]M7 final'!E11="","",'[2]M7 final'!E11)</f>
        <v>12</v>
      </c>
      <c r="CB14" s="56">
        <f>MAX(BZ14:CA14)</f>
        <v>12</v>
      </c>
      <c r="CC14" s="56" t="str">
        <f>IF(AND(CI14="NV",CB14&lt;12),"AR","")</f>
        <v/>
      </c>
      <c r="CD14" s="57">
        <f>'[2]M7 final'!G11</f>
        <v>8</v>
      </c>
      <c r="CE14" s="57">
        <f>IF('[2]M7 final'!H11="","",'[2]M7 final'!H11)</f>
        <v>12</v>
      </c>
      <c r="CF14" s="56">
        <f>MAX(CD14:CE14)</f>
        <v>12</v>
      </c>
      <c r="CG14" s="56" t="str">
        <f>IF(AND(CI14="NV",CF14&lt;12),"AR","")</f>
        <v/>
      </c>
      <c r="CH14" s="56">
        <f>'[2]M7 final'!J11</f>
        <v>12</v>
      </c>
      <c r="CI14" s="61" t="str">
        <f>IF(AND(CB14&gt;=6,CF14&gt;=6,CH14&gt;=12),IF(AND(CA14="",CE14=""),"V","VAR"),IF(OR(CB14&lt;6,CF14&lt;6,CH14&lt;8),"NV",IF($CU14="Admis(e)","VPC","NV")))</f>
        <v>VAR</v>
      </c>
      <c r="CJ14" s="56">
        <f>'[2]M8 Final'!D10</f>
        <v>18</v>
      </c>
      <c r="CK14" s="56" t="str">
        <f>IF('[2]M8 Final'!E10="","",'[2]M8 Final'!E10)</f>
        <v/>
      </c>
      <c r="CL14" s="56">
        <f>MAX(CJ14:CK14)</f>
        <v>18</v>
      </c>
      <c r="CM14" s="56" t="str">
        <f>IF(AND(CS14="NV",CL14&lt;12),"AR","")</f>
        <v/>
      </c>
      <c r="CN14" s="57">
        <f>'[2]M8 Final'!G10</f>
        <v>9</v>
      </c>
      <c r="CO14" s="56" t="str">
        <f>IF('[2]M8 Final'!H10="","",'[2]M8 Final'!H10)</f>
        <v/>
      </c>
      <c r="CP14" s="56">
        <f>MAX(CN14:CO14)</f>
        <v>9</v>
      </c>
      <c r="CQ14" s="56" t="str">
        <f>IF(AND(CS14="NV",CP14&lt;12),"AR","")</f>
        <v/>
      </c>
      <c r="CR14" s="56">
        <f>'[2]M8 Final'!J10</f>
        <v>13.5</v>
      </c>
      <c r="CS14" s="61" t="str">
        <f>IF(AND(CL14&gt;=6,CP14&gt;=6,CR14&gt;=12),IF(AND(CK14="",CO14=""),"V","VAR"),IF(OR(CL14&lt;6,CP14&lt;6,CR14&lt;8),"NV",IF($CU14="Admis(e)","VPC","NV")))</f>
        <v>V</v>
      </c>
      <c r="CT14" s="64">
        <f>(R14+AB14+AL14+AV14+BJ14+BX14+CH14+CR14)/8</f>
        <v>12.0115625</v>
      </c>
      <c r="CU14" s="65" t="str">
        <f>IF(AND(CT14&gt;=12,H14&gt;=6,L14&gt;=6,P14&gt;=6,    R14&gt;=8,V14&gt;=6,Z14&gt;=6,           AB14&gt;=8,AF14&gt;=6,AJ14&gt;=6,         AL14&gt;=8,AP14&gt;=6,AT14&gt;=6,         AV14&gt;=8,AZ14&gt;=6,BD14&gt;=6,BH14&gt;=6, BJ14&gt;=8,BN14&gt;=6,BR14&gt;=6,BV14&gt;=6, BX14&gt;=8,CB14&gt;=6,CF14&gt;=6,         CH14&gt;=8,CL14&gt;=6,CP14&gt;=6,         CR14&gt;=8),"Admis(e)","")</f>
        <v>Admis(e)</v>
      </c>
      <c r="CV14" s="53" t="str">
        <f>D14</f>
        <v>ABTA</v>
      </c>
      <c r="CW14" s="66"/>
    </row>
    <row r="15" spans="2:101">
      <c r="B15" s="52">
        <v>2</v>
      </c>
      <c r="D15" s="53" t="s">
        <v>53</v>
      </c>
      <c r="E15" s="53" t="s">
        <v>54</v>
      </c>
      <c r="F15" s="54">
        <f>'[2]M1 final'!E13</f>
        <v>9.6999999999999993</v>
      </c>
      <c r="G15" s="55" t="str">
        <f>IF('[2]M1 final'!F13="","",'[2]M1 final'!F13)</f>
        <v/>
      </c>
      <c r="H15" s="56">
        <f t="shared" ref="H15:H78" si="0">MAX(F15:G15)</f>
        <v>9.6999999999999993</v>
      </c>
      <c r="I15" s="56" t="str">
        <f t="shared" ref="I15:I78" si="1">IF(AND(S15="NV",H15&lt;12),"AR","")</f>
        <v/>
      </c>
      <c r="J15" s="57">
        <f>'[2]M1 final'!H13</f>
        <v>12</v>
      </c>
      <c r="K15" s="55" t="str">
        <f>IF('[2]M1 final'!I13="","",'[2]M1 final'!I13)</f>
        <v/>
      </c>
      <c r="L15" s="56">
        <f t="shared" ref="L15:L78" si="2">MAX(J15:K15)</f>
        <v>12</v>
      </c>
      <c r="M15" s="56" t="str">
        <f t="shared" ref="M15:M78" si="3">IF(AND(S15="NV",L15&lt;12),"AR","")</f>
        <v/>
      </c>
      <c r="N15" s="57">
        <f>'[2]M1 final'!K13</f>
        <v>15.5</v>
      </c>
      <c r="O15" s="57" t="str">
        <f>IF('[2]M1 final'!L13="","",'[2]M1 final'!L13)</f>
        <v/>
      </c>
      <c r="P15" s="56">
        <f t="shared" ref="P15:P78" si="4">MAX(N15:O15)</f>
        <v>15.5</v>
      </c>
      <c r="Q15" s="56" t="str">
        <f t="shared" ref="Q15:Q78" si="5">IF(AND(S15="NV",P15&lt;12),"AR","")</f>
        <v/>
      </c>
      <c r="R15" s="58">
        <f>'[2]M1 final'!N13</f>
        <v>12.012499999999999</v>
      </c>
      <c r="S15" s="59" t="str">
        <f t="shared" ref="S15:S26" si="6">IF(AND(H15&gt;=6,L15&gt;=6,P15&gt;=6,R15&gt;=12),IF(AND(G15="",K15="",O15=""),"V","VAR"),IF(OR(H15&lt;6,L15&lt;6,P15&lt;6,R15&lt;8),"NV",IF($CU15="Admis(e)","VPC","NV")))</f>
        <v>V</v>
      </c>
      <c r="T15" s="57">
        <f>'[2]M2 final'!E12</f>
        <v>14</v>
      </c>
      <c r="U15" s="60" t="str">
        <f>IF('[2]M2 final'!F12="","",'[2]M2 final'!F12)</f>
        <v/>
      </c>
      <c r="V15" s="56">
        <f t="shared" ref="V15:V78" si="7">MAX(T15:U15)</f>
        <v>14</v>
      </c>
      <c r="W15" s="56" t="str">
        <f t="shared" ref="W15:W78" si="8">IF(AND(AC15="NV",V15&lt;12),"AR","")</f>
        <v/>
      </c>
      <c r="X15" s="56">
        <f>'[2]M2 final'!H12</f>
        <v>9</v>
      </c>
      <c r="Y15" s="60">
        <f>IF('[2]M2 final'!I12="","",'[2]M2 final'!I12)</f>
        <v>10</v>
      </c>
      <c r="Z15" s="56">
        <f t="shared" ref="Z15:Z78" si="9">MAX(X15:Y15)</f>
        <v>10</v>
      </c>
      <c r="AA15" s="56" t="str">
        <f t="shared" ref="AA15:AA78" si="10">IF(AND(AC15="NV",Z15&lt;12),"AR","")</f>
        <v/>
      </c>
      <c r="AB15" s="56">
        <f t="shared" ref="AB15:AB78" si="11">V15*0.56+Z15*0.44</f>
        <v>12.240000000000002</v>
      </c>
      <c r="AC15" s="61" t="str">
        <f t="shared" ref="AC15:AC78" si="12">IF(AND(V15&gt;=6,Z15&gt;=6,AB15&gt;=12),IF(AND(U15="",Y15=""),"V","VAR"),IF(OR(V15&lt;6,Z15&lt;6,AB15&lt;8),"NV",IF($CU15="Admis(e)","VPC","NV")))</f>
        <v>VAR</v>
      </c>
      <c r="AD15" s="54">
        <f>'[2]M3  final'!E12</f>
        <v>12.625</v>
      </c>
      <c r="AE15" s="54" t="str">
        <f>IF('[2]M3  final'!F12="","",'[2]M3  final'!F12)</f>
        <v/>
      </c>
      <c r="AF15" s="56">
        <f t="shared" ref="AF15:AF78" si="13">MAX(AD15:AE15)</f>
        <v>12.625</v>
      </c>
      <c r="AG15" s="56" t="str">
        <f t="shared" ref="AG15:AG78" si="14">IF(AND(AM15="NV",AF15&lt;12),"AR","")</f>
        <v/>
      </c>
      <c r="AH15" s="57">
        <f>'[2]M3  final'!H12</f>
        <v>14</v>
      </c>
      <c r="AI15" s="54" t="str">
        <f>IF('[2]M3  final'!I12="","",'[2]M3  final'!I12)</f>
        <v/>
      </c>
      <c r="AJ15" s="56">
        <f t="shared" ref="AJ15:AJ78" si="15">MAX(AH15:AI15)</f>
        <v>14</v>
      </c>
      <c r="AK15" s="56" t="str">
        <f t="shared" ref="AK15:AK78" si="16">IF(AND(AM15="NV",AJ15&lt;12),"AR","")</f>
        <v/>
      </c>
      <c r="AL15" s="56">
        <f t="shared" ref="AL15:AL78" si="17">(AF15+AJ15)/2</f>
        <v>13.3125</v>
      </c>
      <c r="AM15" s="61" t="str">
        <f t="shared" ref="AM15:AM78" si="18">IF(AND(AF15&gt;=6,AJ15&gt;=6,AL15&gt;=12),IF(AND(AE15="",AI15=""),"V","VAR"),IF(OR(AF15&lt;6,AJ15&lt;6,AL15&lt;8),"NV",IF($CU15="Admis(e)","VPC","NV")))</f>
        <v>V</v>
      </c>
      <c r="AN15" s="54">
        <f>'[2]M4 final'!E12</f>
        <v>16.75</v>
      </c>
      <c r="AO15" s="54" t="str">
        <f>IF('[2]M4 final'!F12="","",'[2]M4 final'!F12)</f>
        <v/>
      </c>
      <c r="AP15" s="56">
        <f t="shared" ref="AP15:AP78" si="19">MAX(AN15:AO15)</f>
        <v>16.75</v>
      </c>
      <c r="AQ15" s="56" t="str">
        <f t="shared" ref="AQ15:AQ78" si="20">IF(AND(AW15="NV",AP15&lt;12),"AR","")</f>
        <v/>
      </c>
      <c r="AR15" s="57">
        <f>'[2]M4 final'!H12</f>
        <v>17.25</v>
      </c>
      <c r="AS15" s="57" t="str">
        <f>IF('[2]M4 final'!I12="","",'[2]M4 final'!I12)</f>
        <v/>
      </c>
      <c r="AT15" s="56">
        <f t="shared" ref="AT15:AT78" si="21">MAX(AR15:AS15)</f>
        <v>17.25</v>
      </c>
      <c r="AU15" s="56" t="str">
        <f t="shared" ref="AU15:AU78" si="22">IF(AND(AW15="NV",AT15&lt;12),"AR","")</f>
        <v/>
      </c>
      <c r="AV15" s="56">
        <f>'[2]M4 final'!K12</f>
        <v>16.97</v>
      </c>
      <c r="AW15" s="61" t="str">
        <f t="shared" ref="AW15:AW78" si="23">IF(AND(AP15&gt;=6,AT15&gt;=6,AV15&gt;=12),IF(AND(AO15="",AS15=""),"V","VAR"),IF(OR(AP15&lt;6,AT15&lt;6,AV15&lt;8),"NV",IF($CU15="Admis(e)","VPC","NV")))</f>
        <v>V</v>
      </c>
      <c r="AX15" s="54">
        <f>'[2]M5 FINAL'!D8</f>
        <v>9.8000000000000007</v>
      </c>
      <c r="AY15" s="62" t="str">
        <f>IF('[2]M5 FINAL'!E8="","",'[2]M5 FINAL'!E8)</f>
        <v/>
      </c>
      <c r="AZ15" s="54">
        <f t="shared" ref="AZ15:AZ78" si="24">MAX(AX15:AY15)</f>
        <v>9.8000000000000007</v>
      </c>
      <c r="BA15" s="56" t="str">
        <f t="shared" ref="BA15:BA78" si="25">IF(AND(BK15="NV",AZ15&lt;12),"AR","")</f>
        <v/>
      </c>
      <c r="BB15" s="57">
        <f>'[2]M5 FINAL'!G8</f>
        <v>12</v>
      </c>
      <c r="BC15" s="57" t="str">
        <f>IF('[2]M5 FINAL'!H8="","",'[2]M5 FINAL'!H8)</f>
        <v/>
      </c>
      <c r="BD15" s="54">
        <f t="shared" ref="BD15:BD78" si="26">MAX(BB15:BC15)</f>
        <v>12</v>
      </c>
      <c r="BE15" s="56" t="str">
        <f t="shared" ref="BE15:BE78" si="27">IF(AND(BK15="NV",BD15&lt;12),"AR","")</f>
        <v/>
      </c>
      <c r="BF15" s="57">
        <f>'[2]M5 FINAL'!J8</f>
        <v>15</v>
      </c>
      <c r="BG15" s="57" t="str">
        <f>IF('[2]M5 FINAL'!K8="","",'[2]M5 FINAL'!K8)</f>
        <v/>
      </c>
      <c r="BH15" s="54">
        <f t="shared" ref="BH15:BH78" si="28">MAX(BF15:BG15)</f>
        <v>15</v>
      </c>
      <c r="BI15" s="56" t="str">
        <f t="shared" ref="BI15:BI78" si="29">IF(AND(BK15="NV",BH15&lt;12),"AR","")</f>
        <v/>
      </c>
      <c r="BJ15" s="57">
        <f>'[2]M5 FINAL'!M8</f>
        <v>12.294</v>
      </c>
      <c r="BK15" s="59" t="str">
        <f t="shared" ref="BK15:BK78" si="30">IF(AND(AZ15&gt;=6,BD15&gt;=6,BH15&gt;=6,BJ15&gt;=12),IF(AND(AY15="",BC15="",BG15=""),"V","VAR"),IF(OR(AZ15&lt;6,BD15&lt;6,BH15&lt;6,BJ15&lt;8),"NV",IF($CU15="Admis(e)","VPC","NV")))</f>
        <v>V</v>
      </c>
      <c r="BL15" s="63">
        <f>'[2]M6 final'!D11</f>
        <v>16</v>
      </c>
      <c r="BM15" s="63" t="str">
        <f>IF('[2]M6 final'!E11="","",'[2]M6 final'!E11)</f>
        <v/>
      </c>
      <c r="BN15" s="56">
        <f t="shared" ref="BN15:BN78" si="31">MAX(BL15:BM15)</f>
        <v>16</v>
      </c>
      <c r="BO15" s="56" t="str">
        <f t="shared" ref="BO15:BO78" si="32">IF(AND(BY15="NV",BN15&lt;12),"AR","")</f>
        <v/>
      </c>
      <c r="BP15" s="54">
        <f>'[2]M6 final'!G11</f>
        <v>15.25</v>
      </c>
      <c r="BQ15" s="54" t="str">
        <f>IF('[2]M6 final'!H11="","",'[2]M6 final'!H11)</f>
        <v/>
      </c>
      <c r="BR15" s="56">
        <f t="shared" ref="BR15:BR78" si="33">MAX(BP15:BQ15)</f>
        <v>15.25</v>
      </c>
      <c r="BS15" s="56" t="str">
        <f t="shared" ref="BS15:BS78" si="34">IF(AND(BY15="NV",BR15&lt;12),"AR","")</f>
        <v/>
      </c>
      <c r="BT15" s="57">
        <f>'[2]M6 final'!J11</f>
        <v>13.5</v>
      </c>
      <c r="BU15" s="57" t="str">
        <f>IF('[2]M6 final'!K11="","",'[2]M6 final'!K11)</f>
        <v/>
      </c>
      <c r="BV15" s="56">
        <f t="shared" ref="BV15:BV78" si="35">MAX(BT15:BU15)</f>
        <v>13.5</v>
      </c>
      <c r="BW15" s="56" t="str">
        <f t="shared" ref="BW15:BW78" si="36">IF(AND(BY15="NV",BV15&lt;12),"AR","")</f>
        <v/>
      </c>
      <c r="BX15" s="56">
        <f>'[2]M6 final'!M11</f>
        <v>14.95</v>
      </c>
      <c r="BY15" s="59" t="str">
        <f t="shared" ref="BY15:BY78" si="37">IF(AND(BN15&gt;=6,BR15&gt;=6,BV15&gt;=6,BX15&gt;=12),IF(AND(BM15="",BQ15="",BU15=""),"V","VAR"),IF(OR(BN15&lt;6,BR15&lt;6,BV15&lt;6,BX15&lt;8),"NV",IF($CU15="Admis(e)","VPC","NV")))</f>
        <v>V</v>
      </c>
      <c r="BZ15" s="57">
        <f>'[2]M7 final'!D12</f>
        <v>11</v>
      </c>
      <c r="CA15" s="57" t="str">
        <f>IF('[2]M7 final'!E12="","",'[2]M7 final'!E12)</f>
        <v/>
      </c>
      <c r="CB15" s="56">
        <f t="shared" ref="CB15:CB78" si="38">MAX(BZ15:CA15)</f>
        <v>11</v>
      </c>
      <c r="CC15" s="56" t="str">
        <f t="shared" ref="CC15:CC78" si="39">IF(AND(CI15="NV",CB15&lt;12),"AR","")</f>
        <v/>
      </c>
      <c r="CD15" s="57">
        <f>'[2]M7 final'!G12</f>
        <v>14.75</v>
      </c>
      <c r="CE15" s="57" t="str">
        <f>IF('[2]M7 final'!H12="","",'[2]M7 final'!H12)</f>
        <v/>
      </c>
      <c r="CF15" s="56">
        <f t="shared" ref="CF15:CF78" si="40">MAX(CD15:CE15)</f>
        <v>14.75</v>
      </c>
      <c r="CG15" s="56" t="str">
        <f t="shared" ref="CG15:CG78" si="41">IF(AND(CI15="NV",CF15&lt;12),"AR","")</f>
        <v/>
      </c>
      <c r="CH15" s="56">
        <f>'[2]M7 final'!J12</f>
        <v>12.65</v>
      </c>
      <c r="CI15" s="61" t="str">
        <f t="shared" ref="CI15:CI78" si="42">IF(AND(CB15&gt;=6,CF15&gt;=6,CH15&gt;=12),IF(AND(CA15="",CE15=""),"V","VAR"),IF(OR(CB15&lt;6,CF15&lt;6,CH15&lt;8),"NV",IF($CU15="Admis(e)","VPC","NV")))</f>
        <v>V</v>
      </c>
      <c r="CJ15" s="56">
        <f>'[2]M8 Final'!D11</f>
        <v>19.5</v>
      </c>
      <c r="CK15" s="56" t="str">
        <f>IF('[2]M8 Final'!E11="","",'[2]M8 Final'!E11)</f>
        <v/>
      </c>
      <c r="CL15" s="56">
        <f t="shared" ref="CL15:CL78" si="43">MAX(CJ15:CK15)</f>
        <v>19.5</v>
      </c>
      <c r="CM15" s="56" t="str">
        <f t="shared" ref="CM15:CM78" si="44">IF(AND(CS15="NV",CL15&lt;12),"AR","")</f>
        <v/>
      </c>
      <c r="CN15" s="57">
        <f>'[2]M8 Final'!G11</f>
        <v>13.875</v>
      </c>
      <c r="CO15" s="56" t="str">
        <f>IF('[2]M8 Final'!H11="","",'[2]M8 Final'!H11)</f>
        <v/>
      </c>
      <c r="CP15" s="56">
        <f t="shared" ref="CP15:CP78" si="45">MAX(CN15:CO15)</f>
        <v>13.875</v>
      </c>
      <c r="CQ15" s="56" t="str">
        <f t="shared" ref="CQ15:CQ78" si="46">IF(AND(CS15="NV",CP15&lt;12),"AR","")</f>
        <v/>
      </c>
      <c r="CR15" s="56">
        <f>'[2]M8 Final'!J11</f>
        <v>16.6875</v>
      </c>
      <c r="CS15" s="61" t="str">
        <f t="shared" ref="CS15:CS78" si="47">IF(AND(CL15&gt;=6,CP15&gt;=6,CR15&gt;=12),IF(AND(CK15="",CO15=""),"V","VAR"),IF(OR(CL15&lt;6,CP15&lt;6,CR15&lt;8),"NV",IF($CU15="Admis(e)","VPC","NV")))</f>
        <v>V</v>
      </c>
      <c r="CT15" s="64">
        <f t="shared" ref="CT15:CT78" si="48">(R15+AB15+AL15+AV15+BJ15+BX15+CH15+CR15)/8</f>
        <v>13.8895625</v>
      </c>
      <c r="CU15" s="65" t="str">
        <f t="shared" ref="CU15:CU78" si="49">IF(AND(CT15&gt;=12,H15&gt;=6,L15&gt;=6,P15&gt;=6,    R15&gt;=8,V15&gt;=6,Z15&gt;=6,           AB15&gt;=8,AF15&gt;=6,AJ15&gt;=6,         AL15&gt;=8,AP15&gt;=6,AT15&gt;=6,         AV15&gt;=8,AZ15&gt;=6,BD15&gt;=6,BH15&gt;=6, BJ15&gt;=8,BN15&gt;=6,BR15&gt;=6,BV15&gt;=6, BX15&gt;=8,CB15&gt;=6,CF15&gt;=6,         CH15&gt;=8,CL15&gt;=6,CP15&gt;=6,         CR15&gt;=8),"Admis(e)","")</f>
        <v>Admis(e)</v>
      </c>
      <c r="CV15" s="53" t="str">
        <f t="shared" ref="CV15:CV78" si="50">D15</f>
        <v xml:space="preserve">AHSINA                </v>
      </c>
      <c r="CW15" s="66"/>
    </row>
    <row r="16" spans="2:101" s="68" customFormat="1">
      <c r="B16" s="67">
        <v>3</v>
      </c>
      <c r="D16" s="53" t="s">
        <v>55</v>
      </c>
      <c r="E16" s="53" t="s">
        <v>56</v>
      </c>
      <c r="F16" s="54">
        <f>'[2]M1 final'!E14</f>
        <v>10.4</v>
      </c>
      <c r="G16" s="55" t="str">
        <f>IF('[2]M1 final'!F14="","",'[2]M1 final'!F14)</f>
        <v/>
      </c>
      <c r="H16" s="57">
        <f t="shared" si="0"/>
        <v>10.4</v>
      </c>
      <c r="I16" s="56" t="str">
        <f t="shared" si="1"/>
        <v/>
      </c>
      <c r="J16" s="57">
        <f>'[2]M1 final'!H14</f>
        <v>13.5</v>
      </c>
      <c r="K16" s="55" t="str">
        <f>IF('[2]M1 final'!I14="","",'[2]M1 final'!I14)</f>
        <v/>
      </c>
      <c r="L16" s="57">
        <f t="shared" si="2"/>
        <v>13.5</v>
      </c>
      <c r="M16" s="56" t="str">
        <f t="shared" si="3"/>
        <v/>
      </c>
      <c r="N16" s="57">
        <f>'[2]M1 final'!K14</f>
        <v>12.25</v>
      </c>
      <c r="O16" s="57" t="str">
        <f>IF('[2]M1 final'!L14="","",'[2]M1 final'!L14)</f>
        <v/>
      </c>
      <c r="P16" s="57">
        <f t="shared" si="4"/>
        <v>12.25</v>
      </c>
      <c r="Q16" s="56" t="str">
        <f t="shared" si="5"/>
        <v/>
      </c>
      <c r="R16" s="58">
        <f>'[2]M1 final'!N14</f>
        <v>12.025</v>
      </c>
      <c r="S16" s="59" t="str">
        <f t="shared" si="6"/>
        <v>V</v>
      </c>
      <c r="T16" s="57">
        <f>'[2]M2 final'!E13</f>
        <v>12</v>
      </c>
      <c r="U16" s="60" t="str">
        <f>IF('[2]M2 final'!F13="","",'[2]M2 final'!F13)</f>
        <v/>
      </c>
      <c r="V16" s="57">
        <f t="shared" si="7"/>
        <v>12</v>
      </c>
      <c r="W16" s="56" t="str">
        <f t="shared" si="8"/>
        <v/>
      </c>
      <c r="X16" s="57">
        <f>'[2]M2 final'!H13</f>
        <v>4</v>
      </c>
      <c r="Y16" s="60">
        <f>IF('[2]M2 final'!I13="","",'[2]M2 final'!I13)</f>
        <v>7.25</v>
      </c>
      <c r="Z16" s="57">
        <f t="shared" si="9"/>
        <v>7.25</v>
      </c>
      <c r="AA16" s="56" t="str">
        <f t="shared" si="10"/>
        <v>AR</v>
      </c>
      <c r="AB16" s="57">
        <f t="shared" si="11"/>
        <v>9.91</v>
      </c>
      <c r="AC16" s="61" t="str">
        <f t="shared" si="12"/>
        <v>NV</v>
      </c>
      <c r="AD16" s="54">
        <f>'[2]M3  final'!E13</f>
        <v>9.25</v>
      </c>
      <c r="AE16" s="54">
        <f>IF('[2]M3  final'!F13="","",'[2]M3  final'!F13)</f>
        <v>12</v>
      </c>
      <c r="AF16" s="56">
        <f t="shared" si="13"/>
        <v>12</v>
      </c>
      <c r="AG16" s="56" t="str">
        <f t="shared" si="14"/>
        <v/>
      </c>
      <c r="AH16" s="57">
        <f>'[2]M3  final'!H13</f>
        <v>12.5</v>
      </c>
      <c r="AI16" s="54" t="str">
        <f>IF('[2]M3  final'!I13="","",'[2]M3  final'!I13)</f>
        <v/>
      </c>
      <c r="AJ16" s="56">
        <f t="shared" si="15"/>
        <v>12.5</v>
      </c>
      <c r="AK16" s="56" t="str">
        <f t="shared" si="16"/>
        <v/>
      </c>
      <c r="AL16" s="56">
        <f>(AF16+AJ16)/2</f>
        <v>12.25</v>
      </c>
      <c r="AM16" s="61" t="str">
        <f t="shared" si="18"/>
        <v>VAR</v>
      </c>
      <c r="AN16" s="54">
        <f>'[2]M4 final'!E13</f>
        <v>11.5</v>
      </c>
      <c r="AO16" s="54">
        <f>IF('[2]M4 final'!F13="","",'[2]M4 final'!F13)</f>
        <v>12</v>
      </c>
      <c r="AP16" s="56">
        <f t="shared" si="19"/>
        <v>12</v>
      </c>
      <c r="AQ16" s="56" t="str">
        <f t="shared" si="20"/>
        <v/>
      </c>
      <c r="AR16" s="57">
        <f>'[2]M4 final'!H13</f>
        <v>12.25</v>
      </c>
      <c r="AS16" s="57" t="str">
        <f>IF('[2]M4 final'!I13="","",'[2]M4 final'!I13)</f>
        <v/>
      </c>
      <c r="AT16" s="56">
        <f t="shared" si="21"/>
        <v>12.25</v>
      </c>
      <c r="AU16" s="56" t="str">
        <f t="shared" si="22"/>
        <v/>
      </c>
      <c r="AV16" s="56">
        <f>'[2]M4 final'!K13</f>
        <v>12.11</v>
      </c>
      <c r="AW16" s="61" t="str">
        <f t="shared" si="23"/>
        <v>VAR</v>
      </c>
      <c r="AX16" s="54">
        <f>'[2]M5 FINAL'!D9</f>
        <v>12.8</v>
      </c>
      <c r="AY16" s="62" t="str">
        <f>IF('[2]M5 FINAL'!E9="","",'[2]M5 FINAL'!E9)</f>
        <v/>
      </c>
      <c r="AZ16" s="54">
        <f t="shared" si="24"/>
        <v>12.8</v>
      </c>
      <c r="BA16" s="56" t="str">
        <f t="shared" si="25"/>
        <v/>
      </c>
      <c r="BB16" s="57">
        <f>'[2]M5 FINAL'!G9</f>
        <v>13</v>
      </c>
      <c r="BC16" s="57" t="str">
        <f>IF('[2]M5 FINAL'!H9="","",'[2]M5 FINAL'!H9)</f>
        <v/>
      </c>
      <c r="BD16" s="54">
        <f t="shared" si="26"/>
        <v>13</v>
      </c>
      <c r="BE16" s="56" t="str">
        <f t="shared" si="27"/>
        <v/>
      </c>
      <c r="BF16" s="57">
        <f>'[2]M5 FINAL'!J9</f>
        <v>10.5</v>
      </c>
      <c r="BG16" s="57" t="str">
        <f>IF('[2]M5 FINAL'!K9="","",'[2]M5 FINAL'!K9)</f>
        <v/>
      </c>
      <c r="BH16" s="54">
        <f t="shared" si="28"/>
        <v>10.5</v>
      </c>
      <c r="BI16" s="56" t="str">
        <f t="shared" si="29"/>
        <v/>
      </c>
      <c r="BJ16" s="57">
        <f>'[2]M5 FINAL'!M9</f>
        <v>12.084</v>
      </c>
      <c r="BK16" s="59" t="str">
        <f t="shared" si="30"/>
        <v>V</v>
      </c>
      <c r="BL16" s="63">
        <f>'[2]M6 final'!D12</f>
        <v>12</v>
      </c>
      <c r="BM16" s="63" t="str">
        <f>IF('[2]M6 final'!E12="","",'[2]M6 final'!E12)</f>
        <v/>
      </c>
      <c r="BN16" s="56">
        <f t="shared" si="31"/>
        <v>12</v>
      </c>
      <c r="BO16" s="56" t="str">
        <f t="shared" si="32"/>
        <v/>
      </c>
      <c r="BP16" s="54">
        <f>'[2]M6 final'!G12</f>
        <v>12</v>
      </c>
      <c r="BQ16" s="54" t="str">
        <f>IF('[2]M6 final'!H12="","",'[2]M6 final'!H12)</f>
        <v/>
      </c>
      <c r="BR16" s="56">
        <f t="shared" si="33"/>
        <v>12</v>
      </c>
      <c r="BS16" s="56" t="str">
        <f t="shared" si="34"/>
        <v/>
      </c>
      <c r="BT16" s="57">
        <f>'[2]M6 final'!J12</f>
        <v>11.5</v>
      </c>
      <c r="BU16" s="57">
        <f>IF('[2]M6 final'!K12="","",'[2]M6 final'!K12)</f>
        <v>12</v>
      </c>
      <c r="BV16" s="56">
        <f t="shared" si="35"/>
        <v>12</v>
      </c>
      <c r="BW16" s="56" t="str">
        <f t="shared" si="36"/>
        <v/>
      </c>
      <c r="BX16" s="56">
        <f>'[2]M6 final'!M12</f>
        <v>12</v>
      </c>
      <c r="BY16" s="59" t="str">
        <f t="shared" si="37"/>
        <v>VAR</v>
      </c>
      <c r="BZ16" s="57">
        <f>'[2]M7 final'!D13</f>
        <v>7.5</v>
      </c>
      <c r="CA16" s="57">
        <f>IF('[2]M7 final'!E13="","",'[2]M7 final'!E13)</f>
        <v>12</v>
      </c>
      <c r="CB16" s="56">
        <f t="shared" si="38"/>
        <v>12</v>
      </c>
      <c r="CC16" s="56" t="str">
        <f t="shared" si="39"/>
        <v/>
      </c>
      <c r="CD16" s="57">
        <f>'[2]M7 final'!G13</f>
        <v>7</v>
      </c>
      <c r="CE16" s="57">
        <f>IF('[2]M7 final'!H13="","",'[2]M7 final'!H13)</f>
        <v>12</v>
      </c>
      <c r="CF16" s="56">
        <f t="shared" si="40"/>
        <v>12</v>
      </c>
      <c r="CG16" s="56" t="str">
        <f t="shared" si="41"/>
        <v/>
      </c>
      <c r="CH16" s="56">
        <f>'[2]M7 final'!J13</f>
        <v>12</v>
      </c>
      <c r="CI16" s="61" t="str">
        <f t="shared" si="42"/>
        <v>VAR</v>
      </c>
      <c r="CJ16" s="56">
        <f>'[2]M8 Final'!D12</f>
        <v>11.25</v>
      </c>
      <c r="CK16" s="56" t="str">
        <f>IF('[2]M8 Final'!E12="","",'[2]M8 Final'!E12)</f>
        <v/>
      </c>
      <c r="CL16" s="56">
        <f t="shared" si="43"/>
        <v>11.25</v>
      </c>
      <c r="CM16" s="56" t="str">
        <f t="shared" si="44"/>
        <v/>
      </c>
      <c r="CN16" s="57">
        <f>'[2]M8 Final'!G12</f>
        <v>13.125</v>
      </c>
      <c r="CO16" s="56" t="str">
        <f>IF('[2]M8 Final'!H12="","",'[2]M8 Final'!H12)</f>
        <v/>
      </c>
      <c r="CP16" s="56">
        <f t="shared" si="45"/>
        <v>13.125</v>
      </c>
      <c r="CQ16" s="56" t="str">
        <f t="shared" si="46"/>
        <v/>
      </c>
      <c r="CR16" s="56">
        <f>'[2]M8 Final'!J12</f>
        <v>12.1875</v>
      </c>
      <c r="CS16" s="61" t="str">
        <f t="shared" si="47"/>
        <v>V</v>
      </c>
      <c r="CT16" s="69">
        <f t="shared" si="48"/>
        <v>11.820812500000001</v>
      </c>
      <c r="CU16" s="65" t="str">
        <f t="shared" si="49"/>
        <v/>
      </c>
      <c r="CV16" s="53" t="str">
        <f t="shared" si="50"/>
        <v xml:space="preserve">AIT ELHAJ     </v>
      </c>
      <c r="CW16" s="66"/>
    </row>
    <row r="17" spans="2:101">
      <c r="B17" s="52">
        <v>4</v>
      </c>
      <c r="D17" s="53" t="s">
        <v>57</v>
      </c>
      <c r="E17" s="53" t="s">
        <v>58</v>
      </c>
      <c r="F17" s="54">
        <f>'[2]M1 final'!E15</f>
        <v>12.899999999999999</v>
      </c>
      <c r="G17" s="55" t="str">
        <f>IF('[2]M1 final'!F15="","",'[2]M1 final'!F15)</f>
        <v/>
      </c>
      <c r="H17" s="56">
        <f t="shared" si="0"/>
        <v>12.899999999999999</v>
      </c>
      <c r="I17" s="56" t="str">
        <f t="shared" si="1"/>
        <v/>
      </c>
      <c r="J17" s="57">
        <f>'[2]M1 final'!H15</f>
        <v>13</v>
      </c>
      <c r="K17" s="55" t="str">
        <f>IF('[2]M1 final'!I15="","",'[2]M1 final'!I15)</f>
        <v/>
      </c>
      <c r="L17" s="56">
        <f t="shared" si="2"/>
        <v>13</v>
      </c>
      <c r="M17" s="56" t="str">
        <f t="shared" si="3"/>
        <v/>
      </c>
      <c r="N17" s="57">
        <f>'[2]M1 final'!K15</f>
        <v>11.25</v>
      </c>
      <c r="O17" s="57" t="str">
        <f>IF('[2]M1 final'!L15="","",'[2]M1 final'!L15)</f>
        <v/>
      </c>
      <c r="P17" s="56">
        <f t="shared" si="4"/>
        <v>11.25</v>
      </c>
      <c r="Q17" s="56" t="str">
        <f t="shared" si="5"/>
        <v/>
      </c>
      <c r="R17" s="58">
        <f>'[2]M1 final'!N15</f>
        <v>12.524999999999999</v>
      </c>
      <c r="S17" s="59" t="str">
        <f t="shared" si="6"/>
        <v>V</v>
      </c>
      <c r="T17" s="57">
        <f>'[2]M2 final'!E14</f>
        <v>11.5</v>
      </c>
      <c r="U17" s="60">
        <f>IF('[2]M2 final'!F14="","",'[2]M2 final'!F14)</f>
        <v>12</v>
      </c>
      <c r="V17" s="56">
        <f t="shared" si="7"/>
        <v>12</v>
      </c>
      <c r="W17" s="56" t="str">
        <f t="shared" si="8"/>
        <v/>
      </c>
      <c r="X17" s="56">
        <f>'[2]M2 final'!H14</f>
        <v>6.25</v>
      </c>
      <c r="Y17" s="60">
        <f>IF('[2]M2 final'!I14="","",'[2]M2 final'!I14)</f>
        <v>7</v>
      </c>
      <c r="Z17" s="56">
        <f t="shared" si="9"/>
        <v>7</v>
      </c>
      <c r="AA17" s="56" t="str">
        <f t="shared" si="10"/>
        <v/>
      </c>
      <c r="AB17" s="56">
        <f t="shared" si="11"/>
        <v>9.8000000000000007</v>
      </c>
      <c r="AC17" s="61" t="str">
        <f t="shared" si="12"/>
        <v>VPC</v>
      </c>
      <c r="AD17" s="54">
        <f>'[2]M3  final'!E14</f>
        <v>3.5</v>
      </c>
      <c r="AE17" s="54">
        <f>IF('[2]M3  final'!F14="","",'[2]M3  final'!F14)</f>
        <v>12</v>
      </c>
      <c r="AF17" s="56">
        <f t="shared" si="13"/>
        <v>12</v>
      </c>
      <c r="AG17" s="56" t="str">
        <f t="shared" si="14"/>
        <v/>
      </c>
      <c r="AH17" s="57">
        <f>'[2]M3  final'!H14</f>
        <v>13.5</v>
      </c>
      <c r="AI17" s="54" t="str">
        <f>IF('[2]M3  final'!I14="","",'[2]M3  final'!I14)</f>
        <v/>
      </c>
      <c r="AJ17" s="56">
        <f t="shared" si="15"/>
        <v>13.5</v>
      </c>
      <c r="AK17" s="56" t="str">
        <f t="shared" si="16"/>
        <v/>
      </c>
      <c r="AL17" s="56">
        <f t="shared" si="17"/>
        <v>12.75</v>
      </c>
      <c r="AM17" s="61" t="str">
        <f t="shared" si="18"/>
        <v>VAR</v>
      </c>
      <c r="AN17" s="54">
        <f>'[2]M4 final'!E14</f>
        <v>12.875</v>
      </c>
      <c r="AO17" s="54" t="str">
        <f>IF('[2]M4 final'!F14="","",'[2]M4 final'!F14)</f>
        <v/>
      </c>
      <c r="AP17" s="56">
        <f t="shared" si="19"/>
        <v>12.875</v>
      </c>
      <c r="AQ17" s="56" t="str">
        <f t="shared" si="20"/>
        <v/>
      </c>
      <c r="AR17" s="57">
        <f>'[2]M4 final'!H14</f>
        <v>12.25</v>
      </c>
      <c r="AS17" s="57" t="str">
        <f>IF('[2]M4 final'!I14="","",'[2]M4 final'!I14)</f>
        <v/>
      </c>
      <c r="AT17" s="56">
        <f t="shared" si="21"/>
        <v>12.25</v>
      </c>
      <c r="AU17" s="56" t="str">
        <f t="shared" si="22"/>
        <v/>
      </c>
      <c r="AV17" s="56">
        <f>'[2]M4 final'!K14</f>
        <v>12.600000000000001</v>
      </c>
      <c r="AW17" s="61" t="str">
        <f t="shared" si="23"/>
        <v>V</v>
      </c>
      <c r="AX17" s="54">
        <f>'[2]M5 FINAL'!D10</f>
        <v>8.4</v>
      </c>
      <c r="AY17" s="62" t="str">
        <f>IF('[2]M5 FINAL'!E10="","",'[2]M5 FINAL'!E10)</f>
        <v/>
      </c>
      <c r="AZ17" s="54">
        <f t="shared" si="24"/>
        <v>8.4</v>
      </c>
      <c r="BA17" s="56" t="str">
        <f t="shared" si="25"/>
        <v/>
      </c>
      <c r="BB17" s="57">
        <f>'[2]M5 FINAL'!G10</f>
        <v>13.5</v>
      </c>
      <c r="BC17" s="57" t="str">
        <f>IF('[2]M5 FINAL'!H10="","",'[2]M5 FINAL'!H10)</f>
        <v/>
      </c>
      <c r="BD17" s="54">
        <f t="shared" si="26"/>
        <v>13.5</v>
      </c>
      <c r="BE17" s="56" t="str">
        <f t="shared" si="27"/>
        <v/>
      </c>
      <c r="BF17" s="57">
        <f>'[2]M5 FINAL'!J10</f>
        <v>14.5</v>
      </c>
      <c r="BG17" s="57" t="str">
        <f>IF('[2]M5 FINAL'!K10="","",'[2]M5 FINAL'!K10)</f>
        <v/>
      </c>
      <c r="BH17" s="54">
        <f t="shared" si="28"/>
        <v>14.5</v>
      </c>
      <c r="BI17" s="56" t="str">
        <f t="shared" si="29"/>
        <v/>
      </c>
      <c r="BJ17" s="57">
        <f>'[2]M5 FINAL'!M10</f>
        <v>12.157</v>
      </c>
      <c r="BK17" s="59" t="str">
        <f t="shared" si="30"/>
        <v>V</v>
      </c>
      <c r="BL17" s="63">
        <f>'[2]M6 final'!D13</f>
        <v>13.5</v>
      </c>
      <c r="BM17" s="63" t="str">
        <f>IF('[2]M6 final'!E13="","",'[2]M6 final'!E13)</f>
        <v/>
      </c>
      <c r="BN17" s="56">
        <f t="shared" si="31"/>
        <v>13.5</v>
      </c>
      <c r="BO17" s="56" t="str">
        <f t="shared" si="32"/>
        <v/>
      </c>
      <c r="BP17" s="54">
        <f>'[2]M6 final'!G13</f>
        <v>13</v>
      </c>
      <c r="BQ17" s="54" t="str">
        <f>IF('[2]M6 final'!H13="","",'[2]M6 final'!H13)</f>
        <v/>
      </c>
      <c r="BR17" s="56">
        <f t="shared" si="33"/>
        <v>13</v>
      </c>
      <c r="BS17" s="56" t="str">
        <f t="shared" si="34"/>
        <v/>
      </c>
      <c r="BT17" s="57">
        <f>'[2]M6 final'!J13</f>
        <v>12</v>
      </c>
      <c r="BU17" s="57" t="str">
        <f>IF('[2]M6 final'!K13="","",'[2]M6 final'!K13)</f>
        <v/>
      </c>
      <c r="BV17" s="56">
        <f t="shared" si="35"/>
        <v>12</v>
      </c>
      <c r="BW17" s="56" t="str">
        <f t="shared" si="36"/>
        <v/>
      </c>
      <c r="BX17" s="56">
        <f>'[2]M6 final'!M13</f>
        <v>12.85</v>
      </c>
      <c r="BY17" s="59" t="str">
        <f t="shared" si="37"/>
        <v>V</v>
      </c>
      <c r="BZ17" s="57">
        <f>'[2]M7 final'!D14</f>
        <v>14.5</v>
      </c>
      <c r="CA17" s="57" t="str">
        <f>IF('[2]M7 final'!E14="","",'[2]M7 final'!E14)</f>
        <v/>
      </c>
      <c r="CB17" s="56">
        <f t="shared" si="38"/>
        <v>14.5</v>
      </c>
      <c r="CC17" s="56" t="str">
        <f t="shared" si="39"/>
        <v/>
      </c>
      <c r="CD17" s="57">
        <f>'[2]M7 final'!G14</f>
        <v>12</v>
      </c>
      <c r="CE17" s="57" t="str">
        <f>IF('[2]M7 final'!H14="","",'[2]M7 final'!H14)</f>
        <v/>
      </c>
      <c r="CF17" s="56">
        <f t="shared" si="40"/>
        <v>12</v>
      </c>
      <c r="CG17" s="56" t="str">
        <f t="shared" si="41"/>
        <v/>
      </c>
      <c r="CH17" s="56">
        <f>'[2]M7 final'!J14</f>
        <v>13.400000000000002</v>
      </c>
      <c r="CI17" s="61" t="str">
        <f t="shared" si="42"/>
        <v>V</v>
      </c>
      <c r="CJ17" s="56">
        <f>'[2]M8 Final'!D13</f>
        <v>17.25</v>
      </c>
      <c r="CK17" s="56" t="str">
        <f>IF('[2]M8 Final'!E13="","",'[2]M8 Final'!E13)</f>
        <v/>
      </c>
      <c r="CL17" s="56">
        <f t="shared" si="43"/>
        <v>17.25</v>
      </c>
      <c r="CM17" s="56" t="str">
        <f t="shared" si="44"/>
        <v/>
      </c>
      <c r="CN17" s="57">
        <f>'[2]M8 Final'!G13</f>
        <v>11.25</v>
      </c>
      <c r="CO17" s="56" t="str">
        <f>IF('[2]M8 Final'!H13="","",'[2]M8 Final'!H13)</f>
        <v/>
      </c>
      <c r="CP17" s="56">
        <f t="shared" si="45"/>
        <v>11.25</v>
      </c>
      <c r="CQ17" s="56" t="str">
        <f t="shared" si="46"/>
        <v/>
      </c>
      <c r="CR17" s="56">
        <f>'[2]M8 Final'!J13</f>
        <v>14.25</v>
      </c>
      <c r="CS17" s="61" t="str">
        <f t="shared" si="47"/>
        <v>V</v>
      </c>
      <c r="CT17" s="64">
        <f t="shared" si="48"/>
        <v>12.541500000000001</v>
      </c>
      <c r="CU17" s="65" t="str">
        <f t="shared" si="49"/>
        <v>Admis(e)</v>
      </c>
      <c r="CV17" s="53" t="str">
        <f t="shared" si="50"/>
        <v xml:space="preserve">AIT ZIDANE         </v>
      </c>
      <c r="CW17" s="66"/>
    </row>
    <row r="18" spans="2:101">
      <c r="B18" s="52">
        <v>5</v>
      </c>
      <c r="D18" s="53" t="s">
        <v>59</v>
      </c>
      <c r="E18" s="53" t="s">
        <v>60</v>
      </c>
      <c r="F18" s="54">
        <f>'[2]M1 final'!E16</f>
        <v>6.8</v>
      </c>
      <c r="G18" s="55">
        <f>IF('[2]M1 final'!F16="","",'[2]M1 final'!F16)</f>
        <v>0</v>
      </c>
      <c r="H18" s="56">
        <f t="shared" si="0"/>
        <v>6.8</v>
      </c>
      <c r="I18" s="56" t="str">
        <f t="shared" si="1"/>
        <v>AR</v>
      </c>
      <c r="J18" s="57">
        <f>'[2]M1 final'!H16</f>
        <v>11</v>
      </c>
      <c r="K18" s="55">
        <v>12</v>
      </c>
      <c r="L18" s="56">
        <f t="shared" si="2"/>
        <v>12</v>
      </c>
      <c r="M18" s="56" t="str">
        <f t="shared" si="3"/>
        <v/>
      </c>
      <c r="N18" s="57">
        <f>'[2]M1 final'!K16</f>
        <v>4.5</v>
      </c>
      <c r="O18" s="57">
        <f>IF('[2]M1 final'!L16="","",'[2]M1 final'!L16)</f>
        <v>8</v>
      </c>
      <c r="P18" s="56">
        <f t="shared" si="4"/>
        <v>8</v>
      </c>
      <c r="Q18" s="56" t="str">
        <f t="shared" si="5"/>
        <v>AR</v>
      </c>
      <c r="R18" s="58">
        <f>'[2]M1 final'!N16</f>
        <v>9.0500000000000007</v>
      </c>
      <c r="S18" s="59" t="str">
        <f t="shared" si="6"/>
        <v>NV</v>
      </c>
      <c r="T18" s="57">
        <f>'[2]M2 final'!E15</f>
        <v>9</v>
      </c>
      <c r="U18" s="60" t="str">
        <f>IF('[2]M2 final'!F15="","",'[2]M2 final'!F15)</f>
        <v/>
      </c>
      <c r="V18" s="56">
        <f t="shared" si="7"/>
        <v>9</v>
      </c>
      <c r="W18" s="56" t="str">
        <f t="shared" si="8"/>
        <v>AR</v>
      </c>
      <c r="X18" s="56">
        <f>'[2]M2 final'!H15</f>
        <v>1.75</v>
      </c>
      <c r="Y18" s="60" t="str">
        <f>IF('[2]M2 final'!I15="","",'[2]M2 final'!I15)</f>
        <v/>
      </c>
      <c r="Z18" s="56">
        <f t="shared" si="9"/>
        <v>1.75</v>
      </c>
      <c r="AA18" s="56" t="str">
        <f t="shared" si="10"/>
        <v>AR</v>
      </c>
      <c r="AB18" s="56">
        <f t="shared" si="11"/>
        <v>5.8100000000000005</v>
      </c>
      <c r="AC18" s="61" t="str">
        <f t="shared" si="12"/>
        <v>NV</v>
      </c>
      <c r="AD18" s="54">
        <f>'[2]M3  final'!E15</f>
        <v>8.5</v>
      </c>
      <c r="AE18" s="54" t="str">
        <f>IF('[2]M3  final'!F15="","",'[2]M3  final'!F15)</f>
        <v/>
      </c>
      <c r="AF18" s="56">
        <f t="shared" si="13"/>
        <v>8.5</v>
      </c>
      <c r="AG18" s="56" t="str">
        <f t="shared" si="14"/>
        <v/>
      </c>
      <c r="AH18" s="57">
        <f>'[2]M3  final'!H15</f>
        <v>15.5</v>
      </c>
      <c r="AI18" s="54" t="str">
        <f>IF('[2]M3  final'!I15="","",'[2]M3  final'!I15)</f>
        <v/>
      </c>
      <c r="AJ18" s="56">
        <f t="shared" si="15"/>
        <v>15.5</v>
      </c>
      <c r="AK18" s="56" t="str">
        <f t="shared" si="16"/>
        <v/>
      </c>
      <c r="AL18" s="56">
        <f t="shared" si="17"/>
        <v>12</v>
      </c>
      <c r="AM18" s="61" t="str">
        <f t="shared" si="18"/>
        <v>V</v>
      </c>
      <c r="AN18" s="54">
        <f>'[2]M4 final'!E15</f>
        <v>10.375</v>
      </c>
      <c r="AO18" s="54">
        <f>IF('[2]M4 final'!F15="","",'[2]M4 final'!F15)</f>
        <v>12</v>
      </c>
      <c r="AP18" s="56">
        <f t="shared" si="19"/>
        <v>12</v>
      </c>
      <c r="AQ18" s="56" t="str">
        <f t="shared" si="20"/>
        <v/>
      </c>
      <c r="AR18" s="57">
        <f>'[2]M4 final'!H15</f>
        <v>5.25</v>
      </c>
      <c r="AS18" s="57">
        <f>IF('[2]M4 final'!I15="","",'[2]M4 final'!I15)</f>
        <v>12</v>
      </c>
      <c r="AT18" s="56">
        <f t="shared" si="21"/>
        <v>12</v>
      </c>
      <c r="AU18" s="56" t="str">
        <f t="shared" si="22"/>
        <v/>
      </c>
      <c r="AV18" s="56">
        <f>'[2]M4 final'!K15</f>
        <v>12</v>
      </c>
      <c r="AW18" s="61" t="str">
        <f t="shared" si="23"/>
        <v>VAR</v>
      </c>
      <c r="AX18" s="54">
        <f>'[2]M5 FINAL'!D11</f>
        <v>6.8</v>
      </c>
      <c r="AY18" s="62">
        <f>IF('[2]M5 FINAL'!E11="","",'[2]M5 FINAL'!E11)</f>
        <v>12</v>
      </c>
      <c r="AZ18" s="54">
        <f t="shared" si="24"/>
        <v>12</v>
      </c>
      <c r="BA18" s="56" t="str">
        <f t="shared" si="25"/>
        <v/>
      </c>
      <c r="BB18" s="57">
        <f>'[2]M5 FINAL'!G11</f>
        <v>11</v>
      </c>
      <c r="BC18" s="57">
        <f>IF('[2]M5 FINAL'!H11="","",'[2]M5 FINAL'!H11)</f>
        <v>12</v>
      </c>
      <c r="BD18" s="54">
        <f t="shared" si="26"/>
        <v>12</v>
      </c>
      <c r="BE18" s="56" t="str">
        <f t="shared" si="27"/>
        <v/>
      </c>
      <c r="BF18" s="57">
        <f>'[2]M5 FINAL'!J11</f>
        <v>9</v>
      </c>
      <c r="BG18" s="57">
        <f>IF('[2]M5 FINAL'!K11="","",'[2]M5 FINAL'!K11)</f>
        <v>9.5</v>
      </c>
      <c r="BH18" s="54">
        <f t="shared" si="28"/>
        <v>9.5</v>
      </c>
      <c r="BI18" s="56" t="str">
        <f t="shared" si="29"/>
        <v>AR</v>
      </c>
      <c r="BJ18" s="57">
        <f>'[2]M5 FINAL'!M11</f>
        <v>11.15</v>
      </c>
      <c r="BK18" s="59" t="str">
        <f t="shared" si="30"/>
        <v>NV</v>
      </c>
      <c r="BL18" s="63">
        <f>'[2]M6 final'!D14</f>
        <v>7.25</v>
      </c>
      <c r="BM18" s="63">
        <f>IF('[2]M6 final'!E14="","",'[2]M6 final'!E14)</f>
        <v>8.5</v>
      </c>
      <c r="BN18" s="56">
        <f t="shared" si="31"/>
        <v>8.5</v>
      </c>
      <c r="BO18" s="56" t="str">
        <f t="shared" si="32"/>
        <v>AR</v>
      </c>
      <c r="BP18" s="54">
        <f>'[2]M6 final'!G14</f>
        <v>9.5</v>
      </c>
      <c r="BQ18" s="54">
        <f>IF('[2]M6 final'!H14="","",'[2]M6 final'!H14)</f>
        <v>11</v>
      </c>
      <c r="BR18" s="56">
        <f t="shared" si="33"/>
        <v>11</v>
      </c>
      <c r="BS18" s="56" t="str">
        <f t="shared" si="34"/>
        <v>AR</v>
      </c>
      <c r="BT18" s="57">
        <f>'[2]M6 final'!J14</f>
        <v>11</v>
      </c>
      <c r="BU18" s="57">
        <f>IF('[2]M6 final'!K14="","",'[2]M6 final'!K14)</f>
        <v>12</v>
      </c>
      <c r="BV18" s="56">
        <f t="shared" si="35"/>
        <v>12</v>
      </c>
      <c r="BW18" s="56" t="str">
        <f t="shared" si="36"/>
        <v/>
      </c>
      <c r="BX18" s="56">
        <f>'[2]M6 final'!M14</f>
        <v>10.55</v>
      </c>
      <c r="BY18" s="59" t="str">
        <f t="shared" si="37"/>
        <v>NV</v>
      </c>
      <c r="BZ18" s="57">
        <f>'[2]M7 final'!D15</f>
        <v>9.5</v>
      </c>
      <c r="CA18" s="57">
        <f>IF('[2]M7 final'!E15="","",'[2]M7 final'!E15)</f>
        <v>8</v>
      </c>
      <c r="CB18" s="56">
        <f t="shared" si="38"/>
        <v>9.5</v>
      </c>
      <c r="CC18" s="56" t="str">
        <f t="shared" si="39"/>
        <v>AR</v>
      </c>
      <c r="CD18" s="57">
        <f>'[2]M7 final'!G15</f>
        <v>10</v>
      </c>
      <c r="CE18" s="57">
        <f>IF('[2]M7 final'!H15="","",'[2]M7 final'!H15)</f>
        <v>8</v>
      </c>
      <c r="CF18" s="56">
        <f t="shared" si="40"/>
        <v>10</v>
      </c>
      <c r="CG18" s="56" t="str">
        <f t="shared" si="41"/>
        <v>AR</v>
      </c>
      <c r="CH18" s="56">
        <f>'[2]M7 final'!J15</f>
        <v>9.7200000000000006</v>
      </c>
      <c r="CI18" s="61" t="str">
        <f t="shared" si="42"/>
        <v>NV</v>
      </c>
      <c r="CJ18" s="56">
        <f>'[2]M8 Final'!D14</f>
        <v>16</v>
      </c>
      <c r="CK18" s="56" t="str">
        <f>IF('[2]M8 Final'!E14="","",'[2]M8 Final'!E14)</f>
        <v/>
      </c>
      <c r="CL18" s="56">
        <f t="shared" si="43"/>
        <v>16</v>
      </c>
      <c r="CM18" s="56" t="str">
        <f t="shared" si="44"/>
        <v/>
      </c>
      <c r="CN18" s="57">
        <f>'[2]M8 Final'!G14</f>
        <v>9</v>
      </c>
      <c r="CO18" s="56" t="str">
        <f>IF('[2]M8 Final'!H14="","",'[2]M8 Final'!H14)</f>
        <v/>
      </c>
      <c r="CP18" s="56">
        <f t="shared" si="45"/>
        <v>9</v>
      </c>
      <c r="CQ18" s="56" t="str">
        <f t="shared" si="46"/>
        <v/>
      </c>
      <c r="CR18" s="56">
        <f>'[2]M8 Final'!J14</f>
        <v>12.5</v>
      </c>
      <c r="CS18" s="61" t="str">
        <f t="shared" si="47"/>
        <v>V</v>
      </c>
      <c r="CT18" s="64">
        <f t="shared" si="48"/>
        <v>10.3475</v>
      </c>
      <c r="CU18" s="65" t="str">
        <f t="shared" si="49"/>
        <v/>
      </c>
      <c r="CV18" s="53" t="str">
        <f t="shared" si="50"/>
        <v>ALOULI</v>
      </c>
      <c r="CW18" s="66"/>
    </row>
    <row r="19" spans="2:101">
      <c r="B19" s="52">
        <v>6</v>
      </c>
      <c r="D19" s="53" t="s">
        <v>61</v>
      </c>
      <c r="E19" s="53" t="s">
        <v>62</v>
      </c>
      <c r="F19" s="54">
        <f>'[2]M1 final'!E17</f>
        <v>15.7</v>
      </c>
      <c r="G19" s="55" t="str">
        <f>IF('[2]M1 final'!F17="","",'[2]M1 final'!F17)</f>
        <v/>
      </c>
      <c r="H19" s="56">
        <f t="shared" si="0"/>
        <v>15.7</v>
      </c>
      <c r="I19" s="56" t="str">
        <f t="shared" si="1"/>
        <v/>
      </c>
      <c r="J19" s="57">
        <f>'[2]M1 final'!H17</f>
        <v>12</v>
      </c>
      <c r="K19" s="55" t="str">
        <f>IF('[2]M1 final'!I17="","",'[2]M1 final'!I17)</f>
        <v/>
      </c>
      <c r="L19" s="56">
        <f t="shared" si="2"/>
        <v>12</v>
      </c>
      <c r="M19" s="56" t="str">
        <f t="shared" si="3"/>
        <v/>
      </c>
      <c r="N19" s="57">
        <f>'[2]M1 final'!K17</f>
        <v>17</v>
      </c>
      <c r="O19" s="57" t="str">
        <f>IF('[2]M1 final'!L17="","",'[2]M1 final'!L17)</f>
        <v/>
      </c>
      <c r="P19" s="56">
        <f t="shared" si="4"/>
        <v>17</v>
      </c>
      <c r="Q19" s="56" t="str">
        <f t="shared" si="5"/>
        <v/>
      </c>
      <c r="R19" s="58">
        <f>'[2]M1 final'!N17</f>
        <v>14.637499999999999</v>
      </c>
      <c r="S19" s="59" t="str">
        <f>IF(AND(H19&gt;=6,L19&gt;=6,P19&gt;=6,R19&gt;=12),IF(AND(G19="",K19="",O19=""),"V","VAR"),IF(OR(H19&lt;6,L19&lt;6,P19&lt;6,R19&lt;8),"NV",IF($CU19="Admis(e)","VPC","NV")))</f>
        <v>V</v>
      </c>
      <c r="T19" s="57">
        <f>'[2]M2 final'!E16</f>
        <v>16</v>
      </c>
      <c r="U19" s="60" t="str">
        <f>IF('[2]M2 final'!F16="","",'[2]M2 final'!F16)</f>
        <v/>
      </c>
      <c r="V19" s="56">
        <f t="shared" si="7"/>
        <v>16</v>
      </c>
      <c r="W19" s="56" t="str">
        <f t="shared" si="8"/>
        <v/>
      </c>
      <c r="X19" s="56">
        <f>'[2]M2 final'!H16</f>
        <v>7.75</v>
      </c>
      <c r="Y19" s="60" t="str">
        <f>IF('[2]M2 final'!I16="","",'[2]M2 final'!I16)</f>
        <v/>
      </c>
      <c r="Z19" s="56">
        <f t="shared" si="9"/>
        <v>7.75</v>
      </c>
      <c r="AA19" s="56" t="str">
        <f t="shared" si="10"/>
        <v/>
      </c>
      <c r="AB19" s="56">
        <f t="shared" si="11"/>
        <v>12.370000000000001</v>
      </c>
      <c r="AC19" s="61" t="str">
        <f t="shared" si="12"/>
        <v>V</v>
      </c>
      <c r="AD19" s="54">
        <f>'[2]M3  final'!E16</f>
        <v>10.25</v>
      </c>
      <c r="AE19" s="54">
        <f>IF('[2]M3  final'!F16="","",'[2]M3  final'!F16)</f>
        <v>0</v>
      </c>
      <c r="AF19" s="56">
        <f t="shared" si="13"/>
        <v>10.25</v>
      </c>
      <c r="AG19" s="56" t="str">
        <f t="shared" si="14"/>
        <v/>
      </c>
      <c r="AH19" s="57">
        <f>'[2]M3  final'!H16</f>
        <v>13.5</v>
      </c>
      <c r="AI19" s="54" t="str">
        <f>IF('[2]M3  final'!I16="","",'[2]M3  final'!I16)</f>
        <v/>
      </c>
      <c r="AJ19" s="56">
        <f t="shared" si="15"/>
        <v>13.5</v>
      </c>
      <c r="AK19" s="56" t="str">
        <f t="shared" si="16"/>
        <v/>
      </c>
      <c r="AL19" s="56">
        <f t="shared" si="17"/>
        <v>11.875</v>
      </c>
      <c r="AM19" s="61" t="str">
        <f t="shared" si="18"/>
        <v>VPC</v>
      </c>
      <c r="AN19" s="54">
        <f>'[2]M4 final'!E16</f>
        <v>16.875</v>
      </c>
      <c r="AO19" s="54" t="str">
        <f>IF('[2]M4 final'!F16="","",'[2]M4 final'!F16)</f>
        <v/>
      </c>
      <c r="AP19" s="56">
        <f t="shared" si="19"/>
        <v>16.875</v>
      </c>
      <c r="AQ19" s="56" t="str">
        <f t="shared" si="20"/>
        <v/>
      </c>
      <c r="AR19" s="57">
        <f>'[2]M4 final'!H16</f>
        <v>12.75</v>
      </c>
      <c r="AS19" s="57" t="str">
        <f>IF('[2]M4 final'!I16="","",'[2]M4 final'!I16)</f>
        <v/>
      </c>
      <c r="AT19" s="56">
        <f t="shared" si="21"/>
        <v>12.75</v>
      </c>
      <c r="AU19" s="56" t="str">
        <f t="shared" si="22"/>
        <v/>
      </c>
      <c r="AV19" s="56">
        <f>'[2]M4 final'!K16</f>
        <v>15.060000000000002</v>
      </c>
      <c r="AW19" s="61" t="str">
        <f t="shared" si="23"/>
        <v>V</v>
      </c>
      <c r="AX19" s="54">
        <f>'[2]M5 FINAL'!D12</f>
        <v>14.4</v>
      </c>
      <c r="AY19" s="62" t="str">
        <f>IF('[2]M5 FINAL'!E12="","",'[2]M5 FINAL'!E12)</f>
        <v/>
      </c>
      <c r="AZ19" s="54">
        <f t="shared" si="24"/>
        <v>14.4</v>
      </c>
      <c r="BA19" s="56" t="str">
        <f t="shared" si="25"/>
        <v/>
      </c>
      <c r="BB19" s="57">
        <f>'[2]M5 FINAL'!G12</f>
        <v>11</v>
      </c>
      <c r="BC19" s="57" t="str">
        <f>IF('[2]M5 FINAL'!H12="","",'[2]M5 FINAL'!H12)</f>
        <v/>
      </c>
      <c r="BD19" s="54">
        <f t="shared" si="26"/>
        <v>11</v>
      </c>
      <c r="BE19" s="56" t="str">
        <f t="shared" si="27"/>
        <v/>
      </c>
      <c r="BF19" s="57">
        <f>'[2]M5 FINAL'!J12</f>
        <v>18</v>
      </c>
      <c r="BG19" s="57" t="str">
        <f>IF('[2]M5 FINAL'!K12="","",'[2]M5 FINAL'!K12)</f>
        <v/>
      </c>
      <c r="BH19" s="54">
        <f t="shared" si="28"/>
        <v>18</v>
      </c>
      <c r="BI19" s="56" t="str">
        <f t="shared" si="29"/>
        <v/>
      </c>
      <c r="BJ19" s="57">
        <f>'[2]M5 FINAL'!M12</f>
        <v>14.502000000000002</v>
      </c>
      <c r="BK19" s="59" t="str">
        <f>IF(AND(AZ19&gt;=6,BD19&gt;=6,BH19&gt;=6,BJ19&gt;=12),IF(AND(AY19="",BC19="",BG19=""),"V","VAR"),IF(OR(AZ19&lt;6,BD19&lt;6,BH19&lt;6,BJ19&lt;8),"NV",IF($CU19="Admis(e)","VPC","NV")))</f>
        <v>V</v>
      </c>
      <c r="BL19" s="63">
        <f>'[2]M6 final'!D15</f>
        <v>17.25</v>
      </c>
      <c r="BM19" s="63" t="str">
        <f>IF('[2]M6 final'!E15="","",'[2]M6 final'!E15)</f>
        <v/>
      </c>
      <c r="BN19" s="56">
        <f t="shared" si="31"/>
        <v>17.25</v>
      </c>
      <c r="BO19" s="56" t="str">
        <f t="shared" si="32"/>
        <v/>
      </c>
      <c r="BP19" s="54">
        <f>'[2]M6 final'!G15</f>
        <v>15.75</v>
      </c>
      <c r="BQ19" s="54" t="str">
        <f>IF('[2]M6 final'!H15="","",'[2]M6 final'!H15)</f>
        <v/>
      </c>
      <c r="BR19" s="56">
        <f t="shared" si="33"/>
        <v>15.75</v>
      </c>
      <c r="BS19" s="56" t="str">
        <f t="shared" si="34"/>
        <v/>
      </c>
      <c r="BT19" s="57">
        <f>'[2]M6 final'!J15</f>
        <v>12</v>
      </c>
      <c r="BU19" s="57" t="str">
        <f>IF('[2]M6 final'!K15="","",'[2]M6 final'!K15)</f>
        <v/>
      </c>
      <c r="BV19" s="56">
        <f t="shared" si="35"/>
        <v>12</v>
      </c>
      <c r="BW19" s="56" t="str">
        <f t="shared" si="36"/>
        <v/>
      </c>
      <c r="BX19" s="56">
        <f>'[2]M6 final'!M15</f>
        <v>15.075000000000001</v>
      </c>
      <c r="BY19" s="59" t="str">
        <f t="shared" si="37"/>
        <v>V</v>
      </c>
      <c r="BZ19" s="57">
        <f>'[2]M7 final'!D16</f>
        <v>12</v>
      </c>
      <c r="CA19" s="57" t="str">
        <f>IF('[2]M7 final'!E16="","",'[2]M7 final'!E16)</f>
        <v/>
      </c>
      <c r="CB19" s="56">
        <f t="shared" si="38"/>
        <v>12</v>
      </c>
      <c r="CC19" s="56" t="str">
        <f t="shared" si="39"/>
        <v/>
      </c>
      <c r="CD19" s="57">
        <f>'[2]M7 final'!G16</f>
        <v>12</v>
      </c>
      <c r="CE19" s="57" t="str">
        <f>IF('[2]M7 final'!H16="","",'[2]M7 final'!H16)</f>
        <v/>
      </c>
      <c r="CF19" s="56">
        <f t="shared" si="40"/>
        <v>12</v>
      </c>
      <c r="CG19" s="56" t="str">
        <f t="shared" si="41"/>
        <v/>
      </c>
      <c r="CH19" s="56">
        <f>'[2]M7 final'!J16</f>
        <v>12</v>
      </c>
      <c r="CI19" s="61" t="str">
        <f t="shared" si="42"/>
        <v>V</v>
      </c>
      <c r="CJ19" s="56">
        <f>'[2]M8 Final'!D15</f>
        <v>14</v>
      </c>
      <c r="CK19" s="56" t="str">
        <f>IF('[2]M8 Final'!E15="","",'[2]M8 Final'!E15)</f>
        <v/>
      </c>
      <c r="CL19" s="56">
        <f t="shared" si="43"/>
        <v>14</v>
      </c>
      <c r="CM19" s="56" t="str">
        <f t="shared" si="44"/>
        <v/>
      </c>
      <c r="CN19" s="57">
        <f>'[2]M8 Final'!G15</f>
        <v>16.25</v>
      </c>
      <c r="CO19" s="56" t="str">
        <f>IF('[2]M8 Final'!H15="","",'[2]M8 Final'!H15)</f>
        <v/>
      </c>
      <c r="CP19" s="56">
        <f t="shared" si="45"/>
        <v>16.25</v>
      </c>
      <c r="CQ19" s="56" t="str">
        <f t="shared" si="46"/>
        <v/>
      </c>
      <c r="CR19" s="56">
        <f>'[2]M8 Final'!J15</f>
        <v>15.125</v>
      </c>
      <c r="CS19" s="61" t="str">
        <f t="shared" si="47"/>
        <v>V</v>
      </c>
      <c r="CT19" s="64">
        <f t="shared" si="48"/>
        <v>13.830562500000001</v>
      </c>
      <c r="CU19" s="65" t="str">
        <f t="shared" si="49"/>
        <v>Admis(e)</v>
      </c>
      <c r="CV19" s="53" t="str">
        <f t="shared" si="50"/>
        <v xml:space="preserve">AMRAOUI              </v>
      </c>
      <c r="CW19" s="66"/>
    </row>
    <row r="20" spans="2:101">
      <c r="B20" s="52">
        <v>7</v>
      </c>
      <c r="D20" s="53" t="s">
        <v>63</v>
      </c>
      <c r="E20" s="53" t="s">
        <v>64</v>
      </c>
      <c r="F20" s="54">
        <f>'[2]M1 final'!E18</f>
        <v>9.5</v>
      </c>
      <c r="G20" s="55">
        <v>12</v>
      </c>
      <c r="H20" s="56">
        <f t="shared" si="0"/>
        <v>12</v>
      </c>
      <c r="I20" s="56" t="str">
        <f t="shared" si="1"/>
        <v/>
      </c>
      <c r="J20" s="57">
        <f>'[2]M1 final'!H18</f>
        <v>10.5</v>
      </c>
      <c r="K20" s="55">
        <f>IF('[2]M1 final'!I18="","",'[2]M1 final'!I18)</f>
        <v>12</v>
      </c>
      <c r="L20" s="56">
        <f t="shared" si="2"/>
        <v>12</v>
      </c>
      <c r="M20" s="56" t="str">
        <f t="shared" si="3"/>
        <v/>
      </c>
      <c r="N20" s="57">
        <f>'[2]M1 final'!K18</f>
        <v>16.75</v>
      </c>
      <c r="O20" s="57" t="str">
        <f>IF('[2]M1 final'!L18="","",'[2]M1 final'!L18)</f>
        <v/>
      </c>
      <c r="P20" s="56">
        <f t="shared" si="4"/>
        <v>16.75</v>
      </c>
      <c r="Q20" s="56" t="str">
        <f t="shared" si="5"/>
        <v/>
      </c>
      <c r="R20" s="58">
        <f>'[2]M1 final'!N18</f>
        <v>13.1875</v>
      </c>
      <c r="S20" s="59" t="str">
        <f t="shared" si="6"/>
        <v>VAR</v>
      </c>
      <c r="T20" s="57">
        <f>'[2]M2 final'!E17</f>
        <v>12.75</v>
      </c>
      <c r="U20" s="60" t="str">
        <f>IF('[2]M2 final'!F17="","",'[2]M2 final'!F17)</f>
        <v/>
      </c>
      <c r="V20" s="56">
        <f t="shared" si="7"/>
        <v>12.75</v>
      </c>
      <c r="W20" s="56" t="str">
        <f t="shared" si="8"/>
        <v/>
      </c>
      <c r="X20" s="56">
        <f>'[2]M2 final'!H17</f>
        <v>10</v>
      </c>
      <c r="Y20" s="60">
        <f>IF('[2]M2 final'!I17="","",'[2]M2 final'!I17)</f>
        <v>8</v>
      </c>
      <c r="Z20" s="56">
        <f t="shared" si="9"/>
        <v>10</v>
      </c>
      <c r="AA20" s="56" t="str">
        <f t="shared" si="10"/>
        <v/>
      </c>
      <c r="AB20" s="56">
        <f t="shared" si="11"/>
        <v>11.540000000000001</v>
      </c>
      <c r="AC20" s="61" t="str">
        <f t="shared" si="12"/>
        <v>VPC</v>
      </c>
      <c r="AD20" s="54">
        <f>'[2]M3  final'!E17</f>
        <v>16.375</v>
      </c>
      <c r="AE20" s="54" t="str">
        <f>IF('[2]M3  final'!F17="","",'[2]M3  final'!F17)</f>
        <v/>
      </c>
      <c r="AF20" s="56">
        <f t="shared" si="13"/>
        <v>16.375</v>
      </c>
      <c r="AG20" s="56" t="str">
        <f t="shared" si="14"/>
        <v/>
      </c>
      <c r="AH20" s="57">
        <f>'[2]M3  final'!H17</f>
        <v>15</v>
      </c>
      <c r="AI20" s="54" t="str">
        <f>IF('[2]M3  final'!I17="","",'[2]M3  final'!I17)</f>
        <v/>
      </c>
      <c r="AJ20" s="56">
        <f t="shared" si="15"/>
        <v>15</v>
      </c>
      <c r="AK20" s="56" t="str">
        <f t="shared" si="16"/>
        <v/>
      </c>
      <c r="AL20" s="56">
        <f t="shared" si="17"/>
        <v>15.6875</v>
      </c>
      <c r="AM20" s="61" t="str">
        <f t="shared" si="18"/>
        <v>V</v>
      </c>
      <c r="AN20" s="54">
        <f>'[2]M4 final'!E17</f>
        <v>16.25</v>
      </c>
      <c r="AO20" s="54" t="str">
        <f>IF('[2]M4 final'!F17="","",'[2]M4 final'!F17)</f>
        <v/>
      </c>
      <c r="AP20" s="56">
        <f t="shared" si="19"/>
        <v>16.25</v>
      </c>
      <c r="AQ20" s="56" t="str">
        <f t="shared" si="20"/>
        <v/>
      </c>
      <c r="AR20" s="57">
        <f>'[2]M4 final'!H17</f>
        <v>15</v>
      </c>
      <c r="AS20" s="57" t="str">
        <f>IF('[2]M4 final'!I17="","",'[2]M4 final'!I17)</f>
        <v/>
      </c>
      <c r="AT20" s="56">
        <f t="shared" si="21"/>
        <v>15</v>
      </c>
      <c r="AU20" s="56" t="str">
        <f t="shared" si="22"/>
        <v/>
      </c>
      <c r="AV20" s="56">
        <f>'[2]M4 final'!K17</f>
        <v>15.700000000000001</v>
      </c>
      <c r="AW20" s="61" t="str">
        <f t="shared" si="23"/>
        <v>V</v>
      </c>
      <c r="AX20" s="54">
        <f>'[2]M5 FINAL'!D13</f>
        <v>9.3999999999999986</v>
      </c>
      <c r="AY20" s="62">
        <f>IF('[2]M5 FINAL'!E13="","",'[2]M5 FINAL'!E13)</f>
        <v>8</v>
      </c>
      <c r="AZ20" s="54">
        <f t="shared" si="24"/>
        <v>9.3999999999999986</v>
      </c>
      <c r="BA20" s="56" t="str">
        <f t="shared" si="25"/>
        <v/>
      </c>
      <c r="BB20" s="57">
        <f>'[2]M5 FINAL'!G13</f>
        <v>11</v>
      </c>
      <c r="BC20" s="57">
        <f>IF('[2]M5 FINAL'!H13="","",'[2]M5 FINAL'!H13)</f>
        <v>0</v>
      </c>
      <c r="BD20" s="54">
        <f t="shared" si="26"/>
        <v>11</v>
      </c>
      <c r="BE20" s="56" t="str">
        <f t="shared" si="27"/>
        <v/>
      </c>
      <c r="BF20" s="57">
        <f>'[2]M5 FINAL'!J13</f>
        <v>12</v>
      </c>
      <c r="BG20" s="57" t="str">
        <f>IF('[2]M5 FINAL'!K13="","",'[2]M5 FINAL'!K13)</f>
        <v/>
      </c>
      <c r="BH20" s="54">
        <f t="shared" si="28"/>
        <v>12</v>
      </c>
      <c r="BI20" s="56" t="str">
        <f t="shared" si="29"/>
        <v/>
      </c>
      <c r="BJ20" s="57">
        <f>'[2]M5 FINAL'!M13</f>
        <v>10.812000000000001</v>
      </c>
      <c r="BK20" s="59" t="str">
        <f t="shared" si="30"/>
        <v>VPC</v>
      </c>
      <c r="BL20" s="63">
        <f>'[2]M6 final'!D16</f>
        <v>11.5</v>
      </c>
      <c r="BM20" s="63">
        <f>IF('[2]M6 final'!E16="","",'[2]M6 final'!E16)</f>
        <v>0</v>
      </c>
      <c r="BN20" s="56">
        <f t="shared" si="31"/>
        <v>11.5</v>
      </c>
      <c r="BO20" s="56" t="str">
        <f t="shared" si="32"/>
        <v/>
      </c>
      <c r="BP20" s="54">
        <f>'[2]M6 final'!G16</f>
        <v>11.25</v>
      </c>
      <c r="BQ20" s="54">
        <f>IF('[2]M6 final'!H16="","",'[2]M6 final'!H16)</f>
        <v>9</v>
      </c>
      <c r="BR20" s="56">
        <f t="shared" si="33"/>
        <v>11.25</v>
      </c>
      <c r="BS20" s="56" t="str">
        <f t="shared" si="34"/>
        <v/>
      </c>
      <c r="BT20" s="57">
        <f>'[2]M6 final'!J16</f>
        <v>11</v>
      </c>
      <c r="BU20" s="57">
        <f>IF('[2]M6 final'!K16="","",'[2]M6 final'!K16)</f>
        <v>0</v>
      </c>
      <c r="BV20" s="56">
        <f t="shared" si="35"/>
        <v>11</v>
      </c>
      <c r="BW20" s="56" t="str">
        <f t="shared" si="36"/>
        <v/>
      </c>
      <c r="BX20" s="56">
        <f>'[2]M6 final'!M16</f>
        <v>11.25</v>
      </c>
      <c r="BY20" s="59" t="str">
        <f t="shared" si="37"/>
        <v>VPC</v>
      </c>
      <c r="BZ20" s="57">
        <f>'[2]M7 final'!D17</f>
        <v>15.25</v>
      </c>
      <c r="CA20" s="57" t="str">
        <f>IF('[2]M7 final'!E17="","",'[2]M7 final'!E17)</f>
        <v/>
      </c>
      <c r="CB20" s="56">
        <f t="shared" si="38"/>
        <v>15.25</v>
      </c>
      <c r="CC20" s="56" t="str">
        <f t="shared" si="39"/>
        <v/>
      </c>
      <c r="CD20" s="57">
        <f>'[2]M7 final'!G17</f>
        <v>12.5</v>
      </c>
      <c r="CE20" s="57" t="str">
        <f>IF('[2]M7 final'!H17="","",'[2]M7 final'!H17)</f>
        <v/>
      </c>
      <c r="CF20" s="56">
        <f t="shared" si="40"/>
        <v>12.5</v>
      </c>
      <c r="CG20" s="56" t="str">
        <f t="shared" si="41"/>
        <v/>
      </c>
      <c r="CH20" s="56">
        <f>'[2]M7 final'!J17</f>
        <v>14.040000000000001</v>
      </c>
      <c r="CI20" s="61" t="str">
        <f t="shared" si="42"/>
        <v>V</v>
      </c>
      <c r="CJ20" s="56">
        <f>'[2]M8 Final'!D16</f>
        <v>19.5</v>
      </c>
      <c r="CK20" s="56" t="str">
        <f>IF('[2]M8 Final'!E16="","",'[2]M8 Final'!E16)</f>
        <v/>
      </c>
      <c r="CL20" s="56">
        <f t="shared" si="43"/>
        <v>19.5</v>
      </c>
      <c r="CM20" s="56" t="str">
        <f t="shared" si="44"/>
        <v/>
      </c>
      <c r="CN20" s="57">
        <f>'[2]M8 Final'!G16</f>
        <v>14.125</v>
      </c>
      <c r="CO20" s="56" t="str">
        <f>IF('[2]M8 Final'!H16="","",'[2]M8 Final'!H16)</f>
        <v/>
      </c>
      <c r="CP20" s="56">
        <f t="shared" si="45"/>
        <v>14.125</v>
      </c>
      <c r="CQ20" s="56" t="str">
        <f t="shared" si="46"/>
        <v/>
      </c>
      <c r="CR20" s="56">
        <f>'[2]M8 Final'!J16</f>
        <v>16.8125</v>
      </c>
      <c r="CS20" s="61" t="str">
        <f t="shared" si="47"/>
        <v>V</v>
      </c>
      <c r="CT20" s="64">
        <f t="shared" si="48"/>
        <v>13.628687500000002</v>
      </c>
      <c r="CU20" s="65" t="str">
        <f t="shared" si="49"/>
        <v>Admis(e)</v>
      </c>
      <c r="CV20" s="53" t="str">
        <f t="shared" si="50"/>
        <v xml:space="preserve">ANIB               </v>
      </c>
      <c r="CW20" s="66"/>
    </row>
    <row r="21" spans="2:101">
      <c r="B21" s="52">
        <v>8</v>
      </c>
      <c r="D21" s="53" t="s">
        <v>65</v>
      </c>
      <c r="E21" s="53" t="s">
        <v>66</v>
      </c>
      <c r="F21" s="54">
        <f>'[2]M1 final'!E19</f>
        <v>14.4</v>
      </c>
      <c r="G21" s="55" t="str">
        <f>IF('[2]M1 final'!F19="","",'[2]M1 final'!F19)</f>
        <v/>
      </c>
      <c r="H21" s="56">
        <f t="shared" si="0"/>
        <v>14.4</v>
      </c>
      <c r="I21" s="56" t="str">
        <f t="shared" si="1"/>
        <v/>
      </c>
      <c r="J21" s="57">
        <f>'[2]M1 final'!H19</f>
        <v>13</v>
      </c>
      <c r="K21" s="55" t="str">
        <f>IF('[2]M1 final'!I19="","",'[2]M1 final'!I19)</f>
        <v/>
      </c>
      <c r="L21" s="56">
        <f t="shared" si="2"/>
        <v>13</v>
      </c>
      <c r="M21" s="56" t="str">
        <f t="shared" si="3"/>
        <v/>
      </c>
      <c r="N21" s="57">
        <f>'[2]M1 final'!K19</f>
        <v>12.75</v>
      </c>
      <c r="O21" s="57" t="str">
        <f>IF('[2]M1 final'!L19="","",'[2]M1 final'!L19)</f>
        <v/>
      </c>
      <c r="P21" s="56">
        <f t="shared" si="4"/>
        <v>12.75</v>
      </c>
      <c r="Q21" s="56" t="str">
        <f t="shared" si="5"/>
        <v/>
      </c>
      <c r="R21" s="58">
        <f>'[2]M1 final'!N19</f>
        <v>13.4625</v>
      </c>
      <c r="S21" s="59" t="str">
        <f t="shared" si="6"/>
        <v>V</v>
      </c>
      <c r="T21" s="57">
        <f>'[2]M2 final'!E18</f>
        <v>10.25</v>
      </c>
      <c r="U21" s="60">
        <v>12</v>
      </c>
      <c r="V21" s="56">
        <f t="shared" si="7"/>
        <v>12</v>
      </c>
      <c r="W21" s="56" t="str">
        <f t="shared" si="8"/>
        <v/>
      </c>
      <c r="X21" s="56">
        <f>'[2]M2 final'!H18</f>
        <v>6</v>
      </c>
      <c r="Y21" s="60">
        <f>IF('[2]M2 final'!I18="","",'[2]M2 final'!I18)</f>
        <v>8.25</v>
      </c>
      <c r="Z21" s="56">
        <f t="shared" si="9"/>
        <v>8.25</v>
      </c>
      <c r="AA21" s="56" t="str">
        <f t="shared" si="10"/>
        <v/>
      </c>
      <c r="AB21" s="56">
        <f t="shared" si="11"/>
        <v>10.350000000000001</v>
      </c>
      <c r="AC21" s="61" t="str">
        <f t="shared" si="12"/>
        <v>VPC</v>
      </c>
      <c r="AD21" s="54">
        <f>'[2]M3  final'!E18</f>
        <v>7.25</v>
      </c>
      <c r="AE21" s="54">
        <f>IF('[2]M3  final'!F18="","",'[2]M3  final'!F18)</f>
        <v>12</v>
      </c>
      <c r="AF21" s="56">
        <f t="shared" si="13"/>
        <v>12</v>
      </c>
      <c r="AG21" s="56" t="str">
        <f t="shared" si="14"/>
        <v/>
      </c>
      <c r="AH21" s="57">
        <f>'[2]M3  final'!H18</f>
        <v>10.5</v>
      </c>
      <c r="AI21" s="54">
        <f>IF('[2]M3  final'!I18="","",'[2]M3  final'!I18)</f>
        <v>12</v>
      </c>
      <c r="AJ21" s="56">
        <f t="shared" si="15"/>
        <v>12</v>
      </c>
      <c r="AK21" s="56" t="str">
        <f t="shared" si="16"/>
        <v/>
      </c>
      <c r="AL21" s="56">
        <f t="shared" si="17"/>
        <v>12</v>
      </c>
      <c r="AM21" s="61" t="str">
        <f t="shared" si="18"/>
        <v>VAR</v>
      </c>
      <c r="AN21" s="54">
        <f>'[2]M4 final'!E18</f>
        <v>13.75</v>
      </c>
      <c r="AO21" s="54" t="str">
        <f>IF('[2]M4 final'!F18="","",'[2]M4 final'!F18)</f>
        <v/>
      </c>
      <c r="AP21" s="56">
        <f t="shared" si="19"/>
        <v>13.75</v>
      </c>
      <c r="AQ21" s="56" t="str">
        <f t="shared" si="20"/>
        <v/>
      </c>
      <c r="AR21" s="57">
        <f>'[2]M4 final'!H18</f>
        <v>10.5</v>
      </c>
      <c r="AS21" s="57" t="str">
        <f>IF('[2]M4 final'!I18="","",'[2]M4 final'!I18)</f>
        <v/>
      </c>
      <c r="AT21" s="56">
        <f t="shared" si="21"/>
        <v>10.5</v>
      </c>
      <c r="AU21" s="56" t="str">
        <f t="shared" si="22"/>
        <v/>
      </c>
      <c r="AV21" s="56">
        <f>'[2]M4 final'!K18</f>
        <v>12.32</v>
      </c>
      <c r="AW21" s="61" t="str">
        <f t="shared" si="23"/>
        <v>V</v>
      </c>
      <c r="AX21" s="54">
        <f>'[2]M5 FINAL'!D14</f>
        <v>13.8</v>
      </c>
      <c r="AY21" s="62" t="str">
        <f>IF('[2]M5 FINAL'!E14="","",'[2]M5 FINAL'!E14)</f>
        <v/>
      </c>
      <c r="AZ21" s="54">
        <f t="shared" si="24"/>
        <v>13.8</v>
      </c>
      <c r="BA21" s="56" t="str">
        <f t="shared" si="25"/>
        <v/>
      </c>
      <c r="BB21" s="57">
        <f>'[2]M5 FINAL'!G14</f>
        <v>13</v>
      </c>
      <c r="BC21" s="57" t="str">
        <f>IF('[2]M5 FINAL'!H14="","",'[2]M5 FINAL'!H14)</f>
        <v/>
      </c>
      <c r="BD21" s="54">
        <f t="shared" si="26"/>
        <v>13</v>
      </c>
      <c r="BE21" s="56" t="str">
        <f t="shared" si="27"/>
        <v/>
      </c>
      <c r="BF21" s="57">
        <f>'[2]M5 FINAL'!J14</f>
        <v>15</v>
      </c>
      <c r="BG21" s="57" t="str">
        <f>IF('[2]M5 FINAL'!K14="","",'[2]M5 FINAL'!K14)</f>
        <v/>
      </c>
      <c r="BH21" s="54">
        <f t="shared" si="28"/>
        <v>15</v>
      </c>
      <c r="BI21" s="56" t="str">
        <f t="shared" si="29"/>
        <v/>
      </c>
      <c r="BJ21" s="57">
        <f>'[2]M5 FINAL'!M14</f>
        <v>13.944000000000003</v>
      </c>
      <c r="BK21" s="59" t="str">
        <f t="shared" si="30"/>
        <v>V</v>
      </c>
      <c r="BL21" s="63">
        <f>'[2]M6 final'!D17</f>
        <v>13.75</v>
      </c>
      <c r="BM21" s="63" t="str">
        <f>IF('[2]M6 final'!E17="","",'[2]M6 final'!E17)</f>
        <v/>
      </c>
      <c r="BN21" s="56">
        <f t="shared" si="31"/>
        <v>13.75</v>
      </c>
      <c r="BO21" s="56" t="str">
        <f t="shared" si="32"/>
        <v/>
      </c>
      <c r="BP21" s="54">
        <f>'[2]M6 final'!G17</f>
        <v>11.25</v>
      </c>
      <c r="BQ21" s="54" t="str">
        <f>IF('[2]M6 final'!H17="","",'[2]M6 final'!H17)</f>
        <v/>
      </c>
      <c r="BR21" s="56">
        <f t="shared" si="33"/>
        <v>11.25</v>
      </c>
      <c r="BS21" s="56" t="str">
        <f t="shared" si="34"/>
        <v/>
      </c>
      <c r="BT21" s="57">
        <f>'[2]M6 final'!J17</f>
        <v>12.5</v>
      </c>
      <c r="BU21" s="57" t="str">
        <f>IF('[2]M6 final'!K17="","",'[2]M6 final'!K17)</f>
        <v/>
      </c>
      <c r="BV21" s="56">
        <f t="shared" si="35"/>
        <v>12.5</v>
      </c>
      <c r="BW21" s="56" t="str">
        <f t="shared" si="36"/>
        <v/>
      </c>
      <c r="BX21" s="56">
        <f>'[2]M6 final'!M17</f>
        <v>12.375</v>
      </c>
      <c r="BY21" s="59" t="str">
        <f t="shared" si="37"/>
        <v>V</v>
      </c>
      <c r="BZ21" s="57">
        <f>'[2]M7 final'!D18</f>
        <v>11</v>
      </c>
      <c r="CA21" s="57">
        <f>IF('[2]M7 final'!E18="","",'[2]M7 final'!E18)</f>
        <v>10</v>
      </c>
      <c r="CB21" s="56">
        <f t="shared" si="38"/>
        <v>11</v>
      </c>
      <c r="CC21" s="56" t="str">
        <f t="shared" si="39"/>
        <v/>
      </c>
      <c r="CD21" s="57">
        <f>'[2]M7 final'!G18</f>
        <v>8</v>
      </c>
      <c r="CE21" s="57">
        <f>IF('[2]M7 final'!H18="","",'[2]M7 final'!H18)</f>
        <v>12</v>
      </c>
      <c r="CF21" s="56">
        <f t="shared" si="40"/>
        <v>12</v>
      </c>
      <c r="CG21" s="56" t="str">
        <f t="shared" si="41"/>
        <v/>
      </c>
      <c r="CH21" s="56">
        <f>'[2]M7 final'!J18</f>
        <v>11.440000000000001</v>
      </c>
      <c r="CI21" s="61" t="str">
        <f t="shared" si="42"/>
        <v>VPC</v>
      </c>
      <c r="CJ21" s="56">
        <f>'[2]M8 Final'!D17</f>
        <v>17</v>
      </c>
      <c r="CK21" s="56" t="str">
        <f>IF('[2]M8 Final'!E17="","",'[2]M8 Final'!E17)</f>
        <v/>
      </c>
      <c r="CL21" s="56">
        <f t="shared" si="43"/>
        <v>17</v>
      </c>
      <c r="CM21" s="56" t="str">
        <f t="shared" si="44"/>
        <v/>
      </c>
      <c r="CN21" s="57">
        <f>'[2]M8 Final'!G17</f>
        <v>12.25</v>
      </c>
      <c r="CO21" s="56" t="str">
        <f>IF('[2]M8 Final'!H17="","",'[2]M8 Final'!H17)</f>
        <v/>
      </c>
      <c r="CP21" s="56">
        <f t="shared" si="45"/>
        <v>12.25</v>
      </c>
      <c r="CQ21" s="56" t="str">
        <f t="shared" si="46"/>
        <v/>
      </c>
      <c r="CR21" s="56">
        <f>'[2]M8 Final'!J17</f>
        <v>14.625</v>
      </c>
      <c r="CS21" s="61" t="str">
        <f t="shared" si="47"/>
        <v>V</v>
      </c>
      <c r="CT21" s="64">
        <f t="shared" si="48"/>
        <v>12.564562500000001</v>
      </c>
      <c r="CU21" s="65" t="str">
        <f t="shared" si="49"/>
        <v>Admis(e)</v>
      </c>
      <c r="CV21" s="53" t="str">
        <f t="shared" si="50"/>
        <v xml:space="preserve">ANIQ                  </v>
      </c>
      <c r="CW21" s="66"/>
    </row>
    <row r="22" spans="2:101">
      <c r="B22" s="52">
        <v>9</v>
      </c>
      <c r="D22" s="53" t="s">
        <v>67</v>
      </c>
      <c r="E22" s="53" t="s">
        <v>68</v>
      </c>
      <c r="F22" s="54">
        <f>'[2]M1 final'!E20</f>
        <v>11.1</v>
      </c>
      <c r="G22" s="55">
        <f>IF('[2]M1 final'!F20="","",'[2]M1 final'!F20)</f>
        <v>12</v>
      </c>
      <c r="H22" s="56">
        <f t="shared" si="0"/>
        <v>12</v>
      </c>
      <c r="I22" s="56" t="str">
        <f t="shared" si="1"/>
        <v/>
      </c>
      <c r="J22" s="57">
        <f>'[2]M1 final'!H20</f>
        <v>10.5</v>
      </c>
      <c r="K22" s="55">
        <v>12</v>
      </c>
      <c r="L22" s="56">
        <f t="shared" si="2"/>
        <v>12</v>
      </c>
      <c r="M22" s="56" t="str">
        <f t="shared" si="3"/>
        <v/>
      </c>
      <c r="N22" s="57">
        <f>'[2]M1 final'!K20</f>
        <v>11.25</v>
      </c>
      <c r="O22" s="57">
        <v>12</v>
      </c>
      <c r="P22" s="56">
        <f t="shared" si="4"/>
        <v>12</v>
      </c>
      <c r="Q22" s="56" t="str">
        <f t="shared" si="5"/>
        <v/>
      </c>
      <c r="R22" s="58">
        <f>'[2]M1 final'!N20</f>
        <v>12</v>
      </c>
      <c r="S22" s="59" t="str">
        <f>IF(AND(H22&gt;=6,L22&gt;=6,P22&gt;=6,R22&gt;=12),IF(AND(G22="",K22="",O22=""),"V","VAR"),IF(OR(H22&lt;6,L22&lt;6,P22&lt;6,R22&lt;8),"NV",IF($CU22="Admis(e)","VPC","NV")))</f>
        <v>VAR</v>
      </c>
      <c r="T22" s="57">
        <f>'[2]M2 final'!E19</f>
        <v>11.5</v>
      </c>
      <c r="U22" s="60" t="str">
        <f>IF('[2]M2 final'!F19="","",'[2]M2 final'!F19)</f>
        <v/>
      </c>
      <c r="V22" s="56">
        <f t="shared" si="7"/>
        <v>11.5</v>
      </c>
      <c r="W22" s="56" t="str">
        <f t="shared" si="8"/>
        <v/>
      </c>
      <c r="X22" s="56">
        <f>'[2]M2 final'!H19</f>
        <v>13.5</v>
      </c>
      <c r="Y22" s="60" t="str">
        <f>IF('[2]M2 final'!I19="","",'[2]M2 final'!I19)</f>
        <v/>
      </c>
      <c r="Z22" s="56">
        <f t="shared" si="9"/>
        <v>13.5</v>
      </c>
      <c r="AA22" s="56" t="str">
        <f t="shared" si="10"/>
        <v/>
      </c>
      <c r="AB22" s="56">
        <f t="shared" si="11"/>
        <v>12.38</v>
      </c>
      <c r="AC22" s="61" t="str">
        <f t="shared" si="12"/>
        <v>V</v>
      </c>
      <c r="AD22" s="54">
        <f>'[2]M3  final'!E19</f>
        <v>13.5</v>
      </c>
      <c r="AE22" s="54" t="str">
        <f>IF('[2]M3  final'!F19="","",'[2]M3  final'!F19)</f>
        <v/>
      </c>
      <c r="AF22" s="56">
        <f t="shared" si="13"/>
        <v>13.5</v>
      </c>
      <c r="AG22" s="56" t="str">
        <f t="shared" si="14"/>
        <v/>
      </c>
      <c r="AH22" s="57">
        <f>'[2]M3  final'!H19</f>
        <v>17</v>
      </c>
      <c r="AI22" s="54" t="str">
        <f>IF('[2]M3  final'!I19="","",'[2]M3  final'!I19)</f>
        <v/>
      </c>
      <c r="AJ22" s="56">
        <f t="shared" si="15"/>
        <v>17</v>
      </c>
      <c r="AK22" s="56" t="str">
        <f t="shared" si="16"/>
        <v/>
      </c>
      <c r="AL22" s="56">
        <f t="shared" si="17"/>
        <v>15.25</v>
      </c>
      <c r="AM22" s="61" t="str">
        <f t="shared" si="18"/>
        <v>V</v>
      </c>
      <c r="AN22" s="54">
        <f>'[2]M4 final'!E19</f>
        <v>17.25</v>
      </c>
      <c r="AO22" s="54" t="str">
        <f>IF('[2]M4 final'!F19="","",'[2]M4 final'!F19)</f>
        <v/>
      </c>
      <c r="AP22" s="56">
        <f t="shared" si="19"/>
        <v>17.25</v>
      </c>
      <c r="AQ22" s="56" t="str">
        <f t="shared" si="20"/>
        <v/>
      </c>
      <c r="AR22" s="57">
        <f>'[2]M4 final'!H19</f>
        <v>15</v>
      </c>
      <c r="AS22" s="57" t="str">
        <f>IF('[2]M4 final'!I19="","",'[2]M4 final'!I19)</f>
        <v/>
      </c>
      <c r="AT22" s="56">
        <f t="shared" si="21"/>
        <v>15</v>
      </c>
      <c r="AU22" s="56" t="str">
        <f t="shared" si="22"/>
        <v/>
      </c>
      <c r="AV22" s="56">
        <f>'[2]M4 final'!K19</f>
        <v>16.259999999999998</v>
      </c>
      <c r="AW22" s="61" t="str">
        <f t="shared" si="23"/>
        <v>V</v>
      </c>
      <c r="AX22" s="54">
        <f>'[2]M5 FINAL'!D15</f>
        <v>7.1999999999999993</v>
      </c>
      <c r="AY22" s="62">
        <f>IF('[2]M5 FINAL'!E15="","",'[2]M5 FINAL'!E15)</f>
        <v>6</v>
      </c>
      <c r="AZ22" s="54">
        <f t="shared" si="24"/>
        <v>7.1999999999999993</v>
      </c>
      <c r="BA22" s="56" t="str">
        <f t="shared" si="25"/>
        <v/>
      </c>
      <c r="BB22" s="57">
        <f>'[2]M5 FINAL'!G15</f>
        <v>13</v>
      </c>
      <c r="BC22" s="57" t="str">
        <f>IF('[2]M5 FINAL'!H15="","",'[2]M5 FINAL'!H15)</f>
        <v/>
      </c>
      <c r="BD22" s="54">
        <f t="shared" si="26"/>
        <v>13</v>
      </c>
      <c r="BE22" s="56" t="str">
        <f t="shared" si="27"/>
        <v/>
      </c>
      <c r="BF22" s="57">
        <f>'[2]M5 FINAL'!J15</f>
        <v>13.5</v>
      </c>
      <c r="BG22" s="57" t="str">
        <f>IF('[2]M5 FINAL'!K15="","",'[2]M5 FINAL'!K15)</f>
        <v/>
      </c>
      <c r="BH22" s="54">
        <f t="shared" si="28"/>
        <v>13.5</v>
      </c>
      <c r="BI22" s="56" t="str">
        <f t="shared" si="29"/>
        <v/>
      </c>
      <c r="BJ22" s="57">
        <f>'[2]M5 FINAL'!M15</f>
        <v>11.256</v>
      </c>
      <c r="BK22" s="59" t="str">
        <f t="shared" si="30"/>
        <v>VPC</v>
      </c>
      <c r="BL22" s="63">
        <f>'[2]M6 final'!D18</f>
        <v>14.75</v>
      </c>
      <c r="BM22" s="63" t="str">
        <f>IF('[2]M6 final'!E18="","",'[2]M6 final'!E18)</f>
        <v/>
      </c>
      <c r="BN22" s="56">
        <f t="shared" si="31"/>
        <v>14.75</v>
      </c>
      <c r="BO22" s="56" t="str">
        <f t="shared" si="32"/>
        <v/>
      </c>
      <c r="BP22" s="54">
        <f>'[2]M6 final'!G18</f>
        <v>10</v>
      </c>
      <c r="BQ22" s="54" t="str">
        <f>IF('[2]M6 final'!H18="","",'[2]M6 final'!H18)</f>
        <v/>
      </c>
      <c r="BR22" s="56">
        <f t="shared" si="33"/>
        <v>10</v>
      </c>
      <c r="BS22" s="56" t="str">
        <f t="shared" si="34"/>
        <v/>
      </c>
      <c r="BT22" s="57">
        <f>'[2]M6 final'!J18</f>
        <v>12.5</v>
      </c>
      <c r="BU22" s="57" t="str">
        <f>IF('[2]M6 final'!K18="","",'[2]M6 final'!K18)</f>
        <v/>
      </c>
      <c r="BV22" s="56">
        <f t="shared" si="35"/>
        <v>12.5</v>
      </c>
      <c r="BW22" s="56" t="str">
        <f t="shared" si="36"/>
        <v/>
      </c>
      <c r="BX22" s="56">
        <f>'[2]M6 final'!M18</f>
        <v>12.175000000000001</v>
      </c>
      <c r="BY22" s="59" t="str">
        <f t="shared" si="37"/>
        <v>V</v>
      </c>
      <c r="BZ22" s="57">
        <f>'[2]M7 final'!D19</f>
        <v>14.5</v>
      </c>
      <c r="CA22" s="57" t="str">
        <f>IF('[2]M7 final'!E19="","",'[2]M7 final'!E19)</f>
        <v/>
      </c>
      <c r="CB22" s="56">
        <f t="shared" si="38"/>
        <v>14.5</v>
      </c>
      <c r="CC22" s="56" t="str">
        <f t="shared" si="39"/>
        <v/>
      </c>
      <c r="CD22" s="57">
        <f>'[2]M7 final'!G19</f>
        <v>15</v>
      </c>
      <c r="CE22" s="57" t="str">
        <f>IF('[2]M7 final'!H19="","",'[2]M7 final'!H19)</f>
        <v/>
      </c>
      <c r="CF22" s="56">
        <f t="shared" si="40"/>
        <v>15</v>
      </c>
      <c r="CG22" s="56" t="str">
        <f t="shared" si="41"/>
        <v/>
      </c>
      <c r="CH22" s="56">
        <f>'[2]M7 final'!J19</f>
        <v>14.72</v>
      </c>
      <c r="CI22" s="61" t="str">
        <f t="shared" si="42"/>
        <v>V</v>
      </c>
      <c r="CJ22" s="56">
        <f>'[2]M8 Final'!D18</f>
        <v>17.25</v>
      </c>
      <c r="CK22" s="56" t="str">
        <f>IF('[2]M8 Final'!E18="","",'[2]M8 Final'!E18)</f>
        <v/>
      </c>
      <c r="CL22" s="56">
        <f t="shared" si="43"/>
        <v>17.25</v>
      </c>
      <c r="CM22" s="56" t="str">
        <f t="shared" si="44"/>
        <v/>
      </c>
      <c r="CN22" s="57">
        <f>'[2]M8 Final'!G18</f>
        <v>12.375</v>
      </c>
      <c r="CO22" s="56" t="str">
        <f>IF('[2]M8 Final'!H18="","",'[2]M8 Final'!H18)</f>
        <v/>
      </c>
      <c r="CP22" s="56">
        <f t="shared" si="45"/>
        <v>12.375</v>
      </c>
      <c r="CQ22" s="56" t="str">
        <f t="shared" si="46"/>
        <v/>
      </c>
      <c r="CR22" s="56">
        <f>'[2]M8 Final'!J18</f>
        <v>14.8125</v>
      </c>
      <c r="CS22" s="61" t="str">
        <f t="shared" si="47"/>
        <v>V</v>
      </c>
      <c r="CT22" s="64">
        <f t="shared" si="48"/>
        <v>13.6066875</v>
      </c>
      <c r="CU22" s="65" t="str">
        <f t="shared" si="49"/>
        <v>Admis(e)</v>
      </c>
      <c r="CV22" s="53" t="str">
        <f t="shared" si="50"/>
        <v xml:space="preserve">ANNI                </v>
      </c>
      <c r="CW22" s="66"/>
    </row>
    <row r="23" spans="2:101">
      <c r="B23" s="52">
        <v>10</v>
      </c>
      <c r="D23" s="53" t="s">
        <v>69</v>
      </c>
      <c r="E23" s="53" t="s">
        <v>70</v>
      </c>
      <c r="F23" s="54">
        <f>'[2]M1 final'!E21</f>
        <v>11.1</v>
      </c>
      <c r="G23" s="55" t="str">
        <f>IF('[2]M1 final'!F21="","",'[2]M1 final'!F21)</f>
        <v/>
      </c>
      <c r="H23" s="56">
        <f t="shared" si="0"/>
        <v>11.1</v>
      </c>
      <c r="I23" s="56" t="str">
        <f t="shared" si="1"/>
        <v/>
      </c>
      <c r="J23" s="57">
        <f>'[2]M1 final'!H21</f>
        <v>14</v>
      </c>
      <c r="K23" s="55" t="str">
        <f>IF('[2]M1 final'!I21="","",'[2]M1 final'!I21)</f>
        <v/>
      </c>
      <c r="L23" s="56">
        <f t="shared" si="2"/>
        <v>14</v>
      </c>
      <c r="M23" s="56" t="str">
        <f t="shared" si="3"/>
        <v/>
      </c>
      <c r="N23" s="57">
        <f>'[2]M1 final'!K21</f>
        <v>15.25</v>
      </c>
      <c r="O23" s="57" t="str">
        <f>IF('[2]M1 final'!L21="","",'[2]M1 final'!L21)</f>
        <v/>
      </c>
      <c r="P23" s="56">
        <f t="shared" si="4"/>
        <v>15.25</v>
      </c>
      <c r="Q23" s="56" t="str">
        <f t="shared" si="5"/>
        <v/>
      </c>
      <c r="R23" s="58">
        <f>'[2]M1 final'!N21</f>
        <v>13.225</v>
      </c>
      <c r="S23" s="59" t="str">
        <f t="shared" si="6"/>
        <v>V</v>
      </c>
      <c r="T23" s="57">
        <f>'[2]M2 final'!E20</f>
        <v>14.75</v>
      </c>
      <c r="U23" s="60" t="str">
        <f>IF('[2]M2 final'!F20="","",'[2]M2 final'!F20)</f>
        <v/>
      </c>
      <c r="V23" s="56">
        <f t="shared" si="7"/>
        <v>14.75</v>
      </c>
      <c r="W23" s="56" t="str">
        <f t="shared" si="8"/>
        <v/>
      </c>
      <c r="X23" s="56">
        <f>'[2]M2 final'!H20</f>
        <v>14.75</v>
      </c>
      <c r="Y23" s="60" t="str">
        <f>IF('[2]M2 final'!I20="","",'[2]M2 final'!I20)</f>
        <v/>
      </c>
      <c r="Z23" s="56">
        <f t="shared" si="9"/>
        <v>14.75</v>
      </c>
      <c r="AA23" s="56" t="str">
        <f t="shared" si="10"/>
        <v/>
      </c>
      <c r="AB23" s="56">
        <f t="shared" si="11"/>
        <v>14.750000000000002</v>
      </c>
      <c r="AC23" s="61" t="str">
        <f t="shared" si="12"/>
        <v>V</v>
      </c>
      <c r="AD23" s="54">
        <f>'[2]M3  final'!E20</f>
        <v>16.375</v>
      </c>
      <c r="AE23" s="54" t="str">
        <f>IF('[2]M3  final'!F20="","",'[2]M3  final'!F20)</f>
        <v/>
      </c>
      <c r="AF23" s="56">
        <f t="shared" si="13"/>
        <v>16.375</v>
      </c>
      <c r="AG23" s="56" t="str">
        <f t="shared" si="14"/>
        <v/>
      </c>
      <c r="AH23" s="57">
        <f>'[2]M3  final'!H20</f>
        <v>16.5</v>
      </c>
      <c r="AI23" s="54" t="str">
        <f>IF('[2]M3  final'!I20="","",'[2]M3  final'!I20)</f>
        <v/>
      </c>
      <c r="AJ23" s="56">
        <f t="shared" si="15"/>
        <v>16.5</v>
      </c>
      <c r="AK23" s="56" t="str">
        <f t="shared" si="16"/>
        <v/>
      </c>
      <c r="AL23" s="56">
        <f t="shared" si="17"/>
        <v>16.4375</v>
      </c>
      <c r="AM23" s="61" t="str">
        <f t="shared" si="18"/>
        <v>V</v>
      </c>
      <c r="AN23" s="54">
        <f>'[2]M4 final'!E20</f>
        <v>13</v>
      </c>
      <c r="AO23" s="54" t="str">
        <f>IF('[2]M4 final'!F20="","",'[2]M4 final'!F20)</f>
        <v/>
      </c>
      <c r="AP23" s="56">
        <f t="shared" si="19"/>
        <v>13</v>
      </c>
      <c r="AQ23" s="56" t="str">
        <f t="shared" si="20"/>
        <v/>
      </c>
      <c r="AR23" s="57">
        <f>'[2]M4 final'!H20</f>
        <v>16</v>
      </c>
      <c r="AS23" s="57" t="str">
        <f>IF('[2]M4 final'!I20="","",'[2]M4 final'!I20)</f>
        <v/>
      </c>
      <c r="AT23" s="56">
        <f t="shared" si="21"/>
        <v>16</v>
      </c>
      <c r="AU23" s="56" t="str">
        <f t="shared" si="22"/>
        <v/>
      </c>
      <c r="AV23" s="56">
        <f>'[2]M4 final'!K20</f>
        <v>14.32</v>
      </c>
      <c r="AW23" s="61" t="str">
        <f t="shared" si="23"/>
        <v>V</v>
      </c>
      <c r="AX23" s="54">
        <f>'[2]M5 FINAL'!D16</f>
        <v>10.6</v>
      </c>
      <c r="AY23" s="62" t="str">
        <f>IF('[2]M5 FINAL'!E16="","",'[2]M5 FINAL'!E16)</f>
        <v/>
      </c>
      <c r="AZ23" s="54">
        <f t="shared" si="24"/>
        <v>10.6</v>
      </c>
      <c r="BA23" s="56" t="str">
        <f t="shared" si="25"/>
        <v/>
      </c>
      <c r="BB23" s="57">
        <f>'[2]M5 FINAL'!G16</f>
        <v>13</v>
      </c>
      <c r="BC23" s="57" t="str">
        <f>IF('[2]M5 FINAL'!H16="","",'[2]M5 FINAL'!H16)</f>
        <v/>
      </c>
      <c r="BD23" s="54">
        <f t="shared" si="26"/>
        <v>13</v>
      </c>
      <c r="BE23" s="56" t="str">
        <f t="shared" si="27"/>
        <v/>
      </c>
      <c r="BF23" s="57">
        <f>'[2]M5 FINAL'!J16</f>
        <v>12.5</v>
      </c>
      <c r="BG23" s="57" t="str">
        <f>IF('[2]M5 FINAL'!K16="","",'[2]M5 FINAL'!K16)</f>
        <v/>
      </c>
      <c r="BH23" s="54">
        <f t="shared" si="28"/>
        <v>12.5</v>
      </c>
      <c r="BI23" s="56" t="str">
        <f t="shared" si="29"/>
        <v/>
      </c>
      <c r="BJ23" s="57">
        <f>'[2]M5 FINAL'!M16</f>
        <v>12.038</v>
      </c>
      <c r="BK23" s="59" t="str">
        <f t="shared" si="30"/>
        <v>V</v>
      </c>
      <c r="BL23" s="63">
        <f>'[2]M6 final'!D19</f>
        <v>14.75</v>
      </c>
      <c r="BM23" s="63" t="str">
        <f>IF('[2]M6 final'!E19="","",'[2]M6 final'!E19)</f>
        <v/>
      </c>
      <c r="BN23" s="56">
        <f t="shared" si="31"/>
        <v>14.75</v>
      </c>
      <c r="BO23" s="56" t="str">
        <f t="shared" si="32"/>
        <v/>
      </c>
      <c r="BP23" s="54">
        <f>'[2]M6 final'!G19</f>
        <v>16</v>
      </c>
      <c r="BQ23" s="54" t="str">
        <f>IF('[2]M6 final'!H19="","",'[2]M6 final'!H19)</f>
        <v/>
      </c>
      <c r="BR23" s="56">
        <f t="shared" si="33"/>
        <v>16</v>
      </c>
      <c r="BS23" s="56" t="str">
        <f t="shared" si="34"/>
        <v/>
      </c>
      <c r="BT23" s="57">
        <f>'[2]M6 final'!J19</f>
        <v>12.5</v>
      </c>
      <c r="BU23" s="57" t="str">
        <f>IF('[2]M6 final'!K19="","",'[2]M6 final'!K19)</f>
        <v/>
      </c>
      <c r="BV23" s="56">
        <f t="shared" si="35"/>
        <v>12.5</v>
      </c>
      <c r="BW23" s="56" t="str">
        <f t="shared" si="36"/>
        <v/>
      </c>
      <c r="BX23" s="56">
        <f>'[2]M6 final'!M19</f>
        <v>14.574999999999999</v>
      </c>
      <c r="BY23" s="59" t="str">
        <f t="shared" si="37"/>
        <v>V</v>
      </c>
      <c r="BZ23" s="57">
        <f>'[2]M7 final'!D20</f>
        <v>12.5</v>
      </c>
      <c r="CA23" s="57" t="str">
        <f>IF('[2]M7 final'!E20="","",'[2]M7 final'!E20)</f>
        <v/>
      </c>
      <c r="CB23" s="56">
        <f t="shared" si="38"/>
        <v>12.5</v>
      </c>
      <c r="CC23" s="56" t="str">
        <f t="shared" si="39"/>
        <v/>
      </c>
      <c r="CD23" s="57">
        <f>'[2]M7 final'!G20</f>
        <v>12</v>
      </c>
      <c r="CE23" s="57" t="str">
        <f>IF('[2]M7 final'!H20="","",'[2]M7 final'!H20)</f>
        <v/>
      </c>
      <c r="CF23" s="56">
        <f t="shared" si="40"/>
        <v>12</v>
      </c>
      <c r="CG23" s="56" t="str">
        <f t="shared" si="41"/>
        <v/>
      </c>
      <c r="CH23" s="56">
        <f>'[2]M7 final'!J20</f>
        <v>12.280000000000001</v>
      </c>
      <c r="CI23" s="61" t="str">
        <f t="shared" si="42"/>
        <v>V</v>
      </c>
      <c r="CJ23" s="56">
        <f>'[2]M8 Final'!D19</f>
        <v>13</v>
      </c>
      <c r="CK23" s="56" t="str">
        <f>IF('[2]M8 Final'!E19="","",'[2]M8 Final'!E19)</f>
        <v/>
      </c>
      <c r="CL23" s="56">
        <f t="shared" si="43"/>
        <v>13</v>
      </c>
      <c r="CM23" s="56" t="str">
        <f t="shared" si="44"/>
        <v/>
      </c>
      <c r="CN23" s="57">
        <f>'[2]M8 Final'!G19</f>
        <v>14.125</v>
      </c>
      <c r="CO23" s="56" t="str">
        <f>IF('[2]M8 Final'!H19="","",'[2]M8 Final'!H19)</f>
        <v/>
      </c>
      <c r="CP23" s="56">
        <f t="shared" si="45"/>
        <v>14.125</v>
      </c>
      <c r="CQ23" s="56" t="str">
        <f t="shared" si="46"/>
        <v/>
      </c>
      <c r="CR23" s="56">
        <f>'[2]M8 Final'!J19</f>
        <v>13.5625</v>
      </c>
      <c r="CS23" s="61" t="str">
        <f t="shared" si="47"/>
        <v>V</v>
      </c>
      <c r="CT23" s="64">
        <f t="shared" si="48"/>
        <v>13.8985</v>
      </c>
      <c r="CU23" s="65" t="str">
        <f t="shared" si="49"/>
        <v>Admis(e)</v>
      </c>
      <c r="CV23" s="53" t="str">
        <f t="shared" si="50"/>
        <v xml:space="preserve">ASBAI              </v>
      </c>
      <c r="CW23" s="66"/>
    </row>
    <row r="24" spans="2:101">
      <c r="B24" s="52">
        <v>11</v>
      </c>
      <c r="D24" s="53" t="s">
        <v>71</v>
      </c>
      <c r="E24" s="53" t="s">
        <v>72</v>
      </c>
      <c r="F24" s="54">
        <f>'[2]M1 final'!E22</f>
        <v>9.3000000000000007</v>
      </c>
      <c r="G24" s="55" t="str">
        <f>IF('[2]M1 final'!F22="","",'[2]M1 final'!F22)</f>
        <v/>
      </c>
      <c r="H24" s="56">
        <f t="shared" si="0"/>
        <v>9.3000000000000007</v>
      </c>
      <c r="I24" s="56" t="str">
        <f t="shared" si="1"/>
        <v/>
      </c>
      <c r="J24" s="57">
        <f>'[2]M1 final'!H22</f>
        <v>13.5</v>
      </c>
      <c r="K24" s="55" t="str">
        <f>IF('[2]M1 final'!I22="","",'[2]M1 final'!I22)</f>
        <v/>
      </c>
      <c r="L24" s="56">
        <f t="shared" si="2"/>
        <v>13.5</v>
      </c>
      <c r="M24" s="56" t="str">
        <f t="shared" si="3"/>
        <v/>
      </c>
      <c r="N24" s="57">
        <f>'[2]M1 final'!K22</f>
        <v>14.5</v>
      </c>
      <c r="O24" s="57" t="str">
        <f>IF('[2]M1 final'!L22="","",'[2]M1 final'!L22)</f>
        <v/>
      </c>
      <c r="P24" s="56">
        <f t="shared" si="4"/>
        <v>14.5</v>
      </c>
      <c r="Q24" s="56" t="str">
        <f t="shared" si="5"/>
        <v/>
      </c>
      <c r="R24" s="58">
        <f>'[2]M1 final'!N22</f>
        <v>12.175000000000001</v>
      </c>
      <c r="S24" s="59" t="str">
        <f t="shared" si="6"/>
        <v>V</v>
      </c>
      <c r="T24" s="57">
        <f>'[2]M2 final'!E21</f>
        <v>13.5</v>
      </c>
      <c r="U24" s="60" t="str">
        <f>IF('[2]M2 final'!F21="","",'[2]M2 final'!F21)</f>
        <v/>
      </c>
      <c r="V24" s="56">
        <f t="shared" si="7"/>
        <v>13.5</v>
      </c>
      <c r="W24" s="56" t="str">
        <f t="shared" si="8"/>
        <v/>
      </c>
      <c r="X24" s="56">
        <f>'[2]M2 final'!H21</f>
        <v>6.25</v>
      </c>
      <c r="Y24" s="60">
        <f>IF('[2]M2 final'!I21="","",'[2]M2 final'!I21)</f>
        <v>7.5</v>
      </c>
      <c r="Z24" s="56">
        <f t="shared" si="9"/>
        <v>7.5</v>
      </c>
      <c r="AA24" s="56" t="str">
        <f t="shared" si="10"/>
        <v/>
      </c>
      <c r="AB24" s="56">
        <f t="shared" si="11"/>
        <v>10.86</v>
      </c>
      <c r="AC24" s="61" t="str">
        <f t="shared" si="12"/>
        <v>VPC</v>
      </c>
      <c r="AD24" s="54">
        <f>'[2]M3  final'!E21</f>
        <v>11.5</v>
      </c>
      <c r="AE24" s="54" t="str">
        <f>IF('[2]M3  final'!F21="","",'[2]M3  final'!F21)</f>
        <v/>
      </c>
      <c r="AF24" s="56">
        <f t="shared" si="13"/>
        <v>11.5</v>
      </c>
      <c r="AG24" s="56" t="str">
        <f t="shared" si="14"/>
        <v/>
      </c>
      <c r="AH24" s="57">
        <f>'[2]M3  final'!H21</f>
        <v>14</v>
      </c>
      <c r="AI24" s="54" t="str">
        <f>IF('[2]M3  final'!I21="","",'[2]M3  final'!I21)</f>
        <v/>
      </c>
      <c r="AJ24" s="56">
        <f t="shared" si="15"/>
        <v>14</v>
      </c>
      <c r="AK24" s="56" t="str">
        <f t="shared" si="16"/>
        <v/>
      </c>
      <c r="AL24" s="56">
        <f t="shared" si="17"/>
        <v>12.75</v>
      </c>
      <c r="AM24" s="61" t="str">
        <f t="shared" si="18"/>
        <v>V</v>
      </c>
      <c r="AN24" s="54">
        <f>'[2]M4 final'!E21</f>
        <v>16.5</v>
      </c>
      <c r="AO24" s="54" t="str">
        <f>IF('[2]M4 final'!F21="","",'[2]M4 final'!F21)</f>
        <v/>
      </c>
      <c r="AP24" s="56">
        <f t="shared" si="19"/>
        <v>16.5</v>
      </c>
      <c r="AQ24" s="56" t="str">
        <f t="shared" si="20"/>
        <v/>
      </c>
      <c r="AR24" s="57">
        <f>'[2]M4 final'!H21</f>
        <v>11.5</v>
      </c>
      <c r="AS24" s="57" t="str">
        <f>IF('[2]M4 final'!I21="","",'[2]M4 final'!I21)</f>
        <v/>
      </c>
      <c r="AT24" s="56">
        <f t="shared" si="21"/>
        <v>11.5</v>
      </c>
      <c r="AU24" s="56" t="str">
        <f t="shared" si="22"/>
        <v/>
      </c>
      <c r="AV24" s="56">
        <f>'[2]M4 final'!K21</f>
        <v>14.3</v>
      </c>
      <c r="AW24" s="61" t="str">
        <f t="shared" si="23"/>
        <v>V</v>
      </c>
      <c r="AX24" s="54">
        <f>'[2]M5 FINAL'!D17</f>
        <v>9.1999999999999993</v>
      </c>
      <c r="AY24" s="62">
        <f>IF('[2]M5 FINAL'!E17="","",'[2]M5 FINAL'!E17)</f>
        <v>12</v>
      </c>
      <c r="AZ24" s="54">
        <f t="shared" si="24"/>
        <v>12</v>
      </c>
      <c r="BA24" s="56" t="str">
        <f t="shared" si="25"/>
        <v/>
      </c>
      <c r="BB24" s="57">
        <f>'[2]M5 FINAL'!G17</f>
        <v>9</v>
      </c>
      <c r="BC24" s="57">
        <f>IF('[2]M5 FINAL'!H17="","",'[2]M5 FINAL'!H17)</f>
        <v>12</v>
      </c>
      <c r="BD24" s="54">
        <f t="shared" si="26"/>
        <v>12</v>
      </c>
      <c r="BE24" s="56" t="str">
        <f t="shared" si="27"/>
        <v/>
      </c>
      <c r="BF24" s="57">
        <f>'[2]M5 FINAL'!J17</f>
        <v>14</v>
      </c>
      <c r="BG24" s="57" t="str">
        <f>IF('[2]M5 FINAL'!K17="","",'[2]M5 FINAL'!K17)</f>
        <v/>
      </c>
      <c r="BH24" s="54">
        <f t="shared" si="28"/>
        <v>14</v>
      </c>
      <c r="BI24" s="56" t="str">
        <f t="shared" si="29"/>
        <v/>
      </c>
      <c r="BJ24" s="57">
        <f>'[2]M5 FINAL'!M17</f>
        <v>12.68</v>
      </c>
      <c r="BK24" s="59" t="str">
        <f t="shared" si="30"/>
        <v>VAR</v>
      </c>
      <c r="BL24" s="63">
        <f>'[2]M6 final'!D20</f>
        <v>14.75</v>
      </c>
      <c r="BM24" s="63" t="str">
        <f>IF('[2]M6 final'!E20="","",'[2]M6 final'!E20)</f>
        <v/>
      </c>
      <c r="BN24" s="56">
        <f t="shared" si="31"/>
        <v>14.75</v>
      </c>
      <c r="BO24" s="56" t="str">
        <f t="shared" si="32"/>
        <v/>
      </c>
      <c r="BP24" s="54">
        <f>'[2]M6 final'!G20</f>
        <v>9.5</v>
      </c>
      <c r="BQ24" s="54">
        <f>IF('[2]M6 final'!H20="","",'[2]M6 final'!H20)</f>
        <v>11</v>
      </c>
      <c r="BR24" s="56">
        <f t="shared" si="33"/>
        <v>11</v>
      </c>
      <c r="BS24" s="56" t="str">
        <f t="shared" si="34"/>
        <v/>
      </c>
      <c r="BT24" s="57">
        <f>'[2]M6 final'!J20</f>
        <v>12</v>
      </c>
      <c r="BU24" s="57" t="str">
        <f>IF('[2]M6 final'!K20="","",'[2]M6 final'!K20)</f>
        <v/>
      </c>
      <c r="BV24" s="56">
        <f t="shared" si="35"/>
        <v>12</v>
      </c>
      <c r="BW24" s="56" t="str">
        <f t="shared" si="36"/>
        <v/>
      </c>
      <c r="BX24" s="56">
        <f>'[2]M6 final'!M20</f>
        <v>12.424999999999999</v>
      </c>
      <c r="BY24" s="59" t="str">
        <f t="shared" si="37"/>
        <v>VAR</v>
      </c>
      <c r="BZ24" s="57">
        <f>'[2]M7 final'!D21</f>
        <v>12</v>
      </c>
      <c r="CA24" s="57" t="str">
        <f>IF('[2]M7 final'!E21="","",'[2]M7 final'!E21)</f>
        <v/>
      </c>
      <c r="CB24" s="56">
        <f t="shared" si="38"/>
        <v>12</v>
      </c>
      <c r="CC24" s="56" t="str">
        <f t="shared" si="39"/>
        <v/>
      </c>
      <c r="CD24" s="57">
        <f>'[2]M7 final'!G21</f>
        <v>13</v>
      </c>
      <c r="CE24" s="57" t="str">
        <f>IF('[2]M7 final'!H21="","",'[2]M7 final'!H21)</f>
        <v/>
      </c>
      <c r="CF24" s="56">
        <f t="shared" si="40"/>
        <v>13</v>
      </c>
      <c r="CG24" s="56" t="str">
        <f t="shared" si="41"/>
        <v/>
      </c>
      <c r="CH24" s="56">
        <f>'[2]M7 final'!J21</f>
        <v>12.440000000000001</v>
      </c>
      <c r="CI24" s="61" t="str">
        <f t="shared" si="42"/>
        <v>V</v>
      </c>
      <c r="CJ24" s="56">
        <f>'[2]M8 Final'!D20</f>
        <v>16.5</v>
      </c>
      <c r="CK24" s="56" t="str">
        <f>IF('[2]M8 Final'!E20="","",'[2]M8 Final'!E20)</f>
        <v/>
      </c>
      <c r="CL24" s="56">
        <f t="shared" si="43"/>
        <v>16.5</v>
      </c>
      <c r="CM24" s="56" t="str">
        <f t="shared" si="44"/>
        <v/>
      </c>
      <c r="CN24" s="57">
        <f>'[2]M8 Final'!G20</f>
        <v>13.875</v>
      </c>
      <c r="CO24" s="56" t="str">
        <f>IF('[2]M8 Final'!H20="","",'[2]M8 Final'!H20)</f>
        <v/>
      </c>
      <c r="CP24" s="56">
        <f t="shared" si="45"/>
        <v>13.875</v>
      </c>
      <c r="CQ24" s="56" t="str">
        <f t="shared" si="46"/>
        <v/>
      </c>
      <c r="CR24" s="56">
        <f>'[2]M8 Final'!J20</f>
        <v>15.1875</v>
      </c>
      <c r="CS24" s="61" t="str">
        <f t="shared" si="47"/>
        <v>V</v>
      </c>
      <c r="CT24" s="64">
        <f t="shared" si="48"/>
        <v>12.852187499999999</v>
      </c>
      <c r="CU24" s="65" t="str">
        <f t="shared" si="49"/>
        <v>Admis(e)</v>
      </c>
      <c r="CV24" s="53" t="str">
        <f t="shared" si="50"/>
        <v xml:space="preserve">ASSAKKALI         </v>
      </c>
      <c r="CW24" s="66"/>
    </row>
    <row r="25" spans="2:101">
      <c r="B25" s="52">
        <v>12</v>
      </c>
      <c r="D25" s="53" t="s">
        <v>73</v>
      </c>
      <c r="E25" s="53" t="s">
        <v>74</v>
      </c>
      <c r="F25" s="54">
        <f>'[2]M1 final'!E23</f>
        <v>14.6</v>
      </c>
      <c r="G25" s="55" t="str">
        <f>IF('[2]M1 final'!F23="","",'[2]M1 final'!F23)</f>
        <v/>
      </c>
      <c r="H25" s="56">
        <f t="shared" si="0"/>
        <v>14.6</v>
      </c>
      <c r="I25" s="56" t="str">
        <f t="shared" si="1"/>
        <v/>
      </c>
      <c r="J25" s="57">
        <f>'[2]M1 final'!H23</f>
        <v>13</v>
      </c>
      <c r="K25" s="55" t="str">
        <f>IF('[2]M1 final'!I23="","",'[2]M1 final'!I23)</f>
        <v/>
      </c>
      <c r="L25" s="56">
        <f t="shared" si="2"/>
        <v>13</v>
      </c>
      <c r="M25" s="56" t="str">
        <f t="shared" si="3"/>
        <v/>
      </c>
      <c r="N25" s="57">
        <f>'[2]M1 final'!K23</f>
        <v>8.25</v>
      </c>
      <c r="O25" s="57" t="str">
        <f>IF('[2]M1 final'!L23="","",'[2]M1 final'!L23)</f>
        <v/>
      </c>
      <c r="P25" s="56">
        <f t="shared" si="4"/>
        <v>8.25</v>
      </c>
      <c r="Q25" s="56" t="str">
        <f t="shared" si="5"/>
        <v/>
      </c>
      <c r="R25" s="58">
        <f>'[2]M1 final'!N23</f>
        <v>12.4125</v>
      </c>
      <c r="S25" s="59" t="str">
        <f t="shared" si="6"/>
        <v>V</v>
      </c>
      <c r="T25" s="57">
        <f>'[2]M2 final'!E22</f>
        <v>11.25</v>
      </c>
      <c r="U25" s="60">
        <f>IF('[2]M2 final'!F22="","",'[2]M2 final'!F22)</f>
        <v>7</v>
      </c>
      <c r="V25" s="56">
        <f t="shared" si="7"/>
        <v>11.25</v>
      </c>
      <c r="W25" s="56" t="str">
        <f t="shared" si="8"/>
        <v/>
      </c>
      <c r="X25" s="56">
        <f>'[2]M2 final'!H22</f>
        <v>9.75</v>
      </c>
      <c r="Y25" s="60">
        <f>IF('[2]M2 final'!I22="","",'[2]M2 final'!I22)</f>
        <v>9.25</v>
      </c>
      <c r="Z25" s="56">
        <f t="shared" si="9"/>
        <v>9.75</v>
      </c>
      <c r="AA25" s="56" t="str">
        <f t="shared" si="10"/>
        <v/>
      </c>
      <c r="AB25" s="56">
        <f t="shared" si="11"/>
        <v>10.59</v>
      </c>
      <c r="AC25" s="61" t="str">
        <f t="shared" si="12"/>
        <v>VPC</v>
      </c>
      <c r="AD25" s="54">
        <f>'[2]M3  final'!E22</f>
        <v>8.5</v>
      </c>
      <c r="AE25" s="54" t="str">
        <f>IF('[2]M3  final'!F22="","",'[2]M3  final'!F22)</f>
        <v/>
      </c>
      <c r="AF25" s="56">
        <f t="shared" si="13"/>
        <v>8.5</v>
      </c>
      <c r="AG25" s="56" t="str">
        <f t="shared" si="14"/>
        <v/>
      </c>
      <c r="AH25" s="57">
        <f>'[2]M3  final'!H22</f>
        <v>16.5</v>
      </c>
      <c r="AI25" s="54" t="str">
        <f>IF('[2]M3  final'!I22="","",'[2]M3  final'!I22)</f>
        <v/>
      </c>
      <c r="AJ25" s="56">
        <f t="shared" si="15"/>
        <v>16.5</v>
      </c>
      <c r="AK25" s="56" t="str">
        <f t="shared" si="16"/>
        <v/>
      </c>
      <c r="AL25" s="56">
        <f t="shared" si="17"/>
        <v>12.5</v>
      </c>
      <c r="AM25" s="61" t="str">
        <f t="shared" si="18"/>
        <v>V</v>
      </c>
      <c r="AN25" s="54">
        <f>'[2]M4 final'!E22</f>
        <v>12</v>
      </c>
      <c r="AO25" s="54" t="str">
        <f>IF('[2]M4 final'!F22="","",'[2]M4 final'!F22)</f>
        <v/>
      </c>
      <c r="AP25" s="56">
        <f t="shared" si="19"/>
        <v>12</v>
      </c>
      <c r="AQ25" s="56" t="str">
        <f t="shared" si="20"/>
        <v/>
      </c>
      <c r="AR25" s="57">
        <f>'[2]M4 final'!H22</f>
        <v>14.25</v>
      </c>
      <c r="AS25" s="57" t="str">
        <f>IF('[2]M4 final'!I22="","",'[2]M4 final'!I22)</f>
        <v/>
      </c>
      <c r="AT25" s="56">
        <f t="shared" si="21"/>
        <v>14.25</v>
      </c>
      <c r="AU25" s="56" t="str">
        <f t="shared" si="22"/>
        <v/>
      </c>
      <c r="AV25" s="56">
        <f>'[2]M4 final'!K22</f>
        <v>12.990000000000002</v>
      </c>
      <c r="AW25" s="61" t="str">
        <f t="shared" si="23"/>
        <v>V</v>
      </c>
      <c r="AX25" s="54">
        <f>'[2]M5 FINAL'!D18</f>
        <v>13.6</v>
      </c>
      <c r="AY25" s="62" t="str">
        <f>IF('[2]M5 FINAL'!E18="","",'[2]M5 FINAL'!E18)</f>
        <v/>
      </c>
      <c r="AZ25" s="54">
        <f t="shared" si="24"/>
        <v>13.6</v>
      </c>
      <c r="BA25" s="56" t="str">
        <f t="shared" si="25"/>
        <v/>
      </c>
      <c r="BB25" s="57">
        <f>'[2]M5 FINAL'!G18</f>
        <v>12</v>
      </c>
      <c r="BC25" s="57" t="str">
        <f>IF('[2]M5 FINAL'!H18="","",'[2]M5 FINAL'!H18)</f>
        <v/>
      </c>
      <c r="BD25" s="54">
        <f t="shared" si="26"/>
        <v>12</v>
      </c>
      <c r="BE25" s="56" t="str">
        <f t="shared" si="27"/>
        <v/>
      </c>
      <c r="BF25" s="57">
        <f>'[2]M5 FINAL'!J18</f>
        <v>13</v>
      </c>
      <c r="BG25" s="57" t="str">
        <f>IF('[2]M5 FINAL'!K18="","",'[2]M5 FINAL'!K18)</f>
        <v/>
      </c>
      <c r="BH25" s="54">
        <f t="shared" si="28"/>
        <v>13</v>
      </c>
      <c r="BI25" s="56" t="str">
        <f t="shared" si="29"/>
        <v/>
      </c>
      <c r="BJ25" s="57">
        <f>'[2]M5 FINAL'!M18</f>
        <v>12.868</v>
      </c>
      <c r="BK25" s="59" t="str">
        <f t="shared" si="30"/>
        <v>V</v>
      </c>
      <c r="BL25" s="63">
        <f>'[2]M6 final'!D21</f>
        <v>12.75</v>
      </c>
      <c r="BM25" s="63" t="str">
        <f>IF('[2]M6 final'!E21="","",'[2]M6 final'!E21)</f>
        <v/>
      </c>
      <c r="BN25" s="56">
        <f t="shared" si="31"/>
        <v>12.75</v>
      </c>
      <c r="BO25" s="56" t="str">
        <f t="shared" si="32"/>
        <v/>
      </c>
      <c r="BP25" s="54">
        <f>'[2]M6 final'!G21</f>
        <v>12.75</v>
      </c>
      <c r="BQ25" s="54" t="str">
        <f>IF('[2]M6 final'!H21="","",'[2]M6 final'!H21)</f>
        <v/>
      </c>
      <c r="BR25" s="56">
        <f t="shared" si="33"/>
        <v>12.75</v>
      </c>
      <c r="BS25" s="56" t="str">
        <f t="shared" si="34"/>
        <v/>
      </c>
      <c r="BT25" s="57">
        <f>'[2]M6 final'!J21</f>
        <v>13</v>
      </c>
      <c r="BU25" s="57" t="str">
        <f>IF('[2]M6 final'!K21="","",'[2]M6 final'!K21)</f>
        <v/>
      </c>
      <c r="BV25" s="56">
        <f t="shared" si="35"/>
        <v>13</v>
      </c>
      <c r="BW25" s="56" t="str">
        <f t="shared" si="36"/>
        <v/>
      </c>
      <c r="BX25" s="56">
        <f>'[2]M6 final'!M21</f>
        <v>12.825000000000001</v>
      </c>
      <c r="BY25" s="59" t="str">
        <f t="shared" si="37"/>
        <v>V</v>
      </c>
      <c r="BZ25" s="57">
        <f>'[2]M7 final'!D22</f>
        <v>12</v>
      </c>
      <c r="CA25" s="57" t="str">
        <f>IF('[2]M7 final'!E22="","",'[2]M7 final'!E22)</f>
        <v/>
      </c>
      <c r="CB25" s="56">
        <f t="shared" si="38"/>
        <v>12</v>
      </c>
      <c r="CC25" s="56" t="str">
        <f t="shared" si="39"/>
        <v/>
      </c>
      <c r="CD25" s="57">
        <f>'[2]M7 final'!G22</f>
        <v>8</v>
      </c>
      <c r="CE25" s="57">
        <f>IF('[2]M7 final'!H22="","",'[2]M7 final'!H22)</f>
        <v>12</v>
      </c>
      <c r="CF25" s="56">
        <f t="shared" si="40"/>
        <v>12</v>
      </c>
      <c r="CG25" s="56" t="str">
        <f t="shared" si="41"/>
        <v/>
      </c>
      <c r="CH25" s="56">
        <f>'[2]M7 final'!J22</f>
        <v>12</v>
      </c>
      <c r="CI25" s="61" t="str">
        <f t="shared" si="42"/>
        <v>VAR</v>
      </c>
      <c r="CJ25" s="56">
        <f>'[2]M8 Final'!D21</f>
        <v>8</v>
      </c>
      <c r="CK25" s="56">
        <f>IF('[2]M8 Final'!E21="","",'[2]M8 Final'!E21)</f>
        <v>12</v>
      </c>
      <c r="CL25" s="56">
        <f t="shared" si="43"/>
        <v>12</v>
      </c>
      <c r="CM25" s="56" t="str">
        <f t="shared" si="44"/>
        <v/>
      </c>
      <c r="CN25" s="57">
        <f>'[2]M8 Final'!G21</f>
        <v>12.875</v>
      </c>
      <c r="CO25" s="56" t="str">
        <f>IF('[2]M8 Final'!H21="","",'[2]M8 Final'!H21)</f>
        <v/>
      </c>
      <c r="CP25" s="56">
        <f t="shared" si="45"/>
        <v>12.875</v>
      </c>
      <c r="CQ25" s="56" t="str">
        <f t="shared" si="46"/>
        <v/>
      </c>
      <c r="CR25" s="56">
        <f>'[2]M8 Final'!J21</f>
        <v>12.4375</v>
      </c>
      <c r="CS25" s="61" t="str">
        <f t="shared" si="47"/>
        <v>VAR</v>
      </c>
      <c r="CT25" s="64">
        <f t="shared" si="48"/>
        <v>12.327875000000001</v>
      </c>
      <c r="CU25" s="65" t="str">
        <f t="shared" si="49"/>
        <v>Admis(e)</v>
      </c>
      <c r="CV25" s="53" t="str">
        <f t="shared" si="50"/>
        <v xml:space="preserve">AZIZ               </v>
      </c>
      <c r="CW25" s="66"/>
    </row>
    <row r="26" spans="2:101">
      <c r="B26" s="52">
        <v>13</v>
      </c>
      <c r="D26" s="53" t="s">
        <v>75</v>
      </c>
      <c r="E26" s="53" t="s">
        <v>76</v>
      </c>
      <c r="F26" s="54">
        <f>'[2]M1 final'!E24</f>
        <v>12.7</v>
      </c>
      <c r="G26" s="55" t="str">
        <f>IF('[2]M1 final'!F24="","",'[2]M1 final'!F24)</f>
        <v/>
      </c>
      <c r="H26" s="56">
        <f t="shared" si="0"/>
        <v>12.7</v>
      </c>
      <c r="I26" s="56" t="str">
        <f t="shared" si="1"/>
        <v/>
      </c>
      <c r="J26" s="57">
        <f>'[2]M1 final'!H24</f>
        <v>12</v>
      </c>
      <c r="K26" s="55" t="str">
        <f>IF('[2]M1 final'!I24="","",'[2]M1 final'!I24)</f>
        <v/>
      </c>
      <c r="L26" s="56">
        <f t="shared" si="2"/>
        <v>12</v>
      </c>
      <c r="M26" s="56" t="str">
        <f t="shared" si="3"/>
        <v/>
      </c>
      <c r="N26" s="57">
        <f>'[2]M1 final'!K24</f>
        <v>13</v>
      </c>
      <c r="O26" s="57" t="str">
        <f>IF('[2]M1 final'!L24="","",'[2]M1 final'!L24)</f>
        <v/>
      </c>
      <c r="P26" s="56">
        <f t="shared" si="4"/>
        <v>13</v>
      </c>
      <c r="Q26" s="56" t="str">
        <f t="shared" si="5"/>
        <v/>
      </c>
      <c r="R26" s="58">
        <f>'[2]M1 final'!N24</f>
        <v>12.512499999999999</v>
      </c>
      <c r="S26" s="59" t="str">
        <f t="shared" si="6"/>
        <v>V</v>
      </c>
      <c r="T26" s="57">
        <f>'[2]M2 final'!E23</f>
        <v>10</v>
      </c>
      <c r="U26" s="60">
        <f>IF('[2]M2 final'!F23="","",'[2]M2 final'!F23)</f>
        <v>12</v>
      </c>
      <c r="V26" s="56">
        <f t="shared" si="7"/>
        <v>12</v>
      </c>
      <c r="W26" s="56" t="str">
        <f t="shared" si="8"/>
        <v/>
      </c>
      <c r="X26" s="56">
        <f>'[2]M2 final'!H23</f>
        <v>3</v>
      </c>
      <c r="Y26" s="60">
        <f>IF('[2]M2 final'!I23="","",'[2]M2 final'!I23)</f>
        <v>7.5</v>
      </c>
      <c r="Z26" s="56">
        <f t="shared" si="9"/>
        <v>7.5</v>
      </c>
      <c r="AA26" s="56" t="str">
        <f t="shared" si="10"/>
        <v/>
      </c>
      <c r="AB26" s="56">
        <f t="shared" si="11"/>
        <v>10.02</v>
      </c>
      <c r="AC26" s="61" t="str">
        <f t="shared" si="12"/>
        <v>VPC</v>
      </c>
      <c r="AD26" s="54">
        <f>'[2]M3  final'!E23</f>
        <v>12.625</v>
      </c>
      <c r="AE26" s="54" t="str">
        <f>IF('[2]M3  final'!F23="","",'[2]M3  final'!F23)</f>
        <v/>
      </c>
      <c r="AF26" s="56">
        <f t="shared" si="13"/>
        <v>12.625</v>
      </c>
      <c r="AG26" s="56" t="str">
        <f t="shared" si="14"/>
        <v/>
      </c>
      <c r="AH26" s="57">
        <f>'[2]M3  final'!H23</f>
        <v>14</v>
      </c>
      <c r="AI26" s="54" t="str">
        <f>IF('[2]M3  final'!I23="","",'[2]M3  final'!I23)</f>
        <v/>
      </c>
      <c r="AJ26" s="56">
        <f t="shared" si="15"/>
        <v>14</v>
      </c>
      <c r="AK26" s="56" t="str">
        <f t="shared" si="16"/>
        <v/>
      </c>
      <c r="AL26" s="56">
        <f t="shared" si="17"/>
        <v>13.3125</v>
      </c>
      <c r="AM26" s="61" t="str">
        <f t="shared" si="18"/>
        <v>V</v>
      </c>
      <c r="AN26" s="54">
        <f>'[2]M4 final'!E23</f>
        <v>10.625</v>
      </c>
      <c r="AO26" s="54" t="str">
        <f>IF('[2]M4 final'!F23="","",'[2]M4 final'!F23)</f>
        <v/>
      </c>
      <c r="AP26" s="56">
        <f t="shared" si="19"/>
        <v>10.625</v>
      </c>
      <c r="AQ26" s="56" t="str">
        <f t="shared" si="20"/>
        <v/>
      </c>
      <c r="AR26" s="57">
        <f>'[2]M4 final'!H23</f>
        <v>16.75</v>
      </c>
      <c r="AS26" s="57" t="str">
        <f>IF('[2]M4 final'!I23="","",'[2]M4 final'!I23)</f>
        <v/>
      </c>
      <c r="AT26" s="56">
        <f t="shared" si="21"/>
        <v>16.75</v>
      </c>
      <c r="AU26" s="56" t="str">
        <f t="shared" si="22"/>
        <v/>
      </c>
      <c r="AV26" s="56">
        <f>'[2]M4 final'!K23</f>
        <v>13.32</v>
      </c>
      <c r="AW26" s="61" t="str">
        <f t="shared" si="23"/>
        <v>V</v>
      </c>
      <c r="AX26" s="54">
        <f>'[2]M5 FINAL'!D19</f>
        <v>13.6</v>
      </c>
      <c r="AY26" s="62" t="str">
        <f>IF('[2]M5 FINAL'!E19="","",'[2]M5 FINAL'!E19)</f>
        <v/>
      </c>
      <c r="AZ26" s="54">
        <f t="shared" si="24"/>
        <v>13.6</v>
      </c>
      <c r="BA26" s="56" t="str">
        <f t="shared" si="25"/>
        <v/>
      </c>
      <c r="BB26" s="57">
        <f>'[2]M5 FINAL'!G19</f>
        <v>10.5</v>
      </c>
      <c r="BC26" s="57" t="str">
        <f>IF('[2]M5 FINAL'!H19="","",'[2]M5 FINAL'!H19)</f>
        <v/>
      </c>
      <c r="BD26" s="54">
        <f t="shared" si="26"/>
        <v>10.5</v>
      </c>
      <c r="BE26" s="56" t="str">
        <f t="shared" si="27"/>
        <v/>
      </c>
      <c r="BF26" s="57">
        <f>'[2]M5 FINAL'!J19</f>
        <v>12</v>
      </c>
      <c r="BG26" s="57" t="str">
        <f>IF('[2]M5 FINAL'!K19="","",'[2]M5 FINAL'!K19)</f>
        <v/>
      </c>
      <c r="BH26" s="54">
        <f t="shared" si="28"/>
        <v>12</v>
      </c>
      <c r="BI26" s="56" t="str">
        <f t="shared" si="29"/>
        <v/>
      </c>
      <c r="BJ26" s="57">
        <f>'[2]M5 FINAL'!M19</f>
        <v>12.033000000000001</v>
      </c>
      <c r="BK26" s="59" t="str">
        <f t="shared" si="30"/>
        <v>V</v>
      </c>
      <c r="BL26" s="63">
        <f>'[2]M6 final'!D22</f>
        <v>15.25</v>
      </c>
      <c r="BM26" s="63" t="str">
        <f>IF('[2]M6 final'!E22="","",'[2]M6 final'!E22)</f>
        <v/>
      </c>
      <c r="BN26" s="56">
        <f t="shared" si="31"/>
        <v>15.25</v>
      </c>
      <c r="BO26" s="56" t="str">
        <f t="shared" si="32"/>
        <v/>
      </c>
      <c r="BP26" s="54">
        <f>'[2]M6 final'!G22</f>
        <v>9.5</v>
      </c>
      <c r="BQ26" s="54">
        <f>IF('[2]M6 final'!H22="","",'[2]M6 final'!H22)</f>
        <v>10</v>
      </c>
      <c r="BR26" s="56">
        <f t="shared" si="33"/>
        <v>10</v>
      </c>
      <c r="BS26" s="56" t="str">
        <f t="shared" si="34"/>
        <v/>
      </c>
      <c r="BT26" s="57">
        <f>'[2]M6 final'!J22</f>
        <v>12</v>
      </c>
      <c r="BU26" s="57" t="str">
        <f>IF('[2]M6 final'!K22="","",'[2]M6 final'!K22)</f>
        <v/>
      </c>
      <c r="BV26" s="56">
        <f t="shared" si="35"/>
        <v>12</v>
      </c>
      <c r="BW26" s="56" t="str">
        <f t="shared" si="36"/>
        <v/>
      </c>
      <c r="BX26" s="56">
        <f>'[2]M6 final'!M22</f>
        <v>12.174999999999999</v>
      </c>
      <c r="BY26" s="59" t="str">
        <f t="shared" si="37"/>
        <v>VAR</v>
      </c>
      <c r="BZ26" s="57">
        <f>'[2]M7 final'!D23</f>
        <v>16</v>
      </c>
      <c r="CA26" s="57" t="str">
        <f>IF('[2]M7 final'!E23="","",'[2]M7 final'!E23)</f>
        <v/>
      </c>
      <c r="CB26" s="56">
        <f t="shared" si="38"/>
        <v>16</v>
      </c>
      <c r="CC26" s="56" t="str">
        <f t="shared" si="39"/>
        <v/>
      </c>
      <c r="CD26" s="57">
        <f>'[2]M7 final'!G23</f>
        <v>12.5</v>
      </c>
      <c r="CE26" s="57" t="str">
        <f>IF('[2]M7 final'!H23="","",'[2]M7 final'!H23)</f>
        <v/>
      </c>
      <c r="CF26" s="56">
        <f t="shared" si="40"/>
        <v>12.5</v>
      </c>
      <c r="CG26" s="56" t="str">
        <f t="shared" si="41"/>
        <v/>
      </c>
      <c r="CH26" s="56">
        <f>'[2]M7 final'!J23</f>
        <v>14.46</v>
      </c>
      <c r="CI26" s="61" t="str">
        <f t="shared" si="42"/>
        <v>V</v>
      </c>
      <c r="CJ26" s="56">
        <f>'[2]M8 Final'!D22</f>
        <v>16.5</v>
      </c>
      <c r="CK26" s="56" t="str">
        <f>IF('[2]M8 Final'!E22="","",'[2]M8 Final'!E22)</f>
        <v/>
      </c>
      <c r="CL26" s="56">
        <f t="shared" si="43"/>
        <v>16.5</v>
      </c>
      <c r="CM26" s="56" t="str">
        <f t="shared" si="44"/>
        <v/>
      </c>
      <c r="CN26" s="57">
        <f>'[2]M8 Final'!G22</f>
        <v>13.375</v>
      </c>
      <c r="CO26" s="56" t="str">
        <f>IF('[2]M8 Final'!H22="","",'[2]M8 Final'!H22)</f>
        <v/>
      </c>
      <c r="CP26" s="56">
        <f t="shared" si="45"/>
        <v>13.375</v>
      </c>
      <c r="CQ26" s="56" t="str">
        <f t="shared" si="46"/>
        <v/>
      </c>
      <c r="CR26" s="56">
        <f>'[2]M8 Final'!J22</f>
        <v>14.9375</v>
      </c>
      <c r="CS26" s="61" t="str">
        <f t="shared" si="47"/>
        <v>V</v>
      </c>
      <c r="CT26" s="64">
        <f t="shared" si="48"/>
        <v>12.8463125</v>
      </c>
      <c r="CU26" s="65" t="str">
        <f t="shared" si="49"/>
        <v>Admis(e)</v>
      </c>
      <c r="CV26" s="53" t="str">
        <f t="shared" si="50"/>
        <v xml:space="preserve">BACIME              </v>
      </c>
      <c r="CW26" s="66"/>
    </row>
    <row r="27" spans="2:101" s="68" customFormat="1">
      <c r="B27" s="52">
        <v>14</v>
      </c>
      <c r="D27" s="53" t="s">
        <v>77</v>
      </c>
      <c r="E27" s="53" t="s">
        <v>78</v>
      </c>
      <c r="F27" s="54">
        <f>'[2]M1 final'!E25</f>
        <v>10.9</v>
      </c>
      <c r="G27" s="55" t="str">
        <f>IF('[2]M1 final'!F25="","",'[2]M1 final'!F25)</f>
        <v/>
      </c>
      <c r="H27" s="56">
        <f t="shared" si="0"/>
        <v>10.9</v>
      </c>
      <c r="I27" s="56" t="str">
        <f t="shared" si="1"/>
        <v/>
      </c>
      <c r="J27" s="57">
        <f>'[2]M1 final'!H25</f>
        <v>14</v>
      </c>
      <c r="K27" s="55" t="str">
        <f>IF('[2]M1 final'!I25="","",'[2]M1 final'!I25)</f>
        <v/>
      </c>
      <c r="L27" s="56">
        <f t="shared" si="2"/>
        <v>14</v>
      </c>
      <c r="M27" s="56" t="str">
        <f t="shared" si="3"/>
        <v/>
      </c>
      <c r="N27" s="57">
        <f>'[2]M1 final'!K25</f>
        <v>14</v>
      </c>
      <c r="O27" s="57" t="str">
        <f>IF('[2]M1 final'!L25="","",'[2]M1 final'!L25)</f>
        <v/>
      </c>
      <c r="P27" s="56">
        <f t="shared" si="4"/>
        <v>14</v>
      </c>
      <c r="Q27" s="56" t="str">
        <f t="shared" si="5"/>
        <v/>
      </c>
      <c r="R27" s="58">
        <f>'[2]M1 final'!N25</f>
        <v>12.8375</v>
      </c>
      <c r="S27" s="59" t="str">
        <f>IF(AND(H27&gt;=6,L27&gt;=6,P27&gt;=6,R27&gt;=12),IF(AND(G27="",K27="",O27=""),"V","VAR"),IF(OR(H27&lt;6,L27&lt;6,P27&lt;6,R27&lt;8),"NV",IF($CU27="Admis(e)","VPC","NV")))</f>
        <v>V</v>
      </c>
      <c r="T27" s="57">
        <f>'[2]M2 final'!E24</f>
        <v>13.75</v>
      </c>
      <c r="U27" s="60" t="str">
        <f>IF('[2]M2 final'!F24="","",'[2]M2 final'!F24)</f>
        <v/>
      </c>
      <c r="V27" s="56">
        <f t="shared" si="7"/>
        <v>13.75</v>
      </c>
      <c r="W27" s="56" t="str">
        <f t="shared" si="8"/>
        <v/>
      </c>
      <c r="X27" s="56">
        <f>'[2]M2 final'!H24</f>
        <v>7</v>
      </c>
      <c r="Y27" s="60">
        <f>IF('[2]M2 final'!I24="","",'[2]M2 final'!I24)</f>
        <v>10</v>
      </c>
      <c r="Z27" s="56">
        <f t="shared" si="9"/>
        <v>10</v>
      </c>
      <c r="AA27" s="56" t="str">
        <f t="shared" si="10"/>
        <v/>
      </c>
      <c r="AB27" s="56">
        <f t="shared" si="11"/>
        <v>12.100000000000001</v>
      </c>
      <c r="AC27" s="61" t="str">
        <f t="shared" si="12"/>
        <v>VAR</v>
      </c>
      <c r="AD27" s="54">
        <f>'[2]M3  final'!E24</f>
        <v>10</v>
      </c>
      <c r="AE27" s="54">
        <f>IF('[2]M3  final'!F24="","",'[2]M3  final'!F24)</f>
        <v>12</v>
      </c>
      <c r="AF27" s="56">
        <f t="shared" si="13"/>
        <v>12</v>
      </c>
      <c r="AG27" s="56" t="str">
        <f t="shared" si="14"/>
        <v/>
      </c>
      <c r="AH27" s="57">
        <f>'[2]M3  final'!H24</f>
        <v>13.25</v>
      </c>
      <c r="AI27" s="54" t="str">
        <f>IF('[2]M3  final'!I24="","",'[2]M3  final'!I24)</f>
        <v/>
      </c>
      <c r="AJ27" s="56">
        <f t="shared" si="15"/>
        <v>13.25</v>
      </c>
      <c r="AK27" s="56" t="str">
        <f t="shared" si="16"/>
        <v/>
      </c>
      <c r="AL27" s="56">
        <f t="shared" si="17"/>
        <v>12.625</v>
      </c>
      <c r="AM27" s="61" t="str">
        <f t="shared" si="18"/>
        <v>VAR</v>
      </c>
      <c r="AN27" s="54">
        <f>'[2]M4 final'!E24</f>
        <v>14</v>
      </c>
      <c r="AO27" s="54" t="str">
        <f>IF('[2]M4 final'!F24="","",'[2]M4 final'!F24)</f>
        <v/>
      </c>
      <c r="AP27" s="56">
        <f t="shared" si="19"/>
        <v>14</v>
      </c>
      <c r="AQ27" s="56" t="str">
        <f t="shared" si="20"/>
        <v/>
      </c>
      <c r="AR27" s="57">
        <f>'[2]M4 final'!H24</f>
        <v>13.5</v>
      </c>
      <c r="AS27" s="57" t="str">
        <f>IF('[2]M4 final'!I24="","",'[2]M4 final'!I24)</f>
        <v/>
      </c>
      <c r="AT27" s="56">
        <f t="shared" si="21"/>
        <v>13.5</v>
      </c>
      <c r="AU27" s="56" t="str">
        <f t="shared" si="22"/>
        <v/>
      </c>
      <c r="AV27" s="56">
        <f>'[2]M4 final'!K24</f>
        <v>13.780000000000001</v>
      </c>
      <c r="AW27" s="61" t="str">
        <f t="shared" si="23"/>
        <v>V</v>
      </c>
      <c r="AX27" s="54">
        <f>'[2]M5 FINAL'!D20</f>
        <v>10.399999999999999</v>
      </c>
      <c r="AY27" s="62" t="str">
        <f>IF('[2]M5 FINAL'!E20="","",'[2]M5 FINAL'!E20)</f>
        <v/>
      </c>
      <c r="AZ27" s="54">
        <f t="shared" si="24"/>
        <v>10.399999999999999</v>
      </c>
      <c r="BA27" s="56" t="str">
        <f t="shared" si="25"/>
        <v/>
      </c>
      <c r="BB27" s="57">
        <f>'[2]M5 FINAL'!G20</f>
        <v>12</v>
      </c>
      <c r="BC27" s="57" t="str">
        <f>IF('[2]M5 FINAL'!H20="","",'[2]M5 FINAL'!H20)</f>
        <v/>
      </c>
      <c r="BD27" s="54">
        <f t="shared" si="26"/>
        <v>12</v>
      </c>
      <c r="BE27" s="56" t="str">
        <f t="shared" si="27"/>
        <v/>
      </c>
      <c r="BF27" s="57">
        <f>'[2]M5 FINAL'!J20</f>
        <v>14</v>
      </c>
      <c r="BG27" s="57" t="str">
        <f>IF('[2]M5 FINAL'!K20="","",'[2]M5 FINAL'!K20)</f>
        <v/>
      </c>
      <c r="BH27" s="54">
        <f t="shared" si="28"/>
        <v>14</v>
      </c>
      <c r="BI27" s="56" t="str">
        <f t="shared" si="29"/>
        <v/>
      </c>
      <c r="BJ27" s="57">
        <f>'[2]M5 FINAL'!M20</f>
        <v>12.152000000000001</v>
      </c>
      <c r="BK27" s="59" t="str">
        <f t="shared" si="30"/>
        <v>V</v>
      </c>
      <c r="BL27" s="63">
        <f>'[2]M6 final'!D23</f>
        <v>14.25</v>
      </c>
      <c r="BM27" s="63" t="str">
        <f>IF('[2]M6 final'!E23="","",'[2]M6 final'!E23)</f>
        <v/>
      </c>
      <c r="BN27" s="56">
        <f t="shared" si="31"/>
        <v>14.25</v>
      </c>
      <c r="BO27" s="56" t="str">
        <f t="shared" si="32"/>
        <v/>
      </c>
      <c r="BP27" s="54">
        <f>'[2]M6 final'!G23</f>
        <v>13.5</v>
      </c>
      <c r="BQ27" s="54" t="str">
        <f>IF('[2]M6 final'!H23="","",'[2]M6 final'!H23)</f>
        <v/>
      </c>
      <c r="BR27" s="56">
        <f t="shared" si="33"/>
        <v>13.5</v>
      </c>
      <c r="BS27" s="56" t="str">
        <f t="shared" si="34"/>
        <v/>
      </c>
      <c r="BT27" s="57">
        <f>'[2]M6 final'!J23</f>
        <v>12.5</v>
      </c>
      <c r="BU27" s="57" t="str">
        <f>IF('[2]M6 final'!K23="","",'[2]M6 final'!K23)</f>
        <v/>
      </c>
      <c r="BV27" s="56">
        <f t="shared" si="35"/>
        <v>12.5</v>
      </c>
      <c r="BW27" s="56" t="str">
        <f t="shared" si="36"/>
        <v/>
      </c>
      <c r="BX27" s="56">
        <f>'[2]M6 final'!M23</f>
        <v>13.425000000000001</v>
      </c>
      <c r="BY27" s="59" t="str">
        <f t="shared" si="37"/>
        <v>V</v>
      </c>
      <c r="BZ27" s="57">
        <f>'[2]M7 final'!D24</f>
        <v>10.5</v>
      </c>
      <c r="CA27" s="57">
        <f>IF('[2]M7 final'!E24="","",'[2]M7 final'!E24)</f>
        <v>12</v>
      </c>
      <c r="CB27" s="56">
        <f t="shared" si="38"/>
        <v>12</v>
      </c>
      <c r="CC27" s="56" t="str">
        <f t="shared" si="39"/>
        <v/>
      </c>
      <c r="CD27" s="57">
        <f>'[2]M7 final'!G24</f>
        <v>12.75</v>
      </c>
      <c r="CE27" s="57" t="str">
        <f>IF('[2]M7 final'!H24="","",'[2]M7 final'!H24)</f>
        <v/>
      </c>
      <c r="CF27" s="56">
        <f t="shared" si="40"/>
        <v>12.75</v>
      </c>
      <c r="CG27" s="56" t="str">
        <f t="shared" si="41"/>
        <v/>
      </c>
      <c r="CH27" s="56">
        <f>'[2]M7 final'!J24</f>
        <v>12.330000000000002</v>
      </c>
      <c r="CI27" s="61" t="str">
        <f t="shared" si="42"/>
        <v>VAR</v>
      </c>
      <c r="CJ27" s="56">
        <f>'[2]M8 Final'!D23</f>
        <v>16</v>
      </c>
      <c r="CK27" s="56" t="str">
        <f>IF('[2]M8 Final'!E23="","",'[2]M8 Final'!E23)</f>
        <v/>
      </c>
      <c r="CL27" s="56">
        <f t="shared" si="43"/>
        <v>16</v>
      </c>
      <c r="CM27" s="56" t="str">
        <f t="shared" si="44"/>
        <v/>
      </c>
      <c r="CN27" s="57">
        <f>'[2]M8 Final'!G23</f>
        <v>13.75</v>
      </c>
      <c r="CO27" s="56" t="str">
        <f>IF('[2]M8 Final'!H23="","",'[2]M8 Final'!H23)</f>
        <v/>
      </c>
      <c r="CP27" s="56">
        <f t="shared" si="45"/>
        <v>13.75</v>
      </c>
      <c r="CQ27" s="56" t="str">
        <f t="shared" si="46"/>
        <v/>
      </c>
      <c r="CR27" s="56">
        <f>'[2]M8 Final'!J23</f>
        <v>14.875</v>
      </c>
      <c r="CS27" s="61" t="str">
        <f t="shared" si="47"/>
        <v>V</v>
      </c>
      <c r="CT27" s="64">
        <f t="shared" si="48"/>
        <v>13.0155625</v>
      </c>
      <c r="CU27" s="65" t="str">
        <f t="shared" si="49"/>
        <v>Admis(e)</v>
      </c>
      <c r="CV27" s="53" t="str">
        <f t="shared" si="50"/>
        <v>BALHANE</v>
      </c>
      <c r="CW27" s="66"/>
    </row>
    <row r="28" spans="2:101">
      <c r="B28" s="52">
        <v>15</v>
      </c>
      <c r="D28" s="53" t="s">
        <v>79</v>
      </c>
      <c r="E28" s="53" t="s">
        <v>80</v>
      </c>
      <c r="F28" s="54">
        <f>'[2]M1 final'!E26</f>
        <v>7.2</v>
      </c>
      <c r="G28" s="55">
        <f>IF('[2]M1 final'!F26="","",'[2]M1 final'!F26)</f>
        <v>7</v>
      </c>
      <c r="H28" s="56">
        <f t="shared" si="0"/>
        <v>7.2</v>
      </c>
      <c r="I28" s="56" t="str">
        <f t="shared" si="1"/>
        <v/>
      </c>
      <c r="J28" s="57">
        <f>'[2]M1 final'!H26</f>
        <v>12.5</v>
      </c>
      <c r="K28" s="55" t="str">
        <f>IF('[2]M1 final'!I26="","",'[2]M1 final'!I26)</f>
        <v/>
      </c>
      <c r="L28" s="56">
        <f t="shared" si="2"/>
        <v>12.5</v>
      </c>
      <c r="M28" s="56" t="str">
        <f t="shared" si="3"/>
        <v/>
      </c>
      <c r="N28" s="57">
        <f>'[2]M1 final'!K26</f>
        <v>13.25</v>
      </c>
      <c r="O28" s="57" t="str">
        <f>IF('[2]M1 final'!L26="","",'[2]M1 final'!L26)</f>
        <v/>
      </c>
      <c r="P28" s="56">
        <f t="shared" si="4"/>
        <v>13.25</v>
      </c>
      <c r="Q28" s="56" t="str">
        <f t="shared" si="5"/>
        <v/>
      </c>
      <c r="R28" s="58">
        <f>'[2]M1 final'!N26</f>
        <v>10.7</v>
      </c>
      <c r="S28" s="59" t="str">
        <f>IF(AND(H28&gt;=6,L28&gt;=6,P28&gt;=6,R28&gt;=12),IF(AND(G28="",K28="",O28=""),"V","VAR"),IF(OR(H28&lt;6,L28&lt;6,P28&lt;6,R28&lt;8),"NV",IF($CU28="Admis(e)","VPC","NV")))</f>
        <v>VPC</v>
      </c>
      <c r="T28" s="57">
        <f>'[2]M2 final'!E25</f>
        <v>9.75</v>
      </c>
      <c r="U28" s="60">
        <v>12</v>
      </c>
      <c r="V28" s="56">
        <f t="shared" si="7"/>
        <v>12</v>
      </c>
      <c r="W28" s="56" t="str">
        <f t="shared" si="8"/>
        <v/>
      </c>
      <c r="X28" s="56">
        <f>'[2]M2 final'!H25</f>
        <v>3.75</v>
      </c>
      <c r="Y28" s="60">
        <f>IF('[2]M2 final'!I25="","",'[2]M2 final'!I25)</f>
        <v>6</v>
      </c>
      <c r="Z28" s="56">
        <f t="shared" si="9"/>
        <v>6</v>
      </c>
      <c r="AA28" s="56" t="str">
        <f t="shared" si="10"/>
        <v/>
      </c>
      <c r="AB28" s="56">
        <f t="shared" si="11"/>
        <v>9.3600000000000012</v>
      </c>
      <c r="AC28" s="61" t="str">
        <f t="shared" si="12"/>
        <v>VPC</v>
      </c>
      <c r="AD28" s="54">
        <f>'[2]M3  final'!E25</f>
        <v>11.75</v>
      </c>
      <c r="AE28" s="54" t="str">
        <f>IF('[2]M3  final'!F25="","",'[2]M3  final'!F25)</f>
        <v/>
      </c>
      <c r="AF28" s="56">
        <f t="shared" si="13"/>
        <v>11.75</v>
      </c>
      <c r="AG28" s="56" t="str">
        <f t="shared" si="14"/>
        <v/>
      </c>
      <c r="AH28" s="57">
        <f>'[2]M3  final'!H25</f>
        <v>14.75</v>
      </c>
      <c r="AI28" s="54" t="str">
        <f>IF('[2]M3  final'!I25="","",'[2]M3  final'!I25)</f>
        <v/>
      </c>
      <c r="AJ28" s="56">
        <f t="shared" si="15"/>
        <v>14.75</v>
      </c>
      <c r="AK28" s="56" t="str">
        <f t="shared" si="16"/>
        <v/>
      </c>
      <c r="AL28" s="56">
        <f t="shared" si="17"/>
        <v>13.25</v>
      </c>
      <c r="AM28" s="61" t="str">
        <f t="shared" si="18"/>
        <v>V</v>
      </c>
      <c r="AN28" s="54">
        <f>'[2]M4 final'!E25</f>
        <v>14.125</v>
      </c>
      <c r="AO28" s="54" t="str">
        <f>IF('[2]M4 final'!F25="","",'[2]M4 final'!F25)</f>
        <v/>
      </c>
      <c r="AP28" s="56">
        <f t="shared" si="19"/>
        <v>14.125</v>
      </c>
      <c r="AQ28" s="56" t="str">
        <f t="shared" si="20"/>
        <v/>
      </c>
      <c r="AR28" s="57">
        <f>'[2]M4 final'!H25</f>
        <v>13.75</v>
      </c>
      <c r="AS28" s="57" t="str">
        <f>IF('[2]M4 final'!I25="","",'[2]M4 final'!I25)</f>
        <v/>
      </c>
      <c r="AT28" s="56">
        <f t="shared" si="21"/>
        <v>13.75</v>
      </c>
      <c r="AU28" s="56" t="str">
        <f t="shared" si="22"/>
        <v/>
      </c>
      <c r="AV28" s="56">
        <f>'[2]M4 final'!K25</f>
        <v>13.96</v>
      </c>
      <c r="AW28" s="61" t="str">
        <f t="shared" si="23"/>
        <v>V</v>
      </c>
      <c r="AX28" s="54">
        <f>'[2]M5 FINAL'!D21</f>
        <v>9.1999999999999993</v>
      </c>
      <c r="AY28" s="62">
        <f>IF('[2]M5 FINAL'!E21="","",'[2]M5 FINAL'!E21)</f>
        <v>10</v>
      </c>
      <c r="AZ28" s="54">
        <f t="shared" si="24"/>
        <v>10</v>
      </c>
      <c r="BA28" s="56" t="str">
        <f t="shared" si="25"/>
        <v/>
      </c>
      <c r="BB28" s="57">
        <f>'[2]M5 FINAL'!G21</f>
        <v>11</v>
      </c>
      <c r="BC28" s="57">
        <f>IF('[2]M5 FINAL'!H21="","",'[2]M5 FINAL'!H21)</f>
        <v>10</v>
      </c>
      <c r="BD28" s="54">
        <f t="shared" si="26"/>
        <v>11</v>
      </c>
      <c r="BE28" s="56" t="str">
        <f t="shared" si="27"/>
        <v/>
      </c>
      <c r="BF28" s="57">
        <f>'[2]M5 FINAL'!J21</f>
        <v>13</v>
      </c>
      <c r="BG28" s="57" t="str">
        <f>IF('[2]M5 FINAL'!K21="","",'[2]M5 FINAL'!K21)</f>
        <v/>
      </c>
      <c r="BH28" s="54">
        <f t="shared" si="28"/>
        <v>13</v>
      </c>
      <c r="BI28" s="56" t="str">
        <f t="shared" si="29"/>
        <v/>
      </c>
      <c r="BJ28" s="57">
        <f>'[2]M5 FINAL'!M21</f>
        <v>11.350000000000001</v>
      </c>
      <c r="BK28" s="59" t="str">
        <f t="shared" si="30"/>
        <v>VPC</v>
      </c>
      <c r="BL28" s="63">
        <f>'[2]M6 final'!D24</f>
        <v>15.25</v>
      </c>
      <c r="BM28" s="63" t="str">
        <f>IF('[2]M6 final'!E24="","",'[2]M6 final'!E24)</f>
        <v/>
      </c>
      <c r="BN28" s="56">
        <f t="shared" si="31"/>
        <v>15.25</v>
      </c>
      <c r="BO28" s="56" t="str">
        <f t="shared" si="32"/>
        <v/>
      </c>
      <c r="BP28" s="54">
        <f>'[2]M6 final'!G24</f>
        <v>13</v>
      </c>
      <c r="BQ28" s="54" t="str">
        <f>IF('[2]M6 final'!H24="","",'[2]M6 final'!H24)</f>
        <v/>
      </c>
      <c r="BR28" s="56">
        <f t="shared" si="33"/>
        <v>13</v>
      </c>
      <c r="BS28" s="56" t="str">
        <f t="shared" si="34"/>
        <v/>
      </c>
      <c r="BT28" s="57">
        <f>'[2]M6 final'!J24</f>
        <v>12</v>
      </c>
      <c r="BU28" s="57" t="str">
        <f>IF('[2]M6 final'!K24="","",'[2]M6 final'!K24)</f>
        <v/>
      </c>
      <c r="BV28" s="56">
        <f t="shared" si="35"/>
        <v>12</v>
      </c>
      <c r="BW28" s="56" t="str">
        <f t="shared" si="36"/>
        <v/>
      </c>
      <c r="BX28" s="56">
        <f>'[2]M6 final'!M24</f>
        <v>13.375</v>
      </c>
      <c r="BY28" s="59" t="str">
        <f t="shared" si="37"/>
        <v>V</v>
      </c>
      <c r="BZ28" s="57">
        <f>'[2]M7 final'!D25</f>
        <v>11.5</v>
      </c>
      <c r="CA28" s="57" t="str">
        <f>IF('[2]M7 final'!E25="","",'[2]M7 final'!E25)</f>
        <v/>
      </c>
      <c r="CB28" s="56">
        <f t="shared" si="38"/>
        <v>11.5</v>
      </c>
      <c r="CC28" s="56" t="str">
        <f t="shared" si="39"/>
        <v/>
      </c>
      <c r="CD28" s="57">
        <f>'[2]M7 final'!G25</f>
        <v>17.25</v>
      </c>
      <c r="CE28" s="57" t="str">
        <f>IF('[2]M7 final'!H25="","",'[2]M7 final'!H25)</f>
        <v/>
      </c>
      <c r="CF28" s="56">
        <f t="shared" si="40"/>
        <v>17.25</v>
      </c>
      <c r="CG28" s="56" t="str">
        <f t="shared" si="41"/>
        <v/>
      </c>
      <c r="CH28" s="56">
        <f>'[2]M7 final'!J25</f>
        <v>14.030000000000001</v>
      </c>
      <c r="CI28" s="61" t="str">
        <f t="shared" si="42"/>
        <v>V</v>
      </c>
      <c r="CJ28" s="56">
        <f>'[2]M8 Final'!D24</f>
        <v>20</v>
      </c>
      <c r="CK28" s="56" t="str">
        <f>IF('[2]M8 Final'!E24="","",'[2]M8 Final'!E24)</f>
        <v/>
      </c>
      <c r="CL28" s="56">
        <f t="shared" si="43"/>
        <v>20</v>
      </c>
      <c r="CM28" s="56" t="str">
        <f t="shared" si="44"/>
        <v/>
      </c>
      <c r="CN28" s="57">
        <f>'[2]M8 Final'!G24</f>
        <v>15.125</v>
      </c>
      <c r="CO28" s="56" t="str">
        <f>IF('[2]M8 Final'!H24="","",'[2]M8 Final'!H24)</f>
        <v/>
      </c>
      <c r="CP28" s="56">
        <f t="shared" si="45"/>
        <v>15.125</v>
      </c>
      <c r="CQ28" s="56" t="str">
        <f t="shared" si="46"/>
        <v/>
      </c>
      <c r="CR28" s="56">
        <f>'[2]M8 Final'!J24</f>
        <v>17.5625</v>
      </c>
      <c r="CS28" s="61" t="str">
        <f t="shared" si="47"/>
        <v>V</v>
      </c>
      <c r="CT28" s="64">
        <f t="shared" si="48"/>
        <v>12.948437500000001</v>
      </c>
      <c r="CU28" s="65" t="str">
        <f t="shared" si="49"/>
        <v>Admis(e)</v>
      </c>
      <c r="CV28" s="53" t="str">
        <f t="shared" si="50"/>
        <v xml:space="preserve">BASSBOUSSI </v>
      </c>
      <c r="CW28" s="66"/>
    </row>
    <row r="29" spans="2:101">
      <c r="B29" s="52">
        <v>16</v>
      </c>
      <c r="D29" s="53" t="s">
        <v>81</v>
      </c>
      <c r="E29" s="53" t="s">
        <v>82</v>
      </c>
      <c r="F29" s="54">
        <f>'[2]M1 final'!E27</f>
        <v>10.199999999999999</v>
      </c>
      <c r="G29" s="55">
        <f>IF('[2]M1 final'!F27="","",'[2]M1 final'!F27)</f>
        <v>9.5</v>
      </c>
      <c r="H29" s="56">
        <f t="shared" si="0"/>
        <v>10.199999999999999</v>
      </c>
      <c r="I29" s="56" t="str">
        <f t="shared" si="1"/>
        <v/>
      </c>
      <c r="J29" s="57">
        <f>'[2]M1 final'!H27</f>
        <v>12.5</v>
      </c>
      <c r="K29" s="55" t="str">
        <f>IF('[2]M1 final'!I27="","",'[2]M1 final'!I27)</f>
        <v/>
      </c>
      <c r="L29" s="56">
        <f t="shared" si="2"/>
        <v>12.5</v>
      </c>
      <c r="M29" s="56" t="str">
        <f t="shared" si="3"/>
        <v/>
      </c>
      <c r="N29" s="57">
        <f>'[2]M1 final'!K27</f>
        <v>13.25</v>
      </c>
      <c r="O29" s="57" t="str">
        <f>IF('[2]M1 final'!L27="","",'[2]M1 final'!L27)</f>
        <v/>
      </c>
      <c r="P29" s="56">
        <f t="shared" si="4"/>
        <v>13.25</v>
      </c>
      <c r="Q29" s="56" t="str">
        <f t="shared" si="5"/>
        <v/>
      </c>
      <c r="R29" s="58">
        <f>'[2]M1 final'!N27</f>
        <v>11.824999999999999</v>
      </c>
      <c r="S29" s="59" t="str">
        <f>IF(AND(H29&gt;=6,L29&gt;=6,P29&gt;=6,R29&gt;=12),IF(AND(G29="",K29="",O29=""),"V","VAR"),IF(OR(H29&lt;6,L29&lt;6,P29&lt;6,R29&lt;8),"NV",IF($CU29="Admis(e)","VPC","NV")))</f>
        <v>VPC</v>
      </c>
      <c r="T29" s="57">
        <f>'[2]M2 final'!E26</f>
        <v>14</v>
      </c>
      <c r="U29" s="60" t="str">
        <f>IF('[2]M2 final'!F26="","",'[2]M2 final'!F26)</f>
        <v/>
      </c>
      <c r="V29" s="56">
        <f t="shared" si="7"/>
        <v>14</v>
      </c>
      <c r="W29" s="56" t="str">
        <f t="shared" si="8"/>
        <v/>
      </c>
      <c r="X29" s="56">
        <f>'[2]M2 final'!H26</f>
        <v>8</v>
      </c>
      <c r="Y29" s="60">
        <f>IF('[2]M2 final'!I26="","",'[2]M2 final'!I26)</f>
        <v>7</v>
      </c>
      <c r="Z29" s="56">
        <f t="shared" si="9"/>
        <v>8</v>
      </c>
      <c r="AA29" s="56" t="str">
        <f t="shared" si="10"/>
        <v/>
      </c>
      <c r="AB29" s="56">
        <f t="shared" si="11"/>
        <v>11.360000000000001</v>
      </c>
      <c r="AC29" s="61" t="str">
        <f t="shared" si="12"/>
        <v>VPC</v>
      </c>
      <c r="AD29" s="54">
        <f>'[2]M3  final'!E26</f>
        <v>13.875</v>
      </c>
      <c r="AE29" s="54" t="str">
        <f>IF('[2]M3  final'!F26="","",'[2]M3  final'!F26)</f>
        <v/>
      </c>
      <c r="AF29" s="56">
        <f t="shared" si="13"/>
        <v>13.875</v>
      </c>
      <c r="AG29" s="56" t="str">
        <f t="shared" si="14"/>
        <v/>
      </c>
      <c r="AH29" s="57">
        <f>'[2]M3  final'!H26</f>
        <v>10.5</v>
      </c>
      <c r="AI29" s="54" t="str">
        <f>IF('[2]M3  final'!I26="","",'[2]M3  final'!I26)</f>
        <v/>
      </c>
      <c r="AJ29" s="56">
        <f t="shared" si="15"/>
        <v>10.5</v>
      </c>
      <c r="AK29" s="56" t="str">
        <f t="shared" si="16"/>
        <v/>
      </c>
      <c r="AL29" s="56">
        <f t="shared" si="17"/>
        <v>12.1875</v>
      </c>
      <c r="AM29" s="61" t="str">
        <f t="shared" si="18"/>
        <v>V</v>
      </c>
      <c r="AN29" s="54">
        <f>'[2]M4 final'!E26</f>
        <v>16</v>
      </c>
      <c r="AO29" s="54" t="str">
        <f>IF('[2]M4 final'!F26="","",'[2]M4 final'!F26)</f>
        <v/>
      </c>
      <c r="AP29" s="56">
        <f t="shared" si="19"/>
        <v>16</v>
      </c>
      <c r="AQ29" s="56" t="str">
        <f t="shared" si="20"/>
        <v/>
      </c>
      <c r="AR29" s="57">
        <f>'[2]M4 final'!H26</f>
        <v>14.5</v>
      </c>
      <c r="AS29" s="57" t="str">
        <f>IF('[2]M4 final'!I26="","",'[2]M4 final'!I26)</f>
        <v/>
      </c>
      <c r="AT29" s="56">
        <f t="shared" si="21"/>
        <v>14.5</v>
      </c>
      <c r="AU29" s="56" t="str">
        <f t="shared" si="22"/>
        <v/>
      </c>
      <c r="AV29" s="56">
        <f>'[2]M4 final'!K26</f>
        <v>15.34</v>
      </c>
      <c r="AW29" s="61" t="str">
        <f t="shared" si="23"/>
        <v>V</v>
      </c>
      <c r="AX29" s="54">
        <f>'[2]M5 FINAL'!D22</f>
        <v>10</v>
      </c>
      <c r="AY29" s="62" t="str">
        <f>IF('[2]M5 FINAL'!E22="","",'[2]M5 FINAL'!E22)</f>
        <v/>
      </c>
      <c r="AZ29" s="54">
        <f t="shared" si="24"/>
        <v>10</v>
      </c>
      <c r="BA29" s="56" t="str">
        <f t="shared" si="25"/>
        <v/>
      </c>
      <c r="BB29" s="57">
        <f>'[2]M5 FINAL'!G22</f>
        <v>10</v>
      </c>
      <c r="BC29" s="57" t="str">
        <f>IF('[2]M5 FINAL'!H22="","",'[2]M5 FINAL'!H22)</f>
        <v/>
      </c>
      <c r="BD29" s="54">
        <f t="shared" si="26"/>
        <v>10</v>
      </c>
      <c r="BE29" s="56" t="str">
        <f t="shared" si="27"/>
        <v/>
      </c>
      <c r="BF29" s="57">
        <f>'[2]M5 FINAL'!J22</f>
        <v>16</v>
      </c>
      <c r="BG29" s="57" t="str">
        <f>IF('[2]M5 FINAL'!K22="","",'[2]M5 FINAL'!K22)</f>
        <v/>
      </c>
      <c r="BH29" s="54">
        <f t="shared" si="28"/>
        <v>16</v>
      </c>
      <c r="BI29" s="56" t="str">
        <f t="shared" si="29"/>
        <v/>
      </c>
      <c r="BJ29" s="57">
        <f>'[2]M5 FINAL'!M22</f>
        <v>12.040000000000001</v>
      </c>
      <c r="BK29" s="59" t="str">
        <f t="shared" si="30"/>
        <v>V</v>
      </c>
      <c r="BL29" s="63">
        <f>'[2]M6 final'!D25</f>
        <v>14.75</v>
      </c>
      <c r="BM29" s="63" t="str">
        <f>IF('[2]M6 final'!E25="","",'[2]M6 final'!E25)</f>
        <v/>
      </c>
      <c r="BN29" s="56">
        <f t="shared" si="31"/>
        <v>14.75</v>
      </c>
      <c r="BO29" s="56" t="str">
        <f t="shared" si="32"/>
        <v/>
      </c>
      <c r="BP29" s="54">
        <f>'[2]M6 final'!G25</f>
        <v>12</v>
      </c>
      <c r="BQ29" s="54" t="str">
        <f>IF('[2]M6 final'!H25="","",'[2]M6 final'!H25)</f>
        <v/>
      </c>
      <c r="BR29" s="56">
        <f t="shared" si="33"/>
        <v>12</v>
      </c>
      <c r="BS29" s="56" t="str">
        <f t="shared" si="34"/>
        <v/>
      </c>
      <c r="BT29" s="57">
        <f>'[2]M6 final'!J25</f>
        <v>13</v>
      </c>
      <c r="BU29" s="57" t="str">
        <f>IF('[2]M6 final'!K25="","",'[2]M6 final'!K25)</f>
        <v/>
      </c>
      <c r="BV29" s="56">
        <f t="shared" si="35"/>
        <v>13</v>
      </c>
      <c r="BW29" s="56" t="str">
        <f t="shared" si="36"/>
        <v/>
      </c>
      <c r="BX29" s="56">
        <f>'[2]M6 final'!M25</f>
        <v>13.125000000000002</v>
      </c>
      <c r="BY29" s="59" t="str">
        <f t="shared" si="37"/>
        <v>V</v>
      </c>
      <c r="BZ29" s="57">
        <f>'[2]M7 final'!D26</f>
        <v>9.5</v>
      </c>
      <c r="CA29" s="57">
        <f>IF('[2]M7 final'!E26="","",'[2]M7 final'!E26)</f>
        <v>12</v>
      </c>
      <c r="CB29" s="56">
        <f t="shared" si="38"/>
        <v>12</v>
      </c>
      <c r="CC29" s="56" t="str">
        <f t="shared" si="39"/>
        <v/>
      </c>
      <c r="CD29" s="57">
        <f>'[2]M7 final'!G26</f>
        <v>8.75</v>
      </c>
      <c r="CE29" s="57">
        <f>IF('[2]M7 final'!H26="","",'[2]M7 final'!H26)</f>
        <v>8</v>
      </c>
      <c r="CF29" s="56">
        <f t="shared" si="40"/>
        <v>8.75</v>
      </c>
      <c r="CG29" s="56" t="str">
        <f t="shared" si="41"/>
        <v/>
      </c>
      <c r="CH29" s="56">
        <f>'[2]M7 final'!J26</f>
        <v>10.57</v>
      </c>
      <c r="CI29" s="61" t="str">
        <f t="shared" si="42"/>
        <v>VPC</v>
      </c>
      <c r="CJ29" s="56">
        <f>'[2]M8 Final'!D25</f>
        <v>17</v>
      </c>
      <c r="CK29" s="56" t="str">
        <f>IF('[2]M8 Final'!E25="","",'[2]M8 Final'!E25)</f>
        <v/>
      </c>
      <c r="CL29" s="56">
        <f t="shared" si="43"/>
        <v>17</v>
      </c>
      <c r="CM29" s="56" t="str">
        <f t="shared" si="44"/>
        <v/>
      </c>
      <c r="CN29" s="57">
        <f>'[2]M8 Final'!G25</f>
        <v>14.375</v>
      </c>
      <c r="CO29" s="56" t="str">
        <f>IF('[2]M8 Final'!H25="","",'[2]M8 Final'!H25)</f>
        <v/>
      </c>
      <c r="CP29" s="56">
        <f t="shared" si="45"/>
        <v>14.375</v>
      </c>
      <c r="CQ29" s="56" t="str">
        <f t="shared" si="46"/>
        <v/>
      </c>
      <c r="CR29" s="56">
        <f>'[2]M8 Final'!J25</f>
        <v>15.6875</v>
      </c>
      <c r="CS29" s="61" t="str">
        <f t="shared" si="47"/>
        <v>V</v>
      </c>
      <c r="CT29" s="64">
        <f t="shared" si="48"/>
        <v>12.766875000000002</v>
      </c>
      <c r="CU29" s="65" t="str">
        <f t="shared" si="49"/>
        <v>Admis(e)</v>
      </c>
      <c r="CV29" s="53" t="str">
        <f t="shared" si="50"/>
        <v xml:space="preserve">BEIHAQI         </v>
      </c>
      <c r="CW29" s="66"/>
    </row>
    <row r="30" spans="2:101">
      <c r="B30" s="52">
        <v>17</v>
      </c>
      <c r="D30" s="53" t="s">
        <v>83</v>
      </c>
      <c r="E30" s="70" t="s">
        <v>84</v>
      </c>
      <c r="F30" s="54">
        <f>'[2]M1 final'!E28</f>
        <v>11.4</v>
      </c>
      <c r="G30" s="55" t="str">
        <f>IF('[2]M1 final'!F28="","",'[2]M1 final'!F28)</f>
        <v/>
      </c>
      <c r="H30" s="56">
        <f t="shared" si="0"/>
        <v>11.4</v>
      </c>
      <c r="I30" s="56" t="str">
        <f t="shared" si="1"/>
        <v/>
      </c>
      <c r="J30" s="57">
        <f>'[2]M1 final'!H28</f>
        <v>12.5</v>
      </c>
      <c r="K30" s="55" t="str">
        <f>IF('[2]M1 final'!I28="","",'[2]M1 final'!I28)</f>
        <v/>
      </c>
      <c r="L30" s="56">
        <f t="shared" si="2"/>
        <v>12.5</v>
      </c>
      <c r="M30" s="56" t="str">
        <f t="shared" si="3"/>
        <v/>
      </c>
      <c r="N30" s="57">
        <f>'[2]M1 final'!K28</f>
        <v>17.25</v>
      </c>
      <c r="O30" s="57" t="str">
        <f>IF('[2]M1 final'!L28="","",'[2]M1 final'!L28)</f>
        <v/>
      </c>
      <c r="P30" s="56">
        <f t="shared" si="4"/>
        <v>17.25</v>
      </c>
      <c r="Q30" s="56" t="str">
        <f t="shared" si="5"/>
        <v/>
      </c>
      <c r="R30" s="58">
        <f>'[2]M1 final'!N28</f>
        <v>13.275</v>
      </c>
      <c r="S30" s="59" t="str">
        <f>IF(AND(H30&gt;=6,L30&gt;=6,P30&gt;=6,R30&gt;=12),IF(AND(G30="",K30="",O30=""),"V","VAR"),IF(OR(H30&lt;6,L30&lt;6,P30&lt;6,R30&lt;8),"NV",IF($CU30="Admis(e)","VPC","NV")))</f>
        <v>V</v>
      </c>
      <c r="T30" s="57">
        <f>'[2]M2 final'!E27</f>
        <v>16.25</v>
      </c>
      <c r="U30" s="60" t="str">
        <f>IF('[2]M2 final'!F27="","",'[2]M2 final'!F27)</f>
        <v/>
      </c>
      <c r="V30" s="56">
        <f t="shared" si="7"/>
        <v>16.25</v>
      </c>
      <c r="W30" s="56" t="str">
        <f t="shared" si="8"/>
        <v/>
      </c>
      <c r="X30" s="56">
        <f>'[2]M2 final'!H27</f>
        <v>7.5</v>
      </c>
      <c r="Y30" s="60" t="str">
        <f>IF('[2]M2 final'!I27="","",'[2]M2 final'!I27)</f>
        <v/>
      </c>
      <c r="Z30" s="56">
        <f t="shared" si="9"/>
        <v>7.5</v>
      </c>
      <c r="AA30" s="56" t="str">
        <f t="shared" si="10"/>
        <v/>
      </c>
      <c r="AB30" s="56">
        <f t="shared" si="11"/>
        <v>12.400000000000002</v>
      </c>
      <c r="AC30" s="61" t="str">
        <f t="shared" si="12"/>
        <v>V</v>
      </c>
      <c r="AD30" s="54">
        <f>'[2]M3  final'!E27</f>
        <v>7.75</v>
      </c>
      <c r="AE30" s="54">
        <f>IF('[2]M3  final'!F27="","",'[2]M3  final'!F27)</f>
        <v>10.25</v>
      </c>
      <c r="AF30" s="56">
        <f t="shared" si="13"/>
        <v>10.25</v>
      </c>
      <c r="AG30" s="56" t="str">
        <f t="shared" si="14"/>
        <v/>
      </c>
      <c r="AH30" s="57">
        <f>'[2]M3  final'!H27</f>
        <v>9.5</v>
      </c>
      <c r="AI30" s="54">
        <f>IF('[2]M3  final'!I27="","",'[2]M3  final'!I27)</f>
        <v>12</v>
      </c>
      <c r="AJ30" s="56">
        <f t="shared" si="15"/>
        <v>12</v>
      </c>
      <c r="AK30" s="56" t="str">
        <f t="shared" si="16"/>
        <v/>
      </c>
      <c r="AL30" s="56">
        <f t="shared" si="17"/>
        <v>11.125</v>
      </c>
      <c r="AM30" s="61" t="str">
        <f t="shared" si="18"/>
        <v>VPC</v>
      </c>
      <c r="AN30" s="54">
        <f>'[2]M4 final'!E27</f>
        <v>12.25</v>
      </c>
      <c r="AO30" s="54" t="str">
        <f>IF('[2]M4 final'!F27="","",'[2]M4 final'!F27)</f>
        <v/>
      </c>
      <c r="AP30" s="56">
        <f t="shared" si="19"/>
        <v>12.25</v>
      </c>
      <c r="AQ30" s="56" t="str">
        <f t="shared" si="20"/>
        <v/>
      </c>
      <c r="AR30" s="57">
        <f>'[2]M4 final'!H27</f>
        <v>12</v>
      </c>
      <c r="AS30" s="57" t="str">
        <f>IF('[2]M4 final'!I27="","",'[2]M4 final'!I27)</f>
        <v/>
      </c>
      <c r="AT30" s="56">
        <f t="shared" si="21"/>
        <v>12</v>
      </c>
      <c r="AU30" s="56" t="str">
        <f t="shared" si="22"/>
        <v/>
      </c>
      <c r="AV30" s="56">
        <f>'[2]M4 final'!K27</f>
        <v>12.14</v>
      </c>
      <c r="AW30" s="61" t="str">
        <f t="shared" si="23"/>
        <v>V</v>
      </c>
      <c r="AX30" s="54">
        <f>'[2]M5 FINAL'!D23</f>
        <v>9.1999999999999993</v>
      </c>
      <c r="AY30" s="62">
        <f>IF('[2]M5 FINAL'!E23="","",'[2]M5 FINAL'!E23)</f>
        <v>10</v>
      </c>
      <c r="AZ30" s="54">
        <f t="shared" si="24"/>
        <v>10</v>
      </c>
      <c r="BA30" s="56" t="str">
        <f t="shared" si="25"/>
        <v/>
      </c>
      <c r="BB30" s="57">
        <f>'[2]M5 FINAL'!G23</f>
        <v>11</v>
      </c>
      <c r="BC30" s="57">
        <f>IF('[2]M5 FINAL'!H23="","",'[2]M5 FINAL'!H23)</f>
        <v>10</v>
      </c>
      <c r="BD30" s="54">
        <f t="shared" si="26"/>
        <v>11</v>
      </c>
      <c r="BE30" s="56" t="str">
        <f t="shared" si="27"/>
        <v/>
      </c>
      <c r="BF30" s="57">
        <f>'[2]M5 FINAL'!J23</f>
        <v>15.5</v>
      </c>
      <c r="BG30" s="57" t="str">
        <f>IF('[2]M5 FINAL'!K23="","",'[2]M5 FINAL'!K23)</f>
        <v/>
      </c>
      <c r="BH30" s="54">
        <f t="shared" si="28"/>
        <v>15.5</v>
      </c>
      <c r="BI30" s="56" t="str">
        <f t="shared" si="29"/>
        <v/>
      </c>
      <c r="BJ30" s="57">
        <f>'[2]M5 FINAL'!M23</f>
        <v>12.200000000000001</v>
      </c>
      <c r="BK30" s="59" t="str">
        <f t="shared" si="30"/>
        <v>VAR</v>
      </c>
      <c r="BL30" s="63">
        <f>'[2]M6 final'!D26</f>
        <v>16.5</v>
      </c>
      <c r="BM30" s="63" t="str">
        <f>IF('[2]M6 final'!E26="","",'[2]M6 final'!E26)</f>
        <v/>
      </c>
      <c r="BN30" s="56">
        <f t="shared" si="31"/>
        <v>16.5</v>
      </c>
      <c r="BO30" s="56" t="str">
        <f t="shared" si="32"/>
        <v/>
      </c>
      <c r="BP30" s="54">
        <f>'[2]M6 final'!G26</f>
        <v>11.5</v>
      </c>
      <c r="BQ30" s="54" t="str">
        <f>IF('[2]M6 final'!H26="","",'[2]M6 final'!H26)</f>
        <v/>
      </c>
      <c r="BR30" s="56">
        <f t="shared" si="33"/>
        <v>11.5</v>
      </c>
      <c r="BS30" s="56" t="str">
        <f t="shared" si="34"/>
        <v/>
      </c>
      <c r="BT30" s="57">
        <f>'[2]M6 final'!J26</f>
        <v>13</v>
      </c>
      <c r="BU30" s="57" t="str">
        <f>IF('[2]M6 final'!K26="","",'[2]M6 final'!K26)</f>
        <v/>
      </c>
      <c r="BV30" s="56">
        <f t="shared" si="35"/>
        <v>13</v>
      </c>
      <c r="BW30" s="56" t="str">
        <f t="shared" si="36"/>
        <v/>
      </c>
      <c r="BX30" s="56">
        <f>'[2]M6 final'!M26</f>
        <v>13.450000000000001</v>
      </c>
      <c r="BY30" s="59" t="str">
        <f t="shared" si="37"/>
        <v>V</v>
      </c>
      <c r="BZ30" s="57">
        <f>'[2]M7 final'!D27</f>
        <v>12.25</v>
      </c>
      <c r="CA30" s="57" t="str">
        <f>IF('[2]M7 final'!E27="","",'[2]M7 final'!E27)</f>
        <v/>
      </c>
      <c r="CB30" s="56">
        <f t="shared" si="38"/>
        <v>12.25</v>
      </c>
      <c r="CC30" s="56" t="str">
        <f t="shared" si="39"/>
        <v/>
      </c>
      <c r="CD30" s="57">
        <f>'[2]M7 final'!G27</f>
        <v>8.5</v>
      </c>
      <c r="CE30" s="57">
        <f>IF('[2]M7 final'!H27="","",'[2]M7 final'!H27)</f>
        <v>12</v>
      </c>
      <c r="CF30" s="56">
        <f t="shared" si="40"/>
        <v>12</v>
      </c>
      <c r="CG30" s="56" t="str">
        <f t="shared" si="41"/>
        <v/>
      </c>
      <c r="CH30" s="56">
        <f>'[2]M7 final'!J27</f>
        <v>12.14</v>
      </c>
      <c r="CI30" s="61" t="str">
        <f t="shared" si="42"/>
        <v>VAR</v>
      </c>
      <c r="CJ30" s="56">
        <f>'[2]M8 Final'!D26</f>
        <v>15</v>
      </c>
      <c r="CK30" s="56" t="str">
        <f>IF('[2]M8 Final'!E26="","",'[2]M8 Final'!E26)</f>
        <v/>
      </c>
      <c r="CL30" s="56">
        <f t="shared" si="43"/>
        <v>15</v>
      </c>
      <c r="CM30" s="56" t="str">
        <f t="shared" si="44"/>
        <v/>
      </c>
      <c r="CN30" s="57">
        <f>'[2]M8 Final'!G26</f>
        <v>14.375</v>
      </c>
      <c r="CO30" s="56" t="str">
        <f>IF('[2]M8 Final'!H26="","",'[2]M8 Final'!H26)</f>
        <v/>
      </c>
      <c r="CP30" s="56">
        <f t="shared" si="45"/>
        <v>14.375</v>
      </c>
      <c r="CQ30" s="56" t="str">
        <f t="shared" si="46"/>
        <v/>
      </c>
      <c r="CR30" s="56">
        <f>'[2]M8 Final'!J26</f>
        <v>14.6875</v>
      </c>
      <c r="CS30" s="61" t="str">
        <f t="shared" si="47"/>
        <v>V</v>
      </c>
      <c r="CT30" s="64">
        <f t="shared" si="48"/>
        <v>12.6771875</v>
      </c>
      <c r="CU30" s="65" t="str">
        <f t="shared" si="49"/>
        <v>Admis(e)</v>
      </c>
      <c r="CV30" s="53" t="str">
        <f t="shared" si="50"/>
        <v xml:space="preserve">BELASSAL  </v>
      </c>
      <c r="CW30" s="66"/>
    </row>
    <row r="31" spans="2:101">
      <c r="B31" s="52">
        <v>18</v>
      </c>
      <c r="D31" s="53" t="s">
        <v>85</v>
      </c>
      <c r="E31" s="53" t="s">
        <v>86</v>
      </c>
      <c r="F31" s="54">
        <f>'[2]M1 final'!E29</f>
        <v>7.1999999999999993</v>
      </c>
      <c r="G31" s="55">
        <f>IF('[2]M1 final'!F29="","",'[2]M1 final'!F29)</f>
        <v>10</v>
      </c>
      <c r="H31" s="56">
        <f t="shared" si="0"/>
        <v>10</v>
      </c>
      <c r="I31" s="56" t="str">
        <f t="shared" si="1"/>
        <v>AR</v>
      </c>
      <c r="J31" s="57">
        <f>'[2]M1 final'!H29</f>
        <v>11</v>
      </c>
      <c r="K31" s="55">
        <f>IF('[2]M1 final'!I29="","",'[2]M1 final'!I29)</f>
        <v>10</v>
      </c>
      <c r="L31" s="56">
        <f t="shared" si="2"/>
        <v>11</v>
      </c>
      <c r="M31" s="56" t="str">
        <f t="shared" si="3"/>
        <v>AR</v>
      </c>
      <c r="N31" s="57">
        <f>'[2]M1 final'!K29</f>
        <v>10.5</v>
      </c>
      <c r="O31" s="57">
        <f>IF('[2]M1 final'!L29="","",'[2]M1 final'!L29)</f>
        <v>5.5</v>
      </c>
      <c r="P31" s="56">
        <f t="shared" si="4"/>
        <v>10.5</v>
      </c>
      <c r="Q31" s="56" t="str">
        <f t="shared" si="5"/>
        <v>AR</v>
      </c>
      <c r="R31" s="58">
        <f>'[2]M1 final'!N29</f>
        <v>10.5</v>
      </c>
      <c r="S31" s="59" t="str">
        <f t="shared" ref="S31:S94" si="51">IF(AND(H31&gt;=6,L31&gt;=6,P31&gt;=6,R31&gt;=12),IF(AND(G31="",K31="",O31=""),"V","VAR"),IF(OR(H31&lt;6,L31&lt;6,P31&lt;6,R31&lt;8),"NV",IF($CU31="Admis(e)","VPC","NV")))</f>
        <v>NV</v>
      </c>
      <c r="T31" s="57">
        <f>'[2]M2 final'!E28</f>
        <v>5.25</v>
      </c>
      <c r="U31" s="60" t="str">
        <f>IF('[2]M2 final'!F28="","",'[2]M2 final'!F28)</f>
        <v/>
      </c>
      <c r="V31" s="56">
        <f t="shared" si="7"/>
        <v>5.25</v>
      </c>
      <c r="W31" s="56" t="str">
        <f t="shared" si="8"/>
        <v>AR</v>
      </c>
      <c r="X31" s="56">
        <f>'[2]M2 final'!H28</f>
        <v>2.25</v>
      </c>
      <c r="Y31" s="60" t="str">
        <f>IF('[2]M2 final'!I28="","",'[2]M2 final'!I28)</f>
        <v/>
      </c>
      <c r="Z31" s="56">
        <f t="shared" si="9"/>
        <v>2.25</v>
      </c>
      <c r="AA31" s="56" t="str">
        <f t="shared" si="10"/>
        <v>AR</v>
      </c>
      <c r="AB31" s="56">
        <f t="shared" si="11"/>
        <v>3.9300000000000006</v>
      </c>
      <c r="AC31" s="61" t="str">
        <f t="shared" si="12"/>
        <v>NV</v>
      </c>
      <c r="AD31" s="54">
        <f>'[2]M3  final'!E28</f>
        <v>5.625</v>
      </c>
      <c r="AE31" s="54">
        <f>IF('[2]M3  final'!F28="","",'[2]M3  final'!F28)</f>
        <v>7.5</v>
      </c>
      <c r="AF31" s="56">
        <f t="shared" si="13"/>
        <v>7.5</v>
      </c>
      <c r="AG31" s="56" t="str">
        <f t="shared" si="14"/>
        <v>AR</v>
      </c>
      <c r="AH31" s="57">
        <f>'[2]M3  final'!H28</f>
        <v>6.5</v>
      </c>
      <c r="AI31" s="54">
        <f>IF('[2]M3  final'!I28="","",'[2]M3  final'!I28)</f>
        <v>12</v>
      </c>
      <c r="AJ31" s="56">
        <f t="shared" si="15"/>
        <v>12</v>
      </c>
      <c r="AK31" s="56" t="str">
        <f t="shared" si="16"/>
        <v/>
      </c>
      <c r="AL31" s="56">
        <f t="shared" si="17"/>
        <v>9.75</v>
      </c>
      <c r="AM31" s="61" t="str">
        <f t="shared" si="18"/>
        <v>NV</v>
      </c>
      <c r="AN31" s="54">
        <f>'[2]M4 final'!E28</f>
        <v>9.375</v>
      </c>
      <c r="AO31" s="54">
        <f>IF('[2]M4 final'!F28="","",'[2]M4 final'!F28)</f>
        <v>12</v>
      </c>
      <c r="AP31" s="56">
        <f t="shared" si="19"/>
        <v>12</v>
      </c>
      <c r="AQ31" s="56" t="str">
        <f t="shared" si="20"/>
        <v/>
      </c>
      <c r="AR31" s="57">
        <f>'[2]M4 final'!H28</f>
        <v>8.75</v>
      </c>
      <c r="AS31" s="57">
        <f>IF('[2]M4 final'!I28="","",'[2]M4 final'!I28)</f>
        <v>8</v>
      </c>
      <c r="AT31" s="56">
        <f t="shared" si="21"/>
        <v>8.75</v>
      </c>
      <c r="AU31" s="56" t="str">
        <f t="shared" si="22"/>
        <v>AR</v>
      </c>
      <c r="AV31" s="56">
        <f>'[2]M4 final'!K28</f>
        <v>10.57</v>
      </c>
      <c r="AW31" s="61" t="str">
        <f t="shared" si="23"/>
        <v>NV</v>
      </c>
      <c r="AX31" s="54">
        <f>'[2]M5 FINAL'!D24</f>
        <v>7.1999999999999993</v>
      </c>
      <c r="AY31" s="62">
        <f>IF('[2]M5 FINAL'!E24="","",'[2]M5 FINAL'!E24)</f>
        <v>0</v>
      </c>
      <c r="AZ31" s="54">
        <f t="shared" si="24"/>
        <v>7.1999999999999993</v>
      </c>
      <c r="BA31" s="56" t="str">
        <f t="shared" si="25"/>
        <v>AR</v>
      </c>
      <c r="BB31" s="57">
        <f>'[2]M5 FINAL'!G24</f>
        <v>6.5</v>
      </c>
      <c r="BC31" s="57">
        <f>IF('[2]M5 FINAL'!H24="","",'[2]M5 FINAL'!H24)</f>
        <v>0</v>
      </c>
      <c r="BD31" s="54">
        <f t="shared" si="26"/>
        <v>6.5</v>
      </c>
      <c r="BE31" s="56" t="str">
        <f t="shared" si="27"/>
        <v>AR</v>
      </c>
      <c r="BF31" s="57">
        <f>'[2]M5 FINAL'!J24</f>
        <v>8.5</v>
      </c>
      <c r="BG31" s="57">
        <f>IF('[2]M5 FINAL'!K24="","",'[2]M5 FINAL'!K24)</f>
        <v>0</v>
      </c>
      <c r="BH31" s="54">
        <f t="shared" si="28"/>
        <v>8.5</v>
      </c>
      <c r="BI31" s="56" t="str">
        <f t="shared" si="29"/>
        <v>AR</v>
      </c>
      <c r="BJ31" s="57">
        <f>'[2]M5 FINAL'!M24</f>
        <v>7.4109999999999996</v>
      </c>
      <c r="BK31" s="59" t="str">
        <f t="shared" si="30"/>
        <v>NV</v>
      </c>
      <c r="BL31" s="63">
        <f>'[2]M6 final'!D27</f>
        <v>8</v>
      </c>
      <c r="BM31" s="63" t="str">
        <f>IF('[2]M6 final'!E27="","",'[2]M6 final'!E27)</f>
        <v/>
      </c>
      <c r="BN31" s="56">
        <f t="shared" si="31"/>
        <v>8</v>
      </c>
      <c r="BO31" s="56" t="str">
        <f t="shared" si="32"/>
        <v>AR</v>
      </c>
      <c r="BP31" s="54">
        <f>'[2]M6 final'!G27</f>
        <v>1.5</v>
      </c>
      <c r="BQ31" s="54" t="str">
        <f>IF('[2]M6 final'!H27="","",'[2]M6 final'!H27)</f>
        <v/>
      </c>
      <c r="BR31" s="56">
        <f t="shared" si="33"/>
        <v>1.5</v>
      </c>
      <c r="BS31" s="56" t="str">
        <f t="shared" si="34"/>
        <v>AR</v>
      </c>
      <c r="BT31" s="57">
        <f>'[2]M6 final'!J27</f>
        <v>6.5</v>
      </c>
      <c r="BU31" s="57" t="str">
        <f>IF('[2]M6 final'!K27="","",'[2]M6 final'!K27)</f>
        <v/>
      </c>
      <c r="BV31" s="56">
        <f t="shared" si="35"/>
        <v>6.5</v>
      </c>
      <c r="BW31" s="56" t="str">
        <f t="shared" si="36"/>
        <v>AR</v>
      </c>
      <c r="BX31" s="56">
        <f>'[2]M6 final'!M27</f>
        <v>4.95</v>
      </c>
      <c r="BY31" s="59" t="str">
        <f t="shared" si="37"/>
        <v>NV</v>
      </c>
      <c r="BZ31" s="57">
        <f>'[2]M7 final'!D28</f>
        <v>5.5</v>
      </c>
      <c r="CA31" s="57" t="str">
        <f>IF('[2]M7 final'!E28="","",'[2]M7 final'!E28)</f>
        <v/>
      </c>
      <c r="CB31" s="56">
        <f t="shared" si="38"/>
        <v>5.5</v>
      </c>
      <c r="CC31" s="56" t="str">
        <f t="shared" si="39"/>
        <v>AR</v>
      </c>
      <c r="CD31" s="57">
        <f>'[2]M7 final'!G28</f>
        <v>3</v>
      </c>
      <c r="CE31" s="57" t="str">
        <f>IF('[2]M7 final'!H28="","",'[2]M7 final'!H28)</f>
        <v/>
      </c>
      <c r="CF31" s="56">
        <f t="shared" si="40"/>
        <v>3</v>
      </c>
      <c r="CG31" s="56" t="str">
        <f t="shared" si="41"/>
        <v>AR</v>
      </c>
      <c r="CH31" s="56">
        <f>'[2]M7 final'!J28</f>
        <v>4.4000000000000004</v>
      </c>
      <c r="CI31" s="61" t="str">
        <f t="shared" si="42"/>
        <v>NV</v>
      </c>
      <c r="CJ31" s="56">
        <f>'[2]M8 Final'!D27</f>
        <v>8.5</v>
      </c>
      <c r="CK31" s="56">
        <f>IF('[2]M8 Final'!E27="","",'[2]M8 Final'!E27)</f>
        <v>0</v>
      </c>
      <c r="CL31" s="56">
        <f t="shared" si="43"/>
        <v>8.5</v>
      </c>
      <c r="CM31" s="56" t="str">
        <f t="shared" si="44"/>
        <v>AR</v>
      </c>
      <c r="CN31" s="57">
        <f>'[2]M8 Final'!G27</f>
        <v>5.5</v>
      </c>
      <c r="CO31" s="56">
        <f>IF('[2]M8 Final'!H27="","",'[2]M8 Final'!H27)</f>
        <v>0</v>
      </c>
      <c r="CP31" s="56">
        <f t="shared" si="45"/>
        <v>5.5</v>
      </c>
      <c r="CQ31" s="56" t="str">
        <f t="shared" si="46"/>
        <v>AR</v>
      </c>
      <c r="CR31" s="56">
        <f>'[2]M8 Final'!J27</f>
        <v>7</v>
      </c>
      <c r="CS31" s="61" t="str">
        <f t="shared" si="47"/>
        <v>NV</v>
      </c>
      <c r="CT31" s="64">
        <f t="shared" si="48"/>
        <v>7.3138750000000003</v>
      </c>
      <c r="CU31" s="65" t="str">
        <f t="shared" si="49"/>
        <v/>
      </c>
      <c r="CV31" s="53" t="str">
        <f t="shared" si="50"/>
        <v xml:space="preserve">BELHABCHI      </v>
      </c>
      <c r="CW31" s="66"/>
    </row>
    <row r="32" spans="2:101">
      <c r="B32" s="52">
        <v>19</v>
      </c>
      <c r="D32" s="53" t="s">
        <v>87</v>
      </c>
      <c r="E32" s="53" t="s">
        <v>88</v>
      </c>
      <c r="F32" s="54">
        <f>'[2]M1 final'!E30</f>
        <v>8.1000000000000014</v>
      </c>
      <c r="G32" s="55">
        <f>IF('[2]M1 final'!F30="","",'[2]M1 final'!F30)</f>
        <v>9</v>
      </c>
      <c r="H32" s="56">
        <f t="shared" si="0"/>
        <v>9</v>
      </c>
      <c r="I32" s="56" t="str">
        <f t="shared" si="1"/>
        <v>AR</v>
      </c>
      <c r="J32" s="57">
        <f>'[2]M1 final'!H30</f>
        <v>14.5</v>
      </c>
      <c r="K32" s="55" t="str">
        <f>IF('[2]M1 final'!I30="","",'[2]M1 final'!I30)</f>
        <v/>
      </c>
      <c r="L32" s="56">
        <f t="shared" si="2"/>
        <v>14.5</v>
      </c>
      <c r="M32" s="56" t="str">
        <f t="shared" si="3"/>
        <v/>
      </c>
      <c r="N32" s="57">
        <f>'[2]M1 final'!K30</f>
        <v>12.25</v>
      </c>
      <c r="O32" s="57" t="str">
        <f>IF('[2]M1 final'!L30="","",'[2]M1 final'!L30)</f>
        <v/>
      </c>
      <c r="P32" s="56">
        <f t="shared" si="4"/>
        <v>12.25</v>
      </c>
      <c r="Q32" s="56" t="str">
        <f t="shared" si="5"/>
        <v/>
      </c>
      <c r="R32" s="58">
        <f>'[2]M1 final'!N30</f>
        <v>11.875</v>
      </c>
      <c r="S32" s="59" t="str">
        <f t="shared" si="51"/>
        <v>NV</v>
      </c>
      <c r="T32" s="57">
        <f>'[2]M2 final'!E29</f>
        <v>11.25</v>
      </c>
      <c r="U32" s="60">
        <v>12</v>
      </c>
      <c r="V32" s="56">
        <f t="shared" si="7"/>
        <v>12</v>
      </c>
      <c r="W32" s="56" t="str">
        <f t="shared" si="8"/>
        <v/>
      </c>
      <c r="X32" s="56">
        <f>'[2]M2 final'!H29</f>
        <v>4.75</v>
      </c>
      <c r="Y32" s="60">
        <f>IF('[2]M2 final'!I29="","",'[2]M2 final'!I29)</f>
        <v>5.5</v>
      </c>
      <c r="Z32" s="56">
        <f t="shared" si="9"/>
        <v>5.5</v>
      </c>
      <c r="AA32" s="56" t="str">
        <f t="shared" si="10"/>
        <v>AR</v>
      </c>
      <c r="AB32" s="56">
        <f t="shared" si="11"/>
        <v>9.14</v>
      </c>
      <c r="AC32" s="61" t="str">
        <f t="shared" si="12"/>
        <v>NV</v>
      </c>
      <c r="AD32" s="54">
        <f>'[2]M3  final'!E29</f>
        <v>6.375</v>
      </c>
      <c r="AE32" s="54">
        <f>IF('[2]M3  final'!F29="","",'[2]M3  final'!F29)</f>
        <v>8.75</v>
      </c>
      <c r="AF32" s="56">
        <f t="shared" si="13"/>
        <v>8.75</v>
      </c>
      <c r="AG32" s="56" t="str">
        <f t="shared" si="14"/>
        <v>AR</v>
      </c>
      <c r="AH32" s="57">
        <f>'[2]M3  final'!H29</f>
        <v>12</v>
      </c>
      <c r="AI32" s="54" t="str">
        <f>IF('[2]M3  final'!I29="","",'[2]M3  final'!I29)</f>
        <v/>
      </c>
      <c r="AJ32" s="56">
        <f t="shared" si="15"/>
        <v>12</v>
      </c>
      <c r="AK32" s="56" t="str">
        <f t="shared" si="16"/>
        <v/>
      </c>
      <c r="AL32" s="56">
        <f t="shared" si="17"/>
        <v>10.375</v>
      </c>
      <c r="AM32" s="61" t="str">
        <f t="shared" si="18"/>
        <v>NV</v>
      </c>
      <c r="AN32" s="54">
        <f>'[2]M4 final'!E29</f>
        <v>7.875</v>
      </c>
      <c r="AO32" s="54">
        <f>IF('[2]M4 final'!F29="","",'[2]M4 final'!F29)</f>
        <v>12</v>
      </c>
      <c r="AP32" s="56">
        <f t="shared" si="19"/>
        <v>12</v>
      </c>
      <c r="AQ32" s="56" t="str">
        <f t="shared" si="20"/>
        <v/>
      </c>
      <c r="AR32" s="57">
        <f>'[2]M4 final'!H29</f>
        <v>6.75</v>
      </c>
      <c r="AS32" s="57">
        <f>IF('[2]M4 final'!I29="","",'[2]M4 final'!I29)</f>
        <v>8</v>
      </c>
      <c r="AT32" s="56">
        <f t="shared" si="21"/>
        <v>8</v>
      </c>
      <c r="AU32" s="56" t="str">
        <f t="shared" si="22"/>
        <v>AR</v>
      </c>
      <c r="AV32" s="56">
        <f>'[2]M4 final'!K29</f>
        <v>10.24</v>
      </c>
      <c r="AW32" s="61" t="str">
        <f t="shared" si="23"/>
        <v>NV</v>
      </c>
      <c r="AX32" s="54">
        <f>'[2]M5 FINAL'!D25</f>
        <v>11.6</v>
      </c>
      <c r="AY32" s="62" t="str">
        <f>IF('[2]M5 FINAL'!E25="","",'[2]M5 FINAL'!E25)</f>
        <v/>
      </c>
      <c r="AZ32" s="54">
        <f t="shared" si="24"/>
        <v>11.6</v>
      </c>
      <c r="BA32" s="56" t="str">
        <f t="shared" si="25"/>
        <v/>
      </c>
      <c r="BB32" s="57">
        <f>'[2]M5 FINAL'!G25</f>
        <v>13</v>
      </c>
      <c r="BC32" s="57" t="str">
        <f>IF('[2]M5 FINAL'!H25="","",'[2]M5 FINAL'!H25)</f>
        <v/>
      </c>
      <c r="BD32" s="54">
        <f t="shared" si="26"/>
        <v>13</v>
      </c>
      <c r="BE32" s="56" t="str">
        <f t="shared" si="27"/>
        <v/>
      </c>
      <c r="BF32" s="57">
        <f>'[2]M5 FINAL'!J25</f>
        <v>14</v>
      </c>
      <c r="BG32" s="57" t="str">
        <f>IF('[2]M5 FINAL'!K25="","",'[2]M5 FINAL'!K25)</f>
        <v/>
      </c>
      <c r="BH32" s="54">
        <f t="shared" si="28"/>
        <v>14</v>
      </c>
      <c r="BI32" s="56" t="str">
        <f t="shared" si="29"/>
        <v/>
      </c>
      <c r="BJ32" s="57">
        <f>'[2]M5 FINAL'!M25</f>
        <v>12.878</v>
      </c>
      <c r="BK32" s="59" t="str">
        <f t="shared" si="30"/>
        <v>V</v>
      </c>
      <c r="BL32" s="63">
        <f>'[2]M6 final'!D28</f>
        <v>12</v>
      </c>
      <c r="BM32" s="63" t="str">
        <f>IF('[2]M6 final'!E28="","",'[2]M6 final'!E28)</f>
        <v/>
      </c>
      <c r="BN32" s="56">
        <f t="shared" si="31"/>
        <v>12</v>
      </c>
      <c r="BO32" s="56" t="str">
        <f t="shared" si="32"/>
        <v/>
      </c>
      <c r="BP32" s="54">
        <f>'[2]M6 final'!G28</f>
        <v>13</v>
      </c>
      <c r="BQ32" s="54" t="str">
        <f>IF('[2]M6 final'!H28="","",'[2]M6 final'!H28)</f>
        <v/>
      </c>
      <c r="BR32" s="56">
        <f t="shared" si="33"/>
        <v>13</v>
      </c>
      <c r="BS32" s="56" t="str">
        <f t="shared" si="34"/>
        <v/>
      </c>
      <c r="BT32" s="57">
        <f>'[2]M6 final'!J28</f>
        <v>12</v>
      </c>
      <c r="BU32" s="57" t="str">
        <f>IF('[2]M6 final'!K28="","",'[2]M6 final'!K28)</f>
        <v/>
      </c>
      <c r="BV32" s="56">
        <f t="shared" si="35"/>
        <v>12</v>
      </c>
      <c r="BW32" s="56" t="str">
        <f t="shared" si="36"/>
        <v/>
      </c>
      <c r="BX32" s="56">
        <f>'[2]M6 final'!M28</f>
        <v>12.4</v>
      </c>
      <c r="BY32" s="59" t="str">
        <f t="shared" si="37"/>
        <v>V</v>
      </c>
      <c r="BZ32" s="57">
        <f>'[2]M7 final'!D29</f>
        <v>13</v>
      </c>
      <c r="CA32" s="57" t="str">
        <f>IF('[2]M7 final'!E29="","",'[2]M7 final'!E29)</f>
        <v/>
      </c>
      <c r="CB32" s="56">
        <f t="shared" si="38"/>
        <v>13</v>
      </c>
      <c r="CC32" s="56" t="str">
        <f t="shared" si="39"/>
        <v/>
      </c>
      <c r="CD32" s="57">
        <f>'[2]M7 final'!G29</f>
        <v>11</v>
      </c>
      <c r="CE32" s="57" t="str">
        <f>IF('[2]M7 final'!H29="","",'[2]M7 final'!H29)</f>
        <v/>
      </c>
      <c r="CF32" s="56">
        <f t="shared" si="40"/>
        <v>11</v>
      </c>
      <c r="CG32" s="56" t="str">
        <f t="shared" si="41"/>
        <v/>
      </c>
      <c r="CH32" s="56">
        <f>'[2]M7 final'!J29</f>
        <v>12.120000000000001</v>
      </c>
      <c r="CI32" s="61" t="str">
        <f t="shared" si="42"/>
        <v>V</v>
      </c>
      <c r="CJ32" s="56">
        <f>'[2]M8 Final'!D28</f>
        <v>13.25</v>
      </c>
      <c r="CK32" s="56" t="str">
        <f>IF('[2]M8 Final'!E28="","",'[2]M8 Final'!E28)</f>
        <v/>
      </c>
      <c r="CL32" s="56">
        <f t="shared" si="43"/>
        <v>13.25</v>
      </c>
      <c r="CM32" s="56" t="str">
        <f t="shared" si="44"/>
        <v/>
      </c>
      <c r="CN32" s="57">
        <f>'[2]M8 Final'!G28</f>
        <v>13.375</v>
      </c>
      <c r="CO32" s="56" t="str">
        <f>IF('[2]M8 Final'!H28="","",'[2]M8 Final'!H28)</f>
        <v/>
      </c>
      <c r="CP32" s="56">
        <f t="shared" si="45"/>
        <v>13.375</v>
      </c>
      <c r="CQ32" s="56" t="str">
        <f t="shared" si="46"/>
        <v/>
      </c>
      <c r="CR32" s="56">
        <f>'[2]M8 Final'!J28</f>
        <v>13.3125</v>
      </c>
      <c r="CS32" s="61" t="str">
        <f t="shared" si="47"/>
        <v>V</v>
      </c>
      <c r="CT32" s="64">
        <f t="shared" si="48"/>
        <v>11.542562500000001</v>
      </c>
      <c r="CU32" s="65" t="str">
        <f t="shared" si="49"/>
        <v/>
      </c>
      <c r="CV32" s="53" t="str">
        <f t="shared" si="50"/>
        <v xml:space="preserve">BELHAMRI    </v>
      </c>
      <c r="CW32" s="66"/>
    </row>
    <row r="33" spans="2:101">
      <c r="B33" s="52">
        <v>20</v>
      </c>
      <c r="D33" s="53" t="s">
        <v>89</v>
      </c>
      <c r="E33" s="53" t="s">
        <v>90</v>
      </c>
      <c r="F33" s="54">
        <f>'[2]M1 final'!E31</f>
        <v>11.600000000000001</v>
      </c>
      <c r="G33" s="55">
        <f>IF('[2]M1 final'!F31="","",'[2]M1 final'!F31)</f>
        <v>6</v>
      </c>
      <c r="H33" s="56">
        <f t="shared" si="0"/>
        <v>11.600000000000001</v>
      </c>
      <c r="I33" s="56" t="str">
        <f t="shared" si="1"/>
        <v/>
      </c>
      <c r="J33" s="57">
        <f>'[2]M1 final'!H31</f>
        <v>12</v>
      </c>
      <c r="K33" s="55" t="str">
        <f>IF('[2]M1 final'!I31="","",'[2]M1 final'!I31)</f>
        <v/>
      </c>
      <c r="L33" s="56">
        <f t="shared" si="2"/>
        <v>12</v>
      </c>
      <c r="M33" s="56" t="str">
        <f t="shared" si="3"/>
        <v/>
      </c>
      <c r="N33" s="57">
        <f>'[2]M1 final'!K31</f>
        <v>9.75</v>
      </c>
      <c r="O33" s="57">
        <f>IF('[2]M1 final'!L31="","",'[2]M1 final'!L31)</f>
        <v>12</v>
      </c>
      <c r="P33" s="56">
        <f t="shared" si="4"/>
        <v>12</v>
      </c>
      <c r="Q33" s="56" t="str">
        <f t="shared" si="5"/>
        <v/>
      </c>
      <c r="R33" s="58">
        <f>'[2]M1 final'!N31</f>
        <v>11.850000000000001</v>
      </c>
      <c r="S33" s="59" t="str">
        <f t="shared" si="51"/>
        <v>VPC</v>
      </c>
      <c r="T33" s="57">
        <f>'[2]M2 final'!E30</f>
        <v>10.5</v>
      </c>
      <c r="U33" s="60">
        <v>12</v>
      </c>
      <c r="V33" s="56">
        <f t="shared" si="7"/>
        <v>12</v>
      </c>
      <c r="W33" s="56" t="str">
        <f t="shared" si="8"/>
        <v/>
      </c>
      <c r="X33" s="56">
        <f>'[2]M2 final'!H30</f>
        <v>7</v>
      </c>
      <c r="Y33" s="60">
        <f>IF('[2]M2 final'!I30="","",'[2]M2 final'!I30)</f>
        <v>5</v>
      </c>
      <c r="Z33" s="56">
        <f t="shared" si="9"/>
        <v>7</v>
      </c>
      <c r="AA33" s="56" t="str">
        <f t="shared" si="10"/>
        <v/>
      </c>
      <c r="AB33" s="56">
        <f t="shared" si="11"/>
        <v>9.8000000000000007</v>
      </c>
      <c r="AC33" s="61" t="str">
        <f t="shared" si="12"/>
        <v>VPC</v>
      </c>
      <c r="AD33" s="54">
        <f>'[2]M3  final'!E30</f>
        <v>10.25</v>
      </c>
      <c r="AE33" s="54" t="str">
        <f>IF('[2]M3  final'!F30="","",'[2]M3  final'!F30)</f>
        <v/>
      </c>
      <c r="AF33" s="56">
        <f t="shared" si="13"/>
        <v>10.25</v>
      </c>
      <c r="AG33" s="56" t="str">
        <f t="shared" si="14"/>
        <v/>
      </c>
      <c r="AH33" s="57">
        <f>'[2]M3  final'!H30</f>
        <v>13.75</v>
      </c>
      <c r="AI33" s="54" t="str">
        <f>IF('[2]M3  final'!I30="","",'[2]M3  final'!I30)</f>
        <v/>
      </c>
      <c r="AJ33" s="56">
        <f t="shared" si="15"/>
        <v>13.75</v>
      </c>
      <c r="AK33" s="56" t="str">
        <f t="shared" si="16"/>
        <v/>
      </c>
      <c r="AL33" s="56">
        <f t="shared" si="17"/>
        <v>12</v>
      </c>
      <c r="AM33" s="61" t="str">
        <f t="shared" si="18"/>
        <v>V</v>
      </c>
      <c r="AN33" s="54">
        <f>'[2]M4 final'!E30</f>
        <v>14.75</v>
      </c>
      <c r="AO33" s="54" t="str">
        <f>IF('[2]M4 final'!F30="","",'[2]M4 final'!F30)</f>
        <v/>
      </c>
      <c r="AP33" s="56">
        <f t="shared" si="19"/>
        <v>14.75</v>
      </c>
      <c r="AQ33" s="56" t="str">
        <f t="shared" si="20"/>
        <v/>
      </c>
      <c r="AR33" s="57">
        <f>'[2]M4 final'!H30</f>
        <v>16</v>
      </c>
      <c r="AS33" s="57" t="str">
        <f>IF('[2]M4 final'!I30="","",'[2]M4 final'!I30)</f>
        <v/>
      </c>
      <c r="AT33" s="56">
        <f t="shared" si="21"/>
        <v>16</v>
      </c>
      <c r="AU33" s="56" t="str">
        <f t="shared" si="22"/>
        <v/>
      </c>
      <c r="AV33" s="56">
        <f>'[2]M4 final'!K30</f>
        <v>15.3</v>
      </c>
      <c r="AW33" s="61" t="str">
        <f t="shared" si="23"/>
        <v>V</v>
      </c>
      <c r="AX33" s="54">
        <f>'[2]M5 FINAL'!D26</f>
        <v>8.8000000000000007</v>
      </c>
      <c r="AY33" s="62">
        <f>IF('[2]M5 FINAL'!E26="","",'[2]M5 FINAL'!E26)</f>
        <v>6</v>
      </c>
      <c r="AZ33" s="54">
        <f t="shared" si="24"/>
        <v>8.8000000000000007</v>
      </c>
      <c r="BA33" s="56" t="str">
        <f t="shared" si="25"/>
        <v/>
      </c>
      <c r="BB33" s="57">
        <f>'[2]M5 FINAL'!G26</f>
        <v>12.5</v>
      </c>
      <c r="BC33" s="57" t="str">
        <f>IF('[2]M5 FINAL'!H26="","",'[2]M5 FINAL'!H26)</f>
        <v/>
      </c>
      <c r="BD33" s="54">
        <f t="shared" si="26"/>
        <v>12.5</v>
      </c>
      <c r="BE33" s="56" t="str">
        <f t="shared" si="27"/>
        <v/>
      </c>
      <c r="BF33" s="57">
        <f>'[2]M5 FINAL'!J26</f>
        <v>12</v>
      </c>
      <c r="BG33" s="57" t="str">
        <f>IF('[2]M5 FINAL'!K26="","",'[2]M5 FINAL'!K26)</f>
        <v/>
      </c>
      <c r="BH33" s="54">
        <f t="shared" si="28"/>
        <v>12</v>
      </c>
      <c r="BI33" s="56" t="str">
        <f t="shared" si="29"/>
        <v/>
      </c>
      <c r="BJ33" s="57">
        <f>'[2]M5 FINAL'!M26</f>
        <v>11.109</v>
      </c>
      <c r="BK33" s="59" t="str">
        <f t="shared" si="30"/>
        <v>VPC</v>
      </c>
      <c r="BL33" s="63">
        <f>'[2]M6 final'!D29</f>
        <v>12</v>
      </c>
      <c r="BM33" s="63" t="str">
        <f>IF('[2]M6 final'!E29="","",'[2]M6 final'!E29)</f>
        <v/>
      </c>
      <c r="BN33" s="56">
        <f t="shared" si="31"/>
        <v>12</v>
      </c>
      <c r="BO33" s="56" t="str">
        <f t="shared" si="32"/>
        <v/>
      </c>
      <c r="BP33" s="54">
        <f>'[2]M6 final'!G29</f>
        <v>9.25</v>
      </c>
      <c r="BQ33" s="54">
        <f>IF('[2]M6 final'!H29="","",'[2]M6 final'!H29)</f>
        <v>10</v>
      </c>
      <c r="BR33" s="56">
        <f t="shared" si="33"/>
        <v>10</v>
      </c>
      <c r="BS33" s="56" t="str">
        <f t="shared" si="34"/>
        <v/>
      </c>
      <c r="BT33" s="57">
        <f>'[2]M6 final'!J29</f>
        <v>11.5</v>
      </c>
      <c r="BU33" s="57">
        <f>IF('[2]M6 final'!K29="","",'[2]M6 final'!K29)</f>
        <v>11</v>
      </c>
      <c r="BV33" s="56">
        <f t="shared" si="35"/>
        <v>11.5</v>
      </c>
      <c r="BW33" s="56" t="str">
        <f t="shared" si="36"/>
        <v/>
      </c>
      <c r="BX33" s="56">
        <f>'[2]M6 final'!M29</f>
        <v>11.049999999999999</v>
      </c>
      <c r="BY33" s="59" t="str">
        <f>IF(AND(BN33&gt;=6,BR33&gt;=6,BV33&gt;=6,BX33&gt;=12),IF(AND(BM33="",BQ33="",BU33=""),"V","VAR"),IF(OR(BN33&lt;6,BR33&lt;6,BV33&lt;6,BX33&lt;8),"NV",IF($CU33="Admis(e)","VPC","NV")))</f>
        <v>VPC</v>
      </c>
      <c r="BZ33" s="57">
        <f>'[2]M7 final'!D30</f>
        <v>13</v>
      </c>
      <c r="CA33" s="57" t="str">
        <f>IF('[2]M7 final'!E30="","",'[2]M7 final'!E30)</f>
        <v/>
      </c>
      <c r="CB33" s="56">
        <f t="shared" si="38"/>
        <v>13</v>
      </c>
      <c r="CC33" s="56" t="str">
        <f t="shared" si="39"/>
        <v/>
      </c>
      <c r="CD33" s="57">
        <f>'[2]M7 final'!G30</f>
        <v>15</v>
      </c>
      <c r="CE33" s="57" t="str">
        <f>IF('[2]M7 final'!H30="","",'[2]M7 final'!H30)</f>
        <v/>
      </c>
      <c r="CF33" s="56">
        <f t="shared" si="40"/>
        <v>15</v>
      </c>
      <c r="CG33" s="56" t="str">
        <f t="shared" si="41"/>
        <v/>
      </c>
      <c r="CH33" s="56">
        <f>'[2]M7 final'!J30</f>
        <v>13.88</v>
      </c>
      <c r="CI33" s="61" t="str">
        <f t="shared" si="42"/>
        <v>V</v>
      </c>
      <c r="CJ33" s="56">
        <f>'[2]M8 Final'!D29</f>
        <v>16.5</v>
      </c>
      <c r="CK33" s="56" t="str">
        <f>IF('[2]M8 Final'!E29="","",'[2]M8 Final'!E29)</f>
        <v/>
      </c>
      <c r="CL33" s="56">
        <f t="shared" si="43"/>
        <v>16.5</v>
      </c>
      <c r="CM33" s="56" t="str">
        <f t="shared" si="44"/>
        <v/>
      </c>
      <c r="CN33" s="57">
        <f>'[2]M8 Final'!G29</f>
        <v>11.75</v>
      </c>
      <c r="CO33" s="56" t="str">
        <f>IF('[2]M8 Final'!H29="","",'[2]M8 Final'!H29)</f>
        <v/>
      </c>
      <c r="CP33" s="56">
        <f t="shared" si="45"/>
        <v>11.75</v>
      </c>
      <c r="CQ33" s="56" t="str">
        <f t="shared" si="46"/>
        <v/>
      </c>
      <c r="CR33" s="56">
        <f>'[2]M8 Final'!J29</f>
        <v>14.125</v>
      </c>
      <c r="CS33" s="61" t="str">
        <f t="shared" si="47"/>
        <v>V</v>
      </c>
      <c r="CT33" s="64">
        <f t="shared" si="48"/>
        <v>12.389250000000001</v>
      </c>
      <c r="CU33" s="65" t="str">
        <f t="shared" si="49"/>
        <v>Admis(e)</v>
      </c>
      <c r="CV33" s="53" t="str">
        <f t="shared" si="50"/>
        <v xml:space="preserve">BELKARIA      </v>
      </c>
      <c r="CW33" s="66"/>
    </row>
    <row r="34" spans="2:101">
      <c r="B34" s="52">
        <v>21</v>
      </c>
      <c r="D34" s="53" t="s">
        <v>91</v>
      </c>
      <c r="E34" s="53" t="s">
        <v>92</v>
      </c>
      <c r="F34" s="54">
        <f>'[2]M1 final'!E32</f>
        <v>14.1</v>
      </c>
      <c r="G34" s="55" t="str">
        <f>IF('[2]M1 final'!F32="","",'[2]M1 final'!F32)</f>
        <v/>
      </c>
      <c r="H34" s="56">
        <f t="shared" si="0"/>
        <v>14.1</v>
      </c>
      <c r="I34" s="56" t="str">
        <f t="shared" si="1"/>
        <v/>
      </c>
      <c r="J34" s="57">
        <f>'[2]M1 final'!H32</f>
        <v>10</v>
      </c>
      <c r="K34" s="55" t="str">
        <f>IF('[2]M1 final'!I32="","",'[2]M1 final'!I32)</f>
        <v/>
      </c>
      <c r="L34" s="56">
        <f t="shared" si="2"/>
        <v>10</v>
      </c>
      <c r="M34" s="56" t="str">
        <f t="shared" si="3"/>
        <v/>
      </c>
      <c r="N34" s="57">
        <f>'[2]M1 final'!K32</f>
        <v>13.5</v>
      </c>
      <c r="O34" s="57" t="str">
        <f>IF('[2]M1 final'!L32="","",'[2]M1 final'!L32)</f>
        <v/>
      </c>
      <c r="P34" s="56">
        <f t="shared" si="4"/>
        <v>13.5</v>
      </c>
      <c r="Q34" s="56" t="str">
        <f t="shared" si="5"/>
        <v/>
      </c>
      <c r="R34" s="58">
        <f>'[2]M1 final'!N32</f>
        <v>12.4125</v>
      </c>
      <c r="S34" s="59" t="str">
        <f t="shared" si="51"/>
        <v>V</v>
      </c>
      <c r="T34" s="57">
        <f>'[2]M2 final'!E31</f>
        <v>12.25</v>
      </c>
      <c r="U34" s="60" t="str">
        <f>IF('[2]M2 final'!F31="","",'[2]M2 final'!F31)</f>
        <v/>
      </c>
      <c r="V34" s="56">
        <f t="shared" si="7"/>
        <v>12.25</v>
      </c>
      <c r="W34" s="56" t="str">
        <f t="shared" si="8"/>
        <v/>
      </c>
      <c r="X34" s="56">
        <f>'[2]M2 final'!H31</f>
        <v>10.5</v>
      </c>
      <c r="Y34" s="60">
        <f>IF('[2]M2 final'!I31="","",'[2]M2 final'!I31)</f>
        <v>8.5</v>
      </c>
      <c r="Z34" s="56">
        <f t="shared" si="9"/>
        <v>10.5</v>
      </c>
      <c r="AA34" s="56" t="str">
        <f t="shared" si="10"/>
        <v/>
      </c>
      <c r="AB34" s="56">
        <f t="shared" si="11"/>
        <v>11.48</v>
      </c>
      <c r="AC34" s="61" t="str">
        <f t="shared" si="12"/>
        <v>VPC</v>
      </c>
      <c r="AD34" s="54">
        <f>'[2]M3  final'!E31</f>
        <v>17.375</v>
      </c>
      <c r="AE34" s="54" t="str">
        <f>IF('[2]M3  final'!F31="","",'[2]M3  final'!F31)</f>
        <v/>
      </c>
      <c r="AF34" s="56">
        <f t="shared" si="13"/>
        <v>17.375</v>
      </c>
      <c r="AG34" s="56" t="str">
        <f t="shared" si="14"/>
        <v/>
      </c>
      <c r="AH34" s="57">
        <f>'[2]M3  final'!H31</f>
        <v>16</v>
      </c>
      <c r="AI34" s="54" t="str">
        <f>IF('[2]M3  final'!I31="","",'[2]M3  final'!I31)</f>
        <v/>
      </c>
      <c r="AJ34" s="56">
        <f t="shared" si="15"/>
        <v>16</v>
      </c>
      <c r="AK34" s="56" t="str">
        <f t="shared" si="16"/>
        <v/>
      </c>
      <c r="AL34" s="56">
        <f t="shared" si="17"/>
        <v>16.6875</v>
      </c>
      <c r="AM34" s="61" t="str">
        <f t="shared" si="18"/>
        <v>V</v>
      </c>
      <c r="AN34" s="54">
        <f>'[2]M4 final'!E31</f>
        <v>16</v>
      </c>
      <c r="AO34" s="54" t="str">
        <f>IF('[2]M4 final'!F31="","",'[2]M4 final'!F31)</f>
        <v/>
      </c>
      <c r="AP34" s="56">
        <f t="shared" si="19"/>
        <v>16</v>
      </c>
      <c r="AQ34" s="56" t="str">
        <f t="shared" si="20"/>
        <v/>
      </c>
      <c r="AR34" s="57">
        <f>'[2]M4 final'!H31</f>
        <v>15.25</v>
      </c>
      <c r="AS34" s="57" t="str">
        <f>IF('[2]M4 final'!I31="","",'[2]M4 final'!I31)</f>
        <v/>
      </c>
      <c r="AT34" s="56">
        <f t="shared" si="21"/>
        <v>15.25</v>
      </c>
      <c r="AU34" s="56" t="str">
        <f t="shared" si="22"/>
        <v/>
      </c>
      <c r="AV34" s="56">
        <f>'[2]M4 final'!K31</f>
        <v>15.670000000000002</v>
      </c>
      <c r="AW34" s="61" t="str">
        <f t="shared" si="23"/>
        <v>V</v>
      </c>
      <c r="AX34" s="54">
        <f>'[2]M5 FINAL'!D27</f>
        <v>12.399999999999999</v>
      </c>
      <c r="AY34" s="62" t="str">
        <f>IF('[2]M5 FINAL'!E27="","",'[2]M5 FINAL'!E27)</f>
        <v/>
      </c>
      <c r="AZ34" s="54">
        <f t="shared" si="24"/>
        <v>12.399999999999999</v>
      </c>
      <c r="BA34" s="56" t="str">
        <f t="shared" si="25"/>
        <v/>
      </c>
      <c r="BB34" s="57">
        <f>'[2]M5 FINAL'!G27</f>
        <v>10</v>
      </c>
      <c r="BC34" s="57">
        <f>IF('[2]M5 FINAL'!H27="","",'[2]M5 FINAL'!H27)</f>
        <v>0</v>
      </c>
      <c r="BD34" s="54">
        <f t="shared" si="26"/>
        <v>10</v>
      </c>
      <c r="BE34" s="56" t="str">
        <f t="shared" si="27"/>
        <v/>
      </c>
      <c r="BF34" s="57">
        <f>'[2]M5 FINAL'!J27</f>
        <v>12</v>
      </c>
      <c r="BG34" s="57" t="str">
        <f>IF('[2]M5 FINAL'!K27="","",'[2]M5 FINAL'!K27)</f>
        <v/>
      </c>
      <c r="BH34" s="54">
        <f t="shared" si="28"/>
        <v>12</v>
      </c>
      <c r="BI34" s="56" t="str">
        <f t="shared" si="29"/>
        <v/>
      </c>
      <c r="BJ34" s="57">
        <f>'[2]M5 FINAL'!M27</f>
        <v>11.472</v>
      </c>
      <c r="BK34" s="59" t="str">
        <f t="shared" si="30"/>
        <v>VPC</v>
      </c>
      <c r="BL34" s="63">
        <f>'[2]M6 final'!D30</f>
        <v>16</v>
      </c>
      <c r="BM34" s="63" t="str">
        <f>IF('[2]M6 final'!E30="","",'[2]M6 final'!E30)</f>
        <v/>
      </c>
      <c r="BN34" s="56">
        <f t="shared" si="31"/>
        <v>16</v>
      </c>
      <c r="BO34" s="56" t="str">
        <f t="shared" si="32"/>
        <v/>
      </c>
      <c r="BP34" s="54">
        <f>'[2]M6 final'!G30</f>
        <v>11.75</v>
      </c>
      <c r="BQ34" s="54" t="str">
        <f>IF('[2]M6 final'!H30="","",'[2]M6 final'!H30)</f>
        <v/>
      </c>
      <c r="BR34" s="56">
        <f t="shared" si="33"/>
        <v>11.75</v>
      </c>
      <c r="BS34" s="56" t="str">
        <f t="shared" si="34"/>
        <v/>
      </c>
      <c r="BT34" s="57">
        <f>'[2]M6 final'!J30</f>
        <v>10.5</v>
      </c>
      <c r="BU34" s="57" t="str">
        <f>IF('[2]M6 final'!K30="","",'[2]M6 final'!K30)</f>
        <v/>
      </c>
      <c r="BV34" s="56">
        <f t="shared" si="35"/>
        <v>10.5</v>
      </c>
      <c r="BW34" s="56" t="str">
        <f t="shared" si="36"/>
        <v/>
      </c>
      <c r="BX34" s="56">
        <f>'[2]M6 final'!M30</f>
        <v>12.65</v>
      </c>
      <c r="BY34" s="59" t="str">
        <f t="shared" si="37"/>
        <v>V</v>
      </c>
      <c r="BZ34" s="57">
        <f>'[2]M7 final'!D31</f>
        <v>13</v>
      </c>
      <c r="CA34" s="57" t="str">
        <f>IF('[2]M7 final'!E31="","",'[2]M7 final'!E31)</f>
        <v/>
      </c>
      <c r="CB34" s="56">
        <f t="shared" si="38"/>
        <v>13</v>
      </c>
      <c r="CC34" s="56" t="str">
        <f t="shared" si="39"/>
        <v/>
      </c>
      <c r="CD34" s="57">
        <f>'[2]M7 final'!G31</f>
        <v>12.5</v>
      </c>
      <c r="CE34" s="57" t="str">
        <f>IF('[2]M7 final'!H31="","",'[2]M7 final'!H31)</f>
        <v/>
      </c>
      <c r="CF34" s="56">
        <f t="shared" si="40"/>
        <v>12.5</v>
      </c>
      <c r="CG34" s="56" t="str">
        <f t="shared" si="41"/>
        <v/>
      </c>
      <c r="CH34" s="56">
        <f>'[2]M7 final'!J31</f>
        <v>12.780000000000001</v>
      </c>
      <c r="CI34" s="61" t="str">
        <f t="shared" si="42"/>
        <v>V</v>
      </c>
      <c r="CJ34" s="56">
        <f>'[2]M8 Final'!D30</f>
        <v>17.25</v>
      </c>
      <c r="CK34" s="56" t="str">
        <f>IF('[2]M8 Final'!E30="","",'[2]M8 Final'!E30)</f>
        <v/>
      </c>
      <c r="CL34" s="56">
        <f t="shared" si="43"/>
        <v>17.25</v>
      </c>
      <c r="CM34" s="56" t="str">
        <f t="shared" si="44"/>
        <v/>
      </c>
      <c r="CN34" s="57">
        <f>'[2]M8 Final'!G30</f>
        <v>13</v>
      </c>
      <c r="CO34" s="56" t="str">
        <f>IF('[2]M8 Final'!H30="","",'[2]M8 Final'!H30)</f>
        <v/>
      </c>
      <c r="CP34" s="56">
        <f t="shared" si="45"/>
        <v>13</v>
      </c>
      <c r="CQ34" s="56" t="str">
        <f t="shared" si="46"/>
        <v/>
      </c>
      <c r="CR34" s="56">
        <f>'[2]M8 Final'!J30</f>
        <v>15.125</v>
      </c>
      <c r="CS34" s="61" t="str">
        <f t="shared" si="47"/>
        <v>V</v>
      </c>
      <c r="CT34" s="64">
        <f t="shared" si="48"/>
        <v>13.534625</v>
      </c>
      <c r="CU34" s="65" t="str">
        <f t="shared" si="49"/>
        <v>Admis(e)</v>
      </c>
      <c r="CV34" s="53" t="str">
        <f t="shared" si="50"/>
        <v xml:space="preserve">BELKAS         </v>
      </c>
      <c r="CW34" s="66"/>
    </row>
    <row r="35" spans="2:101" s="68" customFormat="1">
      <c r="B35" s="52">
        <v>22</v>
      </c>
      <c r="D35" s="71" t="s">
        <v>93</v>
      </c>
      <c r="E35" s="71" t="s">
        <v>94</v>
      </c>
      <c r="F35" s="54">
        <f>'[2]M1 final'!E33</f>
        <v>13.8</v>
      </c>
      <c r="G35" s="55" t="str">
        <f>IF('[2]M1 final'!F33="","",'[2]M1 final'!F33)</f>
        <v/>
      </c>
      <c r="H35" s="56">
        <f t="shared" si="0"/>
        <v>13.8</v>
      </c>
      <c r="I35" s="56" t="str">
        <f t="shared" si="1"/>
        <v/>
      </c>
      <c r="J35" s="57">
        <f>'[2]M1 final'!H33</f>
        <v>12</v>
      </c>
      <c r="K35" s="55" t="str">
        <f>IF('[2]M1 final'!I33="","",'[2]M1 final'!I33)</f>
        <v/>
      </c>
      <c r="L35" s="56">
        <f t="shared" si="2"/>
        <v>12</v>
      </c>
      <c r="M35" s="56" t="str">
        <f t="shared" si="3"/>
        <v/>
      </c>
      <c r="N35" s="57">
        <f>'[2]M1 final'!K33</f>
        <v>8</v>
      </c>
      <c r="O35" s="57">
        <f>IF('[2]M1 final'!L33="","",'[2]M1 final'!L33)</f>
        <v>10</v>
      </c>
      <c r="P35" s="56">
        <f t="shared" si="4"/>
        <v>10</v>
      </c>
      <c r="Q35" s="56" t="str">
        <f t="shared" si="5"/>
        <v/>
      </c>
      <c r="R35" s="58">
        <f>'[2]M1 final'!N33</f>
        <v>12.175000000000001</v>
      </c>
      <c r="S35" s="59" t="str">
        <f t="shared" si="51"/>
        <v>VAR</v>
      </c>
      <c r="T35" s="57">
        <f>'[2]M2 final'!E32</f>
        <v>12</v>
      </c>
      <c r="U35" s="60" t="str">
        <f>IF('[2]M2 final'!F32="","",'[2]M2 final'!F32)</f>
        <v/>
      </c>
      <c r="V35" s="56">
        <f t="shared" si="7"/>
        <v>12</v>
      </c>
      <c r="W35" s="56" t="str">
        <f t="shared" si="8"/>
        <v/>
      </c>
      <c r="X35" s="56">
        <f>'[2]M2 final'!H32</f>
        <v>2.5</v>
      </c>
      <c r="Y35" s="60">
        <f>IF('[2]M2 final'!I32="","",'[2]M2 final'!I32)</f>
        <v>12</v>
      </c>
      <c r="Z35" s="56">
        <f t="shared" si="9"/>
        <v>12</v>
      </c>
      <c r="AA35" s="56" t="str">
        <f t="shared" si="10"/>
        <v/>
      </c>
      <c r="AB35" s="56">
        <f t="shared" si="11"/>
        <v>12</v>
      </c>
      <c r="AC35" s="61" t="str">
        <f t="shared" si="12"/>
        <v>VAR</v>
      </c>
      <c r="AD35" s="54">
        <f>'[2]M3  final'!E32</f>
        <v>8.25</v>
      </c>
      <c r="AE35" s="54">
        <f>IF('[2]M3  final'!F32="","",'[2]M3  final'!F32)</f>
        <v>12</v>
      </c>
      <c r="AF35" s="56">
        <f t="shared" si="13"/>
        <v>12</v>
      </c>
      <c r="AG35" s="56" t="str">
        <f t="shared" si="14"/>
        <v/>
      </c>
      <c r="AH35" s="57">
        <f>'[2]M3  final'!H32</f>
        <v>12</v>
      </c>
      <c r="AI35" s="54" t="str">
        <f>IF('[2]M3  final'!I32="","",'[2]M3  final'!I32)</f>
        <v/>
      </c>
      <c r="AJ35" s="56">
        <f t="shared" si="15"/>
        <v>12</v>
      </c>
      <c r="AK35" s="56" t="str">
        <f t="shared" si="16"/>
        <v/>
      </c>
      <c r="AL35" s="56">
        <f t="shared" si="17"/>
        <v>12</v>
      </c>
      <c r="AM35" s="61" t="str">
        <f t="shared" si="18"/>
        <v>VAR</v>
      </c>
      <c r="AN35" s="54">
        <f>'[2]M4 final'!E32</f>
        <v>12</v>
      </c>
      <c r="AO35" s="54" t="str">
        <f>IF('[2]M4 final'!F32="","",'[2]M4 final'!F32)</f>
        <v/>
      </c>
      <c r="AP35" s="56">
        <f t="shared" si="19"/>
        <v>12</v>
      </c>
      <c r="AQ35" s="56" t="str">
        <f t="shared" si="20"/>
        <v/>
      </c>
      <c r="AR35" s="57">
        <f>'[2]M4 final'!H32</f>
        <v>11.5</v>
      </c>
      <c r="AS35" s="57">
        <f>IF('[2]M4 final'!I32="","",'[2]M4 final'!I32)</f>
        <v>10</v>
      </c>
      <c r="AT35" s="56">
        <f t="shared" si="21"/>
        <v>11.5</v>
      </c>
      <c r="AU35" s="56" t="str">
        <f t="shared" si="22"/>
        <v/>
      </c>
      <c r="AV35" s="56">
        <f>'[2]M4 final'!K32</f>
        <v>11.780000000000001</v>
      </c>
      <c r="AW35" s="61" t="str">
        <f t="shared" si="23"/>
        <v>VPC</v>
      </c>
      <c r="AX35" s="54">
        <f>'[2]M5 FINAL'!D28</f>
        <v>7.6</v>
      </c>
      <c r="AY35" s="62">
        <f>IF('[2]M5 FINAL'!E28="","",'[2]M5 FINAL'!E28)</f>
        <v>12</v>
      </c>
      <c r="AZ35" s="54">
        <f t="shared" si="24"/>
        <v>12</v>
      </c>
      <c r="BA35" s="56" t="str">
        <f t="shared" si="25"/>
        <v/>
      </c>
      <c r="BB35" s="57">
        <f>'[2]M5 FINAL'!G28</f>
        <v>12</v>
      </c>
      <c r="BC35" s="57" t="str">
        <f>IF('[2]M5 FINAL'!H28="","",'[2]M5 FINAL'!H28)</f>
        <v/>
      </c>
      <c r="BD35" s="54">
        <f t="shared" si="26"/>
        <v>12</v>
      </c>
      <c r="BE35" s="56" t="str">
        <f t="shared" si="27"/>
        <v/>
      </c>
      <c r="BF35" s="57">
        <f>'[2]M5 FINAL'!J28</f>
        <v>14</v>
      </c>
      <c r="BG35" s="57" t="str">
        <f>IF('[2]M5 FINAL'!K28="","",'[2]M5 FINAL'!K28)</f>
        <v/>
      </c>
      <c r="BH35" s="54">
        <f t="shared" si="28"/>
        <v>14</v>
      </c>
      <c r="BI35" s="56" t="str">
        <f t="shared" si="29"/>
        <v/>
      </c>
      <c r="BJ35" s="57">
        <f>'[2]M5 FINAL'!M28</f>
        <v>12.68</v>
      </c>
      <c r="BK35" s="59" t="str">
        <f t="shared" si="30"/>
        <v>VAR</v>
      </c>
      <c r="BL35" s="63">
        <f>'[2]M6 final'!D31</f>
        <v>7.25</v>
      </c>
      <c r="BM35" s="63">
        <f>IF('[2]M6 final'!E31="","",'[2]M6 final'!E31)</f>
        <v>12</v>
      </c>
      <c r="BN35" s="56">
        <f t="shared" si="31"/>
        <v>12</v>
      </c>
      <c r="BO35" s="56" t="str">
        <f t="shared" si="32"/>
        <v/>
      </c>
      <c r="BP35" s="54">
        <f>'[2]M6 final'!G31</f>
        <v>6.25</v>
      </c>
      <c r="BQ35" s="54">
        <f>IF('[2]M6 final'!H31="","",'[2]M6 final'!H31)</f>
        <v>10</v>
      </c>
      <c r="BR35" s="56">
        <f t="shared" si="33"/>
        <v>10</v>
      </c>
      <c r="BS35" s="56" t="str">
        <f t="shared" si="34"/>
        <v/>
      </c>
      <c r="BT35" s="57">
        <f>'[2]M6 final'!J31</f>
        <v>11</v>
      </c>
      <c r="BU35" s="57">
        <f>IF('[2]M6 final'!K31="","",'[2]M6 final'!K31)</f>
        <v>11</v>
      </c>
      <c r="BV35" s="56">
        <f t="shared" si="35"/>
        <v>11</v>
      </c>
      <c r="BW35" s="56" t="str">
        <f t="shared" si="36"/>
        <v/>
      </c>
      <c r="BX35" s="56">
        <f>'[2]M6 final'!M31</f>
        <v>10.899999999999999</v>
      </c>
      <c r="BY35" s="59" t="str">
        <f t="shared" si="37"/>
        <v>VPC</v>
      </c>
      <c r="BZ35" s="57">
        <f>'[2]M7 final'!D32</f>
        <v>12</v>
      </c>
      <c r="CA35" s="57" t="str">
        <f>IF('[2]M7 final'!E32="","",'[2]M7 final'!E32)</f>
        <v/>
      </c>
      <c r="CB35" s="56">
        <f t="shared" si="38"/>
        <v>12</v>
      </c>
      <c r="CC35" s="56" t="str">
        <f t="shared" si="39"/>
        <v/>
      </c>
      <c r="CD35" s="57">
        <f>'[2]M7 final'!G32</f>
        <v>7</v>
      </c>
      <c r="CE35" s="57">
        <f>IF('[2]M7 final'!H32="","",'[2]M7 final'!H32)</f>
        <v>12</v>
      </c>
      <c r="CF35" s="56">
        <f t="shared" si="40"/>
        <v>12</v>
      </c>
      <c r="CG35" s="56" t="str">
        <f t="shared" si="41"/>
        <v/>
      </c>
      <c r="CH35" s="56">
        <f>'[2]M7 final'!J32</f>
        <v>12</v>
      </c>
      <c r="CI35" s="61" t="str">
        <f t="shared" si="42"/>
        <v>VAR</v>
      </c>
      <c r="CJ35" s="56">
        <f>'[2]M8 Final'!D31</f>
        <v>12</v>
      </c>
      <c r="CK35" s="56" t="str">
        <f>IF('[2]M8 Final'!E31="","",'[2]M8 Final'!E31)</f>
        <v/>
      </c>
      <c r="CL35" s="56">
        <f t="shared" si="43"/>
        <v>12</v>
      </c>
      <c r="CM35" s="56" t="str">
        <f t="shared" si="44"/>
        <v/>
      </c>
      <c r="CN35" s="57">
        <f>'[2]M8 Final'!G31</f>
        <v>14.125</v>
      </c>
      <c r="CO35" s="56" t="str">
        <f>IF('[2]M8 Final'!H31="","",'[2]M8 Final'!H31)</f>
        <v/>
      </c>
      <c r="CP35" s="56">
        <f t="shared" si="45"/>
        <v>14.125</v>
      </c>
      <c r="CQ35" s="56" t="str">
        <f t="shared" si="46"/>
        <v/>
      </c>
      <c r="CR35" s="56">
        <f>'[2]M8 Final'!J31</f>
        <v>13.0625</v>
      </c>
      <c r="CS35" s="61" t="str">
        <f t="shared" si="47"/>
        <v>V</v>
      </c>
      <c r="CT35" s="64">
        <f t="shared" si="48"/>
        <v>12.0746875</v>
      </c>
      <c r="CU35" s="65" t="str">
        <f t="shared" si="49"/>
        <v>Admis(e)</v>
      </c>
      <c r="CV35" s="53" t="str">
        <f t="shared" si="50"/>
        <v>BENABBASS</v>
      </c>
      <c r="CW35" s="66"/>
    </row>
    <row r="36" spans="2:101">
      <c r="B36" s="52">
        <v>23</v>
      </c>
      <c r="D36" s="53" t="s">
        <v>95</v>
      </c>
      <c r="E36" s="53" t="s">
        <v>96</v>
      </c>
      <c r="F36" s="54">
        <f>'[2]M1 final'!E34</f>
        <v>12.600000000000001</v>
      </c>
      <c r="G36" s="55" t="str">
        <f>IF('[2]M1 final'!F34="","",'[2]M1 final'!F34)</f>
        <v/>
      </c>
      <c r="H36" s="56">
        <f t="shared" si="0"/>
        <v>12.600000000000001</v>
      </c>
      <c r="I36" s="56" t="str">
        <f t="shared" si="1"/>
        <v/>
      </c>
      <c r="J36" s="57">
        <f>'[2]M1 final'!H34</f>
        <v>12</v>
      </c>
      <c r="K36" s="55" t="str">
        <f>IF('[2]M1 final'!I34="","",'[2]M1 final'!I34)</f>
        <v/>
      </c>
      <c r="L36" s="56">
        <f t="shared" si="2"/>
        <v>12</v>
      </c>
      <c r="M36" s="56" t="str">
        <f t="shared" si="3"/>
        <v/>
      </c>
      <c r="N36" s="57">
        <f>'[2]M1 final'!K34</f>
        <v>15.5</v>
      </c>
      <c r="O36" s="57" t="str">
        <f>IF('[2]M1 final'!L34="","",'[2]M1 final'!L34)</f>
        <v/>
      </c>
      <c r="P36" s="56">
        <f t="shared" si="4"/>
        <v>15.5</v>
      </c>
      <c r="Q36" s="56" t="str">
        <f t="shared" si="5"/>
        <v/>
      </c>
      <c r="R36" s="58">
        <f>'[2]M1 final'!N34</f>
        <v>13.100000000000001</v>
      </c>
      <c r="S36" s="59" t="str">
        <f t="shared" si="51"/>
        <v>V</v>
      </c>
      <c r="T36" s="57">
        <f>'[2]M2 final'!E33</f>
        <v>14.25</v>
      </c>
      <c r="U36" s="60" t="str">
        <f>IF('[2]M2 final'!F33="","",'[2]M2 final'!F33)</f>
        <v/>
      </c>
      <c r="V36" s="56">
        <f t="shared" si="7"/>
        <v>14.25</v>
      </c>
      <c r="W36" s="56" t="str">
        <f t="shared" si="8"/>
        <v/>
      </c>
      <c r="X36" s="56">
        <f>'[2]M2 final'!H33</f>
        <v>9.5</v>
      </c>
      <c r="Y36" s="60" t="str">
        <f>IF('[2]M2 final'!I33="","",'[2]M2 final'!I33)</f>
        <v/>
      </c>
      <c r="Z36" s="56">
        <f t="shared" si="9"/>
        <v>9.5</v>
      </c>
      <c r="AA36" s="56" t="str">
        <f t="shared" si="10"/>
        <v/>
      </c>
      <c r="AB36" s="56">
        <f t="shared" si="11"/>
        <v>12.16</v>
      </c>
      <c r="AC36" s="61" t="str">
        <f t="shared" si="12"/>
        <v>V</v>
      </c>
      <c r="AD36" s="54">
        <f>'[2]M3  final'!E33</f>
        <v>8.625</v>
      </c>
      <c r="AE36" s="54">
        <f>IF('[2]M3  final'!F33="","",'[2]M3  final'!F33)</f>
        <v>12</v>
      </c>
      <c r="AF36" s="56">
        <f t="shared" si="13"/>
        <v>12</v>
      </c>
      <c r="AG36" s="56" t="str">
        <f t="shared" si="14"/>
        <v/>
      </c>
      <c r="AH36" s="57">
        <f>'[2]M3  final'!H33</f>
        <v>11</v>
      </c>
      <c r="AI36" s="54">
        <f>IF('[2]M3  final'!I33="","",'[2]M3  final'!I33)</f>
        <v>12</v>
      </c>
      <c r="AJ36" s="56">
        <f t="shared" si="15"/>
        <v>12</v>
      </c>
      <c r="AK36" s="56" t="str">
        <f t="shared" si="16"/>
        <v/>
      </c>
      <c r="AL36" s="56">
        <f t="shared" si="17"/>
        <v>12</v>
      </c>
      <c r="AM36" s="61" t="str">
        <f t="shared" si="18"/>
        <v>VAR</v>
      </c>
      <c r="AN36" s="54">
        <f>'[2]M4 final'!E33</f>
        <v>17.375</v>
      </c>
      <c r="AO36" s="54" t="str">
        <f>IF('[2]M4 final'!F33="","",'[2]M4 final'!F33)</f>
        <v/>
      </c>
      <c r="AP36" s="56">
        <f t="shared" si="19"/>
        <v>17.375</v>
      </c>
      <c r="AQ36" s="56" t="str">
        <f t="shared" si="20"/>
        <v/>
      </c>
      <c r="AR36" s="57">
        <f>'[2]M4 final'!H33</f>
        <v>13.5</v>
      </c>
      <c r="AS36" s="57" t="str">
        <f>IF('[2]M4 final'!I33="","",'[2]M4 final'!I33)</f>
        <v/>
      </c>
      <c r="AT36" s="56">
        <f t="shared" si="21"/>
        <v>13.5</v>
      </c>
      <c r="AU36" s="56" t="str">
        <f t="shared" si="22"/>
        <v/>
      </c>
      <c r="AV36" s="56">
        <f>'[2]M4 final'!K33</f>
        <v>15.670000000000002</v>
      </c>
      <c r="AW36" s="61" t="str">
        <f t="shared" si="23"/>
        <v>V</v>
      </c>
      <c r="AX36" s="54">
        <f>'[2]M5 FINAL'!D29</f>
        <v>10.6</v>
      </c>
      <c r="AY36" s="62">
        <f>IF('[2]M5 FINAL'!E29="","",'[2]M5 FINAL'!E29)</f>
        <v>12</v>
      </c>
      <c r="AZ36" s="54">
        <f t="shared" si="24"/>
        <v>12</v>
      </c>
      <c r="BA36" s="56" t="str">
        <f t="shared" si="25"/>
        <v/>
      </c>
      <c r="BB36" s="57">
        <f>'[2]M5 FINAL'!G29</f>
        <v>10.5</v>
      </c>
      <c r="BC36" s="57">
        <f>IF('[2]M5 FINAL'!H29="","",'[2]M5 FINAL'!H29)</f>
        <v>7</v>
      </c>
      <c r="BD36" s="54">
        <f t="shared" si="26"/>
        <v>10.5</v>
      </c>
      <c r="BE36" s="56" t="str">
        <f t="shared" si="27"/>
        <v/>
      </c>
      <c r="BF36" s="57">
        <f>'[2]M5 FINAL'!J29</f>
        <v>14</v>
      </c>
      <c r="BG36" s="57" t="str">
        <f>IF('[2]M5 FINAL'!K29="","",'[2]M5 FINAL'!K29)</f>
        <v/>
      </c>
      <c r="BH36" s="54">
        <f t="shared" si="28"/>
        <v>14</v>
      </c>
      <c r="BI36" s="56" t="str">
        <f t="shared" si="29"/>
        <v/>
      </c>
      <c r="BJ36" s="57">
        <f>'[2]M5 FINAL'!M29</f>
        <v>12.185000000000002</v>
      </c>
      <c r="BK36" s="59" t="str">
        <f t="shared" si="30"/>
        <v>VAR</v>
      </c>
      <c r="BL36" s="63">
        <f>'[2]M6 final'!D32</f>
        <v>15</v>
      </c>
      <c r="BM36" s="63" t="str">
        <f>IF('[2]M6 final'!E32="","",'[2]M6 final'!E32)</f>
        <v/>
      </c>
      <c r="BN36" s="56">
        <f t="shared" si="31"/>
        <v>15</v>
      </c>
      <c r="BO36" s="56" t="str">
        <f t="shared" si="32"/>
        <v/>
      </c>
      <c r="BP36" s="54">
        <f>'[2]M6 final'!G32</f>
        <v>13.25</v>
      </c>
      <c r="BQ36" s="54" t="str">
        <f>IF('[2]M6 final'!H32="","",'[2]M6 final'!H32)</f>
        <v/>
      </c>
      <c r="BR36" s="56">
        <f t="shared" si="33"/>
        <v>13.25</v>
      </c>
      <c r="BS36" s="56" t="str">
        <f t="shared" si="34"/>
        <v/>
      </c>
      <c r="BT36" s="57">
        <f>'[2]M6 final'!J32</f>
        <v>9</v>
      </c>
      <c r="BU36" s="57" t="str">
        <f>IF('[2]M6 final'!K32="","",'[2]M6 final'!K32)</f>
        <v/>
      </c>
      <c r="BV36" s="56">
        <f t="shared" si="35"/>
        <v>9</v>
      </c>
      <c r="BW36" s="56" t="str">
        <f t="shared" si="36"/>
        <v/>
      </c>
      <c r="BX36" s="56">
        <f>'[2]M6 final'!M32</f>
        <v>12.5</v>
      </c>
      <c r="BY36" s="59" t="str">
        <f t="shared" si="37"/>
        <v>V</v>
      </c>
      <c r="BZ36" s="57">
        <f>'[2]M7 final'!D33</f>
        <v>12.5</v>
      </c>
      <c r="CA36" s="57" t="str">
        <f>IF('[2]M7 final'!E33="","",'[2]M7 final'!E33)</f>
        <v/>
      </c>
      <c r="CB36" s="56">
        <f t="shared" si="38"/>
        <v>12.5</v>
      </c>
      <c r="CC36" s="56" t="str">
        <f t="shared" si="39"/>
        <v/>
      </c>
      <c r="CD36" s="57">
        <f>'[2]M7 final'!G33</f>
        <v>8</v>
      </c>
      <c r="CE36" s="57">
        <f>IF('[2]M7 final'!H33="","",'[2]M7 final'!H33)</f>
        <v>8</v>
      </c>
      <c r="CF36" s="56">
        <f t="shared" si="40"/>
        <v>8</v>
      </c>
      <c r="CG36" s="56" t="str">
        <f t="shared" si="41"/>
        <v/>
      </c>
      <c r="CH36" s="56">
        <f>'[2]M7 final'!J33</f>
        <v>10.520000000000001</v>
      </c>
      <c r="CI36" s="61" t="str">
        <f t="shared" si="42"/>
        <v>VPC</v>
      </c>
      <c r="CJ36" s="56">
        <f>'[2]M8 Final'!D32</f>
        <v>16.25</v>
      </c>
      <c r="CK36" s="56" t="str">
        <f>IF('[2]M8 Final'!E32="","",'[2]M8 Final'!E32)</f>
        <v/>
      </c>
      <c r="CL36" s="56">
        <f t="shared" si="43"/>
        <v>16.25</v>
      </c>
      <c r="CM36" s="56" t="str">
        <f t="shared" si="44"/>
        <v/>
      </c>
      <c r="CN36" s="57">
        <f>'[2]M8 Final'!G32</f>
        <v>12.25</v>
      </c>
      <c r="CO36" s="56" t="str">
        <f>IF('[2]M8 Final'!H32="","",'[2]M8 Final'!H32)</f>
        <v/>
      </c>
      <c r="CP36" s="56">
        <f t="shared" si="45"/>
        <v>12.25</v>
      </c>
      <c r="CQ36" s="56" t="str">
        <f t="shared" si="46"/>
        <v/>
      </c>
      <c r="CR36" s="56">
        <f>'[2]M8 Final'!J32</f>
        <v>14.25</v>
      </c>
      <c r="CS36" s="61" t="str">
        <f t="shared" si="47"/>
        <v>V</v>
      </c>
      <c r="CT36" s="64">
        <f t="shared" si="48"/>
        <v>12.798125000000001</v>
      </c>
      <c r="CU36" s="65" t="str">
        <f t="shared" si="49"/>
        <v>Admis(e)</v>
      </c>
      <c r="CV36" s="53" t="str">
        <f t="shared" si="50"/>
        <v xml:space="preserve">BENBARI </v>
      </c>
      <c r="CW36" s="66"/>
    </row>
    <row r="37" spans="2:101">
      <c r="B37" s="52">
        <v>24</v>
      </c>
      <c r="D37" s="53" t="s">
        <v>97</v>
      </c>
      <c r="E37" s="53" t="s">
        <v>98</v>
      </c>
      <c r="F37" s="54">
        <f>'[2]M1 final'!E35</f>
        <v>9.1999999999999993</v>
      </c>
      <c r="G37" s="55">
        <v>12</v>
      </c>
      <c r="H37" s="56">
        <f t="shared" si="0"/>
        <v>12</v>
      </c>
      <c r="I37" s="56" t="str">
        <f t="shared" si="1"/>
        <v/>
      </c>
      <c r="J37" s="57">
        <f>'[2]M1 final'!H35</f>
        <v>13</v>
      </c>
      <c r="K37" s="55" t="str">
        <f>IF('[2]M1 final'!I35="","",'[2]M1 final'!I35)</f>
        <v/>
      </c>
      <c r="L37" s="56">
        <f t="shared" si="2"/>
        <v>13</v>
      </c>
      <c r="M37" s="56" t="str">
        <f t="shared" si="3"/>
        <v/>
      </c>
      <c r="N37" s="57">
        <f>'[2]M1 final'!K35</f>
        <v>14.25</v>
      </c>
      <c r="O37" s="57" t="str">
        <f>IF('[2]M1 final'!L35="","",'[2]M1 final'!L35)</f>
        <v/>
      </c>
      <c r="P37" s="56">
        <f t="shared" si="4"/>
        <v>14.25</v>
      </c>
      <c r="Q37" s="56" t="str">
        <f t="shared" si="5"/>
        <v/>
      </c>
      <c r="R37" s="58">
        <f>'[2]M1 final'!N35</f>
        <v>12.9375</v>
      </c>
      <c r="S37" s="59" t="str">
        <f t="shared" si="51"/>
        <v>VAR</v>
      </c>
      <c r="T37" s="57">
        <f>'[2]M2 final'!E34</f>
        <v>14.5</v>
      </c>
      <c r="U37" s="60" t="str">
        <f>IF('[2]M2 final'!F34="","",'[2]M2 final'!F34)</f>
        <v/>
      </c>
      <c r="V37" s="56">
        <f t="shared" si="7"/>
        <v>14.5</v>
      </c>
      <c r="W37" s="56" t="str">
        <f t="shared" si="8"/>
        <v/>
      </c>
      <c r="X37" s="56">
        <f>'[2]M2 final'!H34</f>
        <v>10.75</v>
      </c>
      <c r="Y37" s="60" t="str">
        <f>IF('[2]M2 final'!I34="","",'[2]M2 final'!I34)</f>
        <v/>
      </c>
      <c r="Z37" s="56">
        <f t="shared" si="9"/>
        <v>10.75</v>
      </c>
      <c r="AA37" s="56" t="str">
        <f t="shared" si="10"/>
        <v/>
      </c>
      <c r="AB37" s="56">
        <f t="shared" si="11"/>
        <v>12.850000000000001</v>
      </c>
      <c r="AC37" s="61" t="str">
        <f t="shared" si="12"/>
        <v>V</v>
      </c>
      <c r="AD37" s="54">
        <f>'[2]M3  final'!E34</f>
        <v>14.25</v>
      </c>
      <c r="AE37" s="54" t="str">
        <f>IF('[2]M3  final'!F34="","",'[2]M3  final'!F34)</f>
        <v/>
      </c>
      <c r="AF37" s="56">
        <f t="shared" si="13"/>
        <v>14.25</v>
      </c>
      <c r="AG37" s="56" t="str">
        <f t="shared" si="14"/>
        <v/>
      </c>
      <c r="AH37" s="57">
        <f>'[2]M3  final'!H34</f>
        <v>16.75</v>
      </c>
      <c r="AI37" s="54" t="str">
        <f>IF('[2]M3  final'!I34="","",'[2]M3  final'!I34)</f>
        <v/>
      </c>
      <c r="AJ37" s="56">
        <f t="shared" si="15"/>
        <v>16.75</v>
      </c>
      <c r="AK37" s="56" t="str">
        <f t="shared" si="16"/>
        <v/>
      </c>
      <c r="AL37" s="56">
        <f t="shared" si="17"/>
        <v>15.5</v>
      </c>
      <c r="AM37" s="61" t="str">
        <f t="shared" si="18"/>
        <v>V</v>
      </c>
      <c r="AN37" s="54">
        <f>'[2]M4 final'!E34</f>
        <v>13.25</v>
      </c>
      <c r="AO37" s="54" t="str">
        <f>IF('[2]M4 final'!F34="","",'[2]M4 final'!F34)</f>
        <v/>
      </c>
      <c r="AP37" s="56">
        <f t="shared" si="19"/>
        <v>13.25</v>
      </c>
      <c r="AQ37" s="56" t="str">
        <f t="shared" si="20"/>
        <v/>
      </c>
      <c r="AR37" s="57">
        <f>'[2]M4 final'!H34</f>
        <v>14.5</v>
      </c>
      <c r="AS37" s="57" t="str">
        <f>IF('[2]M4 final'!I34="","",'[2]M4 final'!I34)</f>
        <v/>
      </c>
      <c r="AT37" s="56">
        <f t="shared" si="21"/>
        <v>14.5</v>
      </c>
      <c r="AU37" s="56" t="str">
        <f t="shared" si="22"/>
        <v/>
      </c>
      <c r="AV37" s="56">
        <f>'[2]M4 final'!K34</f>
        <v>13.8</v>
      </c>
      <c r="AW37" s="61" t="str">
        <f t="shared" si="23"/>
        <v>V</v>
      </c>
      <c r="AX37" s="54">
        <f>'[2]M5 FINAL'!D30</f>
        <v>7.8000000000000007</v>
      </c>
      <c r="AY37" s="62">
        <f>IF('[2]M5 FINAL'!E30="","",'[2]M5 FINAL'!E30)</f>
        <v>11</v>
      </c>
      <c r="AZ37" s="54">
        <f t="shared" si="24"/>
        <v>11</v>
      </c>
      <c r="BA37" s="56" t="str">
        <f t="shared" si="25"/>
        <v/>
      </c>
      <c r="BB37" s="57">
        <f>'[2]M5 FINAL'!G30</f>
        <v>10.5</v>
      </c>
      <c r="BC37" s="57">
        <f>IF('[2]M5 FINAL'!H30="","",'[2]M5 FINAL'!H30)</f>
        <v>12</v>
      </c>
      <c r="BD37" s="54">
        <f t="shared" si="26"/>
        <v>12</v>
      </c>
      <c r="BE37" s="56" t="str">
        <f t="shared" si="27"/>
        <v/>
      </c>
      <c r="BF37" s="57">
        <f>'[2]M5 FINAL'!J30</f>
        <v>12.5</v>
      </c>
      <c r="BG37" s="57" t="str">
        <f>IF('[2]M5 FINAL'!K30="","",'[2]M5 FINAL'!K30)</f>
        <v/>
      </c>
      <c r="BH37" s="54">
        <f t="shared" si="28"/>
        <v>12.5</v>
      </c>
      <c r="BI37" s="56" t="str">
        <f t="shared" si="29"/>
        <v/>
      </c>
      <c r="BJ37" s="57">
        <f>'[2]M5 FINAL'!M30</f>
        <v>11.84</v>
      </c>
      <c r="BK37" s="59" t="str">
        <f t="shared" si="30"/>
        <v>VPC</v>
      </c>
      <c r="BL37" s="63">
        <f>'[2]M6 final'!D33</f>
        <v>14.5</v>
      </c>
      <c r="BM37" s="63" t="str">
        <f>IF('[2]M6 final'!E33="","",'[2]M6 final'!E33)</f>
        <v/>
      </c>
      <c r="BN37" s="56">
        <f t="shared" si="31"/>
        <v>14.5</v>
      </c>
      <c r="BO37" s="56" t="str">
        <f t="shared" si="32"/>
        <v/>
      </c>
      <c r="BP37" s="54">
        <f>'[2]M6 final'!G33</f>
        <v>11.25</v>
      </c>
      <c r="BQ37" s="54" t="str">
        <f>IF('[2]M6 final'!H33="","",'[2]M6 final'!H33)</f>
        <v/>
      </c>
      <c r="BR37" s="56">
        <f t="shared" si="33"/>
        <v>11.25</v>
      </c>
      <c r="BS37" s="56" t="str">
        <f t="shared" si="34"/>
        <v/>
      </c>
      <c r="BT37" s="57">
        <f>'[2]M6 final'!J33</f>
        <v>12.5</v>
      </c>
      <c r="BU37" s="57" t="str">
        <f>IF('[2]M6 final'!K33="","",'[2]M6 final'!K33)</f>
        <v/>
      </c>
      <c r="BV37" s="56">
        <f t="shared" si="35"/>
        <v>12.5</v>
      </c>
      <c r="BW37" s="56" t="str">
        <f t="shared" si="36"/>
        <v/>
      </c>
      <c r="BX37" s="56">
        <f>'[2]M6 final'!M33</f>
        <v>12.6</v>
      </c>
      <c r="BY37" s="59" t="str">
        <f t="shared" si="37"/>
        <v>V</v>
      </c>
      <c r="BZ37" s="57">
        <f>'[2]M7 final'!D34</f>
        <v>13.5</v>
      </c>
      <c r="CA37" s="57" t="str">
        <f>IF('[2]M7 final'!E34="","",'[2]M7 final'!E34)</f>
        <v/>
      </c>
      <c r="CB37" s="56">
        <f t="shared" si="38"/>
        <v>13.5</v>
      </c>
      <c r="CC37" s="56" t="str">
        <f t="shared" si="39"/>
        <v/>
      </c>
      <c r="CD37" s="57">
        <f>'[2]M7 final'!G34</f>
        <v>14.75</v>
      </c>
      <c r="CE37" s="57" t="str">
        <f>IF('[2]M7 final'!H34="","",'[2]M7 final'!H34)</f>
        <v/>
      </c>
      <c r="CF37" s="56">
        <f t="shared" si="40"/>
        <v>14.75</v>
      </c>
      <c r="CG37" s="56" t="str">
        <f t="shared" si="41"/>
        <v/>
      </c>
      <c r="CH37" s="56">
        <f>'[2]M7 final'!J34</f>
        <v>14.05</v>
      </c>
      <c r="CI37" s="61" t="str">
        <f t="shared" si="42"/>
        <v>V</v>
      </c>
      <c r="CJ37" s="56">
        <f>'[2]M8 Final'!D33</f>
        <v>14</v>
      </c>
      <c r="CK37" s="56" t="str">
        <f>IF('[2]M8 Final'!E33="","",'[2]M8 Final'!E33)</f>
        <v/>
      </c>
      <c r="CL37" s="56">
        <f t="shared" si="43"/>
        <v>14</v>
      </c>
      <c r="CM37" s="56" t="str">
        <f t="shared" si="44"/>
        <v/>
      </c>
      <c r="CN37" s="57">
        <f>'[2]M8 Final'!G33</f>
        <v>12</v>
      </c>
      <c r="CO37" s="56" t="str">
        <f>IF('[2]M8 Final'!H33="","",'[2]M8 Final'!H33)</f>
        <v/>
      </c>
      <c r="CP37" s="56">
        <f t="shared" si="45"/>
        <v>12</v>
      </c>
      <c r="CQ37" s="56" t="str">
        <f t="shared" si="46"/>
        <v/>
      </c>
      <c r="CR37" s="56">
        <f>'[2]M8 Final'!J33</f>
        <v>13</v>
      </c>
      <c r="CS37" s="61" t="str">
        <f t="shared" si="47"/>
        <v>V</v>
      </c>
      <c r="CT37" s="64">
        <f t="shared" si="48"/>
        <v>13.3221875</v>
      </c>
      <c r="CU37" s="65" t="str">
        <f t="shared" si="49"/>
        <v>Admis(e)</v>
      </c>
      <c r="CV37" s="53" t="str">
        <f t="shared" si="50"/>
        <v xml:space="preserve">BENCHEKKAQ         </v>
      </c>
      <c r="CW37" s="66"/>
    </row>
    <row r="38" spans="2:101">
      <c r="B38" s="52">
        <v>25</v>
      </c>
      <c r="D38" s="53" t="s">
        <v>99</v>
      </c>
      <c r="E38" s="53" t="s">
        <v>98</v>
      </c>
      <c r="F38" s="54">
        <f>'[2]M1 final'!E36</f>
        <v>9.6</v>
      </c>
      <c r="G38" s="55" t="str">
        <f>IF('[2]M1 final'!F36="","",'[2]M1 final'!F36)</f>
        <v/>
      </c>
      <c r="H38" s="56">
        <f t="shared" si="0"/>
        <v>9.6</v>
      </c>
      <c r="I38" s="56" t="str">
        <f t="shared" si="1"/>
        <v/>
      </c>
      <c r="J38" s="57">
        <f>'[2]M1 final'!H36</f>
        <v>13</v>
      </c>
      <c r="K38" s="55" t="str">
        <f>IF('[2]M1 final'!I36="","",'[2]M1 final'!I36)</f>
        <v/>
      </c>
      <c r="L38" s="56">
        <f t="shared" si="2"/>
        <v>13</v>
      </c>
      <c r="M38" s="56" t="str">
        <f t="shared" si="3"/>
        <v/>
      </c>
      <c r="N38" s="57">
        <f>'[2]M1 final'!K36</f>
        <v>15.25</v>
      </c>
      <c r="O38" s="57" t="str">
        <f>IF('[2]M1 final'!L36="","",'[2]M1 final'!L36)</f>
        <v/>
      </c>
      <c r="P38" s="56">
        <f t="shared" si="4"/>
        <v>15.25</v>
      </c>
      <c r="Q38" s="56" t="str">
        <f t="shared" si="5"/>
        <v/>
      </c>
      <c r="R38" s="58">
        <f>'[2]M1 final'!N36</f>
        <v>12.2875</v>
      </c>
      <c r="S38" s="59" t="str">
        <f t="shared" si="51"/>
        <v>V</v>
      </c>
      <c r="T38" s="57">
        <f>'[2]M2 final'!E35</f>
        <v>13.25</v>
      </c>
      <c r="U38" s="60" t="str">
        <f>IF('[2]M2 final'!F35="","",'[2]M2 final'!F35)</f>
        <v/>
      </c>
      <c r="V38" s="56">
        <f t="shared" si="7"/>
        <v>13.25</v>
      </c>
      <c r="W38" s="56" t="str">
        <f t="shared" si="8"/>
        <v/>
      </c>
      <c r="X38" s="56">
        <f>'[2]M2 final'!H35</f>
        <v>9.25</v>
      </c>
      <c r="Y38" s="60">
        <f>IF('[2]M2 final'!I35="","",'[2]M2 final'!I35)</f>
        <v>8.75</v>
      </c>
      <c r="Z38" s="56">
        <f t="shared" si="9"/>
        <v>9.25</v>
      </c>
      <c r="AA38" s="56" t="str">
        <f t="shared" si="10"/>
        <v/>
      </c>
      <c r="AB38" s="56">
        <f t="shared" si="11"/>
        <v>11.490000000000002</v>
      </c>
      <c r="AC38" s="61" t="str">
        <f t="shared" si="12"/>
        <v>VPC</v>
      </c>
      <c r="AD38" s="54">
        <f>'[2]M3  final'!E35</f>
        <v>5.625</v>
      </c>
      <c r="AE38" s="54">
        <f>IF('[2]M3  final'!F35="","",'[2]M3  final'!F35)</f>
        <v>9.75</v>
      </c>
      <c r="AF38" s="56">
        <f t="shared" si="13"/>
        <v>9.75</v>
      </c>
      <c r="AG38" s="56" t="str">
        <f t="shared" si="14"/>
        <v/>
      </c>
      <c r="AH38" s="57">
        <f>'[2]M3  final'!H35</f>
        <v>15</v>
      </c>
      <c r="AI38" s="54" t="str">
        <f>IF('[2]M3  final'!I35="","",'[2]M3  final'!I35)</f>
        <v/>
      </c>
      <c r="AJ38" s="56">
        <f t="shared" si="15"/>
        <v>15</v>
      </c>
      <c r="AK38" s="56" t="str">
        <f t="shared" si="16"/>
        <v/>
      </c>
      <c r="AL38" s="56">
        <f t="shared" si="17"/>
        <v>12.375</v>
      </c>
      <c r="AM38" s="61" t="str">
        <f t="shared" si="18"/>
        <v>VAR</v>
      </c>
      <c r="AN38" s="54">
        <f>'[2]M4 final'!E35</f>
        <v>14.125</v>
      </c>
      <c r="AO38" s="54" t="str">
        <f>IF('[2]M4 final'!F35="","",'[2]M4 final'!F35)</f>
        <v/>
      </c>
      <c r="AP38" s="56">
        <f t="shared" si="19"/>
        <v>14.125</v>
      </c>
      <c r="AQ38" s="56" t="str">
        <f t="shared" si="20"/>
        <v/>
      </c>
      <c r="AR38" s="57">
        <f>'[2]M4 final'!H35</f>
        <v>11</v>
      </c>
      <c r="AS38" s="57" t="str">
        <f>IF('[2]M4 final'!I35="","",'[2]M4 final'!I35)</f>
        <v/>
      </c>
      <c r="AT38" s="56">
        <f t="shared" si="21"/>
        <v>11</v>
      </c>
      <c r="AU38" s="56" t="str">
        <f t="shared" si="22"/>
        <v/>
      </c>
      <c r="AV38" s="56">
        <f>'[2]M4 final'!K35</f>
        <v>12.75</v>
      </c>
      <c r="AW38" s="61" t="str">
        <f t="shared" si="23"/>
        <v>V</v>
      </c>
      <c r="AX38" s="54">
        <f>'[2]M5 FINAL'!D31</f>
        <v>7.8000000000000007</v>
      </c>
      <c r="AY38" s="62">
        <f>IF('[2]M5 FINAL'!E31="","",'[2]M5 FINAL'!E31)</f>
        <v>12</v>
      </c>
      <c r="AZ38" s="54">
        <f t="shared" si="24"/>
        <v>12</v>
      </c>
      <c r="BA38" s="56" t="str">
        <f t="shared" si="25"/>
        <v/>
      </c>
      <c r="BB38" s="57">
        <f>'[2]M5 FINAL'!G31</f>
        <v>12.5</v>
      </c>
      <c r="BC38" s="57" t="str">
        <f>IF('[2]M5 FINAL'!H31="","",'[2]M5 FINAL'!H31)</f>
        <v/>
      </c>
      <c r="BD38" s="54">
        <f t="shared" si="26"/>
        <v>12.5</v>
      </c>
      <c r="BE38" s="56" t="str">
        <f t="shared" si="27"/>
        <v/>
      </c>
      <c r="BF38" s="57">
        <f>'[2]M5 FINAL'!J31</f>
        <v>14.5</v>
      </c>
      <c r="BG38" s="57" t="str">
        <f>IF('[2]M5 FINAL'!K31="","",'[2]M5 FINAL'!K31)</f>
        <v/>
      </c>
      <c r="BH38" s="54">
        <f t="shared" si="28"/>
        <v>14.5</v>
      </c>
      <c r="BI38" s="56" t="str">
        <f t="shared" si="29"/>
        <v/>
      </c>
      <c r="BJ38" s="57">
        <f>'[2]M5 FINAL'!M31</f>
        <v>13.015000000000001</v>
      </c>
      <c r="BK38" s="59" t="str">
        <f t="shared" si="30"/>
        <v>VAR</v>
      </c>
      <c r="BL38" s="63">
        <f>'[2]M6 final'!D34</f>
        <v>16.25</v>
      </c>
      <c r="BM38" s="63" t="str">
        <f>IF('[2]M6 final'!E34="","",'[2]M6 final'!E34)</f>
        <v/>
      </c>
      <c r="BN38" s="56">
        <f t="shared" si="31"/>
        <v>16.25</v>
      </c>
      <c r="BO38" s="56" t="str">
        <f t="shared" si="32"/>
        <v/>
      </c>
      <c r="BP38" s="54">
        <f>'[2]M6 final'!G34</f>
        <v>13.75</v>
      </c>
      <c r="BQ38" s="54" t="str">
        <f>IF('[2]M6 final'!H34="","",'[2]M6 final'!H34)</f>
        <v/>
      </c>
      <c r="BR38" s="56">
        <f t="shared" si="33"/>
        <v>13.75</v>
      </c>
      <c r="BS38" s="56" t="str">
        <f t="shared" si="34"/>
        <v/>
      </c>
      <c r="BT38" s="57">
        <f>'[2]M6 final'!J34</f>
        <v>12</v>
      </c>
      <c r="BU38" s="57" t="str">
        <f>IF('[2]M6 final'!K34="","",'[2]M6 final'!K34)</f>
        <v/>
      </c>
      <c r="BV38" s="56">
        <f t="shared" si="35"/>
        <v>12</v>
      </c>
      <c r="BW38" s="56" t="str">
        <f t="shared" si="36"/>
        <v/>
      </c>
      <c r="BX38" s="56">
        <f>'[2]M6 final'!M34</f>
        <v>13.975</v>
      </c>
      <c r="BY38" s="59" t="str">
        <f t="shared" si="37"/>
        <v>V</v>
      </c>
      <c r="BZ38" s="57">
        <f>'[2]M7 final'!D35</f>
        <v>14</v>
      </c>
      <c r="CA38" s="57" t="str">
        <f>IF('[2]M7 final'!E35="","",'[2]M7 final'!E35)</f>
        <v/>
      </c>
      <c r="CB38" s="56">
        <f t="shared" si="38"/>
        <v>14</v>
      </c>
      <c r="CC38" s="56" t="str">
        <f t="shared" si="39"/>
        <v/>
      </c>
      <c r="CD38" s="57">
        <f>'[2]M7 final'!G35</f>
        <v>14.75</v>
      </c>
      <c r="CE38" s="57" t="str">
        <f>IF('[2]M7 final'!H35="","",'[2]M7 final'!H35)</f>
        <v/>
      </c>
      <c r="CF38" s="56">
        <f t="shared" si="40"/>
        <v>14.75</v>
      </c>
      <c r="CG38" s="56" t="str">
        <f t="shared" si="41"/>
        <v/>
      </c>
      <c r="CH38" s="56">
        <f>'[2]M7 final'!J35</f>
        <v>14.330000000000002</v>
      </c>
      <c r="CI38" s="61" t="str">
        <f t="shared" si="42"/>
        <v>V</v>
      </c>
      <c r="CJ38" s="56">
        <f>'[2]M8 Final'!D34</f>
        <v>18.25</v>
      </c>
      <c r="CK38" s="56" t="str">
        <f>IF('[2]M8 Final'!E34="","",'[2]M8 Final'!E34)</f>
        <v/>
      </c>
      <c r="CL38" s="56">
        <f t="shared" si="43"/>
        <v>18.25</v>
      </c>
      <c r="CM38" s="56" t="str">
        <f t="shared" si="44"/>
        <v/>
      </c>
      <c r="CN38" s="57">
        <f>'[2]M8 Final'!G34</f>
        <v>14.375</v>
      </c>
      <c r="CO38" s="56" t="str">
        <f>IF('[2]M8 Final'!H34="","",'[2]M8 Final'!H34)</f>
        <v/>
      </c>
      <c r="CP38" s="56">
        <f t="shared" si="45"/>
        <v>14.375</v>
      </c>
      <c r="CQ38" s="56" t="str">
        <f t="shared" si="46"/>
        <v/>
      </c>
      <c r="CR38" s="56">
        <f>'[2]M8 Final'!J34</f>
        <v>16.3125</v>
      </c>
      <c r="CS38" s="61" t="str">
        <f t="shared" si="47"/>
        <v>V</v>
      </c>
      <c r="CT38" s="64">
        <f t="shared" si="48"/>
        <v>13.316875</v>
      </c>
      <c r="CU38" s="65" t="str">
        <f t="shared" si="49"/>
        <v>Admis(e)</v>
      </c>
      <c r="CV38" s="53" t="str">
        <f t="shared" si="50"/>
        <v xml:space="preserve">BENHIMA           </v>
      </c>
      <c r="CW38" s="66"/>
    </row>
    <row r="39" spans="2:101">
      <c r="B39" s="52">
        <v>26</v>
      </c>
      <c r="D39" s="53" t="s">
        <v>100</v>
      </c>
      <c r="E39" s="53" t="s">
        <v>101</v>
      </c>
      <c r="F39" s="54">
        <f>'[2]M1 final'!E37</f>
        <v>9.1999999999999993</v>
      </c>
      <c r="G39" s="55">
        <v>12</v>
      </c>
      <c r="H39" s="56">
        <f t="shared" si="0"/>
        <v>12</v>
      </c>
      <c r="I39" s="56" t="str">
        <f t="shared" si="1"/>
        <v/>
      </c>
      <c r="J39" s="57">
        <f>'[2]M1 final'!H37</f>
        <v>13</v>
      </c>
      <c r="K39" s="55" t="str">
        <f>IF('[2]M1 final'!I37="","",'[2]M1 final'!I37)</f>
        <v/>
      </c>
      <c r="L39" s="56">
        <f t="shared" si="2"/>
        <v>13</v>
      </c>
      <c r="M39" s="56" t="str">
        <f t="shared" si="3"/>
        <v/>
      </c>
      <c r="N39" s="57">
        <f>'[2]M1 final'!K37</f>
        <v>5</v>
      </c>
      <c r="O39" s="57">
        <f>IF('[2]M1 final'!L37="","",'[2]M1 final'!L37)</f>
        <v>11</v>
      </c>
      <c r="P39" s="56">
        <f t="shared" si="4"/>
        <v>11</v>
      </c>
      <c r="Q39" s="56" t="str">
        <f t="shared" si="5"/>
        <v/>
      </c>
      <c r="R39" s="58">
        <f>'[2]M1 final'!N37</f>
        <v>12.125</v>
      </c>
      <c r="S39" s="59" t="str">
        <f t="shared" si="51"/>
        <v>VAR</v>
      </c>
      <c r="T39" s="57">
        <f>'[2]M2 final'!E36</f>
        <v>10.75</v>
      </c>
      <c r="U39" s="60">
        <v>12</v>
      </c>
      <c r="V39" s="56">
        <f t="shared" si="7"/>
        <v>12</v>
      </c>
      <c r="W39" s="56" t="str">
        <f t="shared" si="8"/>
        <v/>
      </c>
      <c r="X39" s="56">
        <f>'[2]M2 final'!H36</f>
        <v>13.25</v>
      </c>
      <c r="Y39" s="60" t="str">
        <f>IF('[2]M2 final'!I36="","",'[2]M2 final'!I36)</f>
        <v/>
      </c>
      <c r="Z39" s="56">
        <f t="shared" si="9"/>
        <v>13.25</v>
      </c>
      <c r="AA39" s="56" t="str">
        <f t="shared" si="10"/>
        <v/>
      </c>
      <c r="AB39" s="56">
        <f t="shared" si="11"/>
        <v>12.55</v>
      </c>
      <c r="AC39" s="61" t="str">
        <f t="shared" si="12"/>
        <v>VAR</v>
      </c>
      <c r="AD39" s="54">
        <f>'[2]M3  final'!E36</f>
        <v>13</v>
      </c>
      <c r="AE39" s="54" t="str">
        <f>IF('[2]M3  final'!F36="","",'[2]M3  final'!F36)</f>
        <v/>
      </c>
      <c r="AF39" s="56">
        <f t="shared" si="13"/>
        <v>13</v>
      </c>
      <c r="AG39" s="56" t="str">
        <f t="shared" si="14"/>
        <v/>
      </c>
      <c r="AH39" s="57">
        <f>'[2]M3  final'!H36</f>
        <v>17.25</v>
      </c>
      <c r="AI39" s="54" t="str">
        <f>IF('[2]M3  final'!I36="","",'[2]M3  final'!I36)</f>
        <v/>
      </c>
      <c r="AJ39" s="56">
        <f t="shared" si="15"/>
        <v>17.25</v>
      </c>
      <c r="AK39" s="56" t="str">
        <f t="shared" si="16"/>
        <v/>
      </c>
      <c r="AL39" s="56">
        <f t="shared" si="17"/>
        <v>15.125</v>
      </c>
      <c r="AM39" s="61" t="str">
        <f t="shared" si="18"/>
        <v>V</v>
      </c>
      <c r="AN39" s="54">
        <f>'[2]M4 final'!E36</f>
        <v>16.25</v>
      </c>
      <c r="AO39" s="54" t="str">
        <f>IF('[2]M4 final'!F36="","",'[2]M4 final'!F36)</f>
        <v/>
      </c>
      <c r="AP39" s="56">
        <f t="shared" si="19"/>
        <v>16.25</v>
      </c>
      <c r="AQ39" s="56" t="str">
        <f t="shared" si="20"/>
        <v/>
      </c>
      <c r="AR39" s="57">
        <f>'[2]M4 final'!H36</f>
        <v>15</v>
      </c>
      <c r="AS39" s="57" t="str">
        <f>IF('[2]M4 final'!I36="","",'[2]M4 final'!I36)</f>
        <v/>
      </c>
      <c r="AT39" s="56">
        <f t="shared" si="21"/>
        <v>15</v>
      </c>
      <c r="AU39" s="56" t="str">
        <f t="shared" si="22"/>
        <v/>
      </c>
      <c r="AV39" s="56">
        <f>'[2]M4 final'!K36</f>
        <v>15.700000000000001</v>
      </c>
      <c r="AW39" s="61" t="str">
        <f t="shared" si="23"/>
        <v>V</v>
      </c>
      <c r="AX39" s="54">
        <f>'[2]M5 FINAL'!D32</f>
        <v>9.4</v>
      </c>
      <c r="AY39" s="62" t="str">
        <f>IF('[2]M5 FINAL'!E32="","",'[2]M5 FINAL'!E32)</f>
        <v/>
      </c>
      <c r="AZ39" s="54">
        <f t="shared" si="24"/>
        <v>9.4</v>
      </c>
      <c r="BA39" s="56" t="str">
        <f t="shared" si="25"/>
        <v/>
      </c>
      <c r="BB39" s="57">
        <f>'[2]M5 FINAL'!G32</f>
        <v>14</v>
      </c>
      <c r="BC39" s="57" t="str">
        <f>IF('[2]M5 FINAL'!H32="","",'[2]M5 FINAL'!H32)</f>
        <v/>
      </c>
      <c r="BD39" s="54">
        <f t="shared" si="26"/>
        <v>14</v>
      </c>
      <c r="BE39" s="56" t="str">
        <f t="shared" si="27"/>
        <v/>
      </c>
      <c r="BF39" s="57">
        <f>'[2]M5 FINAL'!J32</f>
        <v>14</v>
      </c>
      <c r="BG39" s="57" t="str">
        <f>IF('[2]M5 FINAL'!K32="","",'[2]M5 FINAL'!K32)</f>
        <v/>
      </c>
      <c r="BH39" s="54">
        <f t="shared" si="28"/>
        <v>14</v>
      </c>
      <c r="BI39" s="56" t="str">
        <f t="shared" si="29"/>
        <v/>
      </c>
      <c r="BJ39" s="57">
        <f>'[2]M5 FINAL'!M32</f>
        <v>12.482000000000001</v>
      </c>
      <c r="BK39" s="59" t="str">
        <f t="shared" si="30"/>
        <v>V</v>
      </c>
      <c r="BL39" s="63">
        <f>'[2]M6 final'!D35</f>
        <v>13.25</v>
      </c>
      <c r="BM39" s="63" t="str">
        <f>IF('[2]M6 final'!E35="","",'[2]M6 final'!E35)</f>
        <v/>
      </c>
      <c r="BN39" s="56">
        <f t="shared" si="31"/>
        <v>13.25</v>
      </c>
      <c r="BO39" s="56" t="str">
        <f t="shared" si="32"/>
        <v/>
      </c>
      <c r="BP39" s="54">
        <f>'[2]M6 final'!G35</f>
        <v>14</v>
      </c>
      <c r="BQ39" s="54" t="str">
        <f>IF('[2]M6 final'!H35="","",'[2]M6 final'!H35)</f>
        <v/>
      </c>
      <c r="BR39" s="56">
        <f t="shared" si="33"/>
        <v>14</v>
      </c>
      <c r="BS39" s="56" t="str">
        <f t="shared" si="34"/>
        <v/>
      </c>
      <c r="BT39" s="57">
        <f>'[2]M6 final'!J35</f>
        <v>13</v>
      </c>
      <c r="BU39" s="57" t="str">
        <f>IF('[2]M6 final'!K35="","",'[2]M6 final'!K35)</f>
        <v/>
      </c>
      <c r="BV39" s="56">
        <f t="shared" si="35"/>
        <v>13</v>
      </c>
      <c r="BW39" s="56" t="str">
        <f t="shared" si="36"/>
        <v/>
      </c>
      <c r="BX39" s="56">
        <f>'[2]M6 final'!M35</f>
        <v>13.475</v>
      </c>
      <c r="BY39" s="59" t="str">
        <f t="shared" si="37"/>
        <v>V</v>
      </c>
      <c r="BZ39" s="57">
        <f>'[2]M7 final'!D36</f>
        <v>13.75</v>
      </c>
      <c r="CA39" s="57" t="str">
        <f>IF('[2]M7 final'!E36="","",'[2]M7 final'!E36)</f>
        <v/>
      </c>
      <c r="CB39" s="56">
        <f t="shared" si="38"/>
        <v>13.75</v>
      </c>
      <c r="CC39" s="56" t="str">
        <f t="shared" si="39"/>
        <v/>
      </c>
      <c r="CD39" s="57">
        <f>'[2]M7 final'!G36</f>
        <v>13.5</v>
      </c>
      <c r="CE39" s="57" t="str">
        <f>IF('[2]M7 final'!H36="","",'[2]M7 final'!H36)</f>
        <v/>
      </c>
      <c r="CF39" s="56">
        <f t="shared" si="40"/>
        <v>13.5</v>
      </c>
      <c r="CG39" s="56" t="str">
        <f t="shared" si="41"/>
        <v/>
      </c>
      <c r="CH39" s="56">
        <f>'[2]M7 final'!J36</f>
        <v>13.64</v>
      </c>
      <c r="CI39" s="61" t="str">
        <f t="shared" si="42"/>
        <v>V</v>
      </c>
      <c r="CJ39" s="56">
        <f>'[2]M8 Final'!D35</f>
        <v>14.25</v>
      </c>
      <c r="CK39" s="56" t="str">
        <f>IF('[2]M8 Final'!E35="","",'[2]M8 Final'!E35)</f>
        <v/>
      </c>
      <c r="CL39" s="56">
        <f t="shared" si="43"/>
        <v>14.25</v>
      </c>
      <c r="CM39" s="56" t="str">
        <f t="shared" si="44"/>
        <v/>
      </c>
      <c r="CN39" s="57">
        <f>'[2]M8 Final'!G35</f>
        <v>11.125</v>
      </c>
      <c r="CO39" s="56" t="str">
        <f>IF('[2]M8 Final'!H35="","",'[2]M8 Final'!H35)</f>
        <v/>
      </c>
      <c r="CP39" s="56">
        <f t="shared" si="45"/>
        <v>11.125</v>
      </c>
      <c r="CQ39" s="56" t="str">
        <f t="shared" si="46"/>
        <v/>
      </c>
      <c r="CR39" s="56">
        <f>'[2]M8 Final'!J35</f>
        <v>12.6875</v>
      </c>
      <c r="CS39" s="61" t="str">
        <f t="shared" si="47"/>
        <v>V</v>
      </c>
      <c r="CT39" s="64">
        <f t="shared" si="48"/>
        <v>13.473062499999999</v>
      </c>
      <c r="CU39" s="65" t="str">
        <f t="shared" si="49"/>
        <v>Admis(e)</v>
      </c>
      <c r="CV39" s="53" t="str">
        <f t="shared" si="50"/>
        <v xml:space="preserve">BENMILOUD             </v>
      </c>
      <c r="CW39" s="66"/>
    </row>
    <row r="40" spans="2:101">
      <c r="B40" s="52">
        <v>27</v>
      </c>
      <c r="D40" s="53" t="s">
        <v>102</v>
      </c>
      <c r="E40" s="53" t="s">
        <v>103</v>
      </c>
      <c r="F40" s="54">
        <f>'[2]M1 final'!E38</f>
        <v>9.3999999999999986</v>
      </c>
      <c r="G40" s="55">
        <v>12</v>
      </c>
      <c r="H40" s="56">
        <f t="shared" si="0"/>
        <v>12</v>
      </c>
      <c r="I40" s="56" t="str">
        <f t="shared" si="1"/>
        <v/>
      </c>
      <c r="J40" s="57">
        <f>'[2]M1 final'!H38</f>
        <v>13</v>
      </c>
      <c r="K40" s="55" t="str">
        <f>IF('[2]M1 final'!I38="","",'[2]M1 final'!I38)</f>
        <v/>
      </c>
      <c r="L40" s="56">
        <f t="shared" si="2"/>
        <v>13</v>
      </c>
      <c r="M40" s="56" t="str">
        <f t="shared" si="3"/>
        <v/>
      </c>
      <c r="N40" s="57">
        <f>'[2]M1 final'!K38</f>
        <v>11.5</v>
      </c>
      <c r="O40" s="57">
        <v>12</v>
      </c>
      <c r="P40" s="56">
        <f t="shared" si="4"/>
        <v>12</v>
      </c>
      <c r="Q40" s="56" t="str">
        <f t="shared" si="5"/>
        <v/>
      </c>
      <c r="R40" s="58">
        <f>'[2]M1 final'!N38</f>
        <v>12.375</v>
      </c>
      <c r="S40" s="59" t="str">
        <f t="shared" si="51"/>
        <v>VAR</v>
      </c>
      <c r="T40" s="57">
        <f>'[2]M2 final'!E37</f>
        <v>12.5</v>
      </c>
      <c r="U40" s="60" t="str">
        <f>IF('[2]M2 final'!F37="","",'[2]M2 final'!F37)</f>
        <v/>
      </c>
      <c r="V40" s="56">
        <f t="shared" si="7"/>
        <v>12.5</v>
      </c>
      <c r="W40" s="56" t="str">
        <f t="shared" si="8"/>
        <v/>
      </c>
      <c r="X40" s="56">
        <f>'[2]M2 final'!H37</f>
        <v>5.25</v>
      </c>
      <c r="Y40" s="60">
        <f>IF('[2]M2 final'!I37="","",'[2]M2 final'!I37)</f>
        <v>0</v>
      </c>
      <c r="Z40" s="56">
        <f t="shared" si="9"/>
        <v>5.25</v>
      </c>
      <c r="AA40" s="56" t="str">
        <f t="shared" si="10"/>
        <v>AR</v>
      </c>
      <c r="AB40" s="56">
        <f t="shared" si="11"/>
        <v>9.31</v>
      </c>
      <c r="AC40" s="61" t="str">
        <f t="shared" si="12"/>
        <v>NV</v>
      </c>
      <c r="AD40" s="54">
        <f>'[2]M3  final'!E37</f>
        <v>10.75</v>
      </c>
      <c r="AE40" s="54">
        <f>IF('[2]M3  final'!F37="","",'[2]M3  final'!F37)</f>
        <v>7.5</v>
      </c>
      <c r="AF40" s="56">
        <f t="shared" si="13"/>
        <v>10.75</v>
      </c>
      <c r="AG40" s="56" t="str">
        <f t="shared" si="14"/>
        <v>AR</v>
      </c>
      <c r="AH40" s="57">
        <f>'[2]M3  final'!H37</f>
        <v>13</v>
      </c>
      <c r="AI40" s="54" t="str">
        <f>IF('[2]M3  final'!I37="","",'[2]M3  final'!I37)</f>
        <v/>
      </c>
      <c r="AJ40" s="56">
        <f t="shared" si="15"/>
        <v>13</v>
      </c>
      <c r="AK40" s="56" t="str">
        <f t="shared" si="16"/>
        <v/>
      </c>
      <c r="AL40" s="56">
        <f t="shared" si="17"/>
        <v>11.875</v>
      </c>
      <c r="AM40" s="61" t="str">
        <f t="shared" si="18"/>
        <v>NV</v>
      </c>
      <c r="AN40" s="54">
        <f>'[2]M4 final'!E37</f>
        <v>14</v>
      </c>
      <c r="AO40" s="54" t="str">
        <f>IF('[2]M4 final'!F37="","",'[2]M4 final'!F37)</f>
        <v/>
      </c>
      <c r="AP40" s="56">
        <f t="shared" si="19"/>
        <v>14</v>
      </c>
      <c r="AQ40" s="56" t="str">
        <f t="shared" si="20"/>
        <v/>
      </c>
      <c r="AR40" s="57">
        <f>'[2]M4 final'!H37</f>
        <v>15.5</v>
      </c>
      <c r="AS40" s="57" t="str">
        <f>IF('[2]M4 final'!I37="","",'[2]M4 final'!I37)</f>
        <v/>
      </c>
      <c r="AT40" s="56">
        <f t="shared" si="21"/>
        <v>15.5</v>
      </c>
      <c r="AU40" s="56" t="str">
        <f t="shared" si="22"/>
        <v/>
      </c>
      <c r="AV40" s="56">
        <f>'[2]M4 final'!K37</f>
        <v>14.66</v>
      </c>
      <c r="AW40" s="61" t="str">
        <f t="shared" si="23"/>
        <v>V</v>
      </c>
      <c r="AX40" s="54">
        <f>'[2]M5 FINAL'!D33</f>
        <v>9.6000000000000014</v>
      </c>
      <c r="AY40" s="62" t="str">
        <f>IF('[2]M5 FINAL'!E33="","",'[2]M5 FINAL'!E33)</f>
        <v/>
      </c>
      <c r="AZ40" s="54">
        <f t="shared" si="24"/>
        <v>9.6000000000000014</v>
      </c>
      <c r="BA40" s="56" t="str">
        <f t="shared" si="25"/>
        <v/>
      </c>
      <c r="BB40" s="57">
        <f>'[2]M5 FINAL'!G33</f>
        <v>13</v>
      </c>
      <c r="BC40" s="57" t="str">
        <f>IF('[2]M5 FINAL'!H33="","",'[2]M5 FINAL'!H33)</f>
        <v/>
      </c>
      <c r="BD40" s="54">
        <f t="shared" si="26"/>
        <v>13</v>
      </c>
      <c r="BE40" s="56" t="str">
        <f t="shared" si="27"/>
        <v/>
      </c>
      <c r="BF40" s="57">
        <f>'[2]M5 FINAL'!J33</f>
        <v>15</v>
      </c>
      <c r="BG40" s="57" t="str">
        <f>IF('[2]M5 FINAL'!K33="","",'[2]M5 FINAL'!K33)</f>
        <v/>
      </c>
      <c r="BH40" s="54">
        <f t="shared" si="28"/>
        <v>15</v>
      </c>
      <c r="BI40" s="56" t="str">
        <f t="shared" si="29"/>
        <v/>
      </c>
      <c r="BJ40" s="57">
        <f>'[2]M5 FINAL'!M33</f>
        <v>12.558</v>
      </c>
      <c r="BK40" s="59" t="str">
        <f t="shared" si="30"/>
        <v>V</v>
      </c>
      <c r="BL40" s="63">
        <f>'[2]M6 final'!D36</f>
        <v>12.75</v>
      </c>
      <c r="BM40" s="63" t="str">
        <f>IF('[2]M6 final'!E36="","",'[2]M6 final'!E36)</f>
        <v/>
      </c>
      <c r="BN40" s="56">
        <f t="shared" si="31"/>
        <v>12.75</v>
      </c>
      <c r="BO40" s="56" t="str">
        <f t="shared" si="32"/>
        <v/>
      </c>
      <c r="BP40" s="54">
        <f>'[2]M6 final'!G36</f>
        <v>10</v>
      </c>
      <c r="BQ40" s="54">
        <f>IF('[2]M6 final'!H36="","",'[2]M6 final'!H36)</f>
        <v>11</v>
      </c>
      <c r="BR40" s="56">
        <f t="shared" si="33"/>
        <v>11</v>
      </c>
      <c r="BS40" s="56" t="str">
        <f t="shared" si="34"/>
        <v/>
      </c>
      <c r="BT40" s="57">
        <f>'[2]M6 final'!J36</f>
        <v>13.5</v>
      </c>
      <c r="BU40" s="57" t="str">
        <f>IF('[2]M6 final'!K36="","",'[2]M6 final'!K36)</f>
        <v/>
      </c>
      <c r="BV40" s="56">
        <f t="shared" si="35"/>
        <v>13.5</v>
      </c>
      <c r="BW40" s="56" t="str">
        <f t="shared" si="36"/>
        <v/>
      </c>
      <c r="BX40" s="56">
        <f>'[2]M6 final'!M36</f>
        <v>12.274999999999999</v>
      </c>
      <c r="BY40" s="59" t="str">
        <f t="shared" si="37"/>
        <v>VAR</v>
      </c>
      <c r="BZ40" s="57">
        <f>'[2]M7 final'!D37</f>
        <v>13.5</v>
      </c>
      <c r="CA40" s="57" t="str">
        <f>IF('[2]M7 final'!E37="","",'[2]M7 final'!E37)</f>
        <v/>
      </c>
      <c r="CB40" s="56">
        <f t="shared" si="38"/>
        <v>13.5</v>
      </c>
      <c r="CC40" s="56" t="str">
        <f t="shared" si="39"/>
        <v/>
      </c>
      <c r="CD40" s="57">
        <f>'[2]M7 final'!G37</f>
        <v>14.75</v>
      </c>
      <c r="CE40" s="57" t="str">
        <f>IF('[2]M7 final'!H37="","",'[2]M7 final'!H37)</f>
        <v/>
      </c>
      <c r="CF40" s="56">
        <f t="shared" si="40"/>
        <v>14.75</v>
      </c>
      <c r="CG40" s="56" t="str">
        <f t="shared" si="41"/>
        <v/>
      </c>
      <c r="CH40" s="56">
        <f>'[2]M7 final'!J37</f>
        <v>14.05</v>
      </c>
      <c r="CI40" s="61" t="str">
        <f t="shared" si="42"/>
        <v>V</v>
      </c>
      <c r="CJ40" s="56">
        <f>'[2]M8 Final'!D36</f>
        <v>13.75</v>
      </c>
      <c r="CK40" s="56" t="str">
        <f>IF('[2]M8 Final'!E36="","",'[2]M8 Final'!E36)</f>
        <v/>
      </c>
      <c r="CL40" s="56">
        <f t="shared" si="43"/>
        <v>13.75</v>
      </c>
      <c r="CM40" s="56" t="str">
        <f t="shared" si="44"/>
        <v/>
      </c>
      <c r="CN40" s="57">
        <f>'[2]M8 Final'!G36</f>
        <v>13.875</v>
      </c>
      <c r="CO40" s="56" t="str">
        <f>IF('[2]M8 Final'!H36="","",'[2]M8 Final'!H36)</f>
        <v/>
      </c>
      <c r="CP40" s="56">
        <f t="shared" si="45"/>
        <v>13.875</v>
      </c>
      <c r="CQ40" s="56" t="str">
        <f t="shared" si="46"/>
        <v/>
      </c>
      <c r="CR40" s="56">
        <f>'[2]M8 Final'!J36</f>
        <v>13.8125</v>
      </c>
      <c r="CS40" s="61" t="str">
        <f t="shared" si="47"/>
        <v>V</v>
      </c>
      <c r="CT40" s="64">
        <f t="shared" si="48"/>
        <v>12.614437499999999</v>
      </c>
      <c r="CU40" s="65" t="str">
        <f t="shared" si="49"/>
        <v/>
      </c>
      <c r="CV40" s="53" t="str">
        <f t="shared" si="50"/>
        <v xml:space="preserve">BENRAHMOUN        </v>
      </c>
      <c r="CW40" s="66"/>
    </row>
    <row r="41" spans="2:101" s="68" customFormat="1">
      <c r="B41" s="52">
        <v>28</v>
      </c>
      <c r="D41" s="71" t="s">
        <v>104</v>
      </c>
      <c r="E41" s="71" t="s">
        <v>105</v>
      </c>
      <c r="F41" s="54">
        <f>'[2]M1 final'!E39</f>
        <v>15.1</v>
      </c>
      <c r="G41" s="55" t="str">
        <f>IF('[2]M1 final'!F39="","",'[2]M1 final'!F39)</f>
        <v/>
      </c>
      <c r="H41" s="56">
        <f t="shared" si="0"/>
        <v>15.1</v>
      </c>
      <c r="I41" s="56" t="str">
        <f t="shared" si="1"/>
        <v/>
      </c>
      <c r="J41" s="57">
        <f>'[2]M1 final'!H39</f>
        <v>12</v>
      </c>
      <c r="K41" s="55" t="str">
        <f>IF('[2]M1 final'!I39="","",'[2]M1 final'!I39)</f>
        <v/>
      </c>
      <c r="L41" s="56">
        <f t="shared" si="2"/>
        <v>12</v>
      </c>
      <c r="M41" s="56" t="str">
        <f t="shared" si="3"/>
        <v/>
      </c>
      <c r="N41" s="57">
        <f>'[2]M1 final'!K39</f>
        <v>12.5</v>
      </c>
      <c r="O41" s="57" t="str">
        <f>IF('[2]M1 final'!L39="","",'[2]M1 final'!L39)</f>
        <v/>
      </c>
      <c r="P41" s="56">
        <f t="shared" si="4"/>
        <v>12.5</v>
      </c>
      <c r="Q41" s="56" t="str">
        <f t="shared" si="5"/>
        <v/>
      </c>
      <c r="R41" s="58">
        <f>'[2]M1 final'!N39</f>
        <v>13.2875</v>
      </c>
      <c r="S41" s="59" t="str">
        <f t="shared" si="51"/>
        <v>V</v>
      </c>
      <c r="T41" s="57">
        <f>'[2]M2 final'!E38</f>
        <v>12</v>
      </c>
      <c r="U41" s="60" t="str">
        <f>IF('[2]M2 final'!F38="","",'[2]M2 final'!F38)</f>
        <v/>
      </c>
      <c r="V41" s="56">
        <f t="shared" si="7"/>
        <v>12</v>
      </c>
      <c r="W41" s="56" t="str">
        <f t="shared" si="8"/>
        <v/>
      </c>
      <c r="X41" s="56">
        <f>'[2]M2 final'!H38</f>
        <v>8.25</v>
      </c>
      <c r="Y41" s="60">
        <f>IF('[2]M2 final'!I38="","",'[2]M2 final'!I38)</f>
        <v>9.5</v>
      </c>
      <c r="Z41" s="56">
        <f t="shared" si="9"/>
        <v>9.5</v>
      </c>
      <c r="AA41" s="56" t="str">
        <f t="shared" si="10"/>
        <v/>
      </c>
      <c r="AB41" s="56">
        <f t="shared" si="11"/>
        <v>10.9</v>
      </c>
      <c r="AC41" s="61" t="str">
        <f t="shared" si="12"/>
        <v>VPC</v>
      </c>
      <c r="AD41" s="54">
        <f>'[2]M3  final'!E38</f>
        <v>4.875</v>
      </c>
      <c r="AE41" s="54">
        <f>IF('[2]M3  final'!F38="","",'[2]M3  final'!F38)</f>
        <v>6.5</v>
      </c>
      <c r="AF41" s="56">
        <f t="shared" si="13"/>
        <v>6.5</v>
      </c>
      <c r="AG41" s="56" t="str">
        <f t="shared" si="14"/>
        <v/>
      </c>
      <c r="AH41" s="57">
        <f>'[2]M3  final'!H38</f>
        <v>13</v>
      </c>
      <c r="AI41" s="54" t="str">
        <f>IF('[2]M3  final'!I38="","",'[2]M3  final'!I38)</f>
        <v/>
      </c>
      <c r="AJ41" s="56">
        <f t="shared" si="15"/>
        <v>13</v>
      </c>
      <c r="AK41" s="56" t="str">
        <f t="shared" si="16"/>
        <v/>
      </c>
      <c r="AL41" s="56">
        <f t="shared" si="17"/>
        <v>9.75</v>
      </c>
      <c r="AM41" s="61" t="str">
        <f t="shared" si="18"/>
        <v>VPC</v>
      </c>
      <c r="AN41" s="54">
        <f>'[2]M4 final'!E38</f>
        <v>13.125</v>
      </c>
      <c r="AO41" s="54" t="str">
        <f>IF('[2]M4 final'!F38="","",'[2]M4 final'!F38)</f>
        <v/>
      </c>
      <c r="AP41" s="56">
        <f t="shared" si="19"/>
        <v>13.125</v>
      </c>
      <c r="AQ41" s="56" t="str">
        <f t="shared" si="20"/>
        <v/>
      </c>
      <c r="AR41" s="57">
        <f>'[2]M4 final'!H38</f>
        <v>14.75</v>
      </c>
      <c r="AS41" s="57" t="str">
        <f>IF('[2]M4 final'!I38="","",'[2]M4 final'!I38)</f>
        <v/>
      </c>
      <c r="AT41" s="56">
        <f t="shared" si="21"/>
        <v>14.75</v>
      </c>
      <c r="AU41" s="56" t="str">
        <f t="shared" si="22"/>
        <v/>
      </c>
      <c r="AV41" s="56">
        <f>'[2]M4 final'!K38</f>
        <v>13.84</v>
      </c>
      <c r="AW41" s="61" t="str">
        <f t="shared" si="23"/>
        <v>V</v>
      </c>
      <c r="AX41" s="54">
        <f>'[2]M5 FINAL'!D34</f>
        <v>12.6</v>
      </c>
      <c r="AY41" s="62" t="str">
        <f>IF('[2]M5 FINAL'!E34="","",'[2]M5 FINAL'!E34)</f>
        <v/>
      </c>
      <c r="AZ41" s="54">
        <f t="shared" si="24"/>
        <v>12.6</v>
      </c>
      <c r="BA41" s="56" t="str">
        <f t="shared" si="25"/>
        <v/>
      </c>
      <c r="BB41" s="57">
        <f>'[2]M5 FINAL'!G34</f>
        <v>12</v>
      </c>
      <c r="BC41" s="57" t="str">
        <f>IF('[2]M5 FINAL'!H34="","",'[2]M5 FINAL'!H34)</f>
        <v/>
      </c>
      <c r="BD41" s="54">
        <f t="shared" si="26"/>
        <v>12</v>
      </c>
      <c r="BE41" s="56" t="str">
        <f t="shared" si="27"/>
        <v/>
      </c>
      <c r="BF41" s="57">
        <f>'[2]M5 FINAL'!J34</f>
        <v>12</v>
      </c>
      <c r="BG41" s="57" t="str">
        <f>IF('[2]M5 FINAL'!K34="","",'[2]M5 FINAL'!K34)</f>
        <v/>
      </c>
      <c r="BH41" s="54">
        <f t="shared" si="28"/>
        <v>12</v>
      </c>
      <c r="BI41" s="56" t="str">
        <f t="shared" si="29"/>
        <v/>
      </c>
      <c r="BJ41" s="57">
        <f>'[2]M5 FINAL'!M34</f>
        <v>12.198</v>
      </c>
      <c r="BK41" s="59" t="str">
        <f t="shared" si="30"/>
        <v>V</v>
      </c>
      <c r="BL41" s="63">
        <f>'[2]M6 final'!D37</f>
        <v>12</v>
      </c>
      <c r="BM41" s="63" t="str">
        <f>IF('[2]M6 final'!E37="","",'[2]M6 final'!E37)</f>
        <v/>
      </c>
      <c r="BN41" s="56">
        <f t="shared" si="31"/>
        <v>12</v>
      </c>
      <c r="BO41" s="56" t="str">
        <f t="shared" si="32"/>
        <v/>
      </c>
      <c r="BP41" s="54">
        <f>'[2]M6 final'!G37</f>
        <v>12.75</v>
      </c>
      <c r="BQ41" s="54" t="str">
        <f>IF('[2]M6 final'!H37="","",'[2]M6 final'!H37)</f>
        <v/>
      </c>
      <c r="BR41" s="56">
        <f t="shared" si="33"/>
        <v>12.75</v>
      </c>
      <c r="BS41" s="56" t="str">
        <f t="shared" si="34"/>
        <v/>
      </c>
      <c r="BT41" s="57">
        <f>'[2]M6 final'!J37</f>
        <v>12</v>
      </c>
      <c r="BU41" s="57" t="str">
        <f>IF('[2]M6 final'!K37="","",'[2]M6 final'!K37)</f>
        <v/>
      </c>
      <c r="BV41" s="56">
        <f t="shared" si="35"/>
        <v>12</v>
      </c>
      <c r="BW41" s="56" t="str">
        <f t="shared" si="36"/>
        <v/>
      </c>
      <c r="BX41" s="56">
        <f>'[2]M6 final'!M37</f>
        <v>12.299999999999999</v>
      </c>
      <c r="BY41" s="59" t="str">
        <f t="shared" si="37"/>
        <v>V</v>
      </c>
      <c r="BZ41" s="57">
        <f>'[2]M7 final'!D38</f>
        <v>12</v>
      </c>
      <c r="CA41" s="57" t="str">
        <f>IF('[2]M7 final'!E38="","",'[2]M7 final'!E38)</f>
        <v/>
      </c>
      <c r="CB41" s="56">
        <f t="shared" si="38"/>
        <v>12</v>
      </c>
      <c r="CC41" s="56" t="str">
        <f t="shared" si="39"/>
        <v/>
      </c>
      <c r="CD41" s="57">
        <f>'[2]M7 final'!G38</f>
        <v>12</v>
      </c>
      <c r="CE41" s="57">
        <f>IF('[2]M7 final'!H38="","",'[2]M7 final'!H38)</f>
        <v>12</v>
      </c>
      <c r="CF41" s="56">
        <f t="shared" si="40"/>
        <v>12</v>
      </c>
      <c r="CG41" s="56" t="str">
        <f t="shared" si="41"/>
        <v/>
      </c>
      <c r="CH41" s="56">
        <f>'[2]M7 final'!J38</f>
        <v>12</v>
      </c>
      <c r="CI41" s="61" t="str">
        <f t="shared" si="42"/>
        <v>VAR</v>
      </c>
      <c r="CJ41" s="56">
        <f>'[2]M8 Final'!D37</f>
        <v>14.25</v>
      </c>
      <c r="CK41" s="56" t="str">
        <f>IF('[2]M8 Final'!E37="","",'[2]M8 Final'!E37)</f>
        <v/>
      </c>
      <c r="CL41" s="56">
        <f t="shared" si="43"/>
        <v>14.25</v>
      </c>
      <c r="CM41" s="56" t="str">
        <f t="shared" si="44"/>
        <v/>
      </c>
      <c r="CN41" s="57">
        <f>'[2]M8 Final'!G37</f>
        <v>10.5</v>
      </c>
      <c r="CO41" s="56" t="str">
        <f>IF('[2]M8 Final'!H37="","",'[2]M8 Final'!H37)</f>
        <v/>
      </c>
      <c r="CP41" s="56">
        <f t="shared" si="45"/>
        <v>10.5</v>
      </c>
      <c r="CQ41" s="56" t="str">
        <f t="shared" si="46"/>
        <v/>
      </c>
      <c r="CR41" s="56">
        <f>'[2]M8 Final'!J37</f>
        <v>12.375</v>
      </c>
      <c r="CS41" s="61" t="str">
        <f t="shared" si="47"/>
        <v>V</v>
      </c>
      <c r="CT41" s="64">
        <f t="shared" si="48"/>
        <v>12.081312500000001</v>
      </c>
      <c r="CU41" s="65" t="str">
        <f t="shared" si="49"/>
        <v>Admis(e)</v>
      </c>
      <c r="CV41" s="53" t="str">
        <f t="shared" si="50"/>
        <v>BENYOUK</v>
      </c>
      <c r="CW41" s="66"/>
    </row>
    <row r="42" spans="2:101">
      <c r="B42" s="52">
        <v>29</v>
      </c>
      <c r="D42" s="53" t="s">
        <v>106</v>
      </c>
      <c r="E42" s="53" t="s">
        <v>107</v>
      </c>
      <c r="F42" s="54">
        <f>'[2]M1 final'!E40</f>
        <v>11</v>
      </c>
      <c r="G42" s="55" t="str">
        <f>IF('[2]M1 final'!F40="","",'[2]M1 final'!F40)</f>
        <v/>
      </c>
      <c r="H42" s="56">
        <f t="shared" si="0"/>
        <v>11</v>
      </c>
      <c r="I42" s="56" t="str">
        <f t="shared" si="1"/>
        <v/>
      </c>
      <c r="J42" s="57">
        <f>'[2]M1 final'!H40</f>
        <v>14</v>
      </c>
      <c r="K42" s="55" t="str">
        <f>IF('[2]M1 final'!I40="","",'[2]M1 final'!I40)</f>
        <v/>
      </c>
      <c r="L42" s="56">
        <f t="shared" si="2"/>
        <v>14</v>
      </c>
      <c r="M42" s="56" t="str">
        <f t="shared" si="3"/>
        <v/>
      </c>
      <c r="N42" s="57">
        <f>'[2]M1 final'!K40</f>
        <v>17</v>
      </c>
      <c r="O42" s="57" t="str">
        <f>IF('[2]M1 final'!L40="","",'[2]M1 final'!L40)</f>
        <v/>
      </c>
      <c r="P42" s="56">
        <f t="shared" si="4"/>
        <v>17</v>
      </c>
      <c r="Q42" s="56" t="str">
        <f t="shared" si="5"/>
        <v/>
      </c>
      <c r="R42" s="58">
        <f>'[2]M1 final'!N40</f>
        <v>13.625</v>
      </c>
      <c r="S42" s="59" t="str">
        <f t="shared" si="51"/>
        <v>V</v>
      </c>
      <c r="T42" s="57">
        <f>'[2]M2 final'!E39</f>
        <v>16.75</v>
      </c>
      <c r="U42" s="60" t="str">
        <f>IF('[2]M2 final'!F39="","",'[2]M2 final'!F39)</f>
        <v/>
      </c>
      <c r="V42" s="56">
        <f t="shared" si="7"/>
        <v>16.75</v>
      </c>
      <c r="W42" s="56" t="str">
        <f t="shared" si="8"/>
        <v/>
      </c>
      <c r="X42" s="56">
        <f>'[2]M2 final'!H39</f>
        <v>14.25</v>
      </c>
      <c r="Y42" s="60" t="str">
        <f>IF('[2]M2 final'!I39="","",'[2]M2 final'!I39)</f>
        <v/>
      </c>
      <c r="Z42" s="56">
        <f t="shared" si="9"/>
        <v>14.25</v>
      </c>
      <c r="AA42" s="56" t="str">
        <f t="shared" si="10"/>
        <v/>
      </c>
      <c r="AB42" s="56">
        <f t="shared" si="11"/>
        <v>15.650000000000002</v>
      </c>
      <c r="AC42" s="61" t="str">
        <f t="shared" si="12"/>
        <v>V</v>
      </c>
      <c r="AD42" s="54">
        <f>'[2]M3  final'!E39</f>
        <v>18.375</v>
      </c>
      <c r="AE42" s="54" t="str">
        <f>IF('[2]M3  final'!F39="","",'[2]M3  final'!F39)</f>
        <v/>
      </c>
      <c r="AF42" s="56">
        <f t="shared" si="13"/>
        <v>18.375</v>
      </c>
      <c r="AG42" s="56" t="str">
        <f t="shared" si="14"/>
        <v/>
      </c>
      <c r="AH42" s="57">
        <f>'[2]M3  final'!H39</f>
        <v>18</v>
      </c>
      <c r="AI42" s="54" t="str">
        <f>IF('[2]M3  final'!I39="","",'[2]M3  final'!I39)</f>
        <v/>
      </c>
      <c r="AJ42" s="56">
        <f t="shared" si="15"/>
        <v>18</v>
      </c>
      <c r="AK42" s="56" t="str">
        <f t="shared" si="16"/>
        <v/>
      </c>
      <c r="AL42" s="56">
        <f t="shared" si="17"/>
        <v>18.1875</v>
      </c>
      <c r="AM42" s="61" t="str">
        <f t="shared" si="18"/>
        <v>V</v>
      </c>
      <c r="AN42" s="54">
        <f>'[2]M4 final'!E39</f>
        <v>16.5</v>
      </c>
      <c r="AO42" s="54" t="str">
        <f>IF('[2]M4 final'!F39="","",'[2]M4 final'!F39)</f>
        <v/>
      </c>
      <c r="AP42" s="56">
        <f t="shared" si="19"/>
        <v>16.5</v>
      </c>
      <c r="AQ42" s="56" t="str">
        <f t="shared" si="20"/>
        <v/>
      </c>
      <c r="AR42" s="57">
        <f>'[2]M4 final'!H39</f>
        <v>18.75</v>
      </c>
      <c r="AS42" s="57" t="str">
        <f>IF('[2]M4 final'!I39="","",'[2]M4 final'!I39)</f>
        <v/>
      </c>
      <c r="AT42" s="56">
        <f t="shared" si="21"/>
        <v>18.75</v>
      </c>
      <c r="AU42" s="56" t="str">
        <f t="shared" si="22"/>
        <v/>
      </c>
      <c r="AV42" s="56">
        <f>'[2]M4 final'!K39</f>
        <v>17.490000000000002</v>
      </c>
      <c r="AW42" s="61" t="str">
        <f t="shared" si="23"/>
        <v>V</v>
      </c>
      <c r="AX42" s="54">
        <f>'[2]M5 FINAL'!D35</f>
        <v>8.8000000000000007</v>
      </c>
      <c r="AY42" s="62" t="str">
        <f>IF('[2]M5 FINAL'!E35="","",'[2]M5 FINAL'!E35)</f>
        <v/>
      </c>
      <c r="AZ42" s="54">
        <f t="shared" si="24"/>
        <v>8.8000000000000007</v>
      </c>
      <c r="BA42" s="56" t="str">
        <f t="shared" si="25"/>
        <v/>
      </c>
      <c r="BB42" s="57">
        <f>'[2]M5 FINAL'!G35</f>
        <v>16</v>
      </c>
      <c r="BC42" s="57" t="str">
        <f>IF('[2]M5 FINAL'!H35="","",'[2]M5 FINAL'!H35)</f>
        <v/>
      </c>
      <c r="BD42" s="54">
        <f t="shared" si="26"/>
        <v>16</v>
      </c>
      <c r="BE42" s="56" t="str">
        <f t="shared" si="27"/>
        <v/>
      </c>
      <c r="BF42" s="57">
        <f>'[2]M5 FINAL'!J35</f>
        <v>19</v>
      </c>
      <c r="BG42" s="57" t="str">
        <f>IF('[2]M5 FINAL'!K35="","",'[2]M5 FINAL'!K35)</f>
        <v/>
      </c>
      <c r="BH42" s="54">
        <f t="shared" si="28"/>
        <v>19</v>
      </c>
      <c r="BI42" s="56" t="str">
        <f t="shared" si="29"/>
        <v/>
      </c>
      <c r="BJ42" s="57">
        <f>'[2]M5 FINAL'!M35</f>
        <v>14.644000000000002</v>
      </c>
      <c r="BK42" s="59" t="str">
        <f t="shared" si="30"/>
        <v>V</v>
      </c>
      <c r="BL42" s="63">
        <f>'[2]M6 final'!D38</f>
        <v>17.75</v>
      </c>
      <c r="BM42" s="63" t="str">
        <f>IF('[2]M6 final'!E38="","",'[2]M6 final'!E38)</f>
        <v/>
      </c>
      <c r="BN42" s="56">
        <f t="shared" si="31"/>
        <v>17.75</v>
      </c>
      <c r="BO42" s="56" t="str">
        <f t="shared" si="32"/>
        <v/>
      </c>
      <c r="BP42" s="54">
        <f>'[2]M6 final'!G38</f>
        <v>16.5</v>
      </c>
      <c r="BQ42" s="54" t="str">
        <f>IF('[2]M6 final'!H38="","",'[2]M6 final'!H38)</f>
        <v/>
      </c>
      <c r="BR42" s="56">
        <f t="shared" si="33"/>
        <v>16.5</v>
      </c>
      <c r="BS42" s="56" t="str">
        <f t="shared" si="34"/>
        <v/>
      </c>
      <c r="BT42" s="57">
        <f>'[2]M6 final'!J38</f>
        <v>12.5</v>
      </c>
      <c r="BU42" s="57" t="str">
        <f>IF('[2]M6 final'!K38="","",'[2]M6 final'!K38)</f>
        <v/>
      </c>
      <c r="BV42" s="56">
        <f t="shared" si="35"/>
        <v>12.5</v>
      </c>
      <c r="BW42" s="56" t="str">
        <f t="shared" si="36"/>
        <v/>
      </c>
      <c r="BX42" s="56">
        <f>'[2]M6 final'!M38</f>
        <v>15.675000000000001</v>
      </c>
      <c r="BY42" s="59" t="str">
        <f t="shared" si="37"/>
        <v>V</v>
      </c>
      <c r="BZ42" s="57">
        <f>'[2]M7 final'!D39</f>
        <v>13.75</v>
      </c>
      <c r="CA42" s="57" t="str">
        <f>IF('[2]M7 final'!E39="","",'[2]M7 final'!E39)</f>
        <v/>
      </c>
      <c r="CB42" s="56">
        <f t="shared" si="38"/>
        <v>13.75</v>
      </c>
      <c r="CC42" s="56" t="str">
        <f t="shared" si="39"/>
        <v/>
      </c>
      <c r="CD42" s="57">
        <f>'[2]M7 final'!G39</f>
        <v>16.75</v>
      </c>
      <c r="CE42" s="57" t="str">
        <f>IF('[2]M7 final'!H39="","",'[2]M7 final'!H39)</f>
        <v/>
      </c>
      <c r="CF42" s="56">
        <f t="shared" si="40"/>
        <v>16.75</v>
      </c>
      <c r="CG42" s="56" t="str">
        <f t="shared" si="41"/>
        <v/>
      </c>
      <c r="CH42" s="56">
        <f>'[2]M7 final'!J39</f>
        <v>15.07</v>
      </c>
      <c r="CI42" s="61" t="str">
        <f t="shared" si="42"/>
        <v>V</v>
      </c>
      <c r="CJ42" s="56">
        <f>'[2]M8 Final'!D38</f>
        <v>18</v>
      </c>
      <c r="CK42" s="56" t="str">
        <f>IF('[2]M8 Final'!E38="","",'[2]M8 Final'!E38)</f>
        <v/>
      </c>
      <c r="CL42" s="56">
        <f t="shared" si="43"/>
        <v>18</v>
      </c>
      <c r="CM42" s="56" t="str">
        <f t="shared" si="44"/>
        <v/>
      </c>
      <c r="CN42" s="57">
        <f>'[2]M8 Final'!G38</f>
        <v>15.875</v>
      </c>
      <c r="CO42" s="56" t="str">
        <f>IF('[2]M8 Final'!H38="","",'[2]M8 Final'!H38)</f>
        <v/>
      </c>
      <c r="CP42" s="56">
        <f t="shared" si="45"/>
        <v>15.875</v>
      </c>
      <c r="CQ42" s="56" t="str">
        <f t="shared" si="46"/>
        <v/>
      </c>
      <c r="CR42" s="56">
        <f>'[2]M8 Final'!J38</f>
        <v>16.9375</v>
      </c>
      <c r="CS42" s="61" t="str">
        <f t="shared" si="47"/>
        <v>V</v>
      </c>
      <c r="CT42" s="64">
        <f t="shared" si="48"/>
        <v>15.909875000000003</v>
      </c>
      <c r="CU42" s="65" t="str">
        <f t="shared" si="49"/>
        <v>Admis(e)</v>
      </c>
      <c r="CV42" s="53" t="str">
        <f t="shared" si="50"/>
        <v xml:space="preserve">BOUGHDAD      </v>
      </c>
      <c r="CW42" s="66"/>
    </row>
    <row r="43" spans="2:101">
      <c r="B43" s="52">
        <v>30</v>
      </c>
      <c r="D43" s="53" t="s">
        <v>108</v>
      </c>
      <c r="E43" s="53" t="s">
        <v>109</v>
      </c>
      <c r="F43" s="54">
        <f>'[2]M1 final'!E41</f>
        <v>9.1</v>
      </c>
      <c r="G43" s="55">
        <v>12</v>
      </c>
      <c r="H43" s="56">
        <f t="shared" si="0"/>
        <v>12</v>
      </c>
      <c r="I43" s="56" t="str">
        <f t="shared" si="1"/>
        <v/>
      </c>
      <c r="J43" s="57">
        <f>'[2]M1 final'!H41</f>
        <v>11</v>
      </c>
      <c r="K43" s="55">
        <f>IF('[2]M1 final'!I41="","",'[2]M1 final'!I41)</f>
        <v>10.5</v>
      </c>
      <c r="L43" s="56">
        <f t="shared" si="2"/>
        <v>11</v>
      </c>
      <c r="M43" s="56" t="str">
        <f t="shared" si="3"/>
        <v>AR</v>
      </c>
      <c r="N43" s="57">
        <f>'[2]M1 final'!K41</f>
        <v>8.5</v>
      </c>
      <c r="O43" s="57">
        <f>IF('[2]M1 final'!L41="","",'[2]M1 final'!L41)</f>
        <v>6</v>
      </c>
      <c r="P43" s="56">
        <f t="shared" si="4"/>
        <v>8.5</v>
      </c>
      <c r="Q43" s="56" t="str">
        <f t="shared" si="5"/>
        <v>AR</v>
      </c>
      <c r="R43" s="58">
        <f>'[2]M1 final'!N41</f>
        <v>10.75</v>
      </c>
      <c r="S43" s="59" t="str">
        <f t="shared" si="51"/>
        <v>NV</v>
      </c>
      <c r="T43" s="57">
        <f>'[2]M2 final'!E40</f>
        <v>6.25</v>
      </c>
      <c r="U43" s="60" t="str">
        <f>IF('[2]M2 final'!F40="","",'[2]M2 final'!F40)</f>
        <v/>
      </c>
      <c r="V43" s="56">
        <f t="shared" si="7"/>
        <v>6.25</v>
      </c>
      <c r="W43" s="56" t="str">
        <f t="shared" si="8"/>
        <v>AR</v>
      </c>
      <c r="X43" s="56">
        <f>'[2]M2 final'!H40</f>
        <v>3.25</v>
      </c>
      <c r="Y43" s="60" t="str">
        <f>IF('[2]M2 final'!I40="","",'[2]M2 final'!I40)</f>
        <v/>
      </c>
      <c r="Z43" s="56">
        <f t="shared" si="9"/>
        <v>3.25</v>
      </c>
      <c r="AA43" s="56" t="str">
        <f t="shared" si="10"/>
        <v>AR</v>
      </c>
      <c r="AB43" s="56">
        <f t="shared" si="11"/>
        <v>4.9300000000000006</v>
      </c>
      <c r="AC43" s="61" t="str">
        <f t="shared" si="12"/>
        <v>NV</v>
      </c>
      <c r="AD43" s="54">
        <f>'[2]M3  final'!E40</f>
        <v>11.875</v>
      </c>
      <c r="AE43" s="54">
        <f>IF('[2]M3  final'!F40="","",'[2]M3  final'!F40)</f>
        <v>10</v>
      </c>
      <c r="AF43" s="56">
        <f t="shared" si="13"/>
        <v>11.875</v>
      </c>
      <c r="AG43" s="56" t="str">
        <f t="shared" si="14"/>
        <v>AR</v>
      </c>
      <c r="AH43" s="57">
        <f>'[2]M3  final'!H40</f>
        <v>12</v>
      </c>
      <c r="AI43" s="54" t="str">
        <f>IF('[2]M3  final'!I40="","",'[2]M3  final'!I40)</f>
        <v/>
      </c>
      <c r="AJ43" s="56">
        <f t="shared" si="15"/>
        <v>12</v>
      </c>
      <c r="AK43" s="56" t="str">
        <f t="shared" si="16"/>
        <v/>
      </c>
      <c r="AL43" s="56">
        <f t="shared" si="17"/>
        <v>11.9375</v>
      </c>
      <c r="AM43" s="61" t="str">
        <f t="shared" si="18"/>
        <v>NV</v>
      </c>
      <c r="AN43" s="54">
        <f>'[2]M4 final'!E40</f>
        <v>9.375</v>
      </c>
      <c r="AO43" s="54">
        <f>IF('[2]M4 final'!F40="","",'[2]M4 final'!F40)</f>
        <v>12</v>
      </c>
      <c r="AP43" s="56">
        <f t="shared" si="19"/>
        <v>12</v>
      </c>
      <c r="AQ43" s="56" t="str">
        <f t="shared" si="20"/>
        <v/>
      </c>
      <c r="AR43" s="57">
        <f>'[2]M4 final'!H40</f>
        <v>10.25</v>
      </c>
      <c r="AS43" s="57">
        <f>IF('[2]M4 final'!I40="","",'[2]M4 final'!I40)</f>
        <v>12</v>
      </c>
      <c r="AT43" s="56">
        <f t="shared" si="21"/>
        <v>12</v>
      </c>
      <c r="AU43" s="56" t="str">
        <f t="shared" si="22"/>
        <v/>
      </c>
      <c r="AV43" s="56">
        <f>'[2]M4 final'!K40</f>
        <v>12</v>
      </c>
      <c r="AW43" s="61" t="str">
        <f t="shared" si="23"/>
        <v>VAR</v>
      </c>
      <c r="AX43" s="54">
        <f>'[2]M5 FINAL'!D36</f>
        <v>12.399999999999999</v>
      </c>
      <c r="AY43" s="62" t="str">
        <f>IF('[2]M5 FINAL'!E36="","",'[2]M5 FINAL'!E36)</f>
        <v/>
      </c>
      <c r="AZ43" s="54">
        <f t="shared" si="24"/>
        <v>12.399999999999999</v>
      </c>
      <c r="BA43" s="56" t="str">
        <f t="shared" si="25"/>
        <v/>
      </c>
      <c r="BB43" s="57">
        <f>'[2]M5 FINAL'!G36</f>
        <v>6</v>
      </c>
      <c r="BC43" s="57">
        <f>IF('[2]M5 FINAL'!H36="","",'[2]M5 FINAL'!H36)</f>
        <v>0</v>
      </c>
      <c r="BD43" s="54">
        <f t="shared" si="26"/>
        <v>6</v>
      </c>
      <c r="BE43" s="56" t="str">
        <f t="shared" si="27"/>
        <v>AR</v>
      </c>
      <c r="BF43" s="57">
        <f>'[2]M5 FINAL'!J36</f>
        <v>8.5</v>
      </c>
      <c r="BG43" s="57">
        <f>IF('[2]M5 FINAL'!K36="","",'[2]M5 FINAL'!K36)</f>
        <v>0</v>
      </c>
      <c r="BH43" s="54">
        <f t="shared" si="28"/>
        <v>8.5</v>
      </c>
      <c r="BI43" s="56" t="str">
        <f t="shared" si="29"/>
        <v>AR</v>
      </c>
      <c r="BJ43" s="57">
        <f>'[2]M5 FINAL'!M36</f>
        <v>8.9619999999999997</v>
      </c>
      <c r="BK43" s="59" t="str">
        <f t="shared" si="30"/>
        <v>NV</v>
      </c>
      <c r="BL43" s="63">
        <f>'[2]M6 final'!D39</f>
        <v>7.5</v>
      </c>
      <c r="BM43" s="63">
        <f>IF('[2]M6 final'!E39="","",'[2]M6 final'!E39)</f>
        <v>0</v>
      </c>
      <c r="BN43" s="56">
        <f t="shared" si="31"/>
        <v>7.5</v>
      </c>
      <c r="BO43" s="56" t="str">
        <f t="shared" si="32"/>
        <v>AR</v>
      </c>
      <c r="BP43" s="54">
        <f>'[2]M6 final'!G39</f>
        <v>7.5</v>
      </c>
      <c r="BQ43" s="54">
        <f>IF('[2]M6 final'!H39="","",'[2]M6 final'!H39)</f>
        <v>0</v>
      </c>
      <c r="BR43" s="56">
        <f t="shared" si="33"/>
        <v>7.5</v>
      </c>
      <c r="BS43" s="56" t="str">
        <f t="shared" si="34"/>
        <v>AR</v>
      </c>
      <c r="BT43" s="57">
        <f>'[2]M6 final'!J39</f>
        <v>10</v>
      </c>
      <c r="BU43" s="57">
        <f>IF('[2]M6 final'!K39="","",'[2]M6 final'!K39)</f>
        <v>0</v>
      </c>
      <c r="BV43" s="56">
        <f t="shared" si="35"/>
        <v>10</v>
      </c>
      <c r="BW43" s="56" t="str">
        <f t="shared" si="36"/>
        <v>AR</v>
      </c>
      <c r="BX43" s="56">
        <f>'[2]M6 final'!M39</f>
        <v>8.25</v>
      </c>
      <c r="BY43" s="59" t="str">
        <f t="shared" si="37"/>
        <v>NV</v>
      </c>
      <c r="BZ43" s="57">
        <f>'[2]M7 final'!D40</f>
        <v>13.5</v>
      </c>
      <c r="CA43" s="57" t="str">
        <f>IF('[2]M7 final'!E40="","",'[2]M7 final'!E40)</f>
        <v/>
      </c>
      <c r="CB43" s="56">
        <f t="shared" si="38"/>
        <v>13.5</v>
      </c>
      <c r="CC43" s="56" t="str">
        <f t="shared" si="39"/>
        <v/>
      </c>
      <c r="CD43" s="57">
        <f>'[2]M7 final'!G40</f>
        <v>8.5</v>
      </c>
      <c r="CE43" s="57">
        <f>IF('[2]M7 final'!H40="","",'[2]M7 final'!H40)</f>
        <v>0</v>
      </c>
      <c r="CF43" s="56">
        <f t="shared" si="40"/>
        <v>8.5</v>
      </c>
      <c r="CG43" s="56" t="str">
        <f t="shared" si="41"/>
        <v>AR</v>
      </c>
      <c r="CH43" s="56">
        <f>'[2]M7 final'!J40</f>
        <v>11.3</v>
      </c>
      <c r="CI43" s="61" t="str">
        <f t="shared" si="42"/>
        <v>NV</v>
      </c>
      <c r="CJ43" s="56">
        <f>'[2]M8 Final'!D39</f>
        <v>12.25</v>
      </c>
      <c r="CK43" s="56" t="str">
        <f>IF('[2]M8 Final'!E39="","",'[2]M8 Final'!E39)</f>
        <v/>
      </c>
      <c r="CL43" s="56">
        <f t="shared" si="43"/>
        <v>12.25</v>
      </c>
      <c r="CM43" s="56" t="str">
        <f t="shared" si="44"/>
        <v/>
      </c>
      <c r="CN43" s="57">
        <f>'[2]M8 Final'!G39</f>
        <v>11.5</v>
      </c>
      <c r="CO43" s="56">
        <f>IF('[2]M8 Final'!H39="","",'[2]M8 Final'!H39)</f>
        <v>0</v>
      </c>
      <c r="CP43" s="56">
        <f t="shared" si="45"/>
        <v>11.5</v>
      </c>
      <c r="CQ43" s="56" t="str">
        <f t="shared" si="46"/>
        <v>AR</v>
      </c>
      <c r="CR43" s="56">
        <f>'[2]M8 Final'!J39</f>
        <v>11.875</v>
      </c>
      <c r="CS43" s="61" t="str">
        <f t="shared" si="47"/>
        <v>NV</v>
      </c>
      <c r="CT43" s="64">
        <f t="shared" si="48"/>
        <v>10.000562499999999</v>
      </c>
      <c r="CU43" s="65" t="str">
        <f t="shared" si="49"/>
        <v/>
      </c>
      <c r="CV43" s="53" t="str">
        <f t="shared" si="50"/>
        <v xml:space="preserve">BOUHAOULI            </v>
      </c>
      <c r="CW43" s="66"/>
    </row>
    <row r="44" spans="2:101">
      <c r="B44" s="52">
        <v>31</v>
      </c>
      <c r="D44" s="53" t="s">
        <v>110</v>
      </c>
      <c r="E44" s="53" t="s">
        <v>111</v>
      </c>
      <c r="F44" s="54">
        <f>'[2]M1 final'!E42</f>
        <v>8.5</v>
      </c>
      <c r="G44" s="55">
        <v>12</v>
      </c>
      <c r="H44" s="56">
        <f t="shared" si="0"/>
        <v>12</v>
      </c>
      <c r="I44" s="56" t="str">
        <f t="shared" si="1"/>
        <v/>
      </c>
      <c r="J44" s="57">
        <f>'[2]M1 final'!H42</f>
        <v>12</v>
      </c>
      <c r="K44" s="55" t="str">
        <f>IF('[2]M1 final'!I42="","",'[2]M1 final'!I42)</f>
        <v/>
      </c>
      <c r="L44" s="56">
        <f t="shared" si="2"/>
        <v>12</v>
      </c>
      <c r="M44" s="56" t="str">
        <f t="shared" si="3"/>
        <v/>
      </c>
      <c r="N44" s="57">
        <f>'[2]M1 final'!K42</f>
        <v>12.25</v>
      </c>
      <c r="O44" s="57" t="str">
        <f>IF('[2]M1 final'!L42="","",'[2]M1 final'!L42)</f>
        <v/>
      </c>
      <c r="P44" s="56">
        <f t="shared" si="4"/>
        <v>12.25</v>
      </c>
      <c r="Q44" s="56" t="str">
        <f t="shared" si="5"/>
        <v/>
      </c>
      <c r="R44" s="58">
        <f>'[2]M1 final'!N42</f>
        <v>12.0625</v>
      </c>
      <c r="S44" s="59" t="str">
        <f t="shared" si="51"/>
        <v>VAR</v>
      </c>
      <c r="T44" s="57">
        <f>'[2]M2 final'!E41</f>
        <v>11.25</v>
      </c>
      <c r="U44" s="60">
        <v>12</v>
      </c>
      <c r="V44" s="56">
        <f t="shared" si="7"/>
        <v>12</v>
      </c>
      <c r="W44" s="56" t="str">
        <f t="shared" si="8"/>
        <v/>
      </c>
      <c r="X44" s="56">
        <f>'[2]M2 final'!H41</f>
        <v>7</v>
      </c>
      <c r="Y44" s="60">
        <f>IF('[2]M2 final'!I41="","",'[2]M2 final'!I41)</f>
        <v>9.5</v>
      </c>
      <c r="Z44" s="56">
        <f t="shared" si="9"/>
        <v>9.5</v>
      </c>
      <c r="AA44" s="56" t="str">
        <f t="shared" si="10"/>
        <v/>
      </c>
      <c r="AB44" s="56">
        <f t="shared" si="11"/>
        <v>10.9</v>
      </c>
      <c r="AC44" s="61" t="str">
        <f t="shared" si="12"/>
        <v>VPC</v>
      </c>
      <c r="AD44" s="54">
        <f>'[2]M3  final'!E41</f>
        <v>15.75</v>
      </c>
      <c r="AE44" s="54" t="str">
        <f>IF('[2]M3  final'!F41="","",'[2]M3  final'!F41)</f>
        <v/>
      </c>
      <c r="AF44" s="56">
        <f t="shared" si="13"/>
        <v>15.75</v>
      </c>
      <c r="AG44" s="56" t="str">
        <f t="shared" si="14"/>
        <v/>
      </c>
      <c r="AH44" s="57">
        <f>'[2]M3  final'!H41</f>
        <v>14.5</v>
      </c>
      <c r="AI44" s="54" t="str">
        <f>IF('[2]M3  final'!I41="","",'[2]M3  final'!I41)</f>
        <v/>
      </c>
      <c r="AJ44" s="56">
        <f t="shared" si="15"/>
        <v>14.5</v>
      </c>
      <c r="AK44" s="56" t="str">
        <f t="shared" si="16"/>
        <v/>
      </c>
      <c r="AL44" s="56">
        <f t="shared" si="17"/>
        <v>15.125</v>
      </c>
      <c r="AM44" s="61" t="str">
        <f t="shared" si="18"/>
        <v>V</v>
      </c>
      <c r="AN44" s="54">
        <f>'[2]M4 final'!E41</f>
        <v>10.75</v>
      </c>
      <c r="AO44" s="54" t="str">
        <f>IF('[2]M4 final'!F41="","",'[2]M4 final'!F41)</f>
        <v/>
      </c>
      <c r="AP44" s="56">
        <f t="shared" si="19"/>
        <v>10.75</v>
      </c>
      <c r="AQ44" s="56" t="str">
        <f t="shared" si="20"/>
        <v/>
      </c>
      <c r="AR44" s="57">
        <f>'[2]M4 final'!H41</f>
        <v>14.25</v>
      </c>
      <c r="AS44" s="57" t="str">
        <f>IF('[2]M4 final'!I41="","",'[2]M4 final'!I41)</f>
        <v/>
      </c>
      <c r="AT44" s="56">
        <f t="shared" si="21"/>
        <v>14.25</v>
      </c>
      <c r="AU44" s="56" t="str">
        <f t="shared" si="22"/>
        <v/>
      </c>
      <c r="AV44" s="56">
        <f>'[2]M4 final'!K41</f>
        <v>12.290000000000001</v>
      </c>
      <c r="AW44" s="61" t="str">
        <f t="shared" si="23"/>
        <v>V</v>
      </c>
      <c r="AX44" s="54">
        <f>'[2]M5 FINAL'!D37</f>
        <v>10</v>
      </c>
      <c r="AY44" s="62">
        <f>IF('[2]M5 FINAL'!E37="","",'[2]M5 FINAL'!E37)</f>
        <v>12</v>
      </c>
      <c r="AZ44" s="54">
        <f t="shared" si="24"/>
        <v>12</v>
      </c>
      <c r="BA44" s="56" t="str">
        <f t="shared" si="25"/>
        <v/>
      </c>
      <c r="BB44" s="57">
        <f>'[2]M5 FINAL'!G37</f>
        <v>11</v>
      </c>
      <c r="BC44" s="57">
        <f>IF('[2]M5 FINAL'!H37="","",'[2]M5 FINAL'!H37)</f>
        <v>10</v>
      </c>
      <c r="BD44" s="54">
        <f t="shared" si="26"/>
        <v>11</v>
      </c>
      <c r="BE44" s="56" t="str">
        <f t="shared" si="27"/>
        <v/>
      </c>
      <c r="BF44" s="57">
        <f>'[2]M5 FINAL'!J37</f>
        <v>8</v>
      </c>
      <c r="BG44" s="57">
        <f>IF('[2]M5 FINAL'!K37="","",'[2]M5 FINAL'!K37)</f>
        <v>11</v>
      </c>
      <c r="BH44" s="54">
        <f t="shared" si="28"/>
        <v>11</v>
      </c>
      <c r="BI44" s="56" t="str">
        <f t="shared" si="29"/>
        <v/>
      </c>
      <c r="BJ44" s="57">
        <f>'[2]M5 FINAL'!M37</f>
        <v>11.33</v>
      </c>
      <c r="BK44" s="59" t="str">
        <f t="shared" si="30"/>
        <v>VPC</v>
      </c>
      <c r="BL44" s="63">
        <f>'[2]M6 final'!D40</f>
        <v>10</v>
      </c>
      <c r="BM44" s="63">
        <f>IF('[2]M6 final'!E40="","",'[2]M6 final'!E40)</f>
        <v>12</v>
      </c>
      <c r="BN44" s="56">
        <f t="shared" si="31"/>
        <v>12</v>
      </c>
      <c r="BO44" s="56" t="str">
        <f t="shared" si="32"/>
        <v/>
      </c>
      <c r="BP44" s="54">
        <f>'[2]M6 final'!G40</f>
        <v>10.25</v>
      </c>
      <c r="BQ44" s="54">
        <f>IF('[2]M6 final'!H40="","",'[2]M6 final'!H40)</f>
        <v>11</v>
      </c>
      <c r="BR44" s="56">
        <f t="shared" si="33"/>
        <v>11</v>
      </c>
      <c r="BS44" s="56" t="str">
        <f t="shared" si="34"/>
        <v/>
      </c>
      <c r="BT44" s="57">
        <f>'[2]M6 final'!J40</f>
        <v>10.5</v>
      </c>
      <c r="BU44" s="57">
        <f>IF('[2]M6 final'!K40="","",'[2]M6 final'!K40)</f>
        <v>11.5</v>
      </c>
      <c r="BV44" s="56">
        <f t="shared" si="35"/>
        <v>11.5</v>
      </c>
      <c r="BW44" s="56" t="str">
        <f t="shared" si="36"/>
        <v/>
      </c>
      <c r="BX44" s="56">
        <f>'[2]M6 final'!M40</f>
        <v>11.45</v>
      </c>
      <c r="BY44" s="59" t="str">
        <f t="shared" si="37"/>
        <v>VPC</v>
      </c>
      <c r="BZ44" s="57">
        <f>'[2]M7 final'!D41</f>
        <v>12.5</v>
      </c>
      <c r="CA44" s="57" t="str">
        <f>IF('[2]M7 final'!E41="","",'[2]M7 final'!E41)</f>
        <v/>
      </c>
      <c r="CB44" s="56">
        <f t="shared" si="38"/>
        <v>12.5</v>
      </c>
      <c r="CC44" s="56" t="str">
        <f t="shared" si="39"/>
        <v/>
      </c>
      <c r="CD44" s="57">
        <f>'[2]M7 final'!G41</f>
        <v>14</v>
      </c>
      <c r="CE44" s="57" t="str">
        <f>IF('[2]M7 final'!H41="","",'[2]M7 final'!H41)</f>
        <v/>
      </c>
      <c r="CF44" s="56">
        <f t="shared" si="40"/>
        <v>14</v>
      </c>
      <c r="CG44" s="56" t="str">
        <f t="shared" si="41"/>
        <v/>
      </c>
      <c r="CH44" s="56">
        <f>'[2]M7 final'!J41</f>
        <v>13.16</v>
      </c>
      <c r="CI44" s="61" t="str">
        <f t="shared" si="42"/>
        <v>V</v>
      </c>
      <c r="CJ44" s="56">
        <f>'[2]M8 Final'!D40</f>
        <v>9.5</v>
      </c>
      <c r="CK44" s="56">
        <f>IF('[2]M8 Final'!E40="","",'[2]M8 Final'!E40)</f>
        <v>11</v>
      </c>
      <c r="CL44" s="56">
        <f t="shared" si="43"/>
        <v>11</v>
      </c>
      <c r="CM44" s="56" t="str">
        <f t="shared" si="44"/>
        <v/>
      </c>
      <c r="CN44" s="57">
        <f>'[2]M8 Final'!G40</f>
        <v>12.5</v>
      </c>
      <c r="CO44" s="56" t="str">
        <f>IF('[2]M8 Final'!H40="","",'[2]M8 Final'!H40)</f>
        <v/>
      </c>
      <c r="CP44" s="56">
        <f t="shared" si="45"/>
        <v>12.5</v>
      </c>
      <c r="CQ44" s="56" t="str">
        <f t="shared" si="46"/>
        <v/>
      </c>
      <c r="CR44" s="56">
        <f>'[2]M8 Final'!J40</f>
        <v>11.75</v>
      </c>
      <c r="CS44" s="61" t="str">
        <f t="shared" si="47"/>
        <v>VPC</v>
      </c>
      <c r="CT44" s="64">
        <f t="shared" si="48"/>
        <v>12.258437499999999</v>
      </c>
      <c r="CU44" s="65" t="str">
        <f t="shared" si="49"/>
        <v>Admis(e)</v>
      </c>
      <c r="CV44" s="53" t="str">
        <f t="shared" si="50"/>
        <v xml:space="preserve">BOUHLAL               </v>
      </c>
      <c r="CW44" s="66"/>
    </row>
    <row r="45" spans="2:101">
      <c r="B45" s="52">
        <v>32</v>
      </c>
      <c r="D45" s="53" t="s">
        <v>112</v>
      </c>
      <c r="E45" s="53" t="s">
        <v>113</v>
      </c>
      <c r="F45" s="54">
        <f>'[2]M1 final'!E43</f>
        <v>8.4</v>
      </c>
      <c r="G45" s="55">
        <f>IF('[2]M1 final'!F43="","",'[2]M1 final'!F43)</f>
        <v>9</v>
      </c>
      <c r="H45" s="56">
        <f t="shared" si="0"/>
        <v>9</v>
      </c>
      <c r="I45" s="56" t="str">
        <f t="shared" si="1"/>
        <v/>
      </c>
      <c r="J45" s="57">
        <f>'[2]M1 final'!H43</f>
        <v>10.5</v>
      </c>
      <c r="K45" s="55">
        <f>IF('[2]M1 final'!I43="","",'[2]M1 final'!I43)</f>
        <v>10</v>
      </c>
      <c r="L45" s="56">
        <f t="shared" si="2"/>
        <v>10.5</v>
      </c>
      <c r="M45" s="56" t="str">
        <f t="shared" si="3"/>
        <v/>
      </c>
      <c r="N45" s="57">
        <f>'[2]M1 final'!K43</f>
        <v>12</v>
      </c>
      <c r="O45" s="57" t="str">
        <f>IF('[2]M1 final'!L43="","",'[2]M1 final'!L43)</f>
        <v/>
      </c>
      <c r="P45" s="56">
        <f t="shared" si="4"/>
        <v>12</v>
      </c>
      <c r="Q45" s="56" t="str">
        <f t="shared" si="5"/>
        <v/>
      </c>
      <c r="R45" s="58">
        <f>'[2]M1 final'!N43</f>
        <v>10.3125</v>
      </c>
      <c r="S45" s="59" t="str">
        <f t="shared" si="51"/>
        <v>VPC</v>
      </c>
      <c r="T45" s="57">
        <f>'[2]M2 final'!E42</f>
        <v>12</v>
      </c>
      <c r="U45" s="60" t="str">
        <f>IF('[2]M2 final'!F42="","",'[2]M2 final'!F42)</f>
        <v/>
      </c>
      <c r="V45" s="56">
        <f t="shared" si="7"/>
        <v>12</v>
      </c>
      <c r="W45" s="56" t="str">
        <f t="shared" si="8"/>
        <v/>
      </c>
      <c r="X45" s="56">
        <f>'[2]M2 final'!H42</f>
        <v>6.5</v>
      </c>
      <c r="Y45" s="60">
        <f>IF('[2]M2 final'!I42="","",'[2]M2 final'!I42)</f>
        <v>7</v>
      </c>
      <c r="Z45" s="56">
        <f t="shared" si="9"/>
        <v>7</v>
      </c>
      <c r="AA45" s="56" t="str">
        <f t="shared" si="10"/>
        <v/>
      </c>
      <c r="AB45" s="56">
        <f t="shared" si="11"/>
        <v>9.8000000000000007</v>
      </c>
      <c r="AC45" s="61" t="str">
        <f t="shared" si="12"/>
        <v>VPC</v>
      </c>
      <c r="AD45" s="54">
        <f>'[2]M3  final'!E42</f>
        <v>13</v>
      </c>
      <c r="AE45" s="54" t="str">
        <f>IF('[2]M3  final'!F42="","",'[2]M3  final'!F42)</f>
        <v/>
      </c>
      <c r="AF45" s="56">
        <f t="shared" si="13"/>
        <v>13</v>
      </c>
      <c r="AG45" s="56" t="str">
        <f t="shared" si="14"/>
        <v/>
      </c>
      <c r="AH45" s="57">
        <f>'[2]M3  final'!H42</f>
        <v>14.5</v>
      </c>
      <c r="AI45" s="54" t="str">
        <f>IF('[2]M3  final'!I42="","",'[2]M3  final'!I42)</f>
        <v/>
      </c>
      <c r="AJ45" s="56">
        <f t="shared" si="15"/>
        <v>14.5</v>
      </c>
      <c r="AK45" s="56" t="str">
        <f t="shared" si="16"/>
        <v/>
      </c>
      <c r="AL45" s="56">
        <f t="shared" si="17"/>
        <v>13.75</v>
      </c>
      <c r="AM45" s="61" t="str">
        <f t="shared" si="18"/>
        <v>V</v>
      </c>
      <c r="AN45" s="54">
        <f>'[2]M4 final'!E42</f>
        <v>12.625</v>
      </c>
      <c r="AO45" s="54" t="str">
        <f>IF('[2]M4 final'!F42="","",'[2]M4 final'!F42)</f>
        <v/>
      </c>
      <c r="AP45" s="56">
        <f t="shared" si="19"/>
        <v>12.625</v>
      </c>
      <c r="AQ45" s="56" t="str">
        <f t="shared" si="20"/>
        <v/>
      </c>
      <c r="AR45" s="57">
        <f>'[2]M4 final'!H42</f>
        <v>11.5</v>
      </c>
      <c r="AS45" s="57" t="str">
        <f>IF('[2]M4 final'!I42="","",'[2]M4 final'!I42)</f>
        <v/>
      </c>
      <c r="AT45" s="56">
        <f t="shared" si="21"/>
        <v>11.5</v>
      </c>
      <c r="AU45" s="56" t="str">
        <f t="shared" si="22"/>
        <v/>
      </c>
      <c r="AV45" s="56">
        <f>'[2]M4 final'!K42</f>
        <v>12.129999999999999</v>
      </c>
      <c r="AW45" s="61" t="str">
        <f t="shared" si="23"/>
        <v>V</v>
      </c>
      <c r="AX45" s="54">
        <f>'[2]M5 FINAL'!D38</f>
        <v>8.6000000000000014</v>
      </c>
      <c r="AY45" s="62">
        <f>IF('[2]M5 FINAL'!E38="","",'[2]M5 FINAL'!E38)</f>
        <v>7</v>
      </c>
      <c r="AZ45" s="54">
        <f t="shared" si="24"/>
        <v>8.6000000000000014</v>
      </c>
      <c r="BA45" s="56" t="str">
        <f t="shared" si="25"/>
        <v/>
      </c>
      <c r="BB45" s="57">
        <f>'[2]M5 FINAL'!G38</f>
        <v>9</v>
      </c>
      <c r="BC45" s="57">
        <f>IF('[2]M5 FINAL'!H38="","",'[2]M5 FINAL'!H38)</f>
        <v>12</v>
      </c>
      <c r="BD45" s="54">
        <f t="shared" si="26"/>
        <v>12</v>
      </c>
      <c r="BE45" s="56" t="str">
        <f t="shared" si="27"/>
        <v/>
      </c>
      <c r="BF45" s="57">
        <f>'[2]M5 FINAL'!J38</f>
        <v>12</v>
      </c>
      <c r="BG45" s="57" t="str">
        <f>IF('[2]M5 FINAL'!K38="","",'[2]M5 FINAL'!K38)</f>
        <v/>
      </c>
      <c r="BH45" s="54">
        <f t="shared" si="28"/>
        <v>12</v>
      </c>
      <c r="BI45" s="56" t="str">
        <f t="shared" si="29"/>
        <v/>
      </c>
      <c r="BJ45" s="57">
        <f>'[2]M5 FINAL'!M38</f>
        <v>10.878</v>
      </c>
      <c r="BK45" s="59" t="str">
        <f t="shared" si="30"/>
        <v>VPC</v>
      </c>
      <c r="BL45" s="63">
        <f>'[2]M6 final'!D41</f>
        <v>13.25</v>
      </c>
      <c r="BM45" s="63" t="str">
        <f>IF('[2]M6 final'!E41="","",'[2]M6 final'!E41)</f>
        <v/>
      </c>
      <c r="BN45" s="56">
        <f t="shared" si="31"/>
        <v>13.25</v>
      </c>
      <c r="BO45" s="56" t="str">
        <f t="shared" si="32"/>
        <v/>
      </c>
      <c r="BP45" s="54">
        <f>'[2]M6 final'!G41</f>
        <v>10.75</v>
      </c>
      <c r="BQ45" s="54">
        <f>IF('[2]M6 final'!H41="","",'[2]M6 final'!H41)</f>
        <v>10</v>
      </c>
      <c r="BR45" s="56">
        <f t="shared" si="33"/>
        <v>10.75</v>
      </c>
      <c r="BS45" s="56" t="str">
        <f t="shared" si="34"/>
        <v/>
      </c>
      <c r="BT45" s="57">
        <f>'[2]M6 final'!J41</f>
        <v>10.5</v>
      </c>
      <c r="BU45" s="57">
        <f>IF('[2]M6 final'!K41="","",'[2]M6 final'!K41)</f>
        <v>12</v>
      </c>
      <c r="BV45" s="56">
        <f t="shared" si="35"/>
        <v>12</v>
      </c>
      <c r="BW45" s="56" t="str">
        <f t="shared" si="36"/>
        <v/>
      </c>
      <c r="BX45" s="56">
        <f>'[2]M6 final'!M41</f>
        <v>11.874999999999998</v>
      </c>
      <c r="BY45" s="59" t="str">
        <f t="shared" si="37"/>
        <v>VPC</v>
      </c>
      <c r="BZ45" s="57">
        <f>'[2]M7 final'!D42</f>
        <v>12.5</v>
      </c>
      <c r="CA45" s="57" t="str">
        <f>IF('[2]M7 final'!E42="","",'[2]M7 final'!E42)</f>
        <v/>
      </c>
      <c r="CB45" s="56">
        <f t="shared" si="38"/>
        <v>12.5</v>
      </c>
      <c r="CC45" s="56" t="str">
        <f t="shared" si="39"/>
        <v/>
      </c>
      <c r="CD45" s="57">
        <f>'[2]M7 final'!G42</f>
        <v>17.25</v>
      </c>
      <c r="CE45" s="57" t="str">
        <f>IF('[2]M7 final'!H42="","",'[2]M7 final'!H42)</f>
        <v/>
      </c>
      <c r="CF45" s="56">
        <f t="shared" si="40"/>
        <v>17.25</v>
      </c>
      <c r="CG45" s="56" t="str">
        <f t="shared" si="41"/>
        <v/>
      </c>
      <c r="CH45" s="56">
        <f>'[2]M7 final'!J42</f>
        <v>14.59</v>
      </c>
      <c r="CI45" s="61" t="str">
        <f t="shared" si="42"/>
        <v>V</v>
      </c>
      <c r="CJ45" s="56">
        <f>'[2]M8 Final'!D41</f>
        <v>15</v>
      </c>
      <c r="CK45" s="56" t="str">
        <f>IF('[2]M8 Final'!E41="","",'[2]M8 Final'!E41)</f>
        <v/>
      </c>
      <c r="CL45" s="56">
        <f t="shared" si="43"/>
        <v>15</v>
      </c>
      <c r="CM45" s="56" t="str">
        <f t="shared" si="44"/>
        <v/>
      </c>
      <c r="CN45" s="57">
        <f>'[2]M8 Final'!G41</f>
        <v>12.75</v>
      </c>
      <c r="CO45" s="56" t="str">
        <f>IF('[2]M8 Final'!H41="","",'[2]M8 Final'!H41)</f>
        <v/>
      </c>
      <c r="CP45" s="56">
        <f t="shared" si="45"/>
        <v>12.75</v>
      </c>
      <c r="CQ45" s="56" t="str">
        <f t="shared" si="46"/>
        <v/>
      </c>
      <c r="CR45" s="56">
        <f>'[2]M8 Final'!J41</f>
        <v>13.875</v>
      </c>
      <c r="CS45" s="61" t="str">
        <f t="shared" si="47"/>
        <v>V</v>
      </c>
      <c r="CT45" s="64">
        <f t="shared" si="48"/>
        <v>12.1513125</v>
      </c>
      <c r="CU45" s="65" t="str">
        <f t="shared" si="49"/>
        <v>Admis(e)</v>
      </c>
      <c r="CV45" s="53" t="str">
        <f t="shared" si="50"/>
        <v xml:space="preserve">BOUNOUAR               </v>
      </c>
      <c r="CW45" s="66"/>
    </row>
    <row r="46" spans="2:101">
      <c r="B46" s="52">
        <v>33</v>
      </c>
      <c r="D46" s="53" t="s">
        <v>114</v>
      </c>
      <c r="E46" s="53" t="s">
        <v>115</v>
      </c>
      <c r="F46" s="54">
        <f>'[2]M1 final'!E44</f>
        <v>12.200000000000001</v>
      </c>
      <c r="G46" s="55" t="str">
        <f>IF('[2]M1 final'!F44="","",'[2]M1 final'!F44)</f>
        <v/>
      </c>
      <c r="H46" s="56">
        <f t="shared" si="0"/>
        <v>12.200000000000001</v>
      </c>
      <c r="I46" s="56" t="str">
        <f t="shared" si="1"/>
        <v/>
      </c>
      <c r="J46" s="57">
        <f>'[2]M1 final'!H44</f>
        <v>13</v>
      </c>
      <c r="K46" s="55" t="str">
        <f>IF('[2]M1 final'!I44="","",'[2]M1 final'!I44)</f>
        <v/>
      </c>
      <c r="L46" s="56">
        <f t="shared" si="2"/>
        <v>13</v>
      </c>
      <c r="M46" s="56" t="str">
        <f t="shared" si="3"/>
        <v/>
      </c>
      <c r="N46" s="57">
        <f>'[2]M1 final'!K44</f>
        <v>10.5</v>
      </c>
      <c r="O46" s="57" t="str">
        <f>IF('[2]M1 final'!L44="","",'[2]M1 final'!L44)</f>
        <v/>
      </c>
      <c r="P46" s="56">
        <f t="shared" si="4"/>
        <v>10.5</v>
      </c>
      <c r="Q46" s="56" t="str">
        <f t="shared" si="5"/>
        <v/>
      </c>
      <c r="R46" s="58">
        <f>'[2]M1 final'!N44</f>
        <v>12.074999999999999</v>
      </c>
      <c r="S46" s="59" t="str">
        <f t="shared" si="51"/>
        <v>V</v>
      </c>
      <c r="T46" s="57">
        <f>'[2]M2 final'!E43</f>
        <v>13.5</v>
      </c>
      <c r="U46" s="60" t="str">
        <f>IF('[2]M2 final'!F43="","",'[2]M2 final'!F43)</f>
        <v/>
      </c>
      <c r="V46" s="56">
        <f t="shared" si="7"/>
        <v>13.5</v>
      </c>
      <c r="W46" s="56" t="str">
        <f t="shared" si="8"/>
        <v/>
      </c>
      <c r="X46" s="56">
        <f>'[2]M2 final'!H43</f>
        <v>9</v>
      </c>
      <c r="Y46" s="60">
        <f>IF('[2]M2 final'!I43="","",'[2]M2 final'!I43)</f>
        <v>9</v>
      </c>
      <c r="Z46" s="56">
        <f t="shared" si="9"/>
        <v>9</v>
      </c>
      <c r="AA46" s="56" t="str">
        <f t="shared" si="10"/>
        <v/>
      </c>
      <c r="AB46" s="56">
        <f t="shared" si="11"/>
        <v>11.52</v>
      </c>
      <c r="AC46" s="61" t="str">
        <f t="shared" si="12"/>
        <v>VPC</v>
      </c>
      <c r="AD46" s="54">
        <f>'[2]M3  final'!E43</f>
        <v>14.75</v>
      </c>
      <c r="AE46" s="54" t="str">
        <f>IF('[2]M3  final'!F43="","",'[2]M3  final'!F43)</f>
        <v/>
      </c>
      <c r="AF46" s="56">
        <f t="shared" si="13"/>
        <v>14.75</v>
      </c>
      <c r="AG46" s="56" t="str">
        <f t="shared" si="14"/>
        <v/>
      </c>
      <c r="AH46" s="57">
        <f>'[2]M3  final'!H43</f>
        <v>16.75</v>
      </c>
      <c r="AI46" s="54" t="str">
        <f>IF('[2]M3  final'!I43="","",'[2]M3  final'!I43)</f>
        <v/>
      </c>
      <c r="AJ46" s="56">
        <f t="shared" si="15"/>
        <v>16.75</v>
      </c>
      <c r="AK46" s="56" t="str">
        <f t="shared" si="16"/>
        <v/>
      </c>
      <c r="AL46" s="56">
        <f t="shared" si="17"/>
        <v>15.75</v>
      </c>
      <c r="AM46" s="61" t="str">
        <f t="shared" si="18"/>
        <v>V</v>
      </c>
      <c r="AN46" s="54">
        <f>'[2]M4 final'!E43</f>
        <v>14.625</v>
      </c>
      <c r="AO46" s="54" t="str">
        <f>IF('[2]M4 final'!F43="","",'[2]M4 final'!F43)</f>
        <v/>
      </c>
      <c r="AP46" s="56">
        <f t="shared" si="19"/>
        <v>14.625</v>
      </c>
      <c r="AQ46" s="56" t="str">
        <f t="shared" si="20"/>
        <v/>
      </c>
      <c r="AR46" s="57">
        <f>'[2]M4 final'!H43</f>
        <v>12</v>
      </c>
      <c r="AS46" s="57" t="str">
        <f>IF('[2]M4 final'!I43="","",'[2]M4 final'!I43)</f>
        <v/>
      </c>
      <c r="AT46" s="56">
        <f t="shared" si="21"/>
        <v>12</v>
      </c>
      <c r="AU46" s="56" t="str">
        <f t="shared" si="22"/>
        <v/>
      </c>
      <c r="AV46" s="56">
        <f>'[2]M4 final'!K43</f>
        <v>13.470000000000002</v>
      </c>
      <c r="AW46" s="61" t="str">
        <f t="shared" si="23"/>
        <v>V</v>
      </c>
      <c r="AX46" s="54">
        <f>'[2]M5 FINAL'!D39</f>
        <v>13.2</v>
      </c>
      <c r="AY46" s="62" t="str">
        <f>IF('[2]M5 FINAL'!E39="","",'[2]M5 FINAL'!E39)</f>
        <v/>
      </c>
      <c r="AZ46" s="54">
        <f t="shared" si="24"/>
        <v>13.2</v>
      </c>
      <c r="BA46" s="56" t="str">
        <f t="shared" si="25"/>
        <v/>
      </c>
      <c r="BB46" s="57">
        <f>'[2]M5 FINAL'!G39</f>
        <v>12</v>
      </c>
      <c r="BC46" s="57" t="str">
        <f>IF('[2]M5 FINAL'!H39="","",'[2]M5 FINAL'!H39)</f>
        <v/>
      </c>
      <c r="BD46" s="54">
        <f t="shared" si="26"/>
        <v>12</v>
      </c>
      <c r="BE46" s="56" t="str">
        <f t="shared" si="27"/>
        <v/>
      </c>
      <c r="BF46" s="57">
        <f>'[2]M5 FINAL'!J39</f>
        <v>13.5</v>
      </c>
      <c r="BG46" s="57" t="str">
        <f>IF('[2]M5 FINAL'!K39="","",'[2]M5 FINAL'!K39)</f>
        <v/>
      </c>
      <c r="BH46" s="54">
        <f t="shared" si="28"/>
        <v>13.5</v>
      </c>
      <c r="BI46" s="56" t="str">
        <f t="shared" si="29"/>
        <v/>
      </c>
      <c r="BJ46" s="57">
        <f>'[2]M5 FINAL'!M39</f>
        <v>12.905999999999999</v>
      </c>
      <c r="BK46" s="59" t="str">
        <f t="shared" si="30"/>
        <v>V</v>
      </c>
      <c r="BL46" s="63">
        <f>'[2]M6 final'!D42</f>
        <v>12</v>
      </c>
      <c r="BM46" s="63" t="str">
        <f>IF('[2]M6 final'!E42="","",'[2]M6 final'!E42)</f>
        <v/>
      </c>
      <c r="BN46" s="56">
        <f t="shared" si="31"/>
        <v>12</v>
      </c>
      <c r="BO46" s="56" t="str">
        <f t="shared" si="32"/>
        <v/>
      </c>
      <c r="BP46" s="54">
        <f>'[2]M6 final'!G42</f>
        <v>11</v>
      </c>
      <c r="BQ46" s="54">
        <f>IF('[2]M6 final'!H42="","",'[2]M6 final'!H42)</f>
        <v>11</v>
      </c>
      <c r="BR46" s="56">
        <f t="shared" si="33"/>
        <v>11</v>
      </c>
      <c r="BS46" s="56" t="str">
        <f t="shared" si="34"/>
        <v/>
      </c>
      <c r="BT46" s="57">
        <f>'[2]M6 final'!J42</f>
        <v>11</v>
      </c>
      <c r="BU46" s="57">
        <f>IF('[2]M6 final'!K42="","",'[2]M6 final'!K42)</f>
        <v>0</v>
      </c>
      <c r="BV46" s="56">
        <f t="shared" si="35"/>
        <v>11</v>
      </c>
      <c r="BW46" s="56" t="str">
        <f t="shared" si="36"/>
        <v/>
      </c>
      <c r="BX46" s="56">
        <f>'[2]M6 final'!M42</f>
        <v>11.3</v>
      </c>
      <c r="BY46" s="59" t="str">
        <f t="shared" si="37"/>
        <v>VPC</v>
      </c>
      <c r="BZ46" s="57">
        <f>'[2]M7 final'!D43</f>
        <v>12.5</v>
      </c>
      <c r="CA46" s="57" t="str">
        <f>IF('[2]M7 final'!E43="","",'[2]M7 final'!E43)</f>
        <v/>
      </c>
      <c r="CB46" s="56">
        <f t="shared" si="38"/>
        <v>12.5</v>
      </c>
      <c r="CC46" s="56" t="str">
        <f t="shared" si="39"/>
        <v/>
      </c>
      <c r="CD46" s="57">
        <f>'[2]M7 final'!G43</f>
        <v>10.5</v>
      </c>
      <c r="CE46" s="57">
        <f>IF('[2]M7 final'!H43="","",'[2]M7 final'!H43)</f>
        <v>12</v>
      </c>
      <c r="CF46" s="56">
        <f t="shared" si="40"/>
        <v>12</v>
      </c>
      <c r="CG46" s="56" t="str">
        <f t="shared" si="41"/>
        <v/>
      </c>
      <c r="CH46" s="56">
        <f>'[2]M7 final'!J43</f>
        <v>12.280000000000001</v>
      </c>
      <c r="CI46" s="61" t="str">
        <f t="shared" si="42"/>
        <v>VAR</v>
      </c>
      <c r="CJ46" s="56">
        <f>'[2]M8 Final'!D42</f>
        <v>11.25</v>
      </c>
      <c r="CK46" s="56">
        <f>IF('[2]M8 Final'!E42="","",'[2]M8 Final'!E42)</f>
        <v>0</v>
      </c>
      <c r="CL46" s="56">
        <f t="shared" si="43"/>
        <v>11.25</v>
      </c>
      <c r="CM46" s="56" t="str">
        <f t="shared" si="44"/>
        <v/>
      </c>
      <c r="CN46" s="57">
        <f>'[2]M8 Final'!G42</f>
        <v>12.125</v>
      </c>
      <c r="CO46" s="56" t="str">
        <f>IF('[2]M8 Final'!H42="","",'[2]M8 Final'!H42)</f>
        <v/>
      </c>
      <c r="CP46" s="56">
        <f t="shared" si="45"/>
        <v>12.125</v>
      </c>
      <c r="CQ46" s="56" t="str">
        <f t="shared" si="46"/>
        <v/>
      </c>
      <c r="CR46" s="56">
        <f>'[2]M8 Final'!J42</f>
        <v>11.6875</v>
      </c>
      <c r="CS46" s="61" t="str">
        <f t="shared" si="47"/>
        <v>VPC</v>
      </c>
      <c r="CT46" s="64">
        <f t="shared" si="48"/>
        <v>12.6235625</v>
      </c>
      <c r="CU46" s="65" t="str">
        <f t="shared" si="49"/>
        <v>Admis(e)</v>
      </c>
      <c r="CV46" s="53" t="str">
        <f t="shared" si="50"/>
        <v xml:space="preserve">BOUSLAM            </v>
      </c>
      <c r="CW46" s="66"/>
    </row>
    <row r="47" spans="2:101">
      <c r="B47" s="52">
        <v>34</v>
      </c>
      <c r="D47" s="53" t="s">
        <v>116</v>
      </c>
      <c r="E47" s="53" t="s">
        <v>117</v>
      </c>
      <c r="F47" s="54">
        <f>'[2]M1 final'!E45</f>
        <v>7.3999999999999995</v>
      </c>
      <c r="G47" s="55">
        <f>IF('[2]M1 final'!F45="","",'[2]M1 final'!F45)</f>
        <v>6</v>
      </c>
      <c r="H47" s="56">
        <f t="shared" si="0"/>
        <v>7.3999999999999995</v>
      </c>
      <c r="I47" s="56" t="str">
        <f t="shared" si="1"/>
        <v>AR</v>
      </c>
      <c r="J47" s="57">
        <f>'[2]M1 final'!H45</f>
        <v>12.5</v>
      </c>
      <c r="K47" s="55" t="str">
        <f>IF('[2]M1 final'!I45="","",'[2]M1 final'!I45)</f>
        <v/>
      </c>
      <c r="L47" s="56">
        <f t="shared" si="2"/>
        <v>12.5</v>
      </c>
      <c r="M47" s="56" t="str">
        <f t="shared" si="3"/>
        <v/>
      </c>
      <c r="N47" s="57">
        <f>'[2]M1 final'!K45</f>
        <v>12.5</v>
      </c>
      <c r="O47" s="57" t="str">
        <f>IF('[2]M1 final'!L45="","",'[2]M1 final'!L45)</f>
        <v/>
      </c>
      <c r="P47" s="56">
        <f t="shared" si="4"/>
        <v>12.5</v>
      </c>
      <c r="Q47" s="56" t="str">
        <f t="shared" si="5"/>
        <v/>
      </c>
      <c r="R47" s="58">
        <f>'[2]M1 final'!N45</f>
        <v>10.5875</v>
      </c>
      <c r="S47" s="59" t="str">
        <f t="shared" si="51"/>
        <v>NV</v>
      </c>
      <c r="T47" s="57">
        <f>'[2]M2 final'!E44</f>
        <v>12</v>
      </c>
      <c r="U47" s="60" t="str">
        <f>IF('[2]M2 final'!F44="","",'[2]M2 final'!F44)</f>
        <v/>
      </c>
      <c r="V47" s="56">
        <f t="shared" si="7"/>
        <v>12</v>
      </c>
      <c r="W47" s="56" t="str">
        <f t="shared" si="8"/>
        <v/>
      </c>
      <c r="X47" s="56">
        <f>'[2]M2 final'!H44</f>
        <v>3.75</v>
      </c>
      <c r="Y47" s="60">
        <f>IF('[2]M2 final'!I44="","",'[2]M2 final'!I44)</f>
        <v>8.25</v>
      </c>
      <c r="Z47" s="56">
        <f t="shared" si="9"/>
        <v>8.25</v>
      </c>
      <c r="AA47" s="56" t="str">
        <f t="shared" si="10"/>
        <v>AR</v>
      </c>
      <c r="AB47" s="56">
        <f t="shared" si="11"/>
        <v>10.350000000000001</v>
      </c>
      <c r="AC47" s="61" t="str">
        <f t="shared" si="12"/>
        <v>NV</v>
      </c>
      <c r="AD47" s="54">
        <f>'[2]M3  final'!E44</f>
        <v>5.625</v>
      </c>
      <c r="AE47" s="54">
        <f>IF('[2]M3  final'!F44="","",'[2]M3  final'!F44)</f>
        <v>9.5</v>
      </c>
      <c r="AF47" s="56">
        <f t="shared" si="13"/>
        <v>9.5</v>
      </c>
      <c r="AG47" s="56" t="str">
        <f t="shared" si="14"/>
        <v>AR</v>
      </c>
      <c r="AH47" s="57">
        <f>'[2]M3  final'!H44</f>
        <v>10</v>
      </c>
      <c r="AI47" s="54">
        <f>IF('[2]M3  final'!I44="","",'[2]M3  final'!I44)</f>
        <v>12</v>
      </c>
      <c r="AJ47" s="56">
        <f t="shared" si="15"/>
        <v>12</v>
      </c>
      <c r="AK47" s="56" t="str">
        <f t="shared" si="16"/>
        <v/>
      </c>
      <c r="AL47" s="56">
        <f t="shared" si="17"/>
        <v>10.75</v>
      </c>
      <c r="AM47" s="61" t="str">
        <f t="shared" si="18"/>
        <v>NV</v>
      </c>
      <c r="AN47" s="54">
        <f>'[2]M4 final'!E44</f>
        <v>14.625</v>
      </c>
      <c r="AO47" s="54" t="str">
        <f>IF('[2]M4 final'!F44="","",'[2]M4 final'!F44)</f>
        <v/>
      </c>
      <c r="AP47" s="56">
        <f t="shared" si="19"/>
        <v>14.625</v>
      </c>
      <c r="AQ47" s="56" t="str">
        <f t="shared" si="20"/>
        <v/>
      </c>
      <c r="AR47" s="57">
        <f>'[2]M4 final'!H44</f>
        <v>11.75</v>
      </c>
      <c r="AS47" s="57" t="str">
        <f>IF('[2]M4 final'!I44="","",'[2]M4 final'!I44)</f>
        <v/>
      </c>
      <c r="AT47" s="56">
        <f t="shared" si="21"/>
        <v>11.75</v>
      </c>
      <c r="AU47" s="56" t="str">
        <f t="shared" si="22"/>
        <v/>
      </c>
      <c r="AV47" s="56">
        <f>'[2]M4 final'!K44</f>
        <v>13.360000000000001</v>
      </c>
      <c r="AW47" s="61" t="str">
        <f t="shared" si="23"/>
        <v>V</v>
      </c>
      <c r="AX47" s="54">
        <f>'[2]M5 FINAL'!D40</f>
        <v>7.8000000000000007</v>
      </c>
      <c r="AY47" s="62">
        <f>IF('[2]M5 FINAL'!E40="","",'[2]M5 FINAL'!E40)</f>
        <v>0</v>
      </c>
      <c r="AZ47" s="54">
        <f t="shared" si="24"/>
        <v>7.8000000000000007</v>
      </c>
      <c r="BA47" s="56" t="str">
        <f t="shared" si="25"/>
        <v>AR</v>
      </c>
      <c r="BB47" s="57">
        <f>'[2]M5 FINAL'!G40</f>
        <v>9.5</v>
      </c>
      <c r="BC47" s="57">
        <f>IF('[2]M5 FINAL'!H40="","",'[2]M5 FINAL'!H40)</f>
        <v>0</v>
      </c>
      <c r="BD47" s="54">
        <f t="shared" si="26"/>
        <v>9.5</v>
      </c>
      <c r="BE47" s="56" t="str">
        <f t="shared" si="27"/>
        <v>AR</v>
      </c>
      <c r="BF47" s="57">
        <f>'[2]M5 FINAL'!J40</f>
        <v>13</v>
      </c>
      <c r="BG47" s="57" t="str">
        <f>IF('[2]M5 FINAL'!K40="","",'[2]M5 FINAL'!K40)</f>
        <v/>
      </c>
      <c r="BH47" s="54">
        <f t="shared" si="28"/>
        <v>13</v>
      </c>
      <c r="BI47" s="56" t="str">
        <f t="shared" si="29"/>
        <v/>
      </c>
      <c r="BJ47" s="57">
        <f>'[2]M5 FINAL'!M40</f>
        <v>10.129000000000001</v>
      </c>
      <c r="BK47" s="59" t="str">
        <f t="shared" si="30"/>
        <v>NV</v>
      </c>
      <c r="BL47" s="63">
        <f>'[2]M6 final'!D43</f>
        <v>13.5</v>
      </c>
      <c r="BM47" s="63" t="str">
        <f>IF('[2]M6 final'!E43="","",'[2]M6 final'!E43)</f>
        <v/>
      </c>
      <c r="BN47" s="56">
        <f t="shared" si="31"/>
        <v>13.5</v>
      </c>
      <c r="BO47" s="56" t="str">
        <f t="shared" si="32"/>
        <v/>
      </c>
      <c r="BP47" s="54">
        <f>'[2]M6 final'!G43</f>
        <v>12.25</v>
      </c>
      <c r="BQ47" s="54" t="str">
        <f>IF('[2]M6 final'!H43="","",'[2]M6 final'!H43)</f>
        <v/>
      </c>
      <c r="BR47" s="56">
        <f t="shared" si="33"/>
        <v>12.25</v>
      </c>
      <c r="BS47" s="56" t="str">
        <f t="shared" si="34"/>
        <v/>
      </c>
      <c r="BT47" s="57">
        <f>'[2]M6 final'!J43</f>
        <v>12.5</v>
      </c>
      <c r="BU47" s="57" t="str">
        <f>IF('[2]M6 final'!K43="","",'[2]M6 final'!K43)</f>
        <v/>
      </c>
      <c r="BV47" s="56">
        <f t="shared" si="35"/>
        <v>12.5</v>
      </c>
      <c r="BW47" s="56" t="str">
        <f t="shared" si="36"/>
        <v/>
      </c>
      <c r="BX47" s="56">
        <f>'[2]M6 final'!M43</f>
        <v>12.7</v>
      </c>
      <c r="BY47" s="59" t="str">
        <f t="shared" si="37"/>
        <v>V</v>
      </c>
      <c r="BZ47" s="57">
        <f>'[2]M7 final'!D44</f>
        <v>12</v>
      </c>
      <c r="CA47" s="57" t="str">
        <f>IF('[2]M7 final'!E44="","",'[2]M7 final'!E44)</f>
        <v/>
      </c>
      <c r="CB47" s="56">
        <f t="shared" si="38"/>
        <v>12</v>
      </c>
      <c r="CC47" s="56" t="str">
        <f t="shared" si="39"/>
        <v/>
      </c>
      <c r="CD47" s="57">
        <f>'[2]M7 final'!G44</f>
        <v>7</v>
      </c>
      <c r="CE47" s="57">
        <f>IF('[2]M7 final'!H44="","",'[2]M7 final'!H44)</f>
        <v>0</v>
      </c>
      <c r="CF47" s="56">
        <f t="shared" si="40"/>
        <v>7</v>
      </c>
      <c r="CG47" s="56" t="str">
        <f t="shared" si="41"/>
        <v>AR</v>
      </c>
      <c r="CH47" s="56">
        <f>'[2]M7 final'!J44</f>
        <v>9.8000000000000007</v>
      </c>
      <c r="CI47" s="61" t="str">
        <f t="shared" si="42"/>
        <v>NV</v>
      </c>
      <c r="CJ47" s="56">
        <f>'[2]M8 Final'!D43</f>
        <v>15.25</v>
      </c>
      <c r="CK47" s="56" t="str">
        <f>IF('[2]M8 Final'!E43="","",'[2]M8 Final'!E43)</f>
        <v/>
      </c>
      <c r="CL47" s="56">
        <f t="shared" si="43"/>
        <v>15.25</v>
      </c>
      <c r="CM47" s="56" t="str">
        <f t="shared" si="44"/>
        <v/>
      </c>
      <c r="CN47" s="57">
        <f>'[2]M8 Final'!G43</f>
        <v>13.5</v>
      </c>
      <c r="CO47" s="56" t="str">
        <f>IF('[2]M8 Final'!H43="","",'[2]M8 Final'!H43)</f>
        <v/>
      </c>
      <c r="CP47" s="56">
        <f t="shared" si="45"/>
        <v>13.5</v>
      </c>
      <c r="CQ47" s="56" t="str">
        <f t="shared" si="46"/>
        <v/>
      </c>
      <c r="CR47" s="56">
        <f>'[2]M8 Final'!J43</f>
        <v>14.375</v>
      </c>
      <c r="CS47" s="61" t="str">
        <f t="shared" si="47"/>
        <v>V</v>
      </c>
      <c r="CT47" s="64">
        <f t="shared" si="48"/>
        <v>11.506437500000001</v>
      </c>
      <c r="CU47" s="65" t="str">
        <f t="shared" si="49"/>
        <v/>
      </c>
      <c r="CV47" s="53" t="str">
        <f t="shared" si="50"/>
        <v xml:space="preserve">BOUZANGAD      </v>
      </c>
      <c r="CW47" s="66"/>
    </row>
    <row r="48" spans="2:101">
      <c r="B48" s="52">
        <v>35</v>
      </c>
      <c r="D48" s="53" t="s">
        <v>118</v>
      </c>
      <c r="E48" s="53" t="s">
        <v>119</v>
      </c>
      <c r="F48" s="54">
        <f>'[2]M1 final'!E46</f>
        <v>13.3</v>
      </c>
      <c r="G48" s="55" t="str">
        <f>IF('[2]M1 final'!F46="","",'[2]M1 final'!F46)</f>
        <v/>
      </c>
      <c r="H48" s="56">
        <f t="shared" si="0"/>
        <v>13.3</v>
      </c>
      <c r="I48" s="56" t="str">
        <f t="shared" si="1"/>
        <v/>
      </c>
      <c r="J48" s="57">
        <f>'[2]M1 final'!H46</f>
        <v>14</v>
      </c>
      <c r="K48" s="55" t="str">
        <f>IF('[2]M1 final'!I46="","",'[2]M1 final'!I46)</f>
        <v/>
      </c>
      <c r="L48" s="56">
        <f t="shared" si="2"/>
        <v>14</v>
      </c>
      <c r="M48" s="56" t="str">
        <f t="shared" si="3"/>
        <v/>
      </c>
      <c r="N48" s="57">
        <f>'[2]M1 final'!K46</f>
        <v>14.5</v>
      </c>
      <c r="O48" s="57" t="str">
        <f>IF('[2]M1 final'!L46="","",'[2]M1 final'!L46)</f>
        <v/>
      </c>
      <c r="P48" s="56">
        <f t="shared" si="4"/>
        <v>14.5</v>
      </c>
      <c r="Q48" s="56" t="str">
        <f t="shared" si="5"/>
        <v/>
      </c>
      <c r="R48" s="58">
        <f>'[2]M1 final'!N46</f>
        <v>13.862500000000001</v>
      </c>
      <c r="S48" s="59" t="str">
        <f t="shared" si="51"/>
        <v>V</v>
      </c>
      <c r="T48" s="57">
        <f>'[2]M2 final'!E45</f>
        <v>13.75</v>
      </c>
      <c r="U48" s="60" t="str">
        <f>IF('[2]M2 final'!F45="","",'[2]M2 final'!F45)</f>
        <v/>
      </c>
      <c r="V48" s="56">
        <f t="shared" si="7"/>
        <v>13.75</v>
      </c>
      <c r="W48" s="56" t="str">
        <f t="shared" si="8"/>
        <v/>
      </c>
      <c r="X48" s="56">
        <f>'[2]M2 final'!H45</f>
        <v>10.75</v>
      </c>
      <c r="Y48" s="60" t="str">
        <f>IF('[2]M2 final'!I45="","",'[2]M2 final'!I45)</f>
        <v/>
      </c>
      <c r="Z48" s="56">
        <f t="shared" si="9"/>
        <v>10.75</v>
      </c>
      <c r="AA48" s="56" t="str">
        <f t="shared" si="10"/>
        <v/>
      </c>
      <c r="AB48" s="56">
        <f t="shared" si="11"/>
        <v>12.430000000000001</v>
      </c>
      <c r="AC48" s="61" t="str">
        <f t="shared" si="12"/>
        <v>V</v>
      </c>
      <c r="AD48" s="54">
        <f>'[2]M3  final'!E45</f>
        <v>20</v>
      </c>
      <c r="AE48" s="54" t="str">
        <f>IF('[2]M3  final'!F45="","",'[2]M3  final'!F45)</f>
        <v/>
      </c>
      <c r="AF48" s="56">
        <f t="shared" si="13"/>
        <v>20</v>
      </c>
      <c r="AG48" s="56" t="str">
        <f t="shared" si="14"/>
        <v/>
      </c>
      <c r="AH48" s="57">
        <f>'[2]M3  final'!H45</f>
        <v>16.25</v>
      </c>
      <c r="AI48" s="54" t="str">
        <f>IF('[2]M3  final'!I45="","",'[2]M3  final'!I45)</f>
        <v/>
      </c>
      <c r="AJ48" s="56">
        <f t="shared" si="15"/>
        <v>16.25</v>
      </c>
      <c r="AK48" s="56" t="str">
        <f t="shared" si="16"/>
        <v/>
      </c>
      <c r="AL48" s="56">
        <f t="shared" si="17"/>
        <v>18.125</v>
      </c>
      <c r="AM48" s="61" t="str">
        <f t="shared" si="18"/>
        <v>V</v>
      </c>
      <c r="AN48" s="54">
        <f>'[2]M4 final'!E45</f>
        <v>9.25</v>
      </c>
      <c r="AO48" s="54">
        <f>IF('[2]M4 final'!F45="","",'[2]M4 final'!F45)</f>
        <v>12</v>
      </c>
      <c r="AP48" s="56">
        <f t="shared" si="19"/>
        <v>12</v>
      </c>
      <c r="AQ48" s="56" t="str">
        <f t="shared" si="20"/>
        <v/>
      </c>
      <c r="AR48" s="57">
        <f>'[2]M4 final'!H45</f>
        <v>10</v>
      </c>
      <c r="AS48" s="57">
        <f>IF('[2]M4 final'!I45="","",'[2]M4 final'!I45)</f>
        <v>8</v>
      </c>
      <c r="AT48" s="56">
        <f t="shared" si="21"/>
        <v>10</v>
      </c>
      <c r="AU48" s="56" t="str">
        <f t="shared" si="22"/>
        <v>AR</v>
      </c>
      <c r="AV48" s="56">
        <f>'[2]M4 final'!K45</f>
        <v>11.120000000000001</v>
      </c>
      <c r="AW48" s="61" t="str">
        <f t="shared" si="23"/>
        <v>NV</v>
      </c>
      <c r="AX48" s="54">
        <f>'[2]M5 FINAL'!D41</f>
        <v>14.5</v>
      </c>
      <c r="AY48" s="62" t="str">
        <f>IF('[2]M5 FINAL'!E41="","",'[2]M5 FINAL'!E41)</f>
        <v/>
      </c>
      <c r="AZ48" s="54">
        <f t="shared" si="24"/>
        <v>14.5</v>
      </c>
      <c r="BA48" s="56" t="str">
        <f t="shared" si="25"/>
        <v/>
      </c>
      <c r="BB48" s="57">
        <f>'[2]M5 FINAL'!G41</f>
        <v>9</v>
      </c>
      <c r="BC48" s="57" t="str">
        <f>IF('[2]M5 FINAL'!H41="","",'[2]M5 FINAL'!H41)</f>
        <v/>
      </c>
      <c r="BD48" s="54">
        <f t="shared" si="26"/>
        <v>9</v>
      </c>
      <c r="BE48" s="56" t="str">
        <f t="shared" si="27"/>
        <v/>
      </c>
      <c r="BF48" s="57">
        <f>'[2]M5 FINAL'!J41</f>
        <v>15.5</v>
      </c>
      <c r="BG48" s="57" t="str">
        <f>IF('[2]M5 FINAL'!K41="","",'[2]M5 FINAL'!K41)</f>
        <v/>
      </c>
      <c r="BH48" s="54">
        <f t="shared" si="28"/>
        <v>15.5</v>
      </c>
      <c r="BI48" s="56" t="str">
        <f t="shared" si="29"/>
        <v/>
      </c>
      <c r="BJ48" s="57">
        <f>'[2]M5 FINAL'!M41</f>
        <v>13.025000000000002</v>
      </c>
      <c r="BK48" s="59" t="str">
        <f t="shared" si="30"/>
        <v>V</v>
      </c>
      <c r="BL48" s="63">
        <f>'[2]M6 final'!D44</f>
        <v>13.25</v>
      </c>
      <c r="BM48" s="63" t="str">
        <f>IF('[2]M6 final'!E44="","",'[2]M6 final'!E44)</f>
        <v/>
      </c>
      <c r="BN48" s="56">
        <f t="shared" si="31"/>
        <v>13.25</v>
      </c>
      <c r="BO48" s="56" t="str">
        <f t="shared" si="32"/>
        <v/>
      </c>
      <c r="BP48" s="54">
        <f>'[2]M6 final'!G44</f>
        <v>14.5</v>
      </c>
      <c r="BQ48" s="54" t="str">
        <f>IF('[2]M6 final'!H44="","",'[2]M6 final'!H44)</f>
        <v/>
      </c>
      <c r="BR48" s="56">
        <f t="shared" si="33"/>
        <v>14.5</v>
      </c>
      <c r="BS48" s="56" t="str">
        <f t="shared" si="34"/>
        <v/>
      </c>
      <c r="BT48" s="57">
        <f>'[2]M6 final'!J44</f>
        <v>9.5</v>
      </c>
      <c r="BU48" s="57" t="str">
        <f>IF('[2]M6 final'!K44="","",'[2]M6 final'!K44)</f>
        <v/>
      </c>
      <c r="BV48" s="56">
        <f t="shared" si="35"/>
        <v>9.5</v>
      </c>
      <c r="BW48" s="56" t="str">
        <f t="shared" si="36"/>
        <v/>
      </c>
      <c r="BX48" s="56">
        <f>'[2]M6 final'!M44</f>
        <v>12.625</v>
      </c>
      <c r="BY48" s="59" t="str">
        <f t="shared" si="37"/>
        <v>V</v>
      </c>
      <c r="BZ48" s="57">
        <f>'[2]M7 final'!D45</f>
        <v>19</v>
      </c>
      <c r="CA48" s="57" t="str">
        <f>IF('[2]M7 final'!E45="","",'[2]M7 final'!E45)</f>
        <v/>
      </c>
      <c r="CB48" s="56">
        <f t="shared" si="38"/>
        <v>19</v>
      </c>
      <c r="CC48" s="56" t="str">
        <f t="shared" si="39"/>
        <v/>
      </c>
      <c r="CD48" s="57">
        <f>'[2]M7 final'!G45</f>
        <v>16</v>
      </c>
      <c r="CE48" s="57" t="str">
        <f>IF('[2]M7 final'!H45="","",'[2]M7 final'!H45)</f>
        <v/>
      </c>
      <c r="CF48" s="56">
        <f t="shared" si="40"/>
        <v>16</v>
      </c>
      <c r="CG48" s="56" t="str">
        <f t="shared" si="41"/>
        <v/>
      </c>
      <c r="CH48" s="56">
        <f>'[2]M7 final'!J45</f>
        <v>17.68</v>
      </c>
      <c r="CI48" s="61" t="str">
        <f t="shared" si="42"/>
        <v>V</v>
      </c>
      <c r="CJ48" s="56">
        <f>'[2]M8 Final'!D44</f>
        <v>5.5</v>
      </c>
      <c r="CK48" s="56">
        <f>IF('[2]M8 Final'!E44="","",'[2]M8 Final'!E44)</f>
        <v>0</v>
      </c>
      <c r="CL48" s="56">
        <f t="shared" si="43"/>
        <v>5.5</v>
      </c>
      <c r="CM48" s="56" t="str">
        <f t="shared" si="44"/>
        <v>AR</v>
      </c>
      <c r="CN48" s="57">
        <f>'[2]M8 Final'!G44</f>
        <v>12.875</v>
      </c>
      <c r="CO48" s="56" t="str">
        <f>IF('[2]M8 Final'!H44="","",'[2]M8 Final'!H44)</f>
        <v/>
      </c>
      <c r="CP48" s="56">
        <f t="shared" si="45"/>
        <v>12.875</v>
      </c>
      <c r="CQ48" s="56" t="str">
        <f t="shared" si="46"/>
        <v/>
      </c>
      <c r="CR48" s="56">
        <f>'[2]M8 Final'!J44</f>
        <v>9.1875</v>
      </c>
      <c r="CS48" s="61" t="str">
        <f t="shared" si="47"/>
        <v>NV</v>
      </c>
      <c r="CT48" s="64">
        <f t="shared" si="48"/>
        <v>13.506875000000001</v>
      </c>
      <c r="CU48" s="65" t="str">
        <f t="shared" si="49"/>
        <v/>
      </c>
      <c r="CV48" s="53" t="str">
        <f t="shared" si="50"/>
        <v xml:space="preserve">CHAHID        </v>
      </c>
      <c r="CW48" s="66"/>
    </row>
    <row r="49" spans="2:101">
      <c r="B49" s="52">
        <v>36</v>
      </c>
      <c r="D49" s="53" t="s">
        <v>120</v>
      </c>
      <c r="E49" s="53" t="s">
        <v>121</v>
      </c>
      <c r="F49" s="54">
        <f>'[2]M1 final'!E47</f>
        <v>9.3999999999999986</v>
      </c>
      <c r="G49" s="55" t="str">
        <f>IF('[2]M1 final'!F47="","",'[2]M1 final'!F47)</f>
        <v/>
      </c>
      <c r="H49" s="56">
        <f t="shared" si="0"/>
        <v>9.3999999999999986</v>
      </c>
      <c r="I49" s="56" t="str">
        <f t="shared" si="1"/>
        <v/>
      </c>
      <c r="J49" s="57">
        <f>'[2]M1 final'!H47</f>
        <v>14</v>
      </c>
      <c r="K49" s="55" t="str">
        <f>IF('[2]M1 final'!I47="","",'[2]M1 final'!I47)</f>
        <v/>
      </c>
      <c r="L49" s="56">
        <f t="shared" si="2"/>
        <v>14</v>
      </c>
      <c r="M49" s="56" t="str">
        <f t="shared" si="3"/>
        <v/>
      </c>
      <c r="N49" s="57">
        <f>'[2]M1 final'!K47</f>
        <v>13.5</v>
      </c>
      <c r="O49" s="57" t="str">
        <f>IF('[2]M1 final'!L47="","",'[2]M1 final'!L47)</f>
        <v/>
      </c>
      <c r="P49" s="56">
        <f t="shared" si="4"/>
        <v>13.5</v>
      </c>
      <c r="Q49" s="56" t="str">
        <f t="shared" si="5"/>
        <v/>
      </c>
      <c r="R49" s="58">
        <f>'[2]M1 final'!N47</f>
        <v>12.149999999999999</v>
      </c>
      <c r="S49" s="59" t="str">
        <f t="shared" si="51"/>
        <v>V</v>
      </c>
      <c r="T49" s="57">
        <f>'[2]M2 final'!E46</f>
        <v>16.75</v>
      </c>
      <c r="U49" s="60" t="str">
        <f>IF('[2]M2 final'!F46="","",'[2]M2 final'!F46)</f>
        <v/>
      </c>
      <c r="V49" s="56">
        <f t="shared" si="7"/>
        <v>16.75</v>
      </c>
      <c r="W49" s="56" t="str">
        <f t="shared" si="8"/>
        <v/>
      </c>
      <c r="X49" s="56">
        <f>'[2]M2 final'!H46</f>
        <v>13.5</v>
      </c>
      <c r="Y49" s="60" t="str">
        <f>IF('[2]M2 final'!I46="","",'[2]M2 final'!I46)</f>
        <v/>
      </c>
      <c r="Z49" s="56">
        <f t="shared" si="9"/>
        <v>13.5</v>
      </c>
      <c r="AA49" s="56" t="str">
        <f t="shared" si="10"/>
        <v/>
      </c>
      <c r="AB49" s="56">
        <f t="shared" si="11"/>
        <v>15.32</v>
      </c>
      <c r="AC49" s="61" t="str">
        <f t="shared" si="12"/>
        <v>V</v>
      </c>
      <c r="AD49" s="54">
        <f>'[2]M3  final'!E46</f>
        <v>17</v>
      </c>
      <c r="AE49" s="54" t="str">
        <f>IF('[2]M3  final'!F46="","",'[2]M3  final'!F46)</f>
        <v/>
      </c>
      <c r="AF49" s="56">
        <f t="shared" si="13"/>
        <v>17</v>
      </c>
      <c r="AG49" s="56" t="str">
        <f t="shared" si="14"/>
        <v/>
      </c>
      <c r="AH49" s="57">
        <f>'[2]M3  final'!H46</f>
        <v>18.25</v>
      </c>
      <c r="AI49" s="54" t="str">
        <f>IF('[2]M3  final'!I46="","",'[2]M3  final'!I46)</f>
        <v/>
      </c>
      <c r="AJ49" s="56">
        <f t="shared" si="15"/>
        <v>18.25</v>
      </c>
      <c r="AK49" s="56" t="str">
        <f t="shared" si="16"/>
        <v/>
      </c>
      <c r="AL49" s="56">
        <f t="shared" si="17"/>
        <v>17.625</v>
      </c>
      <c r="AM49" s="61" t="str">
        <f t="shared" si="18"/>
        <v>V</v>
      </c>
      <c r="AN49" s="54">
        <f>'[2]M4 final'!E46</f>
        <v>17.875</v>
      </c>
      <c r="AO49" s="54" t="str">
        <f>IF('[2]M4 final'!F46="","",'[2]M4 final'!F46)</f>
        <v/>
      </c>
      <c r="AP49" s="56">
        <f t="shared" si="19"/>
        <v>17.875</v>
      </c>
      <c r="AQ49" s="56" t="str">
        <f t="shared" si="20"/>
        <v/>
      </c>
      <c r="AR49" s="57">
        <f>'[2]M4 final'!H46</f>
        <v>16</v>
      </c>
      <c r="AS49" s="57" t="str">
        <f>IF('[2]M4 final'!I46="","",'[2]M4 final'!I46)</f>
        <v/>
      </c>
      <c r="AT49" s="56">
        <f t="shared" si="21"/>
        <v>16</v>
      </c>
      <c r="AU49" s="56" t="str">
        <f t="shared" si="22"/>
        <v/>
      </c>
      <c r="AV49" s="56">
        <f>'[2]M4 final'!K46</f>
        <v>17.05</v>
      </c>
      <c r="AW49" s="61" t="str">
        <f t="shared" si="23"/>
        <v>V</v>
      </c>
      <c r="AX49" s="54">
        <f>'[2]M5 FINAL'!D42</f>
        <v>8.1999999999999993</v>
      </c>
      <c r="AY49" s="62" t="str">
        <f>IF('[2]M5 FINAL'!E42="","",'[2]M5 FINAL'!E42)</f>
        <v/>
      </c>
      <c r="AZ49" s="54">
        <f t="shared" si="24"/>
        <v>8.1999999999999993</v>
      </c>
      <c r="BA49" s="56" t="str">
        <f t="shared" si="25"/>
        <v/>
      </c>
      <c r="BB49" s="57">
        <f>'[2]M5 FINAL'!G42</f>
        <v>14.5</v>
      </c>
      <c r="BC49" s="57" t="str">
        <f>IF('[2]M5 FINAL'!H42="","",'[2]M5 FINAL'!H42)</f>
        <v/>
      </c>
      <c r="BD49" s="54">
        <f t="shared" si="26"/>
        <v>14.5</v>
      </c>
      <c r="BE49" s="56" t="str">
        <f t="shared" si="27"/>
        <v/>
      </c>
      <c r="BF49" s="57">
        <f>'[2]M5 FINAL'!J42</f>
        <v>16.5</v>
      </c>
      <c r="BG49" s="57" t="str">
        <f>IF('[2]M5 FINAL'!K42="","",'[2]M5 FINAL'!K42)</f>
        <v/>
      </c>
      <c r="BH49" s="54">
        <f t="shared" si="28"/>
        <v>16.5</v>
      </c>
      <c r="BI49" s="56" t="str">
        <f t="shared" si="29"/>
        <v/>
      </c>
      <c r="BJ49" s="57">
        <f>'[2]M5 FINAL'!M42</f>
        <v>13.100999999999999</v>
      </c>
      <c r="BK49" s="59" t="str">
        <f t="shared" si="30"/>
        <v>V</v>
      </c>
      <c r="BL49" s="63">
        <f>'[2]M6 final'!D45</f>
        <v>17.25</v>
      </c>
      <c r="BM49" s="63" t="str">
        <f>IF('[2]M6 final'!E45="","",'[2]M6 final'!E45)</f>
        <v/>
      </c>
      <c r="BN49" s="56">
        <f t="shared" si="31"/>
        <v>17.25</v>
      </c>
      <c r="BO49" s="56" t="str">
        <f t="shared" si="32"/>
        <v/>
      </c>
      <c r="BP49" s="54">
        <f>'[2]M6 final'!G45</f>
        <v>14.5</v>
      </c>
      <c r="BQ49" s="54" t="str">
        <f>IF('[2]M6 final'!H45="","",'[2]M6 final'!H45)</f>
        <v/>
      </c>
      <c r="BR49" s="56">
        <f t="shared" si="33"/>
        <v>14.5</v>
      </c>
      <c r="BS49" s="56" t="str">
        <f t="shared" si="34"/>
        <v/>
      </c>
      <c r="BT49" s="57">
        <f>'[2]M6 final'!J45</f>
        <v>13.5</v>
      </c>
      <c r="BU49" s="57" t="str">
        <f>IF('[2]M6 final'!K45="","",'[2]M6 final'!K45)</f>
        <v/>
      </c>
      <c r="BV49" s="56">
        <f t="shared" si="35"/>
        <v>13.5</v>
      </c>
      <c r="BW49" s="56" t="str">
        <f t="shared" si="36"/>
        <v/>
      </c>
      <c r="BX49" s="56">
        <f>'[2]M6 final'!M45</f>
        <v>15.025000000000002</v>
      </c>
      <c r="BY49" s="59" t="str">
        <f t="shared" si="37"/>
        <v>V</v>
      </c>
      <c r="BZ49" s="57">
        <f>'[2]M7 final'!D46</f>
        <v>16.75</v>
      </c>
      <c r="CA49" s="57" t="str">
        <f>IF('[2]M7 final'!E46="","",'[2]M7 final'!E46)</f>
        <v/>
      </c>
      <c r="CB49" s="56">
        <f t="shared" si="38"/>
        <v>16.75</v>
      </c>
      <c r="CC49" s="56" t="str">
        <f t="shared" si="39"/>
        <v/>
      </c>
      <c r="CD49" s="57">
        <f>'[2]M7 final'!G46</f>
        <v>17</v>
      </c>
      <c r="CE49" s="57" t="str">
        <f>IF('[2]M7 final'!H46="","",'[2]M7 final'!H46)</f>
        <v/>
      </c>
      <c r="CF49" s="56">
        <f t="shared" si="40"/>
        <v>17</v>
      </c>
      <c r="CG49" s="56" t="str">
        <f t="shared" si="41"/>
        <v/>
      </c>
      <c r="CH49" s="56">
        <f>'[2]M7 final'!J46</f>
        <v>16.86</v>
      </c>
      <c r="CI49" s="61" t="str">
        <f t="shared" si="42"/>
        <v>V</v>
      </c>
      <c r="CJ49" s="56">
        <f>'[2]M8 Final'!D45</f>
        <v>18.25</v>
      </c>
      <c r="CK49" s="56" t="str">
        <f>IF('[2]M8 Final'!E45="","",'[2]M8 Final'!E45)</f>
        <v/>
      </c>
      <c r="CL49" s="56">
        <f t="shared" si="43"/>
        <v>18.25</v>
      </c>
      <c r="CM49" s="56" t="str">
        <f t="shared" si="44"/>
        <v/>
      </c>
      <c r="CN49" s="57">
        <f>'[2]M8 Final'!G45</f>
        <v>15.375</v>
      </c>
      <c r="CO49" s="56" t="str">
        <f>IF('[2]M8 Final'!H45="","",'[2]M8 Final'!H45)</f>
        <v/>
      </c>
      <c r="CP49" s="56">
        <f t="shared" si="45"/>
        <v>15.375</v>
      </c>
      <c r="CQ49" s="56" t="str">
        <f t="shared" si="46"/>
        <v/>
      </c>
      <c r="CR49" s="56">
        <f>'[2]M8 Final'!J45</f>
        <v>16.8125</v>
      </c>
      <c r="CS49" s="61" t="str">
        <f t="shared" si="47"/>
        <v>V</v>
      </c>
      <c r="CT49" s="64">
        <f t="shared" si="48"/>
        <v>15.4929375</v>
      </c>
      <c r="CU49" s="65" t="str">
        <f t="shared" si="49"/>
        <v>Admis(e)</v>
      </c>
      <c r="CV49" s="53" t="str">
        <f t="shared" si="50"/>
        <v xml:space="preserve">CHATIB        </v>
      </c>
      <c r="CW49" s="66"/>
    </row>
    <row r="50" spans="2:101" s="68" customFormat="1">
      <c r="B50" s="52">
        <v>37</v>
      </c>
      <c r="D50" s="70" t="s">
        <v>122</v>
      </c>
      <c r="E50" s="70" t="s">
        <v>123</v>
      </c>
      <c r="F50" s="54">
        <f>'[2]M1 final'!E48</f>
        <v>9.6</v>
      </c>
      <c r="G50" s="55">
        <f>IF('[2]M1 final'!F48="","",'[2]M1 final'!F48)</f>
        <v>10.5</v>
      </c>
      <c r="H50" s="56">
        <f t="shared" si="0"/>
        <v>10.5</v>
      </c>
      <c r="I50" s="56" t="str">
        <f t="shared" si="1"/>
        <v/>
      </c>
      <c r="J50" s="57">
        <f>'[2]M1 final'!H48</f>
        <v>12</v>
      </c>
      <c r="K50" s="55" t="str">
        <f>IF('[2]M1 final'!I48="","",'[2]M1 final'!I48)</f>
        <v/>
      </c>
      <c r="L50" s="56">
        <f t="shared" si="2"/>
        <v>12</v>
      </c>
      <c r="M50" s="56" t="str">
        <f t="shared" si="3"/>
        <v/>
      </c>
      <c r="N50" s="57">
        <f>'[2]M1 final'!K48</f>
        <v>9.25</v>
      </c>
      <c r="O50" s="57">
        <f>IF('[2]M1 final'!L48="","",'[2]M1 final'!L48)</f>
        <v>10.5</v>
      </c>
      <c r="P50" s="56">
        <f t="shared" si="4"/>
        <v>10.5</v>
      </c>
      <c r="Q50" s="56" t="str">
        <f t="shared" si="5"/>
        <v/>
      </c>
      <c r="R50" s="58">
        <f>'[2]M1 final'!N48</f>
        <v>11.0625</v>
      </c>
      <c r="S50" s="59" t="str">
        <f t="shared" si="51"/>
        <v>VPC</v>
      </c>
      <c r="T50" s="57">
        <f>'[2]M2 final'!E47</f>
        <v>8.75</v>
      </c>
      <c r="U50" s="60">
        <f>IF('[2]M2 final'!F47="","",'[2]M2 final'!F47)</f>
        <v>10</v>
      </c>
      <c r="V50" s="56">
        <f t="shared" si="7"/>
        <v>10</v>
      </c>
      <c r="W50" s="56" t="str">
        <f t="shared" si="8"/>
        <v/>
      </c>
      <c r="X50" s="56">
        <f>'[2]M2 final'!H47</f>
        <v>11.75</v>
      </c>
      <c r="Y50" s="60">
        <f>IF('[2]M2 final'!I47="","",'[2]M2 final'!I47)</f>
        <v>10</v>
      </c>
      <c r="Z50" s="56">
        <f t="shared" si="9"/>
        <v>11.75</v>
      </c>
      <c r="AA50" s="56" t="str">
        <f t="shared" si="10"/>
        <v/>
      </c>
      <c r="AB50" s="56">
        <f t="shared" si="11"/>
        <v>10.77</v>
      </c>
      <c r="AC50" s="61" t="str">
        <f t="shared" si="12"/>
        <v>VPC</v>
      </c>
      <c r="AD50" s="54">
        <f>'[2]M3  final'!E47</f>
        <v>11.625</v>
      </c>
      <c r="AE50" s="54">
        <f>IF('[2]M3  final'!F47="","",'[2]M3  final'!F47)</f>
        <v>12</v>
      </c>
      <c r="AF50" s="56">
        <f t="shared" si="13"/>
        <v>12</v>
      </c>
      <c r="AG50" s="56" t="str">
        <f t="shared" si="14"/>
        <v/>
      </c>
      <c r="AH50" s="57">
        <f>'[2]M3  final'!H47</f>
        <v>12</v>
      </c>
      <c r="AI50" s="54" t="str">
        <f>IF('[2]M3  final'!I47="","",'[2]M3  final'!I47)</f>
        <v/>
      </c>
      <c r="AJ50" s="56">
        <f t="shared" si="15"/>
        <v>12</v>
      </c>
      <c r="AK50" s="56" t="str">
        <f t="shared" si="16"/>
        <v/>
      </c>
      <c r="AL50" s="56">
        <f t="shared" si="17"/>
        <v>12</v>
      </c>
      <c r="AM50" s="61" t="str">
        <f t="shared" si="18"/>
        <v>VAR</v>
      </c>
      <c r="AN50" s="54">
        <f>'[2]M4 final'!E47</f>
        <v>17.5</v>
      </c>
      <c r="AO50" s="54" t="str">
        <f>IF('[2]M4 final'!F47="","",'[2]M4 final'!F47)</f>
        <v/>
      </c>
      <c r="AP50" s="56">
        <f t="shared" si="19"/>
        <v>17.5</v>
      </c>
      <c r="AQ50" s="56" t="str">
        <f t="shared" si="20"/>
        <v/>
      </c>
      <c r="AR50" s="57">
        <f>'[2]M4 final'!H47</f>
        <v>17</v>
      </c>
      <c r="AS50" s="57" t="str">
        <f>IF('[2]M4 final'!I47="","",'[2]M4 final'!I47)</f>
        <v/>
      </c>
      <c r="AT50" s="56">
        <f t="shared" si="21"/>
        <v>17</v>
      </c>
      <c r="AU50" s="56" t="str">
        <f t="shared" si="22"/>
        <v/>
      </c>
      <c r="AV50" s="56">
        <f>'[2]M4 final'!K47</f>
        <v>17.28</v>
      </c>
      <c r="AW50" s="61" t="str">
        <f t="shared" si="23"/>
        <v>V</v>
      </c>
      <c r="AX50" s="54">
        <f>'[2]M5 FINAL'!D43</f>
        <v>7.8</v>
      </c>
      <c r="AY50" s="62">
        <f>IF('[2]M5 FINAL'!E43="","",'[2]M5 FINAL'!E43)</f>
        <v>6</v>
      </c>
      <c r="AZ50" s="54">
        <f t="shared" si="24"/>
        <v>7.8</v>
      </c>
      <c r="BA50" s="56" t="str">
        <f t="shared" si="25"/>
        <v/>
      </c>
      <c r="BB50" s="57">
        <f>'[2]M5 FINAL'!G43</f>
        <v>12</v>
      </c>
      <c r="BC50" s="57" t="str">
        <f>IF('[2]M5 FINAL'!H43="","",'[2]M5 FINAL'!H43)</f>
        <v/>
      </c>
      <c r="BD50" s="54">
        <f t="shared" si="26"/>
        <v>12</v>
      </c>
      <c r="BE50" s="56" t="str">
        <f t="shared" si="27"/>
        <v/>
      </c>
      <c r="BF50" s="57">
        <f>'[2]M5 FINAL'!J43</f>
        <v>14</v>
      </c>
      <c r="BG50" s="57" t="str">
        <f>IF('[2]M5 FINAL'!K43="","",'[2]M5 FINAL'!K43)</f>
        <v/>
      </c>
      <c r="BH50" s="54">
        <f t="shared" si="28"/>
        <v>14</v>
      </c>
      <c r="BI50" s="56" t="str">
        <f t="shared" si="29"/>
        <v/>
      </c>
      <c r="BJ50" s="57">
        <f>'[2]M5 FINAL'!M43</f>
        <v>11.294</v>
      </c>
      <c r="BK50" s="59" t="str">
        <f t="shared" si="30"/>
        <v>VPC</v>
      </c>
      <c r="BL50" s="63">
        <f>'[2]M6 final'!D46</f>
        <v>13.75</v>
      </c>
      <c r="BM50" s="63" t="str">
        <f>IF('[2]M6 final'!E46="","",'[2]M6 final'!E46)</f>
        <v/>
      </c>
      <c r="BN50" s="56">
        <f t="shared" si="31"/>
        <v>13.75</v>
      </c>
      <c r="BO50" s="56" t="str">
        <f t="shared" si="32"/>
        <v/>
      </c>
      <c r="BP50" s="54">
        <f>'[2]M6 final'!G46</f>
        <v>13</v>
      </c>
      <c r="BQ50" s="54" t="str">
        <f>IF('[2]M6 final'!H46="","",'[2]M6 final'!H46)</f>
        <v/>
      </c>
      <c r="BR50" s="56">
        <f t="shared" si="33"/>
        <v>13</v>
      </c>
      <c r="BS50" s="56" t="str">
        <f t="shared" si="34"/>
        <v/>
      </c>
      <c r="BT50" s="57">
        <f>'[2]M6 final'!J46</f>
        <v>11</v>
      </c>
      <c r="BU50" s="57" t="str">
        <f>IF('[2]M6 final'!K46="","",'[2]M6 final'!K46)</f>
        <v/>
      </c>
      <c r="BV50" s="56">
        <f t="shared" si="35"/>
        <v>11</v>
      </c>
      <c r="BW50" s="56" t="str">
        <f t="shared" si="36"/>
        <v/>
      </c>
      <c r="BX50" s="56">
        <f>'[2]M6 final'!M46</f>
        <v>12.625</v>
      </c>
      <c r="BY50" s="59" t="str">
        <f t="shared" si="37"/>
        <v>V</v>
      </c>
      <c r="BZ50" s="57">
        <f>'[2]M7 final'!D47</f>
        <v>13.25</v>
      </c>
      <c r="CA50" s="57" t="str">
        <f>IF('[2]M7 final'!E47="","",'[2]M7 final'!E47)</f>
        <v/>
      </c>
      <c r="CB50" s="56">
        <f t="shared" si="38"/>
        <v>13.25</v>
      </c>
      <c r="CC50" s="56" t="str">
        <f t="shared" si="39"/>
        <v/>
      </c>
      <c r="CD50" s="57">
        <f>'[2]M7 final'!G47</f>
        <v>15</v>
      </c>
      <c r="CE50" s="57" t="str">
        <f>IF('[2]M7 final'!H47="","",'[2]M7 final'!H47)</f>
        <v/>
      </c>
      <c r="CF50" s="56">
        <f t="shared" si="40"/>
        <v>15</v>
      </c>
      <c r="CG50" s="56" t="str">
        <f t="shared" si="41"/>
        <v/>
      </c>
      <c r="CH50" s="56">
        <f>'[2]M7 final'!J47</f>
        <v>14.02</v>
      </c>
      <c r="CI50" s="61" t="str">
        <f t="shared" si="42"/>
        <v>V</v>
      </c>
      <c r="CJ50" s="56">
        <f>'[2]M8 Final'!D46</f>
        <v>13.75</v>
      </c>
      <c r="CK50" s="56" t="str">
        <f>IF('[2]M8 Final'!E46="","",'[2]M8 Final'!E46)</f>
        <v/>
      </c>
      <c r="CL50" s="56">
        <f t="shared" si="43"/>
        <v>13.75</v>
      </c>
      <c r="CM50" s="56" t="str">
        <f t="shared" si="44"/>
        <v/>
      </c>
      <c r="CN50" s="57">
        <f>'[2]M8 Final'!G46</f>
        <v>12.875</v>
      </c>
      <c r="CO50" s="56" t="str">
        <f>IF('[2]M8 Final'!H46="","",'[2]M8 Final'!H46)</f>
        <v/>
      </c>
      <c r="CP50" s="56">
        <f t="shared" si="45"/>
        <v>12.875</v>
      </c>
      <c r="CQ50" s="56" t="str">
        <f t="shared" si="46"/>
        <v/>
      </c>
      <c r="CR50" s="56">
        <f>'[2]M8 Final'!J46</f>
        <v>13.3125</v>
      </c>
      <c r="CS50" s="61" t="str">
        <f t="shared" si="47"/>
        <v>V</v>
      </c>
      <c r="CT50" s="64">
        <f t="shared" si="48"/>
        <v>12.795499999999999</v>
      </c>
      <c r="CU50" s="65" t="str">
        <f t="shared" si="49"/>
        <v>Admis(e)</v>
      </c>
      <c r="CV50" s="53" t="str">
        <f t="shared" si="50"/>
        <v xml:space="preserve">CHBARA       </v>
      </c>
      <c r="CW50" s="66"/>
    </row>
    <row r="51" spans="2:101">
      <c r="B51" s="52">
        <v>38</v>
      </c>
      <c r="D51" s="70" t="s">
        <v>124</v>
      </c>
      <c r="E51" s="70" t="s">
        <v>125</v>
      </c>
      <c r="F51" s="54">
        <f>'[2]M1 final'!E49</f>
        <v>13.2</v>
      </c>
      <c r="G51" s="55" t="str">
        <f>IF('[2]M1 final'!F49="","",'[2]M1 final'!F49)</f>
        <v/>
      </c>
      <c r="H51" s="56">
        <f t="shared" si="0"/>
        <v>13.2</v>
      </c>
      <c r="I51" s="56" t="str">
        <f t="shared" si="1"/>
        <v/>
      </c>
      <c r="J51" s="57">
        <f>'[2]M1 final'!H49</f>
        <v>12.5</v>
      </c>
      <c r="K51" s="55" t="str">
        <f>IF('[2]M1 final'!I49="","",'[2]M1 final'!I49)</f>
        <v/>
      </c>
      <c r="L51" s="56">
        <f t="shared" si="2"/>
        <v>12.5</v>
      </c>
      <c r="M51" s="56" t="str">
        <f t="shared" si="3"/>
        <v/>
      </c>
      <c r="N51" s="57">
        <f>'[2]M1 final'!K49</f>
        <v>13.5</v>
      </c>
      <c r="O51" s="57" t="str">
        <f>IF('[2]M1 final'!L49="","",'[2]M1 final'!L49)</f>
        <v/>
      </c>
      <c r="P51" s="56">
        <f t="shared" si="4"/>
        <v>13.5</v>
      </c>
      <c r="Q51" s="56" t="str">
        <f t="shared" si="5"/>
        <v/>
      </c>
      <c r="R51" s="58">
        <f>'[2]M1 final'!N49</f>
        <v>13.012499999999999</v>
      </c>
      <c r="S51" s="59" t="str">
        <f t="shared" si="51"/>
        <v>V</v>
      </c>
      <c r="T51" s="57">
        <f>'[2]M2 final'!E48</f>
        <v>14.5</v>
      </c>
      <c r="U51" s="60" t="str">
        <f>IF('[2]M2 final'!F48="","",'[2]M2 final'!F48)</f>
        <v/>
      </c>
      <c r="V51" s="56">
        <f t="shared" si="7"/>
        <v>14.5</v>
      </c>
      <c r="W51" s="56" t="str">
        <f t="shared" si="8"/>
        <v/>
      </c>
      <c r="X51" s="56">
        <f>'[2]M2 final'!H48</f>
        <v>14</v>
      </c>
      <c r="Y51" s="60" t="str">
        <f>IF('[2]M2 final'!I48="","",'[2]M2 final'!I48)</f>
        <v/>
      </c>
      <c r="Z51" s="56">
        <f t="shared" si="9"/>
        <v>14</v>
      </c>
      <c r="AA51" s="56" t="str">
        <f t="shared" si="10"/>
        <v/>
      </c>
      <c r="AB51" s="56">
        <f t="shared" si="11"/>
        <v>14.280000000000001</v>
      </c>
      <c r="AC51" s="61" t="str">
        <f t="shared" si="12"/>
        <v>V</v>
      </c>
      <c r="AD51" s="54">
        <f>'[2]M3  final'!E48</f>
        <v>18.5</v>
      </c>
      <c r="AE51" s="54" t="str">
        <f>IF('[2]M3  final'!F48="","",'[2]M3  final'!F48)</f>
        <v/>
      </c>
      <c r="AF51" s="56">
        <f t="shared" si="13"/>
        <v>18.5</v>
      </c>
      <c r="AG51" s="56" t="str">
        <f t="shared" si="14"/>
        <v/>
      </c>
      <c r="AH51" s="57">
        <f>'[2]M3  final'!H48</f>
        <v>18.25</v>
      </c>
      <c r="AI51" s="54" t="str">
        <f>IF('[2]M3  final'!I48="","",'[2]M3  final'!I48)</f>
        <v/>
      </c>
      <c r="AJ51" s="56">
        <f t="shared" si="15"/>
        <v>18.25</v>
      </c>
      <c r="AK51" s="56" t="str">
        <f t="shared" si="16"/>
        <v/>
      </c>
      <c r="AL51" s="56">
        <f t="shared" si="17"/>
        <v>18.375</v>
      </c>
      <c r="AM51" s="61" t="str">
        <f t="shared" si="18"/>
        <v>V</v>
      </c>
      <c r="AN51" s="54">
        <f>'[2]M4 final'!E48</f>
        <v>17.25</v>
      </c>
      <c r="AO51" s="54" t="str">
        <f>IF('[2]M4 final'!F48="","",'[2]M4 final'!F48)</f>
        <v/>
      </c>
      <c r="AP51" s="56">
        <f t="shared" si="19"/>
        <v>17.25</v>
      </c>
      <c r="AQ51" s="56" t="str">
        <f t="shared" si="20"/>
        <v/>
      </c>
      <c r="AR51" s="57">
        <f>'[2]M4 final'!H48</f>
        <v>17</v>
      </c>
      <c r="AS51" s="57" t="str">
        <f>IF('[2]M4 final'!I48="","",'[2]M4 final'!I48)</f>
        <v/>
      </c>
      <c r="AT51" s="56">
        <f t="shared" si="21"/>
        <v>17</v>
      </c>
      <c r="AU51" s="56" t="str">
        <f t="shared" si="22"/>
        <v/>
      </c>
      <c r="AV51" s="56">
        <f>'[2]M4 final'!K48</f>
        <v>17.14</v>
      </c>
      <c r="AW51" s="61" t="str">
        <f t="shared" si="23"/>
        <v>V</v>
      </c>
      <c r="AX51" s="54">
        <f>'[2]M5 FINAL'!D44</f>
        <v>8.3000000000000007</v>
      </c>
      <c r="AY51" s="62">
        <f>IF('[2]M5 FINAL'!E44="","",'[2]M5 FINAL'!E44)</f>
        <v>0</v>
      </c>
      <c r="AZ51" s="54">
        <f t="shared" si="24"/>
        <v>8.3000000000000007</v>
      </c>
      <c r="BA51" s="56" t="str">
        <f t="shared" si="25"/>
        <v/>
      </c>
      <c r="BB51" s="57">
        <f>'[2]M5 FINAL'!G44</f>
        <v>12</v>
      </c>
      <c r="BC51" s="57" t="str">
        <f>IF('[2]M5 FINAL'!H44="","",'[2]M5 FINAL'!H44)</f>
        <v/>
      </c>
      <c r="BD51" s="54">
        <f t="shared" si="26"/>
        <v>12</v>
      </c>
      <c r="BE51" s="56" t="str">
        <f t="shared" si="27"/>
        <v/>
      </c>
      <c r="BF51" s="57">
        <f>'[2]M5 FINAL'!J44</f>
        <v>15</v>
      </c>
      <c r="BG51" s="57" t="str">
        <f>IF('[2]M5 FINAL'!K44="","",'[2]M5 FINAL'!K44)</f>
        <v/>
      </c>
      <c r="BH51" s="54">
        <f t="shared" si="28"/>
        <v>15</v>
      </c>
      <c r="BI51" s="56" t="str">
        <f t="shared" si="29"/>
        <v/>
      </c>
      <c r="BJ51" s="57">
        <f>'[2]M5 FINAL'!M44</f>
        <v>11.798999999999999</v>
      </c>
      <c r="BK51" s="59" t="str">
        <f t="shared" si="30"/>
        <v>VPC</v>
      </c>
      <c r="BL51" s="63">
        <f>'[2]M6 final'!D47</f>
        <v>14.25</v>
      </c>
      <c r="BM51" s="63" t="str">
        <f>IF('[2]M6 final'!E47="","",'[2]M6 final'!E47)</f>
        <v/>
      </c>
      <c r="BN51" s="56">
        <f t="shared" si="31"/>
        <v>14.25</v>
      </c>
      <c r="BO51" s="56" t="str">
        <f t="shared" si="32"/>
        <v/>
      </c>
      <c r="BP51" s="54">
        <f>'[2]M6 final'!G47</f>
        <v>14.5</v>
      </c>
      <c r="BQ51" s="54" t="str">
        <f>IF('[2]M6 final'!H47="","",'[2]M6 final'!H47)</f>
        <v/>
      </c>
      <c r="BR51" s="56">
        <f t="shared" si="33"/>
        <v>14.5</v>
      </c>
      <c r="BS51" s="56" t="str">
        <f t="shared" si="34"/>
        <v/>
      </c>
      <c r="BT51" s="57">
        <f>'[2]M6 final'!J47</f>
        <v>11.5</v>
      </c>
      <c r="BU51" s="57" t="str">
        <f>IF('[2]M6 final'!K47="","",'[2]M6 final'!K47)</f>
        <v/>
      </c>
      <c r="BV51" s="56">
        <f t="shared" si="35"/>
        <v>11.5</v>
      </c>
      <c r="BW51" s="56" t="str">
        <f t="shared" si="36"/>
        <v/>
      </c>
      <c r="BX51" s="56">
        <f>'[2]M6 final'!M47</f>
        <v>13.524999999999999</v>
      </c>
      <c r="BY51" s="59" t="str">
        <f t="shared" si="37"/>
        <v>V</v>
      </c>
      <c r="BZ51" s="57">
        <f>'[2]M7 final'!D48</f>
        <v>15</v>
      </c>
      <c r="CA51" s="57" t="str">
        <f>IF('[2]M7 final'!E48="","",'[2]M7 final'!E48)</f>
        <v/>
      </c>
      <c r="CB51" s="56">
        <f t="shared" si="38"/>
        <v>15</v>
      </c>
      <c r="CC51" s="56" t="str">
        <f t="shared" si="39"/>
        <v/>
      </c>
      <c r="CD51" s="57">
        <f>'[2]M7 final'!G48</f>
        <v>16.5</v>
      </c>
      <c r="CE51" s="57" t="str">
        <f>IF('[2]M7 final'!H48="","",'[2]M7 final'!H48)</f>
        <v/>
      </c>
      <c r="CF51" s="56">
        <f t="shared" si="40"/>
        <v>16.5</v>
      </c>
      <c r="CG51" s="56" t="str">
        <f t="shared" si="41"/>
        <v/>
      </c>
      <c r="CH51" s="56">
        <f>'[2]M7 final'!J48</f>
        <v>15.66</v>
      </c>
      <c r="CI51" s="61" t="str">
        <f t="shared" si="42"/>
        <v>V</v>
      </c>
      <c r="CJ51" s="56">
        <f>'[2]M8 Final'!D47</f>
        <v>16.75</v>
      </c>
      <c r="CK51" s="56" t="str">
        <f>IF('[2]M8 Final'!E47="","",'[2]M8 Final'!E47)</f>
        <v/>
      </c>
      <c r="CL51" s="56">
        <f t="shared" si="43"/>
        <v>16.75</v>
      </c>
      <c r="CM51" s="56" t="str">
        <f t="shared" si="44"/>
        <v/>
      </c>
      <c r="CN51" s="57">
        <f>'[2]M8 Final'!G47</f>
        <v>14.25</v>
      </c>
      <c r="CO51" s="56" t="str">
        <f>IF('[2]M8 Final'!H47="","",'[2]M8 Final'!H47)</f>
        <v/>
      </c>
      <c r="CP51" s="56">
        <f t="shared" si="45"/>
        <v>14.25</v>
      </c>
      <c r="CQ51" s="56" t="str">
        <f t="shared" si="46"/>
        <v/>
      </c>
      <c r="CR51" s="56">
        <f>'[2]M8 Final'!J47</f>
        <v>15.5</v>
      </c>
      <c r="CS51" s="61" t="str">
        <f t="shared" si="47"/>
        <v>V</v>
      </c>
      <c r="CT51" s="64">
        <f t="shared" si="48"/>
        <v>14.911437500000002</v>
      </c>
      <c r="CU51" s="65" t="str">
        <f t="shared" si="49"/>
        <v>Admis(e)</v>
      </c>
      <c r="CV51" s="53" t="str">
        <f t="shared" si="50"/>
        <v xml:space="preserve">CHOUIKHI           </v>
      </c>
      <c r="CW51" s="66"/>
    </row>
    <row r="52" spans="2:101">
      <c r="B52" s="52">
        <v>39</v>
      </c>
      <c r="D52" s="70" t="s">
        <v>126</v>
      </c>
      <c r="E52" s="70" t="s">
        <v>127</v>
      </c>
      <c r="F52" s="54">
        <f>'[2]M1 final'!E50</f>
        <v>10.3</v>
      </c>
      <c r="G52" s="55" t="str">
        <f>IF('[2]M1 final'!F50="","",'[2]M1 final'!F50)</f>
        <v/>
      </c>
      <c r="H52" s="56">
        <f t="shared" si="0"/>
        <v>10.3</v>
      </c>
      <c r="I52" s="56" t="str">
        <f t="shared" si="1"/>
        <v/>
      </c>
      <c r="J52" s="57">
        <f>'[2]M1 final'!H50</f>
        <v>13</v>
      </c>
      <c r="K52" s="55" t="str">
        <f>IF('[2]M1 final'!I50="","",'[2]M1 final'!I50)</f>
        <v/>
      </c>
      <c r="L52" s="56">
        <f t="shared" si="2"/>
        <v>13</v>
      </c>
      <c r="M52" s="56" t="str">
        <f t="shared" si="3"/>
        <v/>
      </c>
      <c r="N52" s="57">
        <f>'[2]M1 final'!K50</f>
        <v>17</v>
      </c>
      <c r="O52" s="57" t="str">
        <f>IF('[2]M1 final'!L50="","",'[2]M1 final'!L50)</f>
        <v/>
      </c>
      <c r="P52" s="56">
        <f t="shared" si="4"/>
        <v>17</v>
      </c>
      <c r="Q52" s="56" t="str">
        <f t="shared" si="5"/>
        <v/>
      </c>
      <c r="R52" s="58">
        <f>'[2]M1 final'!N50</f>
        <v>12.987500000000001</v>
      </c>
      <c r="S52" s="59" t="str">
        <f t="shared" si="51"/>
        <v>V</v>
      </c>
      <c r="T52" s="57">
        <f>'[2]M2 final'!E49</f>
        <v>16.25</v>
      </c>
      <c r="U52" s="60" t="str">
        <f>IF('[2]M2 final'!F49="","",'[2]M2 final'!F49)</f>
        <v/>
      </c>
      <c r="V52" s="56">
        <f t="shared" si="7"/>
        <v>16.25</v>
      </c>
      <c r="W52" s="56" t="str">
        <f t="shared" si="8"/>
        <v/>
      </c>
      <c r="X52" s="56">
        <f>'[2]M2 final'!H49</f>
        <v>13.25</v>
      </c>
      <c r="Y52" s="60" t="str">
        <f>IF('[2]M2 final'!I49="","",'[2]M2 final'!I49)</f>
        <v/>
      </c>
      <c r="Z52" s="56">
        <f t="shared" si="9"/>
        <v>13.25</v>
      </c>
      <c r="AA52" s="56" t="str">
        <f t="shared" si="10"/>
        <v/>
      </c>
      <c r="AB52" s="56">
        <f t="shared" si="11"/>
        <v>14.930000000000001</v>
      </c>
      <c r="AC52" s="61" t="str">
        <f t="shared" si="12"/>
        <v>V</v>
      </c>
      <c r="AD52" s="54">
        <f>'[2]M3  final'!E49</f>
        <v>18.125</v>
      </c>
      <c r="AE52" s="54" t="str">
        <f>IF('[2]M3  final'!F49="","",'[2]M3  final'!F49)</f>
        <v/>
      </c>
      <c r="AF52" s="56">
        <f t="shared" si="13"/>
        <v>18.125</v>
      </c>
      <c r="AG52" s="56" t="str">
        <f t="shared" si="14"/>
        <v/>
      </c>
      <c r="AH52" s="57">
        <f>'[2]M3  final'!H49</f>
        <v>16.5</v>
      </c>
      <c r="AI52" s="54" t="str">
        <f>IF('[2]M3  final'!I49="","",'[2]M3  final'!I49)</f>
        <v/>
      </c>
      <c r="AJ52" s="56">
        <f t="shared" si="15"/>
        <v>16.5</v>
      </c>
      <c r="AK52" s="56" t="str">
        <f t="shared" si="16"/>
        <v/>
      </c>
      <c r="AL52" s="56">
        <f t="shared" si="17"/>
        <v>17.3125</v>
      </c>
      <c r="AM52" s="61" t="str">
        <f t="shared" si="18"/>
        <v>V</v>
      </c>
      <c r="AN52" s="54">
        <f>'[2]M4 final'!E49</f>
        <v>15.125</v>
      </c>
      <c r="AO52" s="54" t="str">
        <f>IF('[2]M4 final'!F49="","",'[2]M4 final'!F49)</f>
        <v/>
      </c>
      <c r="AP52" s="56">
        <f t="shared" si="19"/>
        <v>15.125</v>
      </c>
      <c r="AQ52" s="56" t="str">
        <f t="shared" si="20"/>
        <v/>
      </c>
      <c r="AR52" s="57">
        <f>'[2]M4 final'!H49</f>
        <v>13.5</v>
      </c>
      <c r="AS52" s="57" t="str">
        <f>IF('[2]M4 final'!I49="","",'[2]M4 final'!I49)</f>
        <v/>
      </c>
      <c r="AT52" s="56">
        <f t="shared" si="21"/>
        <v>13.5</v>
      </c>
      <c r="AU52" s="56" t="str">
        <f t="shared" si="22"/>
        <v/>
      </c>
      <c r="AV52" s="56">
        <f>'[2]M4 final'!K49</f>
        <v>14.41</v>
      </c>
      <c r="AW52" s="61" t="str">
        <f t="shared" si="23"/>
        <v>V</v>
      </c>
      <c r="AX52" s="54">
        <f>'[2]M5 FINAL'!D45</f>
        <v>13.8</v>
      </c>
      <c r="AY52" s="62" t="str">
        <f>IF('[2]M5 FINAL'!E45="","",'[2]M5 FINAL'!E45)</f>
        <v/>
      </c>
      <c r="AZ52" s="54">
        <f t="shared" si="24"/>
        <v>13.8</v>
      </c>
      <c r="BA52" s="56" t="str">
        <f t="shared" si="25"/>
        <v/>
      </c>
      <c r="BB52" s="57">
        <f>'[2]M5 FINAL'!G45</f>
        <v>13</v>
      </c>
      <c r="BC52" s="57" t="str">
        <f>IF('[2]M5 FINAL'!H45="","",'[2]M5 FINAL'!H45)</f>
        <v/>
      </c>
      <c r="BD52" s="54">
        <f t="shared" si="26"/>
        <v>13</v>
      </c>
      <c r="BE52" s="56" t="str">
        <f t="shared" si="27"/>
        <v/>
      </c>
      <c r="BF52" s="57">
        <f>'[2]M5 FINAL'!J45</f>
        <v>16.5</v>
      </c>
      <c r="BG52" s="57" t="str">
        <f>IF('[2]M5 FINAL'!K45="","",'[2]M5 FINAL'!K45)</f>
        <v/>
      </c>
      <c r="BH52" s="54">
        <f t="shared" si="28"/>
        <v>16.5</v>
      </c>
      <c r="BI52" s="56" t="str">
        <f t="shared" si="29"/>
        <v/>
      </c>
      <c r="BJ52" s="57">
        <f>'[2]M5 FINAL'!M45</f>
        <v>14.454000000000001</v>
      </c>
      <c r="BK52" s="59" t="str">
        <f t="shared" si="30"/>
        <v>V</v>
      </c>
      <c r="BL52" s="63">
        <f>'[2]M6 final'!D48</f>
        <v>16</v>
      </c>
      <c r="BM52" s="63" t="str">
        <f>IF('[2]M6 final'!E48="","",'[2]M6 final'!E48)</f>
        <v/>
      </c>
      <c r="BN52" s="56">
        <f t="shared" si="31"/>
        <v>16</v>
      </c>
      <c r="BO52" s="56" t="str">
        <f t="shared" si="32"/>
        <v/>
      </c>
      <c r="BP52" s="54">
        <f>'[2]M6 final'!G48</f>
        <v>14.25</v>
      </c>
      <c r="BQ52" s="54" t="str">
        <f>IF('[2]M6 final'!H48="","",'[2]M6 final'!H48)</f>
        <v/>
      </c>
      <c r="BR52" s="56">
        <f t="shared" si="33"/>
        <v>14.25</v>
      </c>
      <c r="BS52" s="56" t="str">
        <f t="shared" si="34"/>
        <v/>
      </c>
      <c r="BT52" s="57">
        <f>'[2]M6 final'!J48</f>
        <v>14.5</v>
      </c>
      <c r="BU52" s="57" t="str">
        <f>IF('[2]M6 final'!K48="","",'[2]M6 final'!K48)</f>
        <v/>
      </c>
      <c r="BV52" s="56">
        <f t="shared" si="35"/>
        <v>14.5</v>
      </c>
      <c r="BW52" s="56" t="str">
        <f t="shared" si="36"/>
        <v/>
      </c>
      <c r="BX52" s="56">
        <f>'[2]M6 final'!M48</f>
        <v>14.85</v>
      </c>
      <c r="BY52" s="59" t="str">
        <f t="shared" si="37"/>
        <v>V</v>
      </c>
      <c r="BZ52" s="57">
        <f>'[2]M7 final'!D49</f>
        <v>13.75</v>
      </c>
      <c r="CA52" s="57" t="str">
        <f>IF('[2]M7 final'!E49="","",'[2]M7 final'!E49)</f>
        <v/>
      </c>
      <c r="CB52" s="56">
        <f t="shared" si="38"/>
        <v>13.75</v>
      </c>
      <c r="CC52" s="56" t="str">
        <f t="shared" si="39"/>
        <v/>
      </c>
      <c r="CD52" s="57">
        <f>'[2]M7 final'!G49</f>
        <v>16.5</v>
      </c>
      <c r="CE52" s="57" t="str">
        <f>IF('[2]M7 final'!H49="","",'[2]M7 final'!H49)</f>
        <v/>
      </c>
      <c r="CF52" s="56">
        <f t="shared" si="40"/>
        <v>16.5</v>
      </c>
      <c r="CG52" s="56" t="str">
        <f t="shared" si="41"/>
        <v/>
      </c>
      <c r="CH52" s="56">
        <f>'[2]M7 final'!J49</f>
        <v>14.96</v>
      </c>
      <c r="CI52" s="61" t="str">
        <f t="shared" si="42"/>
        <v>V</v>
      </c>
      <c r="CJ52" s="56">
        <f>'[2]M8 Final'!D48</f>
        <v>19.5</v>
      </c>
      <c r="CK52" s="56" t="str">
        <f>IF('[2]M8 Final'!E48="","",'[2]M8 Final'!E48)</f>
        <v/>
      </c>
      <c r="CL52" s="56">
        <f t="shared" si="43"/>
        <v>19.5</v>
      </c>
      <c r="CM52" s="56" t="str">
        <f t="shared" si="44"/>
        <v/>
      </c>
      <c r="CN52" s="57">
        <f>'[2]M8 Final'!G48</f>
        <v>14.375</v>
      </c>
      <c r="CO52" s="56" t="str">
        <f>IF('[2]M8 Final'!H48="","",'[2]M8 Final'!H48)</f>
        <v/>
      </c>
      <c r="CP52" s="56">
        <f t="shared" si="45"/>
        <v>14.375</v>
      </c>
      <c r="CQ52" s="56" t="str">
        <f t="shared" si="46"/>
        <v/>
      </c>
      <c r="CR52" s="56">
        <f>'[2]M8 Final'!J48</f>
        <v>16.9375</v>
      </c>
      <c r="CS52" s="61" t="str">
        <f t="shared" si="47"/>
        <v>V</v>
      </c>
      <c r="CT52" s="64">
        <f t="shared" si="48"/>
        <v>15.1051875</v>
      </c>
      <c r="CU52" s="65" t="str">
        <f t="shared" si="49"/>
        <v>Admis(e)</v>
      </c>
      <c r="CV52" s="53" t="str">
        <f t="shared" si="50"/>
        <v>CHOUINE</v>
      </c>
      <c r="CW52" s="66"/>
    </row>
    <row r="53" spans="2:101">
      <c r="B53" s="52">
        <v>40</v>
      </c>
      <c r="D53" s="70" t="s">
        <v>128</v>
      </c>
      <c r="E53" s="70" t="s">
        <v>129</v>
      </c>
      <c r="F53" s="54">
        <f>'[2]M1 final'!E51</f>
        <v>10.199999999999999</v>
      </c>
      <c r="G53" s="55">
        <f>IF('[2]M1 final'!F51="","",'[2]M1 final'!F51)</f>
        <v>11</v>
      </c>
      <c r="H53" s="56">
        <f t="shared" si="0"/>
        <v>11</v>
      </c>
      <c r="I53" s="56" t="str">
        <f t="shared" si="1"/>
        <v/>
      </c>
      <c r="J53" s="57">
        <f>'[2]M1 final'!H51</f>
        <v>12</v>
      </c>
      <c r="K53" s="55" t="str">
        <f>IF('[2]M1 final'!I51="","",'[2]M1 final'!I51)</f>
        <v/>
      </c>
      <c r="L53" s="56">
        <f t="shared" si="2"/>
        <v>12</v>
      </c>
      <c r="M53" s="56" t="str">
        <f t="shared" si="3"/>
        <v/>
      </c>
      <c r="N53" s="57">
        <f>'[2]M1 final'!K51</f>
        <v>13.5</v>
      </c>
      <c r="O53" s="57" t="str">
        <f>IF('[2]M1 final'!L51="","",'[2]M1 final'!L51)</f>
        <v/>
      </c>
      <c r="P53" s="56">
        <f t="shared" si="4"/>
        <v>13.5</v>
      </c>
      <c r="Q53" s="56" t="str">
        <f t="shared" si="5"/>
        <v/>
      </c>
      <c r="R53" s="58">
        <f>'[2]M1 final'!N51</f>
        <v>12</v>
      </c>
      <c r="S53" s="59" t="str">
        <f t="shared" si="51"/>
        <v>VAR</v>
      </c>
      <c r="T53" s="57">
        <f>'[2]M2 final'!E50</f>
        <v>14.75</v>
      </c>
      <c r="U53" s="60" t="str">
        <f>IF('[2]M2 final'!F50="","",'[2]M2 final'!F50)</f>
        <v/>
      </c>
      <c r="V53" s="56">
        <f t="shared" si="7"/>
        <v>14.75</v>
      </c>
      <c r="W53" s="56" t="str">
        <f t="shared" si="8"/>
        <v/>
      </c>
      <c r="X53" s="56">
        <f>'[2]M2 final'!H50</f>
        <v>13.75</v>
      </c>
      <c r="Y53" s="60" t="str">
        <f>IF('[2]M2 final'!I50="","",'[2]M2 final'!I50)</f>
        <v/>
      </c>
      <c r="Z53" s="56">
        <f t="shared" si="9"/>
        <v>13.75</v>
      </c>
      <c r="AA53" s="56" t="str">
        <f t="shared" si="10"/>
        <v/>
      </c>
      <c r="AB53" s="56">
        <f t="shared" si="11"/>
        <v>14.310000000000002</v>
      </c>
      <c r="AC53" s="61" t="str">
        <f t="shared" si="12"/>
        <v>V</v>
      </c>
      <c r="AD53" s="54">
        <f>'[2]M3  final'!E50</f>
        <v>15</v>
      </c>
      <c r="AE53" s="54" t="str">
        <f>IF('[2]M3  final'!F50="","",'[2]M3  final'!F50)</f>
        <v/>
      </c>
      <c r="AF53" s="56">
        <f t="shared" si="13"/>
        <v>15</v>
      </c>
      <c r="AG53" s="56" t="str">
        <f t="shared" si="14"/>
        <v/>
      </c>
      <c r="AH53" s="57">
        <f>'[2]M3  final'!H50</f>
        <v>15</v>
      </c>
      <c r="AI53" s="54" t="str">
        <f>IF('[2]M3  final'!I50="","",'[2]M3  final'!I50)</f>
        <v/>
      </c>
      <c r="AJ53" s="56">
        <f t="shared" si="15"/>
        <v>15</v>
      </c>
      <c r="AK53" s="56" t="str">
        <f t="shared" si="16"/>
        <v/>
      </c>
      <c r="AL53" s="56">
        <f t="shared" si="17"/>
        <v>15</v>
      </c>
      <c r="AM53" s="61" t="str">
        <f t="shared" si="18"/>
        <v>V</v>
      </c>
      <c r="AN53" s="54">
        <f>'[2]M4 final'!E50</f>
        <v>17.375</v>
      </c>
      <c r="AO53" s="54" t="str">
        <f>IF('[2]M4 final'!F50="","",'[2]M4 final'!F50)</f>
        <v/>
      </c>
      <c r="AP53" s="56">
        <f t="shared" si="19"/>
        <v>17.375</v>
      </c>
      <c r="AQ53" s="56" t="str">
        <f t="shared" si="20"/>
        <v/>
      </c>
      <c r="AR53" s="57">
        <f>'[2]M4 final'!H50</f>
        <v>16.75</v>
      </c>
      <c r="AS53" s="57" t="str">
        <f>IF('[2]M4 final'!I50="","",'[2]M4 final'!I50)</f>
        <v/>
      </c>
      <c r="AT53" s="56">
        <f t="shared" si="21"/>
        <v>16.75</v>
      </c>
      <c r="AU53" s="56" t="str">
        <f t="shared" si="22"/>
        <v/>
      </c>
      <c r="AV53" s="56">
        <f>'[2]M4 final'!K50</f>
        <v>17.100000000000001</v>
      </c>
      <c r="AW53" s="61" t="str">
        <f t="shared" si="23"/>
        <v>V</v>
      </c>
      <c r="AX53" s="54">
        <f>'[2]M5 FINAL'!D46</f>
        <v>10.199999999999999</v>
      </c>
      <c r="AY53" s="62">
        <f>IF('[2]M5 FINAL'!E46="","",'[2]M5 FINAL'!E46)</f>
        <v>0</v>
      </c>
      <c r="AZ53" s="54">
        <f t="shared" si="24"/>
        <v>10.199999999999999</v>
      </c>
      <c r="BA53" s="56" t="str">
        <f t="shared" si="25"/>
        <v/>
      </c>
      <c r="BB53" s="57">
        <f>'[2]M5 FINAL'!G46</f>
        <v>12</v>
      </c>
      <c r="BC53" s="57" t="str">
        <f>IF('[2]M5 FINAL'!H46="","",'[2]M5 FINAL'!H46)</f>
        <v/>
      </c>
      <c r="BD53" s="54">
        <f t="shared" si="26"/>
        <v>12</v>
      </c>
      <c r="BE53" s="56" t="str">
        <f t="shared" si="27"/>
        <v/>
      </c>
      <c r="BF53" s="57">
        <f>'[2]M5 FINAL'!J46</f>
        <v>12</v>
      </c>
      <c r="BG53" s="57" t="str">
        <f>IF('[2]M5 FINAL'!K46="","",'[2]M5 FINAL'!K46)</f>
        <v/>
      </c>
      <c r="BH53" s="54">
        <f t="shared" si="28"/>
        <v>12</v>
      </c>
      <c r="BI53" s="56" t="str">
        <f t="shared" si="29"/>
        <v/>
      </c>
      <c r="BJ53" s="57">
        <f>'[2]M5 FINAL'!M46</f>
        <v>11.406000000000001</v>
      </c>
      <c r="BK53" s="59" t="str">
        <f t="shared" si="30"/>
        <v>VPC</v>
      </c>
      <c r="BL53" s="63">
        <f>'[2]M6 final'!D49</f>
        <v>16.25</v>
      </c>
      <c r="BM53" s="63" t="str">
        <f>IF('[2]M6 final'!E49="","",'[2]M6 final'!E49)</f>
        <v/>
      </c>
      <c r="BN53" s="56">
        <f t="shared" si="31"/>
        <v>16.25</v>
      </c>
      <c r="BO53" s="56" t="str">
        <f t="shared" si="32"/>
        <v/>
      </c>
      <c r="BP53" s="54">
        <f>'[2]M6 final'!G49</f>
        <v>13.75</v>
      </c>
      <c r="BQ53" s="54" t="str">
        <f>IF('[2]M6 final'!H49="","",'[2]M6 final'!H49)</f>
        <v/>
      </c>
      <c r="BR53" s="56">
        <f t="shared" si="33"/>
        <v>13.75</v>
      </c>
      <c r="BS53" s="56" t="str">
        <f t="shared" si="34"/>
        <v/>
      </c>
      <c r="BT53" s="57">
        <f>'[2]M6 final'!J49</f>
        <v>12.5</v>
      </c>
      <c r="BU53" s="57" t="str">
        <f>IF('[2]M6 final'!K49="","",'[2]M6 final'!K49)</f>
        <v/>
      </c>
      <c r="BV53" s="56">
        <f t="shared" si="35"/>
        <v>12.5</v>
      </c>
      <c r="BW53" s="56" t="str">
        <f t="shared" si="36"/>
        <v/>
      </c>
      <c r="BX53" s="56">
        <f>'[2]M6 final'!M49</f>
        <v>14.125</v>
      </c>
      <c r="BY53" s="59" t="str">
        <f t="shared" si="37"/>
        <v>V</v>
      </c>
      <c r="BZ53" s="57">
        <f>'[2]M7 final'!D50</f>
        <v>10.5</v>
      </c>
      <c r="CA53" s="57" t="str">
        <f>IF('[2]M7 final'!E50="","",'[2]M7 final'!E50)</f>
        <v/>
      </c>
      <c r="CB53" s="56">
        <f t="shared" si="38"/>
        <v>10.5</v>
      </c>
      <c r="CC53" s="56" t="str">
        <f t="shared" si="39"/>
        <v/>
      </c>
      <c r="CD53" s="57">
        <f>'[2]M7 final'!G50</f>
        <v>15</v>
      </c>
      <c r="CE53" s="57" t="str">
        <f>IF('[2]M7 final'!H50="","",'[2]M7 final'!H50)</f>
        <v/>
      </c>
      <c r="CF53" s="56">
        <f t="shared" si="40"/>
        <v>15</v>
      </c>
      <c r="CG53" s="56" t="str">
        <f t="shared" si="41"/>
        <v/>
      </c>
      <c r="CH53" s="56">
        <f>'[2]M7 final'!J50</f>
        <v>12.48</v>
      </c>
      <c r="CI53" s="61" t="str">
        <f t="shared" si="42"/>
        <v>V</v>
      </c>
      <c r="CJ53" s="56">
        <f>'[2]M8 Final'!D49</f>
        <v>18.5</v>
      </c>
      <c r="CK53" s="56" t="str">
        <f>IF('[2]M8 Final'!E49="","",'[2]M8 Final'!E49)</f>
        <v/>
      </c>
      <c r="CL53" s="56">
        <f t="shared" si="43"/>
        <v>18.5</v>
      </c>
      <c r="CM53" s="56" t="str">
        <f t="shared" si="44"/>
        <v/>
      </c>
      <c r="CN53" s="57">
        <f>'[2]M8 Final'!G49</f>
        <v>12.875</v>
      </c>
      <c r="CO53" s="56" t="str">
        <f>IF('[2]M8 Final'!H49="","",'[2]M8 Final'!H49)</f>
        <v/>
      </c>
      <c r="CP53" s="56">
        <f t="shared" si="45"/>
        <v>12.875</v>
      </c>
      <c r="CQ53" s="56" t="str">
        <f t="shared" si="46"/>
        <v/>
      </c>
      <c r="CR53" s="56">
        <f>'[2]M8 Final'!J49</f>
        <v>15.6875</v>
      </c>
      <c r="CS53" s="61" t="str">
        <f t="shared" si="47"/>
        <v>V</v>
      </c>
      <c r="CT53" s="64">
        <f t="shared" si="48"/>
        <v>14.013562500000001</v>
      </c>
      <c r="CU53" s="65" t="str">
        <f t="shared" si="49"/>
        <v>Admis(e)</v>
      </c>
      <c r="CV53" s="53" t="str">
        <f t="shared" si="50"/>
        <v xml:space="preserve">DAHMANI       </v>
      </c>
      <c r="CW53" s="66"/>
    </row>
    <row r="54" spans="2:101">
      <c r="B54" s="52">
        <v>41</v>
      </c>
      <c r="C54" s="68"/>
      <c r="D54" s="70" t="s">
        <v>130</v>
      </c>
      <c r="E54" s="70" t="s">
        <v>131</v>
      </c>
      <c r="F54" s="54">
        <f>'[2]M1 final'!E52</f>
        <v>9.9</v>
      </c>
      <c r="G54" s="55">
        <f>IF('[2]M1 final'!F52="","",'[2]M1 final'!F52)</f>
        <v>12</v>
      </c>
      <c r="H54" s="56">
        <f t="shared" si="0"/>
        <v>12</v>
      </c>
      <c r="I54" s="56" t="str">
        <f t="shared" si="1"/>
        <v/>
      </c>
      <c r="J54" s="57">
        <f>'[2]M1 final'!H52</f>
        <v>12</v>
      </c>
      <c r="K54" s="55" t="str">
        <f>IF('[2]M1 final'!I52="","",'[2]M1 final'!I52)</f>
        <v/>
      </c>
      <c r="L54" s="56">
        <f t="shared" si="2"/>
        <v>12</v>
      </c>
      <c r="M54" s="56" t="str">
        <f t="shared" si="3"/>
        <v/>
      </c>
      <c r="N54" s="57">
        <f>'[2]M1 final'!K52</f>
        <v>13.5</v>
      </c>
      <c r="O54" s="57" t="str">
        <f>IF('[2]M1 final'!L52="","",'[2]M1 final'!L52)</f>
        <v/>
      </c>
      <c r="P54" s="56">
        <f t="shared" si="4"/>
        <v>13.5</v>
      </c>
      <c r="Q54" s="56" t="str">
        <f t="shared" si="5"/>
        <v/>
      </c>
      <c r="R54" s="58">
        <f>'[2]M1 final'!N52</f>
        <v>12.375</v>
      </c>
      <c r="S54" s="59" t="str">
        <f t="shared" si="51"/>
        <v>VAR</v>
      </c>
      <c r="T54" s="57">
        <f>'[2]M2 final'!E51</f>
        <v>9.75</v>
      </c>
      <c r="U54" s="60">
        <v>12</v>
      </c>
      <c r="V54" s="56">
        <f t="shared" si="7"/>
        <v>12</v>
      </c>
      <c r="W54" s="56" t="str">
        <f t="shared" si="8"/>
        <v/>
      </c>
      <c r="X54" s="56">
        <f>'[2]M2 final'!H51</f>
        <v>5.5</v>
      </c>
      <c r="Y54" s="60">
        <f>IF('[2]M2 final'!I51="","",'[2]M2 final'!I51)</f>
        <v>8.5</v>
      </c>
      <c r="Z54" s="56">
        <f t="shared" si="9"/>
        <v>8.5</v>
      </c>
      <c r="AA54" s="56" t="str">
        <f t="shared" si="10"/>
        <v/>
      </c>
      <c r="AB54" s="56">
        <f t="shared" si="11"/>
        <v>10.46</v>
      </c>
      <c r="AC54" s="61" t="str">
        <f t="shared" si="12"/>
        <v>VPC</v>
      </c>
      <c r="AD54" s="54">
        <f>'[2]M3  final'!E51</f>
        <v>7.125</v>
      </c>
      <c r="AE54" s="54">
        <f>IF('[2]M3  final'!F51="","",'[2]M3  final'!F51)</f>
        <v>6</v>
      </c>
      <c r="AF54" s="56">
        <f t="shared" si="13"/>
        <v>7.125</v>
      </c>
      <c r="AG54" s="56" t="str">
        <f t="shared" si="14"/>
        <v/>
      </c>
      <c r="AH54" s="57">
        <f>'[2]M3  final'!H51</f>
        <v>10.5</v>
      </c>
      <c r="AI54" s="54">
        <f>IF('[2]M3  final'!I51="","",'[2]M3  final'!I51)</f>
        <v>12</v>
      </c>
      <c r="AJ54" s="56">
        <f t="shared" si="15"/>
        <v>12</v>
      </c>
      <c r="AK54" s="56" t="str">
        <f t="shared" si="16"/>
        <v/>
      </c>
      <c r="AL54" s="56">
        <f t="shared" si="17"/>
        <v>9.5625</v>
      </c>
      <c r="AM54" s="61" t="str">
        <f t="shared" si="18"/>
        <v>VPC</v>
      </c>
      <c r="AN54" s="54">
        <f>'[2]M4 final'!E51</f>
        <v>14.75</v>
      </c>
      <c r="AO54" s="54" t="str">
        <f>IF('[2]M4 final'!F51="","",'[2]M4 final'!F51)</f>
        <v/>
      </c>
      <c r="AP54" s="56">
        <f t="shared" si="19"/>
        <v>14.75</v>
      </c>
      <c r="AQ54" s="56" t="str">
        <f t="shared" si="20"/>
        <v/>
      </c>
      <c r="AR54" s="57">
        <f>'[2]M4 final'!H51</f>
        <v>12.75</v>
      </c>
      <c r="AS54" s="57" t="str">
        <f>IF('[2]M4 final'!I51="","",'[2]M4 final'!I51)</f>
        <v/>
      </c>
      <c r="AT54" s="56">
        <f t="shared" si="21"/>
        <v>12.75</v>
      </c>
      <c r="AU54" s="56" t="str">
        <f t="shared" si="22"/>
        <v/>
      </c>
      <c r="AV54" s="56">
        <f>'[2]M4 final'!K51</f>
        <v>13.870000000000001</v>
      </c>
      <c r="AW54" s="61" t="str">
        <f t="shared" si="23"/>
        <v>V</v>
      </c>
      <c r="AX54" s="54">
        <f>'[2]M5 FINAL'!D47</f>
        <v>10.4</v>
      </c>
      <c r="AY54" s="62">
        <f>IF('[2]M5 FINAL'!E47="","",'[2]M5 FINAL'!E47)</f>
        <v>12</v>
      </c>
      <c r="AZ54" s="54">
        <f t="shared" si="24"/>
        <v>12</v>
      </c>
      <c r="BA54" s="56" t="str">
        <f t="shared" si="25"/>
        <v/>
      </c>
      <c r="BB54" s="57">
        <f>'[2]M5 FINAL'!G47</f>
        <v>10</v>
      </c>
      <c r="BC54" s="57">
        <f>IF('[2]M5 FINAL'!H47="","",'[2]M5 FINAL'!H47)</f>
        <v>10</v>
      </c>
      <c r="BD54" s="54">
        <f t="shared" si="26"/>
        <v>10</v>
      </c>
      <c r="BE54" s="56" t="str">
        <f t="shared" si="27"/>
        <v/>
      </c>
      <c r="BF54" s="57">
        <f>'[2]M5 FINAL'!J47</f>
        <v>13</v>
      </c>
      <c r="BG54" s="57" t="str">
        <f>IF('[2]M5 FINAL'!K47="","",'[2]M5 FINAL'!K47)</f>
        <v/>
      </c>
      <c r="BH54" s="54">
        <f t="shared" si="28"/>
        <v>13</v>
      </c>
      <c r="BI54" s="56" t="str">
        <f t="shared" si="29"/>
        <v/>
      </c>
      <c r="BJ54" s="57">
        <f>'[2]M5 FINAL'!M47</f>
        <v>11.68</v>
      </c>
      <c r="BK54" s="59" t="str">
        <f t="shared" si="30"/>
        <v>VPC</v>
      </c>
      <c r="BL54" s="63">
        <f>'[2]M6 final'!D50</f>
        <v>16</v>
      </c>
      <c r="BM54" s="63" t="str">
        <f>IF('[2]M6 final'!E50="","",'[2]M6 final'!E50)</f>
        <v/>
      </c>
      <c r="BN54" s="56">
        <f t="shared" si="31"/>
        <v>16</v>
      </c>
      <c r="BO54" s="56" t="str">
        <f t="shared" si="32"/>
        <v/>
      </c>
      <c r="BP54" s="54">
        <f>'[2]M6 final'!G50</f>
        <v>13</v>
      </c>
      <c r="BQ54" s="54" t="str">
        <f>IF('[2]M6 final'!H50="","",'[2]M6 final'!H50)</f>
        <v/>
      </c>
      <c r="BR54" s="56">
        <f t="shared" si="33"/>
        <v>13</v>
      </c>
      <c r="BS54" s="56" t="str">
        <f t="shared" si="34"/>
        <v/>
      </c>
      <c r="BT54" s="57">
        <f>'[2]M6 final'!J50</f>
        <v>12</v>
      </c>
      <c r="BU54" s="57" t="str">
        <f>IF('[2]M6 final'!K50="","",'[2]M6 final'!K50)</f>
        <v/>
      </c>
      <c r="BV54" s="56">
        <f t="shared" si="35"/>
        <v>12</v>
      </c>
      <c r="BW54" s="56" t="str">
        <f t="shared" si="36"/>
        <v/>
      </c>
      <c r="BX54" s="56">
        <f>'[2]M6 final'!M50</f>
        <v>13.6</v>
      </c>
      <c r="BY54" s="59" t="str">
        <f t="shared" si="37"/>
        <v>V</v>
      </c>
      <c r="BZ54" s="57">
        <f>'[2]M7 final'!D51</f>
        <v>11.75</v>
      </c>
      <c r="CA54" s="57">
        <f>IF('[2]M7 final'!E51="","",'[2]M7 final'!E51)</f>
        <v>12</v>
      </c>
      <c r="CB54" s="56">
        <f t="shared" si="38"/>
        <v>12</v>
      </c>
      <c r="CC54" s="56" t="str">
        <f t="shared" si="39"/>
        <v/>
      </c>
      <c r="CD54" s="57">
        <f>'[2]M7 final'!G51</f>
        <v>10.5</v>
      </c>
      <c r="CE54" s="57">
        <f>IF('[2]M7 final'!H51="","",'[2]M7 final'!H51)</f>
        <v>12</v>
      </c>
      <c r="CF54" s="56">
        <f t="shared" si="40"/>
        <v>12</v>
      </c>
      <c r="CG54" s="56" t="str">
        <f t="shared" si="41"/>
        <v/>
      </c>
      <c r="CH54" s="56">
        <f>'[2]M7 final'!J51</f>
        <v>12</v>
      </c>
      <c r="CI54" s="61" t="str">
        <f t="shared" si="42"/>
        <v>VAR</v>
      </c>
      <c r="CJ54" s="56">
        <f>'[2]M8 Final'!D50</f>
        <v>16</v>
      </c>
      <c r="CK54" s="56" t="str">
        <f>IF('[2]M8 Final'!E50="","",'[2]M8 Final'!E50)</f>
        <v/>
      </c>
      <c r="CL54" s="56">
        <f t="shared" si="43"/>
        <v>16</v>
      </c>
      <c r="CM54" s="56" t="str">
        <f t="shared" si="44"/>
        <v/>
      </c>
      <c r="CN54" s="57">
        <f>'[2]M8 Final'!G50</f>
        <v>13.875</v>
      </c>
      <c r="CO54" s="56" t="str">
        <f>IF('[2]M8 Final'!H50="","",'[2]M8 Final'!H50)</f>
        <v/>
      </c>
      <c r="CP54" s="56">
        <f t="shared" si="45"/>
        <v>13.875</v>
      </c>
      <c r="CQ54" s="56" t="str">
        <f t="shared" si="46"/>
        <v/>
      </c>
      <c r="CR54" s="56">
        <f>'[2]M8 Final'!J50</f>
        <v>14.9375</v>
      </c>
      <c r="CS54" s="61" t="str">
        <f t="shared" si="47"/>
        <v>V</v>
      </c>
      <c r="CT54" s="64">
        <f t="shared" si="48"/>
        <v>12.310625</v>
      </c>
      <c r="CU54" s="65" t="str">
        <f t="shared" si="49"/>
        <v>Admis(e)</v>
      </c>
      <c r="CV54" s="53" t="str">
        <f t="shared" si="50"/>
        <v>EL GAOUAT</v>
      </c>
      <c r="CW54" s="66"/>
    </row>
    <row r="55" spans="2:101">
      <c r="B55" s="52">
        <v>42</v>
      </c>
      <c r="D55" s="70" t="s">
        <v>132</v>
      </c>
      <c r="E55" s="70" t="s">
        <v>133</v>
      </c>
      <c r="F55" s="54">
        <f>'[2]M1 final'!E53</f>
        <v>11</v>
      </c>
      <c r="G55" s="55" t="str">
        <f>IF('[2]M1 final'!F53="","",'[2]M1 final'!F53)</f>
        <v/>
      </c>
      <c r="H55" s="56">
        <f t="shared" si="0"/>
        <v>11</v>
      </c>
      <c r="I55" s="56" t="str">
        <f t="shared" si="1"/>
        <v/>
      </c>
      <c r="J55" s="57">
        <f>'[2]M1 final'!H53</f>
        <v>12.5</v>
      </c>
      <c r="K55" s="55" t="str">
        <f>IF('[2]M1 final'!I53="","",'[2]M1 final'!I53)</f>
        <v/>
      </c>
      <c r="L55" s="56">
        <f t="shared" si="2"/>
        <v>12.5</v>
      </c>
      <c r="M55" s="56" t="str">
        <f t="shared" si="3"/>
        <v/>
      </c>
      <c r="N55" s="57">
        <f>'[2]M1 final'!K53</f>
        <v>15.25</v>
      </c>
      <c r="O55" s="57" t="str">
        <f>IF('[2]M1 final'!L53="","",'[2]M1 final'!L53)</f>
        <v/>
      </c>
      <c r="P55" s="56">
        <f t="shared" si="4"/>
        <v>15.25</v>
      </c>
      <c r="Q55" s="56" t="str">
        <f t="shared" si="5"/>
        <v/>
      </c>
      <c r="R55" s="58">
        <f>'[2]M1 final'!N53</f>
        <v>12.625</v>
      </c>
      <c r="S55" s="59" t="str">
        <f t="shared" si="51"/>
        <v>V</v>
      </c>
      <c r="T55" s="57">
        <f>'[2]M2 final'!E52</f>
        <v>14.25</v>
      </c>
      <c r="U55" s="60" t="str">
        <f>IF('[2]M2 final'!F52="","",'[2]M2 final'!F52)</f>
        <v/>
      </c>
      <c r="V55" s="56">
        <f t="shared" si="7"/>
        <v>14.25</v>
      </c>
      <c r="W55" s="56" t="str">
        <f t="shared" si="8"/>
        <v/>
      </c>
      <c r="X55" s="56">
        <f>'[2]M2 final'!H52</f>
        <v>11</v>
      </c>
      <c r="Y55" s="60" t="str">
        <f>IF('[2]M2 final'!I52="","",'[2]M2 final'!I52)</f>
        <v/>
      </c>
      <c r="Z55" s="56">
        <f t="shared" si="9"/>
        <v>11</v>
      </c>
      <c r="AA55" s="56" t="str">
        <f t="shared" si="10"/>
        <v/>
      </c>
      <c r="AB55" s="56">
        <f t="shared" si="11"/>
        <v>12.82</v>
      </c>
      <c r="AC55" s="61" t="str">
        <f t="shared" si="12"/>
        <v>V</v>
      </c>
      <c r="AD55" s="54">
        <f>'[2]M3  final'!E52</f>
        <v>9.5</v>
      </c>
      <c r="AE55" s="54">
        <f>IF('[2]M3  final'!F52="","",'[2]M3  final'!F52)</f>
        <v>9.5</v>
      </c>
      <c r="AF55" s="56">
        <f t="shared" si="13"/>
        <v>9.5</v>
      </c>
      <c r="AG55" s="56" t="str">
        <f t="shared" si="14"/>
        <v/>
      </c>
      <c r="AH55" s="57">
        <f>'[2]M3  final'!H52</f>
        <v>13.625</v>
      </c>
      <c r="AI55" s="54" t="str">
        <f>IF('[2]M3  final'!I52="","",'[2]M3  final'!I52)</f>
        <v/>
      </c>
      <c r="AJ55" s="56">
        <f t="shared" si="15"/>
        <v>13.625</v>
      </c>
      <c r="AK55" s="56" t="str">
        <f t="shared" si="16"/>
        <v/>
      </c>
      <c r="AL55" s="56">
        <f t="shared" si="17"/>
        <v>11.5625</v>
      </c>
      <c r="AM55" s="61" t="str">
        <f t="shared" si="18"/>
        <v>VPC</v>
      </c>
      <c r="AN55" s="54">
        <f>'[2]M4 final'!E52</f>
        <v>16.625</v>
      </c>
      <c r="AO55" s="54" t="str">
        <f>IF('[2]M4 final'!F52="","",'[2]M4 final'!F52)</f>
        <v/>
      </c>
      <c r="AP55" s="56">
        <f t="shared" si="19"/>
        <v>16.625</v>
      </c>
      <c r="AQ55" s="56" t="str">
        <f t="shared" si="20"/>
        <v/>
      </c>
      <c r="AR55" s="57">
        <f>'[2]M4 final'!H52</f>
        <v>15.5</v>
      </c>
      <c r="AS55" s="57" t="str">
        <f>IF('[2]M4 final'!I52="","",'[2]M4 final'!I52)</f>
        <v/>
      </c>
      <c r="AT55" s="56">
        <f t="shared" si="21"/>
        <v>15.5</v>
      </c>
      <c r="AU55" s="56" t="str">
        <f t="shared" si="22"/>
        <v/>
      </c>
      <c r="AV55" s="56">
        <f>'[2]M4 final'!K52</f>
        <v>16.130000000000003</v>
      </c>
      <c r="AW55" s="61" t="str">
        <f t="shared" si="23"/>
        <v>V</v>
      </c>
      <c r="AX55" s="54">
        <f>'[2]M5 FINAL'!D48</f>
        <v>12.2</v>
      </c>
      <c r="AY55" s="62" t="str">
        <f>IF('[2]M5 FINAL'!E48="","",'[2]M5 FINAL'!E48)</f>
        <v/>
      </c>
      <c r="AZ55" s="54">
        <f t="shared" si="24"/>
        <v>12.2</v>
      </c>
      <c r="BA55" s="56" t="str">
        <f t="shared" si="25"/>
        <v/>
      </c>
      <c r="BB55" s="57">
        <f>'[2]M5 FINAL'!G48</f>
        <v>10.5</v>
      </c>
      <c r="BC55" s="57" t="str">
        <f>IF('[2]M5 FINAL'!H48="","",'[2]M5 FINAL'!H48)</f>
        <v/>
      </c>
      <c r="BD55" s="54">
        <f t="shared" si="26"/>
        <v>10.5</v>
      </c>
      <c r="BE55" s="56" t="str">
        <f t="shared" si="27"/>
        <v/>
      </c>
      <c r="BF55" s="57">
        <f>'[2]M5 FINAL'!J48</f>
        <v>14.5</v>
      </c>
      <c r="BG55" s="57" t="str">
        <f>IF('[2]M5 FINAL'!K48="","",'[2]M5 FINAL'!K48)</f>
        <v/>
      </c>
      <c r="BH55" s="54">
        <f t="shared" si="28"/>
        <v>14.5</v>
      </c>
      <c r="BI55" s="56" t="str">
        <f t="shared" si="29"/>
        <v/>
      </c>
      <c r="BJ55" s="57">
        <f>'[2]M5 FINAL'!M48</f>
        <v>12.420999999999999</v>
      </c>
      <c r="BK55" s="59" t="str">
        <f t="shared" si="30"/>
        <v>V</v>
      </c>
      <c r="BL55" s="63">
        <f>'[2]M6 final'!D51</f>
        <v>14.25</v>
      </c>
      <c r="BM55" s="63" t="str">
        <f>IF('[2]M6 final'!E51="","",'[2]M6 final'!E51)</f>
        <v/>
      </c>
      <c r="BN55" s="56">
        <f t="shared" si="31"/>
        <v>14.25</v>
      </c>
      <c r="BO55" s="56" t="str">
        <f t="shared" si="32"/>
        <v/>
      </c>
      <c r="BP55" s="54">
        <f>'[2]M6 final'!G51</f>
        <v>13.25</v>
      </c>
      <c r="BQ55" s="54" t="str">
        <f>IF('[2]M6 final'!H51="","",'[2]M6 final'!H51)</f>
        <v/>
      </c>
      <c r="BR55" s="56">
        <f t="shared" si="33"/>
        <v>13.25</v>
      </c>
      <c r="BS55" s="56" t="str">
        <f t="shared" si="34"/>
        <v/>
      </c>
      <c r="BT55" s="57">
        <f>'[2]M6 final'!J51</f>
        <v>12.5</v>
      </c>
      <c r="BU55" s="57" t="str">
        <f>IF('[2]M6 final'!K51="","",'[2]M6 final'!K51)</f>
        <v/>
      </c>
      <c r="BV55" s="56">
        <f t="shared" si="35"/>
        <v>12.5</v>
      </c>
      <c r="BW55" s="56" t="str">
        <f t="shared" si="36"/>
        <v/>
      </c>
      <c r="BX55" s="56">
        <f>'[2]M6 final'!M51</f>
        <v>13.324999999999999</v>
      </c>
      <c r="BY55" s="59" t="str">
        <f t="shared" si="37"/>
        <v>V</v>
      </c>
      <c r="BZ55" s="57">
        <f>'[2]M7 final'!D52</f>
        <v>11</v>
      </c>
      <c r="CA55" s="57" t="str">
        <f>IF('[2]M7 final'!E52="","",'[2]M7 final'!E52)</f>
        <v/>
      </c>
      <c r="CB55" s="56">
        <f t="shared" si="38"/>
        <v>11</v>
      </c>
      <c r="CC55" s="56" t="str">
        <f t="shared" si="39"/>
        <v/>
      </c>
      <c r="CD55" s="57">
        <f>'[2]M7 final'!G52</f>
        <v>17</v>
      </c>
      <c r="CE55" s="57" t="str">
        <f>IF('[2]M7 final'!H52="","",'[2]M7 final'!H52)</f>
        <v/>
      </c>
      <c r="CF55" s="56">
        <f t="shared" si="40"/>
        <v>17</v>
      </c>
      <c r="CG55" s="56" t="str">
        <f t="shared" si="41"/>
        <v/>
      </c>
      <c r="CH55" s="56">
        <f>'[2]M7 final'!J52</f>
        <v>13.64</v>
      </c>
      <c r="CI55" s="61" t="str">
        <f t="shared" si="42"/>
        <v>V</v>
      </c>
      <c r="CJ55" s="56">
        <f>'[2]M8 Final'!D51</f>
        <v>15.5</v>
      </c>
      <c r="CK55" s="56" t="str">
        <f>IF('[2]M8 Final'!E51="","",'[2]M8 Final'!E51)</f>
        <v/>
      </c>
      <c r="CL55" s="56">
        <f t="shared" si="43"/>
        <v>15.5</v>
      </c>
      <c r="CM55" s="56" t="str">
        <f t="shared" si="44"/>
        <v/>
      </c>
      <c r="CN55" s="57">
        <f>'[2]M8 Final'!G51</f>
        <v>13.375</v>
      </c>
      <c r="CO55" s="56" t="str">
        <f>IF('[2]M8 Final'!H51="","",'[2]M8 Final'!H51)</f>
        <v/>
      </c>
      <c r="CP55" s="56">
        <f t="shared" si="45"/>
        <v>13.375</v>
      </c>
      <c r="CQ55" s="56" t="str">
        <f t="shared" si="46"/>
        <v/>
      </c>
      <c r="CR55" s="56">
        <f>'[2]M8 Final'!J51</f>
        <v>14.4375</v>
      </c>
      <c r="CS55" s="61" t="str">
        <f t="shared" si="47"/>
        <v>V</v>
      </c>
      <c r="CT55" s="64">
        <f t="shared" si="48"/>
        <v>13.370125000000002</v>
      </c>
      <c r="CU55" s="65" t="str">
        <f t="shared" si="49"/>
        <v>Admis(e)</v>
      </c>
      <c r="CV55" s="53" t="str">
        <f t="shared" si="50"/>
        <v>EL HELAL</v>
      </c>
      <c r="CW55" s="66"/>
    </row>
    <row r="56" spans="2:101">
      <c r="B56" s="52">
        <v>43</v>
      </c>
      <c r="D56" s="70" t="s">
        <v>134</v>
      </c>
      <c r="E56" s="70" t="s">
        <v>135</v>
      </c>
      <c r="F56" s="54">
        <f>'[2]M1 final'!E54</f>
        <v>9.1999999999999993</v>
      </c>
      <c r="G56" s="55">
        <f>IF('[2]M1 final'!F54="","",'[2]M1 final'!F54)</f>
        <v>3.5</v>
      </c>
      <c r="H56" s="56">
        <f t="shared" si="0"/>
        <v>9.1999999999999993</v>
      </c>
      <c r="I56" s="56" t="str">
        <f t="shared" si="1"/>
        <v/>
      </c>
      <c r="J56" s="57">
        <f>'[2]M1 final'!H54</f>
        <v>12</v>
      </c>
      <c r="K56" s="55" t="str">
        <f>IF('[2]M1 final'!I54="","",'[2]M1 final'!I54)</f>
        <v/>
      </c>
      <c r="L56" s="56">
        <f t="shared" si="2"/>
        <v>12</v>
      </c>
      <c r="M56" s="56" t="str">
        <f t="shared" si="3"/>
        <v/>
      </c>
      <c r="N56" s="57">
        <f>'[2]M1 final'!K54</f>
        <v>13.5</v>
      </c>
      <c r="O56" s="57" t="str">
        <f>IF('[2]M1 final'!L54="","",'[2]M1 final'!L54)</f>
        <v/>
      </c>
      <c r="P56" s="56">
        <f t="shared" si="4"/>
        <v>13.5</v>
      </c>
      <c r="Q56" s="56" t="str">
        <f t="shared" si="5"/>
        <v/>
      </c>
      <c r="R56" s="58">
        <f>'[2]M1 final'!N54</f>
        <v>11.324999999999999</v>
      </c>
      <c r="S56" s="59" t="str">
        <f t="shared" si="51"/>
        <v>VPC</v>
      </c>
      <c r="T56" s="57">
        <f>'[2]M2 final'!E53</f>
        <v>10.25</v>
      </c>
      <c r="U56" s="60">
        <f>IF('[2]M2 final'!F53="","",'[2]M2 final'!F53)</f>
        <v>12</v>
      </c>
      <c r="V56" s="56">
        <f t="shared" si="7"/>
        <v>12</v>
      </c>
      <c r="W56" s="56" t="str">
        <f t="shared" si="8"/>
        <v/>
      </c>
      <c r="X56" s="56">
        <f>'[2]M2 final'!H53</f>
        <v>5</v>
      </c>
      <c r="Y56" s="60">
        <f>IF('[2]M2 final'!I53="","",'[2]M2 final'!I53)</f>
        <v>7</v>
      </c>
      <c r="Z56" s="56">
        <f t="shared" si="9"/>
        <v>7</v>
      </c>
      <c r="AA56" s="56" t="str">
        <f t="shared" si="10"/>
        <v/>
      </c>
      <c r="AB56" s="56">
        <f t="shared" si="11"/>
        <v>9.8000000000000007</v>
      </c>
      <c r="AC56" s="61" t="str">
        <f t="shared" si="12"/>
        <v>VPC</v>
      </c>
      <c r="AD56" s="54">
        <f>'[2]M3  final'!E53</f>
        <v>18.625</v>
      </c>
      <c r="AE56" s="54" t="str">
        <f>IF('[2]M3  final'!F53="","",'[2]M3  final'!F53)</f>
        <v/>
      </c>
      <c r="AF56" s="56">
        <f t="shared" si="13"/>
        <v>18.625</v>
      </c>
      <c r="AG56" s="56" t="str">
        <f t="shared" si="14"/>
        <v/>
      </c>
      <c r="AH56" s="57">
        <f>'[2]M3  final'!H53</f>
        <v>18</v>
      </c>
      <c r="AI56" s="54" t="str">
        <f>IF('[2]M3  final'!I53="","",'[2]M3  final'!I53)</f>
        <v/>
      </c>
      <c r="AJ56" s="56">
        <f t="shared" si="15"/>
        <v>18</v>
      </c>
      <c r="AK56" s="56" t="str">
        <f t="shared" si="16"/>
        <v/>
      </c>
      <c r="AL56" s="56">
        <f t="shared" si="17"/>
        <v>18.3125</v>
      </c>
      <c r="AM56" s="61" t="str">
        <f t="shared" si="18"/>
        <v>V</v>
      </c>
      <c r="AN56" s="54">
        <f>'[2]M4 final'!E53</f>
        <v>7.625</v>
      </c>
      <c r="AO56" s="54">
        <f>IF('[2]M4 final'!F53="","",'[2]M4 final'!F53)</f>
        <v>12</v>
      </c>
      <c r="AP56" s="56">
        <f t="shared" si="19"/>
        <v>12</v>
      </c>
      <c r="AQ56" s="56" t="str">
        <f t="shared" si="20"/>
        <v/>
      </c>
      <c r="AR56" s="57">
        <f>'[2]M4 final'!H53</f>
        <v>14.75</v>
      </c>
      <c r="AS56" s="57" t="str">
        <f>IF('[2]M4 final'!I53="","",'[2]M4 final'!I53)</f>
        <v/>
      </c>
      <c r="AT56" s="56">
        <f t="shared" si="21"/>
        <v>14.75</v>
      </c>
      <c r="AU56" s="56" t="str">
        <f t="shared" si="22"/>
        <v/>
      </c>
      <c r="AV56" s="56">
        <f>'[2]M4 final'!K53</f>
        <v>13.21</v>
      </c>
      <c r="AW56" s="61" t="str">
        <f t="shared" si="23"/>
        <v>VAR</v>
      </c>
      <c r="AX56" s="54">
        <f>'[2]M5 FINAL'!D49</f>
        <v>8</v>
      </c>
      <c r="AY56" s="62">
        <f>IF('[2]M5 FINAL'!E49="","",'[2]M5 FINAL'!E49)</f>
        <v>7</v>
      </c>
      <c r="AZ56" s="54">
        <f t="shared" si="24"/>
        <v>8</v>
      </c>
      <c r="BA56" s="56" t="str">
        <f t="shared" si="25"/>
        <v/>
      </c>
      <c r="BB56" s="57">
        <f>'[2]M5 FINAL'!G49</f>
        <v>8</v>
      </c>
      <c r="BC56" s="57">
        <f>IF('[2]M5 FINAL'!H49="","",'[2]M5 FINAL'!H49)</f>
        <v>12</v>
      </c>
      <c r="BD56" s="54">
        <f t="shared" si="26"/>
        <v>12</v>
      </c>
      <c r="BE56" s="56" t="str">
        <f t="shared" si="27"/>
        <v/>
      </c>
      <c r="BF56" s="57">
        <f>'[2]M5 FINAL'!J49</f>
        <v>10.5</v>
      </c>
      <c r="BG56" s="57">
        <f>IF('[2]M5 FINAL'!K49="","",'[2]M5 FINAL'!K49)</f>
        <v>12</v>
      </c>
      <c r="BH56" s="54">
        <f t="shared" si="28"/>
        <v>12</v>
      </c>
      <c r="BI56" s="56" t="str">
        <f t="shared" si="29"/>
        <v/>
      </c>
      <c r="BJ56" s="57">
        <f>'[2]M5 FINAL'!M49</f>
        <v>10.68</v>
      </c>
      <c r="BK56" s="59" t="str">
        <f t="shared" si="30"/>
        <v>VPC</v>
      </c>
      <c r="BL56" s="63">
        <f>'[2]M6 final'!D52</f>
        <v>12.5</v>
      </c>
      <c r="BM56" s="63" t="str">
        <f>IF('[2]M6 final'!E52="","",'[2]M6 final'!E52)</f>
        <v/>
      </c>
      <c r="BN56" s="56">
        <f t="shared" si="31"/>
        <v>12.5</v>
      </c>
      <c r="BO56" s="56" t="str">
        <f t="shared" si="32"/>
        <v/>
      </c>
      <c r="BP56" s="54">
        <f>'[2]M6 final'!G52</f>
        <v>9.75</v>
      </c>
      <c r="BQ56" s="54">
        <f>IF('[2]M6 final'!H52="","",'[2]M6 final'!H52)</f>
        <v>11</v>
      </c>
      <c r="BR56" s="56">
        <f t="shared" si="33"/>
        <v>11</v>
      </c>
      <c r="BS56" s="56" t="str">
        <f t="shared" si="34"/>
        <v/>
      </c>
      <c r="BT56" s="57">
        <f>'[2]M6 final'!J52</f>
        <v>10.5</v>
      </c>
      <c r="BU56" s="57">
        <f>IF('[2]M6 final'!K52="","",'[2]M6 final'!K52)</f>
        <v>11.5</v>
      </c>
      <c r="BV56" s="56">
        <f t="shared" si="35"/>
        <v>11.5</v>
      </c>
      <c r="BW56" s="56" t="str">
        <f t="shared" si="36"/>
        <v/>
      </c>
      <c r="BX56" s="56">
        <f>'[2]M6 final'!M52</f>
        <v>11.6</v>
      </c>
      <c r="BY56" s="59" t="str">
        <f t="shared" si="37"/>
        <v>VPC</v>
      </c>
      <c r="BZ56" s="57">
        <f>'[2]M7 final'!D53</f>
        <v>12.25</v>
      </c>
      <c r="CA56" s="57" t="str">
        <f>IF('[2]M7 final'!E53="","",'[2]M7 final'!E53)</f>
        <v/>
      </c>
      <c r="CB56" s="56">
        <f t="shared" si="38"/>
        <v>12.25</v>
      </c>
      <c r="CC56" s="56" t="str">
        <f t="shared" si="39"/>
        <v/>
      </c>
      <c r="CD56" s="57">
        <f>'[2]M7 final'!G53</f>
        <v>10</v>
      </c>
      <c r="CE56" s="57">
        <f>IF('[2]M7 final'!H53="","",'[2]M7 final'!H53)</f>
        <v>12</v>
      </c>
      <c r="CF56" s="56">
        <f t="shared" si="40"/>
        <v>12</v>
      </c>
      <c r="CG56" s="56" t="str">
        <f t="shared" si="41"/>
        <v/>
      </c>
      <c r="CH56" s="56">
        <f>'[2]M7 final'!J53</f>
        <v>12.14</v>
      </c>
      <c r="CI56" s="61" t="str">
        <f t="shared" si="42"/>
        <v>VAR</v>
      </c>
      <c r="CJ56" s="56">
        <f>'[2]M8 Final'!D52</f>
        <v>7.25</v>
      </c>
      <c r="CK56" s="56">
        <f>IF('[2]M8 Final'!E52="","",'[2]M8 Final'!E52)</f>
        <v>9</v>
      </c>
      <c r="CL56" s="56">
        <f t="shared" si="43"/>
        <v>9</v>
      </c>
      <c r="CM56" s="56" t="str">
        <f t="shared" si="44"/>
        <v/>
      </c>
      <c r="CN56" s="57">
        <f>'[2]M8 Final'!G52</f>
        <v>14</v>
      </c>
      <c r="CO56" s="56" t="str">
        <f>IF('[2]M8 Final'!H52="","",'[2]M8 Final'!H52)</f>
        <v/>
      </c>
      <c r="CP56" s="56">
        <f t="shared" si="45"/>
        <v>14</v>
      </c>
      <c r="CQ56" s="56" t="str">
        <f t="shared" si="46"/>
        <v/>
      </c>
      <c r="CR56" s="56">
        <f>'[2]M8 Final'!J52</f>
        <v>11.5</v>
      </c>
      <c r="CS56" s="61" t="str">
        <f t="shared" si="47"/>
        <v>VPC</v>
      </c>
      <c r="CT56" s="64">
        <f t="shared" si="48"/>
        <v>12.320937499999999</v>
      </c>
      <c r="CU56" s="65" t="str">
        <f t="shared" si="49"/>
        <v>Admis(e)</v>
      </c>
      <c r="CV56" s="53" t="str">
        <f t="shared" si="50"/>
        <v xml:space="preserve">EL HOUR       </v>
      </c>
      <c r="CW56" s="66"/>
    </row>
    <row r="57" spans="2:101">
      <c r="B57" s="52">
        <v>44</v>
      </c>
      <c r="D57" s="70" t="s">
        <v>136</v>
      </c>
      <c r="E57" s="70" t="s">
        <v>137</v>
      </c>
      <c r="F57" s="54">
        <f>'[2]M1 final'!E55</f>
        <v>10.600000000000001</v>
      </c>
      <c r="G57" s="55" t="str">
        <f>IF('[2]M1 final'!F55="","",'[2]M1 final'!F55)</f>
        <v/>
      </c>
      <c r="H57" s="56">
        <f t="shared" si="0"/>
        <v>10.600000000000001</v>
      </c>
      <c r="I57" s="56" t="str">
        <f t="shared" si="1"/>
        <v/>
      </c>
      <c r="J57" s="57">
        <f>'[2]M1 final'!H55</f>
        <v>14</v>
      </c>
      <c r="K57" s="55" t="str">
        <f>IF('[2]M1 final'!I55="","",'[2]M1 final'!I55)</f>
        <v/>
      </c>
      <c r="L57" s="56">
        <f t="shared" si="2"/>
        <v>14</v>
      </c>
      <c r="M57" s="56" t="str">
        <f t="shared" si="3"/>
        <v/>
      </c>
      <c r="N57" s="57">
        <f>'[2]M1 final'!K55</f>
        <v>15</v>
      </c>
      <c r="O57" s="57" t="str">
        <f>IF('[2]M1 final'!L55="","",'[2]M1 final'!L55)</f>
        <v/>
      </c>
      <c r="P57" s="56">
        <f t="shared" si="4"/>
        <v>15</v>
      </c>
      <c r="Q57" s="56" t="str">
        <f t="shared" si="5"/>
        <v/>
      </c>
      <c r="R57" s="58">
        <f>'[2]M1 final'!N55</f>
        <v>12.975000000000001</v>
      </c>
      <c r="S57" s="59" t="str">
        <f t="shared" si="51"/>
        <v>V</v>
      </c>
      <c r="T57" s="57">
        <f>'[2]M2 final'!E54</f>
        <v>9.25</v>
      </c>
      <c r="U57" s="60">
        <v>12</v>
      </c>
      <c r="V57" s="56">
        <f t="shared" si="7"/>
        <v>12</v>
      </c>
      <c r="W57" s="56" t="str">
        <f t="shared" si="8"/>
        <v/>
      </c>
      <c r="X57" s="56">
        <f>'[2]M2 final'!H54</f>
        <v>6</v>
      </c>
      <c r="Y57" s="60">
        <f>IF('[2]M2 final'!I54="","",'[2]M2 final'!I54)</f>
        <v>10</v>
      </c>
      <c r="Z57" s="56">
        <f t="shared" si="9"/>
        <v>10</v>
      </c>
      <c r="AA57" s="56" t="str">
        <f t="shared" si="10"/>
        <v/>
      </c>
      <c r="AB57" s="56">
        <f t="shared" si="11"/>
        <v>11.120000000000001</v>
      </c>
      <c r="AC57" s="61" t="str">
        <f t="shared" si="12"/>
        <v>VPC</v>
      </c>
      <c r="AD57" s="54">
        <f>'[2]M3  final'!E54</f>
        <v>9</v>
      </c>
      <c r="AE57" s="54">
        <f>IF('[2]M3  final'!F54="","",'[2]M3  final'!F54)</f>
        <v>9.5</v>
      </c>
      <c r="AF57" s="56">
        <f t="shared" si="13"/>
        <v>9.5</v>
      </c>
      <c r="AG57" s="56" t="str">
        <f t="shared" si="14"/>
        <v/>
      </c>
      <c r="AH57" s="57">
        <f>'[2]M3  final'!H54</f>
        <v>13.5</v>
      </c>
      <c r="AI57" s="54" t="str">
        <f>IF('[2]M3  final'!I54="","",'[2]M3  final'!I54)</f>
        <v/>
      </c>
      <c r="AJ57" s="56">
        <f t="shared" si="15"/>
        <v>13.5</v>
      </c>
      <c r="AK57" s="56" t="str">
        <f t="shared" si="16"/>
        <v/>
      </c>
      <c r="AL57" s="56">
        <f t="shared" si="17"/>
        <v>11.5</v>
      </c>
      <c r="AM57" s="61" t="str">
        <f t="shared" si="18"/>
        <v>VPC</v>
      </c>
      <c r="AN57" s="54">
        <f>'[2]M4 final'!E54</f>
        <v>9.5</v>
      </c>
      <c r="AO57" s="54">
        <f>IF('[2]M4 final'!F54="","",'[2]M4 final'!F54)</f>
        <v>12</v>
      </c>
      <c r="AP57" s="56">
        <f t="shared" si="19"/>
        <v>12</v>
      </c>
      <c r="AQ57" s="56" t="str">
        <f t="shared" si="20"/>
        <v/>
      </c>
      <c r="AR57" s="57">
        <f>'[2]M4 final'!H54</f>
        <v>11</v>
      </c>
      <c r="AS57" s="57">
        <f>IF('[2]M4 final'!I54="","",'[2]M4 final'!I54)</f>
        <v>12</v>
      </c>
      <c r="AT57" s="56">
        <f t="shared" si="21"/>
        <v>12</v>
      </c>
      <c r="AU57" s="56" t="str">
        <f t="shared" si="22"/>
        <v/>
      </c>
      <c r="AV57" s="56">
        <f>'[2]M4 final'!K54</f>
        <v>12</v>
      </c>
      <c r="AW57" s="61" t="str">
        <f t="shared" si="23"/>
        <v>VAR</v>
      </c>
      <c r="AX57" s="54">
        <f>'[2]M5 FINAL'!D50</f>
        <v>12.2</v>
      </c>
      <c r="AY57" s="62" t="str">
        <f>IF('[2]M5 FINAL'!E50="","",'[2]M5 FINAL'!E50)</f>
        <v/>
      </c>
      <c r="AZ57" s="54">
        <f t="shared" si="24"/>
        <v>12.2</v>
      </c>
      <c r="BA57" s="56" t="str">
        <f t="shared" si="25"/>
        <v/>
      </c>
      <c r="BB57" s="57">
        <f>'[2]M5 FINAL'!G50</f>
        <v>7.5</v>
      </c>
      <c r="BC57" s="57">
        <f>IF('[2]M5 FINAL'!H50="","",'[2]M5 FINAL'!H50)</f>
        <v>12</v>
      </c>
      <c r="BD57" s="54">
        <f t="shared" si="26"/>
        <v>12</v>
      </c>
      <c r="BE57" s="56" t="str">
        <f t="shared" si="27"/>
        <v/>
      </c>
      <c r="BF57" s="57">
        <f>'[2]M5 FINAL'!J50</f>
        <v>15</v>
      </c>
      <c r="BG57" s="57" t="str">
        <f>IF('[2]M5 FINAL'!K50="","",'[2]M5 FINAL'!K50)</f>
        <v/>
      </c>
      <c r="BH57" s="54">
        <f t="shared" si="28"/>
        <v>15</v>
      </c>
      <c r="BI57" s="56" t="str">
        <f t="shared" si="29"/>
        <v/>
      </c>
      <c r="BJ57" s="57">
        <f>'[2]M5 FINAL'!M50</f>
        <v>13.086</v>
      </c>
      <c r="BK57" s="59" t="str">
        <f t="shared" si="30"/>
        <v>VAR</v>
      </c>
      <c r="BL57" s="63">
        <f>'[2]M6 final'!D53</f>
        <v>15.75</v>
      </c>
      <c r="BM57" s="63" t="str">
        <f>IF('[2]M6 final'!E53="","",'[2]M6 final'!E53)</f>
        <v/>
      </c>
      <c r="BN57" s="56">
        <f t="shared" si="31"/>
        <v>15.75</v>
      </c>
      <c r="BO57" s="56" t="str">
        <f t="shared" si="32"/>
        <v/>
      </c>
      <c r="BP57" s="54">
        <f>'[2]M6 final'!G53</f>
        <v>12.25</v>
      </c>
      <c r="BQ57" s="54" t="str">
        <f>IF('[2]M6 final'!H53="","",'[2]M6 final'!H53)</f>
        <v/>
      </c>
      <c r="BR57" s="56">
        <f t="shared" si="33"/>
        <v>12.25</v>
      </c>
      <c r="BS57" s="56" t="str">
        <f t="shared" si="34"/>
        <v/>
      </c>
      <c r="BT57" s="57">
        <f>'[2]M6 final'!J53</f>
        <v>13.5</v>
      </c>
      <c r="BU57" s="57" t="str">
        <f>IF('[2]M6 final'!K53="","",'[2]M6 final'!K53)</f>
        <v/>
      </c>
      <c r="BV57" s="56">
        <f t="shared" si="35"/>
        <v>13.5</v>
      </c>
      <c r="BW57" s="56" t="str">
        <f t="shared" si="36"/>
        <v/>
      </c>
      <c r="BX57" s="56">
        <f>'[2]M6 final'!M53</f>
        <v>13.675000000000001</v>
      </c>
      <c r="BY57" s="59" t="str">
        <f t="shared" si="37"/>
        <v>V</v>
      </c>
      <c r="BZ57" s="57">
        <f>'[2]M7 final'!D54</f>
        <v>11</v>
      </c>
      <c r="CA57" s="57" t="str">
        <f>IF('[2]M7 final'!E54="","",'[2]M7 final'!E54)</f>
        <v/>
      </c>
      <c r="CB57" s="56">
        <f t="shared" si="38"/>
        <v>11</v>
      </c>
      <c r="CC57" s="56" t="str">
        <f t="shared" si="39"/>
        <v/>
      </c>
      <c r="CD57" s="57">
        <f>'[2]M7 final'!G54</f>
        <v>16.25</v>
      </c>
      <c r="CE57" s="57" t="str">
        <f>IF('[2]M7 final'!H54="","",'[2]M7 final'!H54)</f>
        <v/>
      </c>
      <c r="CF57" s="56">
        <f t="shared" si="40"/>
        <v>16.25</v>
      </c>
      <c r="CG57" s="56" t="str">
        <f t="shared" si="41"/>
        <v/>
      </c>
      <c r="CH57" s="56">
        <f>'[2]M7 final'!J54</f>
        <v>13.31</v>
      </c>
      <c r="CI57" s="61" t="str">
        <f t="shared" si="42"/>
        <v>V</v>
      </c>
      <c r="CJ57" s="56">
        <f>'[2]M8 Final'!D53</f>
        <v>13.5</v>
      </c>
      <c r="CK57" s="56" t="str">
        <f>IF('[2]M8 Final'!E53="","",'[2]M8 Final'!E53)</f>
        <v/>
      </c>
      <c r="CL57" s="56">
        <f t="shared" si="43"/>
        <v>13.5</v>
      </c>
      <c r="CM57" s="56" t="str">
        <f t="shared" si="44"/>
        <v/>
      </c>
      <c r="CN57" s="57">
        <f>'[2]M8 Final'!G53</f>
        <v>13.75</v>
      </c>
      <c r="CO57" s="56" t="str">
        <f>IF('[2]M8 Final'!H53="","",'[2]M8 Final'!H53)</f>
        <v/>
      </c>
      <c r="CP57" s="56">
        <f t="shared" si="45"/>
        <v>13.75</v>
      </c>
      <c r="CQ57" s="56" t="str">
        <f t="shared" si="46"/>
        <v/>
      </c>
      <c r="CR57" s="56">
        <f>'[2]M8 Final'!J53</f>
        <v>13.625</v>
      </c>
      <c r="CS57" s="61" t="str">
        <f t="shared" si="47"/>
        <v>V</v>
      </c>
      <c r="CT57" s="64">
        <f t="shared" si="48"/>
        <v>12.661375</v>
      </c>
      <c r="CU57" s="65" t="str">
        <f t="shared" si="49"/>
        <v>Admis(e)</v>
      </c>
      <c r="CV57" s="53" t="str">
        <f t="shared" si="50"/>
        <v xml:space="preserve">EL IBRAHIMI       </v>
      </c>
      <c r="CW57" s="66"/>
    </row>
    <row r="58" spans="2:101" s="68" customFormat="1">
      <c r="B58" s="52">
        <v>45</v>
      </c>
      <c r="D58" s="70" t="s">
        <v>138</v>
      </c>
      <c r="E58" s="70" t="s">
        <v>139</v>
      </c>
      <c r="F58" s="54">
        <f>'[2]M1 final'!E56</f>
        <v>9.1</v>
      </c>
      <c r="G58" s="55">
        <f>IF('[2]M1 final'!F56="","",'[2]M1 final'!F56)</f>
        <v>10</v>
      </c>
      <c r="H58" s="56">
        <f t="shared" si="0"/>
        <v>10</v>
      </c>
      <c r="I58" s="56" t="str">
        <f t="shared" si="1"/>
        <v/>
      </c>
      <c r="J58" s="57">
        <f>'[2]M1 final'!H56</f>
        <v>12.5</v>
      </c>
      <c r="K58" s="55" t="str">
        <f>IF('[2]M1 final'!I56="","",'[2]M1 final'!I56)</f>
        <v/>
      </c>
      <c r="L58" s="56">
        <f t="shared" si="2"/>
        <v>12.5</v>
      </c>
      <c r="M58" s="56" t="str">
        <f t="shared" si="3"/>
        <v/>
      </c>
      <c r="N58" s="57">
        <f>'[2]M1 final'!K56</f>
        <v>13</v>
      </c>
      <c r="O58" s="57" t="str">
        <f>IF('[2]M1 final'!L56="","",'[2]M1 final'!L56)</f>
        <v/>
      </c>
      <c r="P58" s="56">
        <f t="shared" si="4"/>
        <v>13</v>
      </c>
      <c r="Q58" s="56" t="str">
        <f t="shared" si="5"/>
        <v/>
      </c>
      <c r="R58" s="58">
        <f>'[2]M1 final'!N56</f>
        <v>11.6875</v>
      </c>
      <c r="S58" s="59" t="str">
        <f t="shared" si="51"/>
        <v>VPC</v>
      </c>
      <c r="T58" s="57">
        <f>'[2]M2 final'!E55</f>
        <v>12.5</v>
      </c>
      <c r="U58" s="60" t="str">
        <f>IF('[2]M2 final'!F55="","",'[2]M2 final'!F55)</f>
        <v/>
      </c>
      <c r="V58" s="56">
        <f t="shared" si="7"/>
        <v>12.5</v>
      </c>
      <c r="W58" s="56" t="str">
        <f t="shared" si="8"/>
        <v/>
      </c>
      <c r="X58" s="56">
        <f>'[2]M2 final'!H55</f>
        <v>10.5</v>
      </c>
      <c r="Y58" s="60">
        <f>IF('[2]M2 final'!I55="","",'[2]M2 final'!I55)</f>
        <v>10.5</v>
      </c>
      <c r="Z58" s="56">
        <f t="shared" si="9"/>
        <v>10.5</v>
      </c>
      <c r="AA58" s="56" t="str">
        <f t="shared" si="10"/>
        <v/>
      </c>
      <c r="AB58" s="56">
        <f t="shared" si="11"/>
        <v>11.620000000000001</v>
      </c>
      <c r="AC58" s="61" t="str">
        <f t="shared" si="12"/>
        <v>VPC</v>
      </c>
      <c r="AD58" s="54">
        <f>'[2]M3  final'!E55</f>
        <v>17.25</v>
      </c>
      <c r="AE58" s="54" t="str">
        <f>IF('[2]M3  final'!F55="","",'[2]M3  final'!F55)</f>
        <v/>
      </c>
      <c r="AF58" s="56">
        <f t="shared" si="13"/>
        <v>17.25</v>
      </c>
      <c r="AG58" s="56" t="str">
        <f t="shared" si="14"/>
        <v/>
      </c>
      <c r="AH58" s="57">
        <f>'[2]M3  final'!H55</f>
        <v>15.5</v>
      </c>
      <c r="AI58" s="54" t="str">
        <f>IF('[2]M3  final'!I55="","",'[2]M3  final'!I55)</f>
        <v/>
      </c>
      <c r="AJ58" s="56">
        <f t="shared" si="15"/>
        <v>15.5</v>
      </c>
      <c r="AK58" s="56" t="str">
        <f t="shared" si="16"/>
        <v/>
      </c>
      <c r="AL58" s="56">
        <f t="shared" si="17"/>
        <v>16.375</v>
      </c>
      <c r="AM58" s="61" t="str">
        <f t="shared" si="18"/>
        <v>V</v>
      </c>
      <c r="AN58" s="54">
        <f>'[2]M4 final'!E55</f>
        <v>14.75</v>
      </c>
      <c r="AO58" s="54" t="str">
        <f>IF('[2]M4 final'!F55="","",'[2]M4 final'!F55)</f>
        <v/>
      </c>
      <c r="AP58" s="56">
        <f t="shared" si="19"/>
        <v>14.75</v>
      </c>
      <c r="AQ58" s="56" t="str">
        <f t="shared" si="20"/>
        <v/>
      </c>
      <c r="AR58" s="57">
        <f>'[2]M4 final'!H55</f>
        <v>15.5</v>
      </c>
      <c r="AS58" s="57" t="str">
        <f>IF('[2]M4 final'!I55="","",'[2]M4 final'!I55)</f>
        <v/>
      </c>
      <c r="AT58" s="56">
        <f t="shared" si="21"/>
        <v>15.5</v>
      </c>
      <c r="AU58" s="56" t="str">
        <f t="shared" si="22"/>
        <v/>
      </c>
      <c r="AV58" s="56">
        <f>'[2]M4 final'!K55</f>
        <v>15.080000000000002</v>
      </c>
      <c r="AW58" s="61" t="str">
        <f t="shared" si="23"/>
        <v>V</v>
      </c>
      <c r="AX58" s="54">
        <f>'[2]M5 FINAL'!D51</f>
        <v>11</v>
      </c>
      <c r="AY58" s="62" t="str">
        <f>IF('[2]M5 FINAL'!E51="","",'[2]M5 FINAL'!E51)</f>
        <v/>
      </c>
      <c r="AZ58" s="54">
        <f t="shared" si="24"/>
        <v>11</v>
      </c>
      <c r="BA58" s="56" t="str">
        <f t="shared" si="25"/>
        <v/>
      </c>
      <c r="BB58" s="57">
        <f>'[2]M5 FINAL'!G51</f>
        <v>13</v>
      </c>
      <c r="BC58" s="57" t="str">
        <f>IF('[2]M5 FINAL'!H51="","",'[2]M5 FINAL'!H51)</f>
        <v/>
      </c>
      <c r="BD58" s="54">
        <f t="shared" si="26"/>
        <v>13</v>
      </c>
      <c r="BE58" s="56" t="str">
        <f t="shared" si="27"/>
        <v/>
      </c>
      <c r="BF58" s="57">
        <f>'[2]M5 FINAL'!J51</f>
        <v>17.5</v>
      </c>
      <c r="BG58" s="57" t="str">
        <f>IF('[2]M5 FINAL'!K51="","",'[2]M5 FINAL'!K51)</f>
        <v/>
      </c>
      <c r="BH58" s="54">
        <f t="shared" si="28"/>
        <v>17.5</v>
      </c>
      <c r="BI58" s="56" t="str">
        <f t="shared" si="29"/>
        <v/>
      </c>
      <c r="BJ58" s="57">
        <f>'[2]M5 FINAL'!M51</f>
        <v>13.870000000000001</v>
      </c>
      <c r="BK58" s="59" t="str">
        <f t="shared" si="30"/>
        <v>V</v>
      </c>
      <c r="BL58" s="63">
        <f>'[2]M6 final'!D54</f>
        <v>12</v>
      </c>
      <c r="BM58" s="63" t="str">
        <f>IF('[2]M6 final'!E54="","",'[2]M6 final'!E54)</f>
        <v/>
      </c>
      <c r="BN58" s="56">
        <f t="shared" si="31"/>
        <v>12</v>
      </c>
      <c r="BO58" s="56" t="str">
        <f t="shared" si="32"/>
        <v/>
      </c>
      <c r="BP58" s="54">
        <f>'[2]M6 final'!G54</f>
        <v>13.25</v>
      </c>
      <c r="BQ58" s="54" t="str">
        <f>IF('[2]M6 final'!H54="","",'[2]M6 final'!H54)</f>
        <v/>
      </c>
      <c r="BR58" s="56">
        <f t="shared" si="33"/>
        <v>13.25</v>
      </c>
      <c r="BS58" s="56" t="str">
        <f t="shared" si="34"/>
        <v/>
      </c>
      <c r="BT58" s="57">
        <f>'[2]M6 final'!J54</f>
        <v>11.5</v>
      </c>
      <c r="BU58" s="57" t="str">
        <f>IF('[2]M6 final'!K54="","",'[2]M6 final'!K54)</f>
        <v/>
      </c>
      <c r="BV58" s="56">
        <f t="shared" si="35"/>
        <v>11.5</v>
      </c>
      <c r="BW58" s="56" t="str">
        <f t="shared" si="36"/>
        <v/>
      </c>
      <c r="BX58" s="56">
        <f>'[2]M6 final'!M54</f>
        <v>12.35</v>
      </c>
      <c r="BY58" s="59" t="str">
        <f t="shared" si="37"/>
        <v>V</v>
      </c>
      <c r="BZ58" s="57">
        <f>'[2]M7 final'!D55</f>
        <v>12.75</v>
      </c>
      <c r="CA58" s="57" t="str">
        <f>IF('[2]M7 final'!E55="","",'[2]M7 final'!E55)</f>
        <v/>
      </c>
      <c r="CB58" s="56">
        <f t="shared" si="38"/>
        <v>12.75</v>
      </c>
      <c r="CC58" s="56" t="str">
        <f t="shared" si="39"/>
        <v/>
      </c>
      <c r="CD58" s="57">
        <f>'[2]M7 final'!G55</f>
        <v>14</v>
      </c>
      <c r="CE58" s="57" t="str">
        <f>IF('[2]M7 final'!H55="","",'[2]M7 final'!H55)</f>
        <v/>
      </c>
      <c r="CF58" s="56">
        <f t="shared" si="40"/>
        <v>14</v>
      </c>
      <c r="CG58" s="56" t="str">
        <f t="shared" si="41"/>
        <v/>
      </c>
      <c r="CH58" s="56">
        <f>'[2]M7 final'!J55</f>
        <v>13.3</v>
      </c>
      <c r="CI58" s="61" t="str">
        <f t="shared" si="42"/>
        <v>V</v>
      </c>
      <c r="CJ58" s="56">
        <f>'[2]M8 Final'!D54</f>
        <v>12.5</v>
      </c>
      <c r="CK58" s="56" t="str">
        <f>IF('[2]M8 Final'!E54="","",'[2]M8 Final'!E54)</f>
        <v/>
      </c>
      <c r="CL58" s="56">
        <f t="shared" si="43"/>
        <v>12.5</v>
      </c>
      <c r="CM58" s="56" t="str">
        <f t="shared" si="44"/>
        <v/>
      </c>
      <c r="CN58" s="57">
        <f>'[2]M8 Final'!G54</f>
        <v>14.75</v>
      </c>
      <c r="CO58" s="56" t="str">
        <f>IF('[2]M8 Final'!H54="","",'[2]M8 Final'!H54)</f>
        <v/>
      </c>
      <c r="CP58" s="56">
        <f t="shared" si="45"/>
        <v>14.75</v>
      </c>
      <c r="CQ58" s="56" t="str">
        <f t="shared" si="46"/>
        <v/>
      </c>
      <c r="CR58" s="56">
        <f>'[2]M8 Final'!J54</f>
        <v>13.625</v>
      </c>
      <c r="CS58" s="61" t="str">
        <f t="shared" si="47"/>
        <v>V</v>
      </c>
      <c r="CT58" s="64">
        <f t="shared" si="48"/>
        <v>13.4884375</v>
      </c>
      <c r="CU58" s="65" t="str">
        <f t="shared" si="49"/>
        <v>Admis(e)</v>
      </c>
      <c r="CV58" s="53" t="str">
        <f t="shared" si="50"/>
        <v xml:space="preserve">EL KHADIRI </v>
      </c>
      <c r="CW58" s="66"/>
    </row>
    <row r="59" spans="2:101">
      <c r="B59" s="52">
        <v>46</v>
      </c>
      <c r="D59" s="70" t="s">
        <v>140</v>
      </c>
      <c r="E59" s="70" t="s">
        <v>109</v>
      </c>
      <c r="F59" s="54">
        <f>'[2]M1 final'!E57</f>
        <v>10.199999999999999</v>
      </c>
      <c r="G59" s="55" t="str">
        <f>IF('[2]M1 final'!F57="","",'[2]M1 final'!F57)</f>
        <v/>
      </c>
      <c r="H59" s="56">
        <f t="shared" si="0"/>
        <v>10.199999999999999</v>
      </c>
      <c r="I59" s="56" t="str">
        <f t="shared" si="1"/>
        <v/>
      </c>
      <c r="J59" s="57">
        <f>'[2]M1 final'!H57</f>
        <v>12.5</v>
      </c>
      <c r="K59" s="55" t="str">
        <f>IF('[2]M1 final'!I57="","",'[2]M1 final'!I57)</f>
        <v/>
      </c>
      <c r="L59" s="56">
        <f t="shared" si="2"/>
        <v>12.5</v>
      </c>
      <c r="M59" s="56" t="str">
        <f t="shared" si="3"/>
        <v/>
      </c>
      <c r="N59" s="57">
        <f>'[2]M1 final'!K57</f>
        <v>15.25</v>
      </c>
      <c r="O59" s="57" t="str">
        <f>IF('[2]M1 final'!L57="","",'[2]M1 final'!L57)</f>
        <v/>
      </c>
      <c r="P59" s="56">
        <f t="shared" si="4"/>
        <v>15.25</v>
      </c>
      <c r="Q59" s="56" t="str">
        <f t="shared" si="5"/>
        <v/>
      </c>
      <c r="R59" s="58">
        <f>'[2]M1 final'!N57</f>
        <v>12.324999999999999</v>
      </c>
      <c r="S59" s="59" t="str">
        <f t="shared" si="51"/>
        <v>V</v>
      </c>
      <c r="T59" s="57">
        <f>'[2]M2 final'!E56</f>
        <v>15.75</v>
      </c>
      <c r="U59" s="60" t="str">
        <f>IF('[2]M2 final'!F56="","",'[2]M2 final'!F56)</f>
        <v/>
      </c>
      <c r="V59" s="56">
        <f t="shared" si="7"/>
        <v>15.75</v>
      </c>
      <c r="W59" s="56" t="str">
        <f t="shared" si="8"/>
        <v/>
      </c>
      <c r="X59" s="56">
        <f>'[2]M2 final'!H56</f>
        <v>16</v>
      </c>
      <c r="Y59" s="60" t="str">
        <f>IF('[2]M2 final'!I56="","",'[2]M2 final'!I56)</f>
        <v/>
      </c>
      <c r="Z59" s="56">
        <f t="shared" si="9"/>
        <v>16</v>
      </c>
      <c r="AA59" s="56" t="str">
        <f t="shared" si="10"/>
        <v/>
      </c>
      <c r="AB59" s="56">
        <f t="shared" si="11"/>
        <v>15.86</v>
      </c>
      <c r="AC59" s="61" t="str">
        <f t="shared" si="12"/>
        <v>V</v>
      </c>
      <c r="AD59" s="54">
        <f>'[2]M3  final'!E56</f>
        <v>14.875</v>
      </c>
      <c r="AE59" s="54" t="str">
        <f>IF('[2]M3  final'!F56="","",'[2]M3  final'!F56)</f>
        <v/>
      </c>
      <c r="AF59" s="56">
        <f t="shared" si="13"/>
        <v>14.875</v>
      </c>
      <c r="AG59" s="56" t="str">
        <f t="shared" si="14"/>
        <v/>
      </c>
      <c r="AH59" s="57">
        <f>'[2]M3  final'!H56</f>
        <v>17.5</v>
      </c>
      <c r="AI59" s="54" t="str">
        <f>IF('[2]M3  final'!I56="","",'[2]M3  final'!I56)</f>
        <v/>
      </c>
      <c r="AJ59" s="56">
        <f t="shared" si="15"/>
        <v>17.5</v>
      </c>
      <c r="AK59" s="56" t="str">
        <f t="shared" si="16"/>
        <v/>
      </c>
      <c r="AL59" s="56">
        <f t="shared" si="17"/>
        <v>16.1875</v>
      </c>
      <c r="AM59" s="61" t="str">
        <f t="shared" si="18"/>
        <v>V</v>
      </c>
      <c r="AN59" s="54">
        <f>'[2]M4 final'!E56</f>
        <v>18</v>
      </c>
      <c r="AO59" s="54" t="str">
        <f>IF('[2]M4 final'!F56="","",'[2]M4 final'!F56)</f>
        <v/>
      </c>
      <c r="AP59" s="56">
        <f t="shared" si="19"/>
        <v>18</v>
      </c>
      <c r="AQ59" s="56" t="str">
        <f t="shared" si="20"/>
        <v/>
      </c>
      <c r="AR59" s="57">
        <f>'[2]M4 final'!H56</f>
        <v>19</v>
      </c>
      <c r="AS59" s="57" t="str">
        <f>IF('[2]M4 final'!I56="","",'[2]M4 final'!I56)</f>
        <v/>
      </c>
      <c r="AT59" s="56">
        <f t="shared" si="21"/>
        <v>19</v>
      </c>
      <c r="AU59" s="56" t="str">
        <f t="shared" si="22"/>
        <v/>
      </c>
      <c r="AV59" s="56">
        <f>'[2]M4 final'!K56</f>
        <v>18.440000000000001</v>
      </c>
      <c r="AW59" s="61" t="str">
        <f t="shared" si="23"/>
        <v>V</v>
      </c>
      <c r="AX59" s="54">
        <f>'[2]M5 FINAL'!D52</f>
        <v>13.4</v>
      </c>
      <c r="AY59" s="62" t="str">
        <f>IF('[2]M5 FINAL'!E52="","",'[2]M5 FINAL'!E52)</f>
        <v/>
      </c>
      <c r="AZ59" s="54">
        <f t="shared" si="24"/>
        <v>13.4</v>
      </c>
      <c r="BA59" s="56" t="str">
        <f t="shared" si="25"/>
        <v/>
      </c>
      <c r="BB59" s="57">
        <f>'[2]M5 FINAL'!G52</f>
        <v>13</v>
      </c>
      <c r="BC59" s="57" t="str">
        <f>IF('[2]M5 FINAL'!H52="","",'[2]M5 FINAL'!H52)</f>
        <v/>
      </c>
      <c r="BD59" s="54">
        <f t="shared" si="26"/>
        <v>13</v>
      </c>
      <c r="BE59" s="56" t="str">
        <f t="shared" si="27"/>
        <v/>
      </c>
      <c r="BF59" s="57">
        <f>'[2]M5 FINAL'!J52</f>
        <v>15</v>
      </c>
      <c r="BG59" s="57" t="str">
        <f>IF('[2]M5 FINAL'!K52="","",'[2]M5 FINAL'!K52)</f>
        <v/>
      </c>
      <c r="BH59" s="54">
        <f t="shared" si="28"/>
        <v>15</v>
      </c>
      <c r="BI59" s="56" t="str">
        <f t="shared" si="29"/>
        <v/>
      </c>
      <c r="BJ59" s="57">
        <f>'[2]M5 FINAL'!M52</f>
        <v>13.812000000000001</v>
      </c>
      <c r="BK59" s="59" t="str">
        <f t="shared" si="30"/>
        <v>V</v>
      </c>
      <c r="BL59" s="63">
        <f>'[2]M6 final'!D55</f>
        <v>15.75</v>
      </c>
      <c r="BM59" s="63" t="str">
        <f>IF('[2]M6 final'!E55="","",'[2]M6 final'!E55)</f>
        <v/>
      </c>
      <c r="BN59" s="56">
        <f t="shared" si="31"/>
        <v>15.75</v>
      </c>
      <c r="BO59" s="56" t="str">
        <f t="shared" si="32"/>
        <v/>
      </c>
      <c r="BP59" s="54">
        <f>'[2]M6 final'!G55</f>
        <v>16.5</v>
      </c>
      <c r="BQ59" s="54" t="str">
        <f>IF('[2]M6 final'!H55="","",'[2]M6 final'!H55)</f>
        <v/>
      </c>
      <c r="BR59" s="56">
        <f t="shared" si="33"/>
        <v>16.5</v>
      </c>
      <c r="BS59" s="56" t="str">
        <f t="shared" si="34"/>
        <v/>
      </c>
      <c r="BT59" s="57">
        <f>'[2]M6 final'!J55</f>
        <v>14.5</v>
      </c>
      <c r="BU59" s="57" t="str">
        <f>IF('[2]M6 final'!K55="","",'[2]M6 final'!K55)</f>
        <v/>
      </c>
      <c r="BV59" s="56">
        <f t="shared" si="35"/>
        <v>14.5</v>
      </c>
      <c r="BW59" s="56" t="str">
        <f t="shared" si="36"/>
        <v/>
      </c>
      <c r="BX59" s="56">
        <f>'[2]M6 final'!M55</f>
        <v>15.674999999999999</v>
      </c>
      <c r="BY59" s="59" t="str">
        <f t="shared" si="37"/>
        <v>V</v>
      </c>
      <c r="BZ59" s="57">
        <f>'[2]M7 final'!D56</f>
        <v>12.25</v>
      </c>
      <c r="CA59" s="57" t="str">
        <f>IF('[2]M7 final'!E56="","",'[2]M7 final'!E56)</f>
        <v/>
      </c>
      <c r="CB59" s="56">
        <f t="shared" si="38"/>
        <v>12.25</v>
      </c>
      <c r="CC59" s="56" t="str">
        <f t="shared" si="39"/>
        <v/>
      </c>
      <c r="CD59" s="57">
        <f>'[2]M7 final'!G56</f>
        <v>15.25</v>
      </c>
      <c r="CE59" s="57" t="str">
        <f>IF('[2]M7 final'!H56="","",'[2]M7 final'!H56)</f>
        <v/>
      </c>
      <c r="CF59" s="56">
        <f t="shared" si="40"/>
        <v>15.25</v>
      </c>
      <c r="CG59" s="56" t="str">
        <f t="shared" si="41"/>
        <v/>
      </c>
      <c r="CH59" s="56">
        <f>'[2]M7 final'!J56</f>
        <v>13.57</v>
      </c>
      <c r="CI59" s="61" t="str">
        <f t="shared" si="42"/>
        <v>V</v>
      </c>
      <c r="CJ59" s="56">
        <f>'[2]M8 Final'!D55</f>
        <v>19.75</v>
      </c>
      <c r="CK59" s="56" t="str">
        <f>IF('[2]M8 Final'!E55="","",'[2]M8 Final'!E55)</f>
        <v/>
      </c>
      <c r="CL59" s="56">
        <f t="shared" si="43"/>
        <v>19.75</v>
      </c>
      <c r="CM59" s="56" t="str">
        <f t="shared" si="44"/>
        <v/>
      </c>
      <c r="CN59" s="57">
        <f>'[2]M8 Final'!G55</f>
        <v>15.375</v>
      </c>
      <c r="CO59" s="56" t="str">
        <f>IF('[2]M8 Final'!H55="","",'[2]M8 Final'!H55)</f>
        <v/>
      </c>
      <c r="CP59" s="56">
        <f t="shared" si="45"/>
        <v>15.375</v>
      </c>
      <c r="CQ59" s="56" t="str">
        <f t="shared" si="46"/>
        <v/>
      </c>
      <c r="CR59" s="56">
        <f>'[2]M8 Final'!J55</f>
        <v>17.5625</v>
      </c>
      <c r="CS59" s="61" t="str">
        <f t="shared" si="47"/>
        <v>V</v>
      </c>
      <c r="CT59" s="64">
        <f t="shared" si="48"/>
        <v>15.428999999999998</v>
      </c>
      <c r="CU59" s="65" t="str">
        <f t="shared" si="49"/>
        <v>Admis(e)</v>
      </c>
      <c r="CV59" s="53" t="str">
        <f t="shared" si="50"/>
        <v xml:space="preserve">EL KIRAA             </v>
      </c>
      <c r="CW59" s="66"/>
    </row>
    <row r="60" spans="2:101">
      <c r="B60" s="52">
        <v>47</v>
      </c>
      <c r="D60" s="70" t="s">
        <v>141</v>
      </c>
      <c r="E60" s="70" t="s">
        <v>142</v>
      </c>
      <c r="F60" s="54">
        <f>'[2]M1 final'!E58</f>
        <v>8.6</v>
      </c>
      <c r="G60" s="55">
        <v>12</v>
      </c>
      <c r="H60" s="56">
        <f t="shared" si="0"/>
        <v>12</v>
      </c>
      <c r="I60" s="56" t="str">
        <f t="shared" si="1"/>
        <v/>
      </c>
      <c r="J60" s="57">
        <f>'[2]M1 final'!H58</f>
        <v>11</v>
      </c>
      <c r="K60" s="55">
        <f>IF('[2]M1 final'!I58="","",'[2]M1 final'!I58)</f>
        <v>12</v>
      </c>
      <c r="L60" s="56">
        <f t="shared" si="2"/>
        <v>12</v>
      </c>
      <c r="M60" s="56" t="str">
        <f t="shared" si="3"/>
        <v/>
      </c>
      <c r="N60" s="57">
        <f>'[2]M1 final'!K58</f>
        <v>16</v>
      </c>
      <c r="O60" s="57" t="str">
        <f>IF('[2]M1 final'!L58="","",'[2]M1 final'!L58)</f>
        <v/>
      </c>
      <c r="P60" s="56">
        <f t="shared" si="4"/>
        <v>16</v>
      </c>
      <c r="Q60" s="56" t="str">
        <f t="shared" si="5"/>
        <v/>
      </c>
      <c r="R60" s="58">
        <f>'[2]M1 final'!N58</f>
        <v>13</v>
      </c>
      <c r="S60" s="59" t="str">
        <f t="shared" si="51"/>
        <v>VAR</v>
      </c>
      <c r="T60" s="57">
        <f>'[2]M2 final'!E57</f>
        <v>17.5</v>
      </c>
      <c r="U60" s="60" t="str">
        <f>IF('[2]M2 final'!F57="","",'[2]M2 final'!F57)</f>
        <v/>
      </c>
      <c r="V60" s="56">
        <f t="shared" si="7"/>
        <v>17.5</v>
      </c>
      <c r="W60" s="56" t="str">
        <f t="shared" si="8"/>
        <v/>
      </c>
      <c r="X60" s="56">
        <f>'[2]M2 final'!H57</f>
        <v>11.25</v>
      </c>
      <c r="Y60" s="60" t="str">
        <f>IF('[2]M2 final'!I57="","",'[2]M2 final'!I57)</f>
        <v/>
      </c>
      <c r="Z60" s="56">
        <f t="shared" si="9"/>
        <v>11.25</v>
      </c>
      <c r="AA60" s="56" t="str">
        <f t="shared" si="10"/>
        <v/>
      </c>
      <c r="AB60" s="56">
        <f t="shared" si="11"/>
        <v>14.75</v>
      </c>
      <c r="AC60" s="61" t="str">
        <f t="shared" si="12"/>
        <v>V</v>
      </c>
      <c r="AD60" s="54">
        <f>'[2]M3  final'!E57</f>
        <v>12.5</v>
      </c>
      <c r="AE60" s="54" t="str">
        <f>IF('[2]M3  final'!F57="","",'[2]M3  final'!F57)</f>
        <v/>
      </c>
      <c r="AF60" s="56">
        <f t="shared" si="13"/>
        <v>12.5</v>
      </c>
      <c r="AG60" s="56" t="str">
        <f t="shared" si="14"/>
        <v/>
      </c>
      <c r="AH60" s="57">
        <f>'[2]M3  final'!H57</f>
        <v>14.5</v>
      </c>
      <c r="AI60" s="54" t="str">
        <f>IF('[2]M3  final'!I57="","",'[2]M3  final'!I57)</f>
        <v/>
      </c>
      <c r="AJ60" s="56">
        <f t="shared" si="15"/>
        <v>14.5</v>
      </c>
      <c r="AK60" s="56" t="str">
        <f t="shared" si="16"/>
        <v/>
      </c>
      <c r="AL60" s="56">
        <f t="shared" si="17"/>
        <v>13.5</v>
      </c>
      <c r="AM60" s="61" t="str">
        <f t="shared" si="18"/>
        <v>V</v>
      </c>
      <c r="AN60" s="54">
        <f>'[2]M4 final'!E57</f>
        <v>19.25</v>
      </c>
      <c r="AO60" s="54" t="str">
        <f>IF('[2]M4 final'!F57="","",'[2]M4 final'!F57)</f>
        <v/>
      </c>
      <c r="AP60" s="56">
        <f t="shared" si="19"/>
        <v>19.25</v>
      </c>
      <c r="AQ60" s="56" t="str">
        <f t="shared" si="20"/>
        <v/>
      </c>
      <c r="AR60" s="57">
        <f>'[2]M4 final'!H57</f>
        <v>15.75</v>
      </c>
      <c r="AS60" s="57" t="str">
        <f>IF('[2]M4 final'!I57="","",'[2]M4 final'!I57)</f>
        <v/>
      </c>
      <c r="AT60" s="56">
        <f t="shared" si="21"/>
        <v>15.75</v>
      </c>
      <c r="AU60" s="56" t="str">
        <f t="shared" si="22"/>
        <v/>
      </c>
      <c r="AV60" s="56">
        <f>'[2]M4 final'!K57</f>
        <v>17.71</v>
      </c>
      <c r="AW60" s="61" t="str">
        <f t="shared" si="23"/>
        <v>V</v>
      </c>
      <c r="AX60" s="54">
        <f>'[2]M5 FINAL'!D53</f>
        <v>9</v>
      </c>
      <c r="AY60" s="62" t="str">
        <f>IF('[2]M5 FINAL'!E53="","",'[2]M5 FINAL'!E53)</f>
        <v/>
      </c>
      <c r="AZ60" s="54">
        <f t="shared" si="24"/>
        <v>9</v>
      </c>
      <c r="BA60" s="56" t="str">
        <f t="shared" si="25"/>
        <v/>
      </c>
      <c r="BB60" s="57">
        <f>'[2]M5 FINAL'!G53</f>
        <v>10</v>
      </c>
      <c r="BC60" s="57" t="str">
        <f>IF('[2]M5 FINAL'!H53="","",'[2]M5 FINAL'!H53)</f>
        <v/>
      </c>
      <c r="BD60" s="54">
        <f t="shared" si="26"/>
        <v>10</v>
      </c>
      <c r="BE60" s="56" t="str">
        <f t="shared" si="27"/>
        <v/>
      </c>
      <c r="BF60" s="57">
        <f>'[2]M5 FINAL'!J53</f>
        <v>17</v>
      </c>
      <c r="BG60" s="57" t="str">
        <f>IF('[2]M5 FINAL'!K53="","",'[2]M5 FINAL'!K53)</f>
        <v/>
      </c>
      <c r="BH60" s="54">
        <f t="shared" si="28"/>
        <v>17</v>
      </c>
      <c r="BI60" s="56" t="str">
        <f t="shared" si="29"/>
        <v/>
      </c>
      <c r="BJ60" s="57">
        <f>'[2]M5 FINAL'!M53</f>
        <v>12.05</v>
      </c>
      <c r="BK60" s="59" t="str">
        <f t="shared" si="30"/>
        <v>V</v>
      </c>
      <c r="BL60" s="63">
        <f>'[2]M6 final'!D56</f>
        <v>14</v>
      </c>
      <c r="BM60" s="63" t="str">
        <f>IF('[2]M6 final'!E56="","",'[2]M6 final'!E56)</f>
        <v/>
      </c>
      <c r="BN60" s="56">
        <f t="shared" si="31"/>
        <v>14</v>
      </c>
      <c r="BO60" s="56" t="str">
        <f t="shared" si="32"/>
        <v/>
      </c>
      <c r="BP60" s="54">
        <f>'[2]M6 final'!G56</f>
        <v>13.25</v>
      </c>
      <c r="BQ60" s="54" t="str">
        <f>IF('[2]M6 final'!H56="","",'[2]M6 final'!H56)</f>
        <v/>
      </c>
      <c r="BR60" s="56">
        <f t="shared" si="33"/>
        <v>13.25</v>
      </c>
      <c r="BS60" s="56" t="str">
        <f t="shared" si="34"/>
        <v/>
      </c>
      <c r="BT60" s="57">
        <f>'[2]M6 final'!J56</f>
        <v>11.5</v>
      </c>
      <c r="BU60" s="57" t="str">
        <f>IF('[2]M6 final'!K56="","",'[2]M6 final'!K56)</f>
        <v/>
      </c>
      <c r="BV60" s="56">
        <f t="shared" si="35"/>
        <v>11.5</v>
      </c>
      <c r="BW60" s="56" t="str">
        <f t="shared" si="36"/>
        <v/>
      </c>
      <c r="BX60" s="56">
        <f>'[2]M6 final'!M56</f>
        <v>12.95</v>
      </c>
      <c r="BY60" s="59" t="str">
        <f t="shared" si="37"/>
        <v>V</v>
      </c>
      <c r="BZ60" s="57">
        <f>'[2]M7 final'!D57</f>
        <v>10.5</v>
      </c>
      <c r="CA60" s="57" t="str">
        <f>IF('[2]M7 final'!E57="","",'[2]M7 final'!E57)</f>
        <v/>
      </c>
      <c r="CB60" s="56">
        <f t="shared" si="38"/>
        <v>10.5</v>
      </c>
      <c r="CC60" s="56" t="str">
        <f t="shared" si="39"/>
        <v/>
      </c>
      <c r="CD60" s="57">
        <f>'[2]M7 final'!G57</f>
        <v>15</v>
      </c>
      <c r="CE60" s="57" t="str">
        <f>IF('[2]M7 final'!H57="","",'[2]M7 final'!H57)</f>
        <v/>
      </c>
      <c r="CF60" s="56">
        <f t="shared" si="40"/>
        <v>15</v>
      </c>
      <c r="CG60" s="56" t="str">
        <f t="shared" si="41"/>
        <v/>
      </c>
      <c r="CH60" s="56">
        <f>'[2]M7 final'!J57</f>
        <v>12.48</v>
      </c>
      <c r="CI60" s="61" t="str">
        <f t="shared" si="42"/>
        <v>V</v>
      </c>
      <c r="CJ60" s="56">
        <f>'[2]M8 Final'!D56</f>
        <v>18.25</v>
      </c>
      <c r="CK60" s="56" t="str">
        <f>IF('[2]M8 Final'!E56="","",'[2]M8 Final'!E56)</f>
        <v/>
      </c>
      <c r="CL60" s="56">
        <f t="shared" si="43"/>
        <v>18.25</v>
      </c>
      <c r="CM60" s="56" t="str">
        <f t="shared" si="44"/>
        <v/>
      </c>
      <c r="CN60" s="57">
        <f>'[2]M8 Final'!G56</f>
        <v>13.75</v>
      </c>
      <c r="CO60" s="56" t="str">
        <f>IF('[2]M8 Final'!H56="","",'[2]M8 Final'!H56)</f>
        <v/>
      </c>
      <c r="CP60" s="56">
        <f t="shared" si="45"/>
        <v>13.75</v>
      </c>
      <c r="CQ60" s="56" t="str">
        <f t="shared" si="46"/>
        <v/>
      </c>
      <c r="CR60" s="56">
        <f>'[2]M8 Final'!J56</f>
        <v>16</v>
      </c>
      <c r="CS60" s="61" t="str">
        <f t="shared" si="47"/>
        <v>V</v>
      </c>
      <c r="CT60" s="64">
        <f t="shared" si="48"/>
        <v>14.055000000000001</v>
      </c>
      <c r="CU60" s="65" t="str">
        <f t="shared" si="49"/>
        <v>Admis(e)</v>
      </c>
      <c r="CV60" s="53" t="str">
        <f t="shared" si="50"/>
        <v xml:space="preserve">EL MARDI          </v>
      </c>
      <c r="CW60" s="66"/>
    </row>
    <row r="61" spans="2:101" s="68" customFormat="1">
      <c r="B61" s="52">
        <v>48</v>
      </c>
      <c r="D61" s="70" t="s">
        <v>143</v>
      </c>
      <c r="E61" s="70" t="s">
        <v>144</v>
      </c>
      <c r="F61" s="54">
        <f>'[2]M1 final'!E59</f>
        <v>10.8</v>
      </c>
      <c r="G61" s="55">
        <f>IF('[2]M1 final'!F59="","",'[2]M1 final'!F59)</f>
        <v>12</v>
      </c>
      <c r="H61" s="56">
        <f t="shared" si="0"/>
        <v>12</v>
      </c>
      <c r="I61" s="56" t="str">
        <f t="shared" si="1"/>
        <v/>
      </c>
      <c r="J61" s="57">
        <f>'[2]M1 final'!H59</f>
        <v>13</v>
      </c>
      <c r="K61" s="55" t="str">
        <f>IF('[2]M1 final'!I59="","",'[2]M1 final'!I59)</f>
        <v/>
      </c>
      <c r="L61" s="56">
        <f t="shared" si="2"/>
        <v>13</v>
      </c>
      <c r="M61" s="56" t="str">
        <f t="shared" si="3"/>
        <v/>
      </c>
      <c r="N61" s="57">
        <f>'[2]M1 final'!K59</f>
        <v>7.75</v>
      </c>
      <c r="O61" s="57">
        <f>IF('[2]M1 final'!L59="","",'[2]M1 final'!L59)</f>
        <v>11</v>
      </c>
      <c r="P61" s="56">
        <f t="shared" si="4"/>
        <v>11</v>
      </c>
      <c r="Q61" s="56" t="str">
        <f t="shared" si="5"/>
        <v/>
      </c>
      <c r="R61" s="58">
        <f>'[2]M1 final'!N59</f>
        <v>12.125</v>
      </c>
      <c r="S61" s="59" t="str">
        <f t="shared" si="51"/>
        <v>VAR</v>
      </c>
      <c r="T61" s="57">
        <f>'[2]M2 final'!E58</f>
        <v>7.75</v>
      </c>
      <c r="U61" s="60" t="str">
        <f>IF('[2]M2 final'!F58="","",'[2]M2 final'!F58)</f>
        <v/>
      </c>
      <c r="V61" s="56">
        <f t="shared" si="7"/>
        <v>7.75</v>
      </c>
      <c r="W61" s="56" t="str">
        <f t="shared" si="8"/>
        <v>AR</v>
      </c>
      <c r="X61" s="56">
        <f>'[2]M2 final'!H58</f>
        <v>3.5</v>
      </c>
      <c r="Y61" s="60" t="str">
        <f>IF('[2]M2 final'!I58="","",'[2]M2 final'!I58)</f>
        <v/>
      </c>
      <c r="Z61" s="56">
        <f t="shared" si="9"/>
        <v>3.5</v>
      </c>
      <c r="AA61" s="56" t="str">
        <f t="shared" si="10"/>
        <v>AR</v>
      </c>
      <c r="AB61" s="56">
        <f t="shared" si="11"/>
        <v>5.8800000000000008</v>
      </c>
      <c r="AC61" s="61" t="str">
        <f t="shared" si="12"/>
        <v>NV</v>
      </c>
      <c r="AD61" s="54">
        <f>'[2]M3  final'!E58</f>
        <v>9.25</v>
      </c>
      <c r="AE61" s="54">
        <f>IF('[2]M3  final'!F58="","",'[2]M3  final'!F58)</f>
        <v>12</v>
      </c>
      <c r="AF61" s="56">
        <f t="shared" si="13"/>
        <v>12</v>
      </c>
      <c r="AG61" s="56" t="str">
        <f t="shared" si="14"/>
        <v/>
      </c>
      <c r="AH61" s="57">
        <f>'[2]M3  final'!H58</f>
        <v>11</v>
      </c>
      <c r="AI61" s="54">
        <f>IF('[2]M3  final'!I58="","",'[2]M3  final'!I58)</f>
        <v>12</v>
      </c>
      <c r="AJ61" s="56">
        <f t="shared" si="15"/>
        <v>12</v>
      </c>
      <c r="AK61" s="56" t="str">
        <f t="shared" si="16"/>
        <v/>
      </c>
      <c r="AL61" s="56">
        <f t="shared" si="17"/>
        <v>12</v>
      </c>
      <c r="AM61" s="61" t="str">
        <f t="shared" si="18"/>
        <v>VAR</v>
      </c>
      <c r="AN61" s="54">
        <f>'[2]M4 final'!E58</f>
        <v>13.125</v>
      </c>
      <c r="AO61" s="54" t="str">
        <f>IF('[2]M4 final'!F58="","",'[2]M4 final'!F58)</f>
        <v/>
      </c>
      <c r="AP61" s="56">
        <f t="shared" si="19"/>
        <v>13.125</v>
      </c>
      <c r="AQ61" s="56" t="str">
        <f t="shared" si="20"/>
        <v/>
      </c>
      <c r="AR61" s="57">
        <f>'[2]M4 final'!H58</f>
        <v>11.5</v>
      </c>
      <c r="AS61" s="57" t="str">
        <f>IF('[2]M4 final'!I58="","",'[2]M4 final'!I58)</f>
        <v/>
      </c>
      <c r="AT61" s="56">
        <f t="shared" si="21"/>
        <v>11.5</v>
      </c>
      <c r="AU61" s="56" t="str">
        <f t="shared" si="22"/>
        <v/>
      </c>
      <c r="AV61" s="56">
        <f>'[2]M4 final'!K58</f>
        <v>12.41</v>
      </c>
      <c r="AW61" s="61" t="str">
        <f t="shared" si="23"/>
        <v>V</v>
      </c>
      <c r="AX61" s="54">
        <f>'[2]M5 FINAL'!D54</f>
        <v>9.6000000000000014</v>
      </c>
      <c r="AY61" s="62">
        <f>IF('[2]M5 FINAL'!E54="","",'[2]M5 FINAL'!E54)</f>
        <v>12</v>
      </c>
      <c r="AZ61" s="54">
        <f t="shared" si="24"/>
        <v>12</v>
      </c>
      <c r="BA61" s="56" t="str">
        <f t="shared" si="25"/>
        <v/>
      </c>
      <c r="BB61" s="57">
        <f>'[2]M5 FINAL'!G54</f>
        <v>12</v>
      </c>
      <c r="BC61" s="57" t="str">
        <f>IF('[2]M5 FINAL'!H54="","",'[2]M5 FINAL'!H54)</f>
        <v/>
      </c>
      <c r="BD61" s="54">
        <f t="shared" si="26"/>
        <v>12</v>
      </c>
      <c r="BE61" s="56" t="str">
        <f t="shared" si="27"/>
        <v/>
      </c>
      <c r="BF61" s="57">
        <f>'[2]M5 FINAL'!J54</f>
        <v>12</v>
      </c>
      <c r="BG61" s="57" t="str">
        <f>IF('[2]M5 FINAL'!K54="","",'[2]M5 FINAL'!K54)</f>
        <v/>
      </c>
      <c r="BH61" s="54">
        <f t="shared" si="28"/>
        <v>12</v>
      </c>
      <c r="BI61" s="56" t="str">
        <f t="shared" si="29"/>
        <v/>
      </c>
      <c r="BJ61" s="57">
        <f>'[2]M5 FINAL'!M54</f>
        <v>12</v>
      </c>
      <c r="BK61" s="59" t="str">
        <f t="shared" si="30"/>
        <v>VAR</v>
      </c>
      <c r="BL61" s="63">
        <f>'[2]M6 final'!D57</f>
        <v>12.25</v>
      </c>
      <c r="BM61" s="63" t="str">
        <f>IF('[2]M6 final'!E57="","",'[2]M6 final'!E57)</f>
        <v/>
      </c>
      <c r="BN61" s="56">
        <f t="shared" si="31"/>
        <v>12.25</v>
      </c>
      <c r="BO61" s="56" t="str">
        <f t="shared" si="32"/>
        <v/>
      </c>
      <c r="BP61" s="54">
        <f>'[2]M6 final'!G57</f>
        <v>10.5</v>
      </c>
      <c r="BQ61" s="54">
        <f>IF('[2]M6 final'!H57="","",'[2]M6 final'!H57)</f>
        <v>12</v>
      </c>
      <c r="BR61" s="56">
        <f t="shared" si="33"/>
        <v>12</v>
      </c>
      <c r="BS61" s="56" t="str">
        <f t="shared" si="34"/>
        <v/>
      </c>
      <c r="BT61" s="57">
        <f>'[2]M6 final'!J57</f>
        <v>13</v>
      </c>
      <c r="BU61" s="57" t="str">
        <f>IF('[2]M6 final'!K57="","",'[2]M6 final'!K57)</f>
        <v/>
      </c>
      <c r="BV61" s="56">
        <f t="shared" si="35"/>
        <v>13</v>
      </c>
      <c r="BW61" s="56" t="str">
        <f t="shared" si="36"/>
        <v/>
      </c>
      <c r="BX61" s="56">
        <f>'[2]M6 final'!M57</f>
        <v>12.375000000000002</v>
      </c>
      <c r="BY61" s="59" t="str">
        <f t="shared" si="37"/>
        <v>VAR</v>
      </c>
      <c r="BZ61" s="57">
        <f>'[2]M7 final'!D58</f>
        <v>13</v>
      </c>
      <c r="CA61" s="57" t="str">
        <f>IF('[2]M7 final'!E58="","",'[2]M7 final'!E58)</f>
        <v/>
      </c>
      <c r="CB61" s="56">
        <f t="shared" si="38"/>
        <v>13</v>
      </c>
      <c r="CC61" s="56" t="str">
        <f t="shared" si="39"/>
        <v/>
      </c>
      <c r="CD61" s="57">
        <f>'[2]M7 final'!G58</f>
        <v>13</v>
      </c>
      <c r="CE61" s="57" t="str">
        <f>IF('[2]M7 final'!H58="","",'[2]M7 final'!H58)</f>
        <v/>
      </c>
      <c r="CF61" s="56">
        <f t="shared" si="40"/>
        <v>13</v>
      </c>
      <c r="CG61" s="56" t="str">
        <f t="shared" si="41"/>
        <v/>
      </c>
      <c r="CH61" s="56">
        <f>'[2]M7 final'!J58</f>
        <v>13</v>
      </c>
      <c r="CI61" s="61" t="str">
        <f t="shared" si="42"/>
        <v>V</v>
      </c>
      <c r="CJ61" s="56">
        <f>'[2]M8 Final'!D57</f>
        <v>13</v>
      </c>
      <c r="CK61" s="56" t="str">
        <f>IF('[2]M8 Final'!E57="","",'[2]M8 Final'!E57)</f>
        <v/>
      </c>
      <c r="CL61" s="56">
        <f t="shared" si="43"/>
        <v>13</v>
      </c>
      <c r="CM61" s="56" t="str">
        <f t="shared" si="44"/>
        <v/>
      </c>
      <c r="CN61" s="57">
        <f>'[2]M8 Final'!G57</f>
        <v>12.875</v>
      </c>
      <c r="CO61" s="56" t="str">
        <f>IF('[2]M8 Final'!H57="","",'[2]M8 Final'!H57)</f>
        <v/>
      </c>
      <c r="CP61" s="56">
        <f t="shared" si="45"/>
        <v>12.875</v>
      </c>
      <c r="CQ61" s="56" t="str">
        <f t="shared" si="46"/>
        <v/>
      </c>
      <c r="CR61" s="56">
        <f>'[2]M8 Final'!J57</f>
        <v>12.9375</v>
      </c>
      <c r="CS61" s="61" t="str">
        <f t="shared" si="47"/>
        <v>V</v>
      </c>
      <c r="CT61" s="64">
        <f t="shared" si="48"/>
        <v>11.590937500000001</v>
      </c>
      <c r="CU61" s="65" t="str">
        <f t="shared" si="49"/>
        <v/>
      </c>
      <c r="CV61" s="53" t="str">
        <f t="shared" si="50"/>
        <v xml:space="preserve">EL OMARI          </v>
      </c>
      <c r="CW61" s="66"/>
    </row>
    <row r="62" spans="2:101">
      <c r="B62" s="52">
        <v>49</v>
      </c>
      <c r="D62" s="70" t="s">
        <v>145</v>
      </c>
      <c r="E62" s="70" t="s">
        <v>146</v>
      </c>
      <c r="F62" s="54">
        <f>'[2]M1 final'!E60</f>
        <v>12.3</v>
      </c>
      <c r="G62" s="55" t="str">
        <f>IF('[2]M1 final'!F60="","",'[2]M1 final'!F60)</f>
        <v/>
      </c>
      <c r="H62" s="56">
        <f t="shared" si="0"/>
        <v>12.3</v>
      </c>
      <c r="I62" s="56" t="str">
        <f t="shared" si="1"/>
        <v/>
      </c>
      <c r="J62" s="57">
        <f>'[2]M1 final'!H60</f>
        <v>12</v>
      </c>
      <c r="K62" s="55" t="str">
        <f>IF('[2]M1 final'!I60="","",'[2]M1 final'!I60)</f>
        <v/>
      </c>
      <c r="L62" s="56">
        <f t="shared" si="2"/>
        <v>12</v>
      </c>
      <c r="M62" s="56" t="str">
        <f t="shared" si="3"/>
        <v/>
      </c>
      <c r="N62" s="57">
        <f>'[2]M1 final'!K60</f>
        <v>11.25</v>
      </c>
      <c r="O62" s="57">
        <f>IF('[2]M1 final'!L60="","",'[2]M1 final'!L60)</f>
        <v>0</v>
      </c>
      <c r="P62" s="56">
        <f t="shared" si="4"/>
        <v>11.25</v>
      </c>
      <c r="Q62" s="56" t="str">
        <f t="shared" si="5"/>
        <v/>
      </c>
      <c r="R62" s="58">
        <f>'[2]M1 final'!N60</f>
        <v>11.925000000000001</v>
      </c>
      <c r="S62" s="59" t="str">
        <f t="shared" si="51"/>
        <v>VPC</v>
      </c>
      <c r="T62" s="57">
        <f>'[2]M2 final'!E59</f>
        <v>12</v>
      </c>
      <c r="U62" s="60" t="str">
        <f>IF('[2]M2 final'!F59="","",'[2]M2 final'!F59)</f>
        <v/>
      </c>
      <c r="V62" s="56">
        <f t="shared" si="7"/>
        <v>12</v>
      </c>
      <c r="W62" s="56" t="str">
        <f t="shared" si="8"/>
        <v/>
      </c>
      <c r="X62" s="56">
        <f>'[2]M2 final'!H59</f>
        <v>4.75</v>
      </c>
      <c r="Y62" s="60">
        <f>IF('[2]M2 final'!I59="","",'[2]M2 final'!I59)</f>
        <v>6.75</v>
      </c>
      <c r="Z62" s="56">
        <f t="shared" si="9"/>
        <v>6.75</v>
      </c>
      <c r="AA62" s="56" t="str">
        <f t="shared" si="10"/>
        <v/>
      </c>
      <c r="AB62" s="56">
        <f t="shared" si="11"/>
        <v>9.6900000000000013</v>
      </c>
      <c r="AC62" s="61" t="str">
        <f t="shared" si="12"/>
        <v>VPC</v>
      </c>
      <c r="AD62" s="54">
        <f>'[2]M3  final'!E59</f>
        <v>16.125</v>
      </c>
      <c r="AE62" s="54" t="str">
        <f>IF('[2]M3  final'!F59="","",'[2]M3  final'!F59)</f>
        <v/>
      </c>
      <c r="AF62" s="56">
        <f t="shared" si="13"/>
        <v>16.125</v>
      </c>
      <c r="AG62" s="56" t="str">
        <f t="shared" si="14"/>
        <v/>
      </c>
      <c r="AH62" s="57">
        <f>'[2]M3  final'!H59</f>
        <v>12</v>
      </c>
      <c r="AI62" s="54" t="str">
        <f>IF('[2]M3  final'!I59="","",'[2]M3  final'!I59)</f>
        <v/>
      </c>
      <c r="AJ62" s="56">
        <f t="shared" si="15"/>
        <v>12</v>
      </c>
      <c r="AK62" s="56" t="str">
        <f t="shared" si="16"/>
        <v/>
      </c>
      <c r="AL62" s="56">
        <f t="shared" si="17"/>
        <v>14.0625</v>
      </c>
      <c r="AM62" s="61" t="str">
        <f t="shared" si="18"/>
        <v>V</v>
      </c>
      <c r="AN62" s="54">
        <f>'[2]M4 final'!E59</f>
        <v>15</v>
      </c>
      <c r="AO62" s="54" t="str">
        <f>IF('[2]M4 final'!F59="","",'[2]M4 final'!F59)</f>
        <v/>
      </c>
      <c r="AP62" s="56">
        <f t="shared" si="19"/>
        <v>15</v>
      </c>
      <c r="AQ62" s="56" t="str">
        <f t="shared" si="20"/>
        <v/>
      </c>
      <c r="AR62" s="57">
        <f>'[2]M4 final'!H59</f>
        <v>14.5</v>
      </c>
      <c r="AS62" s="57" t="str">
        <f>IF('[2]M4 final'!I59="","",'[2]M4 final'!I59)</f>
        <v/>
      </c>
      <c r="AT62" s="56">
        <f t="shared" si="21"/>
        <v>14.5</v>
      </c>
      <c r="AU62" s="56" t="str">
        <f t="shared" si="22"/>
        <v/>
      </c>
      <c r="AV62" s="56">
        <f>'[2]M4 final'!K59</f>
        <v>14.780000000000001</v>
      </c>
      <c r="AW62" s="61" t="str">
        <f t="shared" si="23"/>
        <v>V</v>
      </c>
      <c r="AX62" s="54">
        <f>'[2]M5 FINAL'!D55</f>
        <v>11.8</v>
      </c>
      <c r="AY62" s="62" t="str">
        <f>IF('[2]M5 FINAL'!E55="","",'[2]M5 FINAL'!E55)</f>
        <v/>
      </c>
      <c r="AZ62" s="54">
        <f t="shared" si="24"/>
        <v>11.8</v>
      </c>
      <c r="BA62" s="56" t="str">
        <f t="shared" si="25"/>
        <v/>
      </c>
      <c r="BB62" s="57">
        <f>'[2]M5 FINAL'!G55</f>
        <v>12.5</v>
      </c>
      <c r="BC62" s="57" t="str">
        <f>IF('[2]M5 FINAL'!H55="","",'[2]M5 FINAL'!H55)</f>
        <v/>
      </c>
      <c r="BD62" s="54">
        <f t="shared" si="26"/>
        <v>12.5</v>
      </c>
      <c r="BE62" s="56" t="str">
        <f t="shared" si="27"/>
        <v/>
      </c>
      <c r="BF62" s="57">
        <f>'[2]M5 FINAL'!J55</f>
        <v>15.5</v>
      </c>
      <c r="BG62" s="57" t="str">
        <f>IF('[2]M5 FINAL'!K55="","",'[2]M5 FINAL'!K55)</f>
        <v/>
      </c>
      <c r="BH62" s="54">
        <f t="shared" si="28"/>
        <v>15.5</v>
      </c>
      <c r="BI62" s="56" t="str">
        <f t="shared" si="29"/>
        <v/>
      </c>
      <c r="BJ62" s="57">
        <f>'[2]M5 FINAL'!M55</f>
        <v>13.289000000000001</v>
      </c>
      <c r="BK62" s="59" t="str">
        <f t="shared" si="30"/>
        <v>V</v>
      </c>
      <c r="BL62" s="63">
        <f>'[2]M6 final'!D58</f>
        <v>14.75</v>
      </c>
      <c r="BM62" s="63" t="str">
        <f>IF('[2]M6 final'!E58="","",'[2]M6 final'!E58)</f>
        <v/>
      </c>
      <c r="BN62" s="56">
        <f t="shared" si="31"/>
        <v>14.75</v>
      </c>
      <c r="BO62" s="56" t="str">
        <f t="shared" si="32"/>
        <v/>
      </c>
      <c r="BP62" s="54">
        <f>'[2]M6 final'!G58</f>
        <v>15</v>
      </c>
      <c r="BQ62" s="54" t="str">
        <f>IF('[2]M6 final'!H58="","",'[2]M6 final'!H58)</f>
        <v/>
      </c>
      <c r="BR62" s="56">
        <f t="shared" si="33"/>
        <v>15</v>
      </c>
      <c r="BS62" s="56" t="str">
        <f t="shared" si="34"/>
        <v/>
      </c>
      <c r="BT62" s="57">
        <f>'[2]M6 final'!J58</f>
        <v>12.5</v>
      </c>
      <c r="BU62" s="57" t="str">
        <f>IF('[2]M6 final'!K58="","",'[2]M6 final'!K58)</f>
        <v/>
      </c>
      <c r="BV62" s="56">
        <f t="shared" si="35"/>
        <v>12.5</v>
      </c>
      <c r="BW62" s="56" t="str">
        <f t="shared" si="36"/>
        <v/>
      </c>
      <c r="BX62" s="56">
        <f>'[2]M6 final'!M58</f>
        <v>14.175000000000001</v>
      </c>
      <c r="BY62" s="59" t="str">
        <f t="shared" si="37"/>
        <v>V</v>
      </c>
      <c r="BZ62" s="57">
        <f>'[2]M7 final'!D59</f>
        <v>11</v>
      </c>
      <c r="CA62" s="57" t="str">
        <f>IF('[2]M7 final'!E59="","",'[2]M7 final'!E59)</f>
        <v/>
      </c>
      <c r="CB62" s="56">
        <f t="shared" si="38"/>
        <v>11</v>
      </c>
      <c r="CC62" s="56" t="str">
        <f t="shared" si="39"/>
        <v/>
      </c>
      <c r="CD62" s="57">
        <f>'[2]M7 final'!G59</f>
        <v>14</v>
      </c>
      <c r="CE62" s="57" t="str">
        <f>IF('[2]M7 final'!H59="","",'[2]M7 final'!H59)</f>
        <v/>
      </c>
      <c r="CF62" s="56">
        <f t="shared" si="40"/>
        <v>14</v>
      </c>
      <c r="CG62" s="56" t="str">
        <f t="shared" si="41"/>
        <v/>
      </c>
      <c r="CH62" s="56">
        <f>'[2]M7 final'!J59</f>
        <v>12.32</v>
      </c>
      <c r="CI62" s="61" t="str">
        <f t="shared" si="42"/>
        <v>V</v>
      </c>
      <c r="CJ62" s="56">
        <f>'[2]M8 Final'!D58</f>
        <v>14.25</v>
      </c>
      <c r="CK62" s="56" t="str">
        <f>IF('[2]M8 Final'!E58="","",'[2]M8 Final'!E58)</f>
        <v/>
      </c>
      <c r="CL62" s="56">
        <f t="shared" si="43"/>
        <v>14.25</v>
      </c>
      <c r="CM62" s="56" t="str">
        <f t="shared" si="44"/>
        <v/>
      </c>
      <c r="CN62" s="57">
        <f>'[2]M8 Final'!G58</f>
        <v>14.75</v>
      </c>
      <c r="CO62" s="56" t="str">
        <f>IF('[2]M8 Final'!H58="","",'[2]M8 Final'!H58)</f>
        <v/>
      </c>
      <c r="CP62" s="56">
        <f t="shared" si="45"/>
        <v>14.75</v>
      </c>
      <c r="CQ62" s="56" t="str">
        <f t="shared" si="46"/>
        <v/>
      </c>
      <c r="CR62" s="56">
        <f>'[2]M8 Final'!J58</f>
        <v>14.5</v>
      </c>
      <c r="CS62" s="61" t="str">
        <f t="shared" si="47"/>
        <v>V</v>
      </c>
      <c r="CT62" s="64">
        <f t="shared" si="48"/>
        <v>13.0926875</v>
      </c>
      <c r="CU62" s="65" t="str">
        <f t="shared" si="49"/>
        <v>Admis(e)</v>
      </c>
      <c r="CV62" s="53" t="str">
        <f t="shared" si="50"/>
        <v xml:space="preserve">EL OUAZZANI </v>
      </c>
      <c r="CW62" s="66"/>
    </row>
    <row r="63" spans="2:101">
      <c r="B63" s="52">
        <v>50</v>
      </c>
      <c r="D63" s="70" t="s">
        <v>147</v>
      </c>
      <c r="E63" s="70" t="s">
        <v>148</v>
      </c>
      <c r="F63" s="54">
        <f>'[2]M1 final'!E61</f>
        <v>12.4</v>
      </c>
      <c r="G63" s="55" t="str">
        <f>IF('[2]M1 final'!F61="","",'[2]M1 final'!F61)</f>
        <v/>
      </c>
      <c r="H63" s="56">
        <f t="shared" si="0"/>
        <v>12.4</v>
      </c>
      <c r="I63" s="56" t="str">
        <f t="shared" si="1"/>
        <v/>
      </c>
      <c r="J63" s="57">
        <f>'[2]M1 final'!H61</f>
        <v>13</v>
      </c>
      <c r="K63" s="55" t="str">
        <f>IF('[2]M1 final'!I61="","",'[2]M1 final'!I61)</f>
        <v/>
      </c>
      <c r="L63" s="56">
        <f t="shared" si="2"/>
        <v>13</v>
      </c>
      <c r="M63" s="56" t="str">
        <f t="shared" si="3"/>
        <v/>
      </c>
      <c r="N63" s="57">
        <f>'[2]M1 final'!K61</f>
        <v>12</v>
      </c>
      <c r="O63" s="57" t="str">
        <f>IF('[2]M1 final'!L61="","",'[2]M1 final'!L61)</f>
        <v/>
      </c>
      <c r="P63" s="56">
        <f t="shared" si="4"/>
        <v>12</v>
      </c>
      <c r="Q63" s="56" t="str">
        <f t="shared" si="5"/>
        <v/>
      </c>
      <c r="R63" s="58">
        <f>'[2]M1 final'!N61</f>
        <v>12.525</v>
      </c>
      <c r="S63" s="59" t="str">
        <f t="shared" si="51"/>
        <v>V</v>
      </c>
      <c r="T63" s="57">
        <f>'[2]M2 final'!E60</f>
        <v>13.25</v>
      </c>
      <c r="U63" s="60" t="str">
        <f>IF('[2]M2 final'!F60="","",'[2]M2 final'!F60)</f>
        <v/>
      </c>
      <c r="V63" s="56">
        <f t="shared" si="7"/>
        <v>13.25</v>
      </c>
      <c r="W63" s="56" t="str">
        <f t="shared" si="8"/>
        <v/>
      </c>
      <c r="X63" s="56">
        <f>'[2]M2 final'!H60</f>
        <v>2</v>
      </c>
      <c r="Y63" s="60">
        <f>IF('[2]M2 final'!I60="","",'[2]M2 final'!I60)</f>
        <v>4.5</v>
      </c>
      <c r="Z63" s="56">
        <f t="shared" si="9"/>
        <v>4.5</v>
      </c>
      <c r="AA63" s="56" t="str">
        <f t="shared" si="10"/>
        <v>AR</v>
      </c>
      <c r="AB63" s="56">
        <f t="shared" si="11"/>
        <v>9.4</v>
      </c>
      <c r="AC63" s="61" t="str">
        <f t="shared" si="12"/>
        <v>NV</v>
      </c>
      <c r="AD63" s="54">
        <f>'[2]M3  final'!E60</f>
        <v>3</v>
      </c>
      <c r="AE63" s="54">
        <f>IF('[2]M3  final'!F60="","",'[2]M3  final'!F60)</f>
        <v>11.75</v>
      </c>
      <c r="AF63" s="56">
        <f t="shared" si="13"/>
        <v>11.75</v>
      </c>
      <c r="AG63" s="56" t="str">
        <f t="shared" si="14"/>
        <v/>
      </c>
      <c r="AH63" s="57">
        <f>'[2]M3  final'!H60</f>
        <v>16</v>
      </c>
      <c r="AI63" s="54" t="str">
        <f>IF('[2]M3  final'!I60="","",'[2]M3  final'!I60)</f>
        <v/>
      </c>
      <c r="AJ63" s="56">
        <f t="shared" si="15"/>
        <v>16</v>
      </c>
      <c r="AK63" s="56" t="str">
        <f t="shared" si="16"/>
        <v/>
      </c>
      <c r="AL63" s="56">
        <f t="shared" si="17"/>
        <v>13.875</v>
      </c>
      <c r="AM63" s="61" t="str">
        <f t="shared" si="18"/>
        <v>VAR</v>
      </c>
      <c r="AN63" s="54">
        <f>'[2]M4 final'!E60</f>
        <v>13.5</v>
      </c>
      <c r="AO63" s="54" t="str">
        <f>IF('[2]M4 final'!F60="","",'[2]M4 final'!F60)</f>
        <v/>
      </c>
      <c r="AP63" s="56">
        <f t="shared" si="19"/>
        <v>13.5</v>
      </c>
      <c r="AQ63" s="56" t="str">
        <f t="shared" si="20"/>
        <v/>
      </c>
      <c r="AR63" s="57">
        <f>'[2]M4 final'!H60</f>
        <v>7.5</v>
      </c>
      <c r="AS63" s="57">
        <f>IF('[2]M4 final'!I60="","",'[2]M4 final'!I60)</f>
        <v>12</v>
      </c>
      <c r="AT63" s="56">
        <f t="shared" si="21"/>
        <v>12</v>
      </c>
      <c r="AU63" s="56" t="str">
        <f t="shared" si="22"/>
        <v/>
      </c>
      <c r="AV63" s="56">
        <f>'[2]M4 final'!K60</f>
        <v>12.84</v>
      </c>
      <c r="AW63" s="61" t="str">
        <f t="shared" si="23"/>
        <v>VAR</v>
      </c>
      <c r="AX63" s="54">
        <f>'[2]M5 FINAL'!D56</f>
        <v>13.4</v>
      </c>
      <c r="AY63" s="62" t="str">
        <f>IF('[2]M5 FINAL'!E56="","",'[2]M5 FINAL'!E56)</f>
        <v/>
      </c>
      <c r="AZ63" s="54">
        <f t="shared" si="24"/>
        <v>13.4</v>
      </c>
      <c r="BA63" s="56" t="str">
        <f t="shared" si="25"/>
        <v/>
      </c>
      <c r="BB63" s="57">
        <f>'[2]M5 FINAL'!G56</f>
        <v>12</v>
      </c>
      <c r="BC63" s="57" t="str">
        <f>IF('[2]M5 FINAL'!H56="","",'[2]M5 FINAL'!H56)</f>
        <v/>
      </c>
      <c r="BD63" s="54">
        <f t="shared" si="26"/>
        <v>12</v>
      </c>
      <c r="BE63" s="56" t="str">
        <f t="shared" si="27"/>
        <v/>
      </c>
      <c r="BF63" s="57">
        <f>'[2]M5 FINAL'!J56</f>
        <v>12</v>
      </c>
      <c r="BG63" s="57" t="str">
        <f>IF('[2]M5 FINAL'!K56="","",'[2]M5 FINAL'!K56)</f>
        <v/>
      </c>
      <c r="BH63" s="54">
        <f t="shared" si="28"/>
        <v>12</v>
      </c>
      <c r="BI63" s="56" t="str">
        <f t="shared" si="29"/>
        <v/>
      </c>
      <c r="BJ63" s="57">
        <f>'[2]M5 FINAL'!M56</f>
        <v>12.462000000000002</v>
      </c>
      <c r="BK63" s="59" t="str">
        <f t="shared" si="30"/>
        <v>V</v>
      </c>
      <c r="BL63" s="63">
        <f>'[2]M6 final'!D59</f>
        <v>13</v>
      </c>
      <c r="BM63" s="63" t="str">
        <f>IF('[2]M6 final'!E59="","",'[2]M6 final'!E59)</f>
        <v/>
      </c>
      <c r="BN63" s="56">
        <f t="shared" si="31"/>
        <v>13</v>
      </c>
      <c r="BO63" s="56" t="str">
        <f t="shared" si="32"/>
        <v/>
      </c>
      <c r="BP63" s="54">
        <f>'[2]M6 final'!G59</f>
        <v>11.25</v>
      </c>
      <c r="BQ63" s="54" t="str">
        <f>IF('[2]M6 final'!H59="","",'[2]M6 final'!H59)</f>
        <v/>
      </c>
      <c r="BR63" s="56">
        <f t="shared" si="33"/>
        <v>11.25</v>
      </c>
      <c r="BS63" s="56" t="str">
        <f t="shared" si="34"/>
        <v/>
      </c>
      <c r="BT63" s="57">
        <f>'[2]M6 final'!J59</f>
        <v>13.5</v>
      </c>
      <c r="BU63" s="57" t="str">
        <f>IF('[2]M6 final'!K59="","",'[2]M6 final'!K59)</f>
        <v/>
      </c>
      <c r="BV63" s="56">
        <f t="shared" si="35"/>
        <v>13.5</v>
      </c>
      <c r="BW63" s="56" t="str">
        <f t="shared" si="36"/>
        <v/>
      </c>
      <c r="BX63" s="56">
        <f>'[2]M6 final'!M59</f>
        <v>12.45</v>
      </c>
      <c r="BY63" s="59" t="str">
        <f t="shared" si="37"/>
        <v>V</v>
      </c>
      <c r="BZ63" s="57">
        <f>'[2]M7 final'!D60</f>
        <v>7</v>
      </c>
      <c r="CA63" s="57">
        <f>IF('[2]M7 final'!E60="","",'[2]M7 final'!E60)</f>
        <v>12</v>
      </c>
      <c r="CB63" s="56">
        <f t="shared" si="38"/>
        <v>12</v>
      </c>
      <c r="CC63" s="56" t="str">
        <f t="shared" si="39"/>
        <v/>
      </c>
      <c r="CD63" s="57">
        <f>'[2]M7 final'!G60</f>
        <v>5.5</v>
      </c>
      <c r="CE63" s="57">
        <f>IF('[2]M7 final'!H60="","",'[2]M7 final'!H60)</f>
        <v>12</v>
      </c>
      <c r="CF63" s="56">
        <f t="shared" si="40"/>
        <v>12</v>
      </c>
      <c r="CG63" s="56" t="str">
        <f t="shared" si="41"/>
        <v/>
      </c>
      <c r="CH63" s="56">
        <f>'[2]M7 final'!J60</f>
        <v>12</v>
      </c>
      <c r="CI63" s="61" t="str">
        <f t="shared" si="42"/>
        <v>VAR</v>
      </c>
      <c r="CJ63" s="56">
        <f>'[2]M8 Final'!D59</f>
        <v>15</v>
      </c>
      <c r="CK63" s="56" t="str">
        <f>IF('[2]M8 Final'!E59="","",'[2]M8 Final'!E59)</f>
        <v/>
      </c>
      <c r="CL63" s="56">
        <f t="shared" si="43"/>
        <v>15</v>
      </c>
      <c r="CM63" s="56" t="str">
        <f t="shared" si="44"/>
        <v/>
      </c>
      <c r="CN63" s="57">
        <f>'[2]M8 Final'!G59</f>
        <v>14.375</v>
      </c>
      <c r="CO63" s="56" t="str">
        <f>IF('[2]M8 Final'!H59="","",'[2]M8 Final'!H59)</f>
        <v/>
      </c>
      <c r="CP63" s="56">
        <f t="shared" si="45"/>
        <v>14.375</v>
      </c>
      <c r="CQ63" s="56" t="str">
        <f t="shared" si="46"/>
        <v/>
      </c>
      <c r="CR63" s="56">
        <f>'[2]M8 Final'!J59</f>
        <v>14.6875</v>
      </c>
      <c r="CS63" s="61" t="str">
        <f t="shared" si="47"/>
        <v>V</v>
      </c>
      <c r="CT63" s="64">
        <f t="shared" si="48"/>
        <v>12.529937500000001</v>
      </c>
      <c r="CU63" s="65" t="str">
        <f t="shared" si="49"/>
        <v/>
      </c>
      <c r="CV63" s="53" t="str">
        <f t="shared" si="50"/>
        <v xml:space="preserve">EL-ATOUNI          </v>
      </c>
      <c r="CW63" s="66"/>
    </row>
    <row r="64" spans="2:101" s="68" customFormat="1">
      <c r="B64" s="52">
        <v>51</v>
      </c>
      <c r="D64" s="70" t="s">
        <v>149</v>
      </c>
      <c r="E64" s="70" t="s">
        <v>150</v>
      </c>
      <c r="F64" s="54">
        <f>'[2]M1 final'!E62</f>
        <v>10.399999999999999</v>
      </c>
      <c r="G64" s="55" t="str">
        <f>IF('[2]M1 final'!F62="","",'[2]M1 final'!F62)</f>
        <v/>
      </c>
      <c r="H64" s="56">
        <f t="shared" si="0"/>
        <v>10.399999999999999</v>
      </c>
      <c r="I64" s="56" t="str">
        <f t="shared" si="1"/>
        <v/>
      </c>
      <c r="J64" s="57">
        <f>'[2]M1 final'!H62</f>
        <v>12</v>
      </c>
      <c r="K64" s="55" t="str">
        <f>IF('[2]M1 final'!I62="","",'[2]M1 final'!I62)</f>
        <v/>
      </c>
      <c r="L64" s="56">
        <f t="shared" si="2"/>
        <v>12</v>
      </c>
      <c r="M64" s="56" t="str">
        <f t="shared" si="3"/>
        <v/>
      </c>
      <c r="N64" s="57">
        <f>'[2]M1 final'!K62</f>
        <v>17.25</v>
      </c>
      <c r="O64" s="57" t="str">
        <f>IF('[2]M1 final'!L62="","",'[2]M1 final'!L62)</f>
        <v/>
      </c>
      <c r="P64" s="56">
        <f t="shared" si="4"/>
        <v>17.25</v>
      </c>
      <c r="Q64" s="56" t="str">
        <f t="shared" si="5"/>
        <v/>
      </c>
      <c r="R64" s="58">
        <f>'[2]M1 final'!N62</f>
        <v>12.712499999999999</v>
      </c>
      <c r="S64" s="59" t="str">
        <f t="shared" si="51"/>
        <v>V</v>
      </c>
      <c r="T64" s="57">
        <f>'[2]M2 final'!E61</f>
        <v>15</v>
      </c>
      <c r="U64" s="60" t="str">
        <f>IF('[2]M2 final'!F61="","",'[2]M2 final'!F61)</f>
        <v/>
      </c>
      <c r="V64" s="56">
        <f t="shared" si="7"/>
        <v>15</v>
      </c>
      <c r="W64" s="56" t="str">
        <f t="shared" si="8"/>
        <v/>
      </c>
      <c r="X64" s="56">
        <f>'[2]M2 final'!H61</f>
        <v>11</v>
      </c>
      <c r="Y64" s="60" t="str">
        <f>IF('[2]M2 final'!I61="","",'[2]M2 final'!I61)</f>
        <v/>
      </c>
      <c r="Z64" s="56">
        <f t="shared" si="9"/>
        <v>11</v>
      </c>
      <c r="AA64" s="56" t="str">
        <f t="shared" si="10"/>
        <v/>
      </c>
      <c r="AB64" s="56">
        <f t="shared" si="11"/>
        <v>13.24</v>
      </c>
      <c r="AC64" s="61" t="str">
        <f t="shared" si="12"/>
        <v>V</v>
      </c>
      <c r="AD64" s="54">
        <f>'[2]M3  final'!E61</f>
        <v>10.75</v>
      </c>
      <c r="AE64" s="54" t="str">
        <f>IF('[2]M3  final'!F61="","",'[2]M3  final'!F61)</f>
        <v/>
      </c>
      <c r="AF64" s="56">
        <f t="shared" si="13"/>
        <v>10.75</v>
      </c>
      <c r="AG64" s="56" t="str">
        <f t="shared" si="14"/>
        <v/>
      </c>
      <c r="AH64" s="57">
        <f>'[2]M3  final'!H61</f>
        <v>14</v>
      </c>
      <c r="AI64" s="54" t="str">
        <f>IF('[2]M3  final'!I61="","",'[2]M3  final'!I61)</f>
        <v/>
      </c>
      <c r="AJ64" s="56">
        <f t="shared" si="15"/>
        <v>14</v>
      </c>
      <c r="AK64" s="56" t="str">
        <f t="shared" si="16"/>
        <v/>
      </c>
      <c r="AL64" s="56">
        <f t="shared" si="17"/>
        <v>12.375</v>
      </c>
      <c r="AM64" s="61" t="str">
        <f t="shared" si="18"/>
        <v>V</v>
      </c>
      <c r="AN64" s="54">
        <f>'[2]M4 final'!E61</f>
        <v>16.5</v>
      </c>
      <c r="AO64" s="54" t="str">
        <f>IF('[2]M4 final'!F61="","",'[2]M4 final'!F61)</f>
        <v/>
      </c>
      <c r="AP64" s="56">
        <f t="shared" si="19"/>
        <v>16.5</v>
      </c>
      <c r="AQ64" s="56" t="str">
        <f t="shared" si="20"/>
        <v/>
      </c>
      <c r="AR64" s="57">
        <f>'[2]M4 final'!H61</f>
        <v>15.25</v>
      </c>
      <c r="AS64" s="57" t="str">
        <f>IF('[2]M4 final'!I61="","",'[2]M4 final'!I61)</f>
        <v/>
      </c>
      <c r="AT64" s="56">
        <f t="shared" si="21"/>
        <v>15.25</v>
      </c>
      <c r="AU64" s="56" t="str">
        <f t="shared" si="22"/>
        <v/>
      </c>
      <c r="AV64" s="56">
        <f>'[2]M4 final'!K61</f>
        <v>15.95</v>
      </c>
      <c r="AW64" s="61" t="str">
        <f t="shared" si="23"/>
        <v>V</v>
      </c>
      <c r="AX64" s="54">
        <f>'[2]M5 FINAL'!D57</f>
        <v>9.1999999999999993</v>
      </c>
      <c r="AY64" s="62" t="str">
        <f>IF('[2]M5 FINAL'!E57="","",'[2]M5 FINAL'!E57)</f>
        <v/>
      </c>
      <c r="AZ64" s="54">
        <f t="shared" si="24"/>
        <v>9.1999999999999993</v>
      </c>
      <c r="BA64" s="56" t="str">
        <f t="shared" si="25"/>
        <v/>
      </c>
      <c r="BB64" s="57">
        <f>'[2]M5 FINAL'!G57</f>
        <v>12.5</v>
      </c>
      <c r="BC64" s="57" t="str">
        <f>IF('[2]M5 FINAL'!H57="","",'[2]M5 FINAL'!H57)</f>
        <v/>
      </c>
      <c r="BD64" s="54">
        <f t="shared" si="26"/>
        <v>12.5</v>
      </c>
      <c r="BE64" s="56" t="str">
        <f t="shared" si="27"/>
        <v/>
      </c>
      <c r="BF64" s="57">
        <f>'[2]M5 FINAL'!J57</f>
        <v>15.5</v>
      </c>
      <c r="BG64" s="57" t="str">
        <f>IF('[2]M5 FINAL'!K57="","",'[2]M5 FINAL'!K57)</f>
        <v/>
      </c>
      <c r="BH64" s="54">
        <f t="shared" si="28"/>
        <v>15.5</v>
      </c>
      <c r="BI64" s="56" t="str">
        <f t="shared" si="29"/>
        <v/>
      </c>
      <c r="BJ64" s="57">
        <f>'[2]M5 FINAL'!M57</f>
        <v>12.431000000000001</v>
      </c>
      <c r="BK64" s="59" t="str">
        <f t="shared" si="30"/>
        <v>V</v>
      </c>
      <c r="BL64" s="63">
        <f>'[2]M6 final'!D60</f>
        <v>13</v>
      </c>
      <c r="BM64" s="63" t="str">
        <f>IF('[2]M6 final'!E60="","",'[2]M6 final'!E60)</f>
        <v/>
      </c>
      <c r="BN64" s="56">
        <f t="shared" si="31"/>
        <v>13</v>
      </c>
      <c r="BO64" s="56" t="str">
        <f t="shared" si="32"/>
        <v/>
      </c>
      <c r="BP64" s="54">
        <f>'[2]M6 final'!G60</f>
        <v>16</v>
      </c>
      <c r="BQ64" s="54" t="str">
        <f>IF('[2]M6 final'!H60="","",'[2]M6 final'!H60)</f>
        <v/>
      </c>
      <c r="BR64" s="56">
        <f t="shared" si="33"/>
        <v>16</v>
      </c>
      <c r="BS64" s="56" t="str">
        <f t="shared" si="34"/>
        <v/>
      </c>
      <c r="BT64" s="57">
        <f>'[2]M6 final'!J60</f>
        <v>13</v>
      </c>
      <c r="BU64" s="57" t="str">
        <f>IF('[2]M6 final'!K60="","",'[2]M6 final'!K60)</f>
        <v/>
      </c>
      <c r="BV64" s="56">
        <f t="shared" si="35"/>
        <v>13</v>
      </c>
      <c r="BW64" s="56" t="str">
        <f t="shared" si="36"/>
        <v/>
      </c>
      <c r="BX64" s="56">
        <f>'[2]M6 final'!M60</f>
        <v>14.200000000000001</v>
      </c>
      <c r="BY64" s="59" t="str">
        <f t="shared" si="37"/>
        <v>V</v>
      </c>
      <c r="BZ64" s="57">
        <f>'[2]M7 final'!D61</f>
        <v>9.5</v>
      </c>
      <c r="CA64" s="57" t="str">
        <f>IF('[2]M7 final'!E61="","",'[2]M7 final'!E61)</f>
        <v/>
      </c>
      <c r="CB64" s="56">
        <f t="shared" si="38"/>
        <v>9.5</v>
      </c>
      <c r="CC64" s="56" t="str">
        <f t="shared" si="39"/>
        <v/>
      </c>
      <c r="CD64" s="57">
        <f>'[2]M7 final'!G61</f>
        <v>16</v>
      </c>
      <c r="CE64" s="57" t="str">
        <f>IF('[2]M7 final'!H61="","",'[2]M7 final'!H61)</f>
        <v/>
      </c>
      <c r="CF64" s="56">
        <f t="shared" si="40"/>
        <v>16</v>
      </c>
      <c r="CG64" s="56" t="str">
        <f t="shared" si="41"/>
        <v/>
      </c>
      <c r="CH64" s="56">
        <f>'[2]M7 final'!J61</f>
        <v>12.36</v>
      </c>
      <c r="CI64" s="61" t="str">
        <f t="shared" si="42"/>
        <v>V</v>
      </c>
      <c r="CJ64" s="56">
        <f>'[2]M8 Final'!D60</f>
        <v>16</v>
      </c>
      <c r="CK64" s="56" t="str">
        <f>IF('[2]M8 Final'!E60="","",'[2]M8 Final'!E60)</f>
        <v/>
      </c>
      <c r="CL64" s="56">
        <f t="shared" si="43"/>
        <v>16</v>
      </c>
      <c r="CM64" s="56" t="str">
        <f t="shared" si="44"/>
        <v/>
      </c>
      <c r="CN64" s="57">
        <f>'[2]M8 Final'!G60</f>
        <v>13.875</v>
      </c>
      <c r="CO64" s="56" t="str">
        <f>IF('[2]M8 Final'!H60="","",'[2]M8 Final'!H60)</f>
        <v/>
      </c>
      <c r="CP64" s="56">
        <f t="shared" si="45"/>
        <v>13.875</v>
      </c>
      <c r="CQ64" s="56" t="str">
        <f t="shared" si="46"/>
        <v/>
      </c>
      <c r="CR64" s="56">
        <f>'[2]M8 Final'!J60</f>
        <v>14.9375</v>
      </c>
      <c r="CS64" s="61" t="str">
        <f t="shared" si="47"/>
        <v>V</v>
      </c>
      <c r="CT64" s="64">
        <f t="shared" si="48"/>
        <v>13.52575</v>
      </c>
      <c r="CU64" s="65" t="str">
        <f t="shared" si="49"/>
        <v>Admis(e)</v>
      </c>
      <c r="CV64" s="53" t="str">
        <f t="shared" si="50"/>
        <v xml:space="preserve">ELGULADI </v>
      </c>
      <c r="CW64" s="66"/>
    </row>
    <row r="65" spans="2:101">
      <c r="B65" s="52">
        <v>52</v>
      </c>
      <c r="D65" s="70" t="s">
        <v>151</v>
      </c>
      <c r="E65" s="70" t="s">
        <v>152</v>
      </c>
      <c r="F65" s="54">
        <f>'[2]M1 final'!E63</f>
        <v>9.8000000000000007</v>
      </c>
      <c r="G65" s="55" t="str">
        <f>IF('[2]M1 final'!F63="","",'[2]M1 final'!F63)</f>
        <v/>
      </c>
      <c r="H65" s="56">
        <f t="shared" si="0"/>
        <v>9.8000000000000007</v>
      </c>
      <c r="I65" s="56" t="str">
        <f t="shared" si="1"/>
        <v/>
      </c>
      <c r="J65" s="57">
        <f>'[2]M1 final'!H63</f>
        <v>15</v>
      </c>
      <c r="K65" s="55" t="str">
        <f>IF('[2]M1 final'!I63="","",'[2]M1 final'!I63)</f>
        <v/>
      </c>
      <c r="L65" s="56">
        <f t="shared" si="2"/>
        <v>15</v>
      </c>
      <c r="M65" s="56" t="str">
        <f t="shared" si="3"/>
        <v/>
      </c>
      <c r="N65" s="57">
        <f>'[2]M1 final'!K63</f>
        <v>15</v>
      </c>
      <c r="O65" s="57" t="str">
        <f>IF('[2]M1 final'!L63="","",'[2]M1 final'!L63)</f>
        <v/>
      </c>
      <c r="P65" s="56">
        <f t="shared" si="4"/>
        <v>15</v>
      </c>
      <c r="Q65" s="56" t="str">
        <f t="shared" si="5"/>
        <v/>
      </c>
      <c r="R65" s="58">
        <f>'[2]M1 final'!N63</f>
        <v>13.05</v>
      </c>
      <c r="S65" s="59" t="str">
        <f t="shared" si="51"/>
        <v>V</v>
      </c>
      <c r="T65" s="57">
        <f>'[2]M2 final'!E62</f>
        <v>15.5</v>
      </c>
      <c r="U65" s="60" t="str">
        <f>IF('[2]M2 final'!F62="","",'[2]M2 final'!F62)</f>
        <v/>
      </c>
      <c r="V65" s="56">
        <f t="shared" si="7"/>
        <v>15.5</v>
      </c>
      <c r="W65" s="56" t="str">
        <f t="shared" si="8"/>
        <v/>
      </c>
      <c r="X65" s="56">
        <f>'[2]M2 final'!H62</f>
        <v>14.25</v>
      </c>
      <c r="Y65" s="60" t="str">
        <f>IF('[2]M2 final'!I62="","",'[2]M2 final'!I62)</f>
        <v/>
      </c>
      <c r="Z65" s="56">
        <f t="shared" si="9"/>
        <v>14.25</v>
      </c>
      <c r="AA65" s="56" t="str">
        <f t="shared" si="10"/>
        <v/>
      </c>
      <c r="AB65" s="56">
        <f t="shared" si="11"/>
        <v>14.950000000000003</v>
      </c>
      <c r="AC65" s="61" t="str">
        <f t="shared" si="12"/>
        <v>V</v>
      </c>
      <c r="AD65" s="54">
        <f>'[2]M3  final'!E62</f>
        <v>16.5</v>
      </c>
      <c r="AE65" s="54" t="str">
        <f>IF('[2]M3  final'!F62="","",'[2]M3  final'!F62)</f>
        <v/>
      </c>
      <c r="AF65" s="56">
        <f t="shared" si="13"/>
        <v>16.5</v>
      </c>
      <c r="AG65" s="56" t="str">
        <f t="shared" si="14"/>
        <v/>
      </c>
      <c r="AH65" s="57">
        <f>'[2]M3  final'!H62</f>
        <v>14</v>
      </c>
      <c r="AI65" s="54" t="str">
        <f>IF('[2]M3  final'!I62="","",'[2]M3  final'!I62)</f>
        <v/>
      </c>
      <c r="AJ65" s="56">
        <f t="shared" si="15"/>
        <v>14</v>
      </c>
      <c r="AK65" s="56" t="str">
        <f t="shared" si="16"/>
        <v/>
      </c>
      <c r="AL65" s="56">
        <f t="shared" si="17"/>
        <v>15.25</v>
      </c>
      <c r="AM65" s="61" t="str">
        <f t="shared" si="18"/>
        <v>V</v>
      </c>
      <c r="AN65" s="54">
        <f>'[2]M4 final'!E62</f>
        <v>19.125</v>
      </c>
      <c r="AO65" s="54" t="str">
        <f>IF('[2]M4 final'!F62="","",'[2]M4 final'!F62)</f>
        <v/>
      </c>
      <c r="AP65" s="56">
        <f t="shared" si="19"/>
        <v>19.125</v>
      </c>
      <c r="AQ65" s="56" t="str">
        <f t="shared" si="20"/>
        <v/>
      </c>
      <c r="AR65" s="57">
        <f>'[2]M4 final'!H62</f>
        <v>19</v>
      </c>
      <c r="AS65" s="57" t="str">
        <f>IF('[2]M4 final'!I62="","",'[2]M4 final'!I62)</f>
        <v/>
      </c>
      <c r="AT65" s="56">
        <f t="shared" si="21"/>
        <v>19</v>
      </c>
      <c r="AU65" s="56" t="str">
        <f t="shared" si="22"/>
        <v/>
      </c>
      <c r="AV65" s="56">
        <f>'[2]M4 final'!K62</f>
        <v>19.07</v>
      </c>
      <c r="AW65" s="61" t="str">
        <f t="shared" si="23"/>
        <v>V</v>
      </c>
      <c r="AX65" s="54">
        <f>'[2]M5 FINAL'!D58</f>
        <v>10.199999999999999</v>
      </c>
      <c r="AY65" s="62" t="str">
        <f>IF('[2]M5 FINAL'!E58="","",'[2]M5 FINAL'!E58)</f>
        <v/>
      </c>
      <c r="AZ65" s="54">
        <f t="shared" si="24"/>
        <v>10.199999999999999</v>
      </c>
      <c r="BA65" s="56" t="str">
        <f t="shared" si="25"/>
        <v/>
      </c>
      <c r="BB65" s="57">
        <f>'[2]M5 FINAL'!G58</f>
        <v>12</v>
      </c>
      <c r="BC65" s="57" t="str">
        <f>IF('[2]M5 FINAL'!H58="","",'[2]M5 FINAL'!H58)</f>
        <v/>
      </c>
      <c r="BD65" s="54">
        <f t="shared" si="26"/>
        <v>12</v>
      </c>
      <c r="BE65" s="56" t="str">
        <f t="shared" si="27"/>
        <v/>
      </c>
      <c r="BF65" s="57">
        <f>'[2]M5 FINAL'!J58</f>
        <v>16</v>
      </c>
      <c r="BG65" s="57" t="str">
        <f>IF('[2]M5 FINAL'!K58="","",'[2]M5 FINAL'!K58)</f>
        <v/>
      </c>
      <c r="BH65" s="54">
        <f t="shared" si="28"/>
        <v>16</v>
      </c>
      <c r="BI65" s="56" t="str">
        <f t="shared" si="29"/>
        <v/>
      </c>
      <c r="BJ65" s="57">
        <f>'[2]M5 FINAL'!M58</f>
        <v>12.766000000000002</v>
      </c>
      <c r="BK65" s="59" t="str">
        <f t="shared" si="30"/>
        <v>V</v>
      </c>
      <c r="BL65" s="63">
        <f>'[2]M6 final'!D61</f>
        <v>14.75</v>
      </c>
      <c r="BM65" s="63" t="str">
        <f>IF('[2]M6 final'!E61="","",'[2]M6 final'!E61)</f>
        <v/>
      </c>
      <c r="BN65" s="56">
        <f t="shared" si="31"/>
        <v>14.75</v>
      </c>
      <c r="BO65" s="56" t="str">
        <f t="shared" si="32"/>
        <v/>
      </c>
      <c r="BP65" s="54">
        <f>'[2]M6 final'!G61</f>
        <v>15.5</v>
      </c>
      <c r="BQ65" s="54" t="str">
        <f>IF('[2]M6 final'!H61="","",'[2]M6 final'!H61)</f>
        <v/>
      </c>
      <c r="BR65" s="56">
        <f t="shared" si="33"/>
        <v>15.5</v>
      </c>
      <c r="BS65" s="56" t="str">
        <f t="shared" si="34"/>
        <v/>
      </c>
      <c r="BT65" s="57">
        <f>'[2]M6 final'!J61</f>
        <v>11.5</v>
      </c>
      <c r="BU65" s="57" t="str">
        <f>IF('[2]M6 final'!K61="","",'[2]M6 final'!K61)</f>
        <v/>
      </c>
      <c r="BV65" s="56">
        <f t="shared" si="35"/>
        <v>11.5</v>
      </c>
      <c r="BW65" s="56" t="str">
        <f t="shared" si="36"/>
        <v/>
      </c>
      <c r="BX65" s="56">
        <f>'[2]M6 final'!M61</f>
        <v>14.074999999999999</v>
      </c>
      <c r="BY65" s="59" t="str">
        <f t="shared" si="37"/>
        <v>V</v>
      </c>
      <c r="BZ65" s="57">
        <f>'[2]M7 final'!D62</f>
        <v>15.5</v>
      </c>
      <c r="CA65" s="57" t="str">
        <f>IF('[2]M7 final'!E62="","",'[2]M7 final'!E62)</f>
        <v/>
      </c>
      <c r="CB65" s="56">
        <f t="shared" si="38"/>
        <v>15.5</v>
      </c>
      <c r="CC65" s="56" t="str">
        <f t="shared" si="39"/>
        <v/>
      </c>
      <c r="CD65" s="57">
        <f>'[2]M7 final'!G62</f>
        <v>13.5</v>
      </c>
      <c r="CE65" s="57" t="str">
        <f>IF('[2]M7 final'!H62="","",'[2]M7 final'!H62)</f>
        <v/>
      </c>
      <c r="CF65" s="56">
        <f t="shared" si="40"/>
        <v>13.5</v>
      </c>
      <c r="CG65" s="56" t="str">
        <f t="shared" si="41"/>
        <v/>
      </c>
      <c r="CH65" s="56">
        <f>'[2]M7 final'!J62</f>
        <v>14.620000000000001</v>
      </c>
      <c r="CI65" s="61" t="str">
        <f t="shared" si="42"/>
        <v>V</v>
      </c>
      <c r="CJ65" s="56">
        <f>'[2]M8 Final'!D61</f>
        <v>17.5</v>
      </c>
      <c r="CK65" s="56" t="str">
        <f>IF('[2]M8 Final'!E61="","",'[2]M8 Final'!E61)</f>
        <v/>
      </c>
      <c r="CL65" s="56">
        <f t="shared" si="43"/>
        <v>17.5</v>
      </c>
      <c r="CM65" s="56" t="str">
        <f t="shared" si="44"/>
        <v/>
      </c>
      <c r="CN65" s="57">
        <f>'[2]M8 Final'!G61</f>
        <v>15.375</v>
      </c>
      <c r="CO65" s="56" t="str">
        <f>IF('[2]M8 Final'!H61="","",'[2]M8 Final'!H61)</f>
        <v/>
      </c>
      <c r="CP65" s="56">
        <f t="shared" si="45"/>
        <v>15.375</v>
      </c>
      <c r="CQ65" s="56" t="str">
        <f t="shared" si="46"/>
        <v/>
      </c>
      <c r="CR65" s="56">
        <f>'[2]M8 Final'!J61</f>
        <v>16.4375</v>
      </c>
      <c r="CS65" s="61" t="str">
        <f t="shared" si="47"/>
        <v>V</v>
      </c>
      <c r="CT65" s="64">
        <f t="shared" si="48"/>
        <v>15.027312500000001</v>
      </c>
      <c r="CU65" s="65" t="str">
        <f t="shared" si="49"/>
        <v>Admis(e)</v>
      </c>
      <c r="CV65" s="53" t="str">
        <f t="shared" si="50"/>
        <v xml:space="preserve">ELHAJJI </v>
      </c>
      <c r="CW65" s="66"/>
    </row>
    <row r="66" spans="2:101">
      <c r="B66" s="52">
        <v>53</v>
      </c>
      <c r="D66" s="70" t="s">
        <v>153</v>
      </c>
      <c r="E66" s="70" t="s">
        <v>154</v>
      </c>
      <c r="F66" s="54">
        <f>'[2]M1 final'!E64</f>
        <v>10.799999999999999</v>
      </c>
      <c r="G66" s="55" t="str">
        <f>IF('[2]M1 final'!F64="","",'[2]M1 final'!F64)</f>
        <v/>
      </c>
      <c r="H66" s="56">
        <f t="shared" si="0"/>
        <v>10.799999999999999</v>
      </c>
      <c r="I66" s="56" t="str">
        <f t="shared" si="1"/>
        <v/>
      </c>
      <c r="J66" s="57">
        <f>'[2]M1 final'!H64</f>
        <v>12.5</v>
      </c>
      <c r="K66" s="55" t="str">
        <f>IF('[2]M1 final'!I64="","",'[2]M1 final'!I64)</f>
        <v/>
      </c>
      <c r="L66" s="56">
        <f t="shared" si="2"/>
        <v>12.5</v>
      </c>
      <c r="M66" s="56" t="str">
        <f t="shared" si="3"/>
        <v/>
      </c>
      <c r="N66" s="57">
        <f>'[2]M1 final'!K64</f>
        <v>14.25</v>
      </c>
      <c r="O66" s="57" t="str">
        <f>IF('[2]M1 final'!L64="","",'[2]M1 final'!L64)</f>
        <v/>
      </c>
      <c r="P66" s="56">
        <f t="shared" si="4"/>
        <v>14.25</v>
      </c>
      <c r="Q66" s="56" t="str">
        <f t="shared" si="5"/>
        <v/>
      </c>
      <c r="R66" s="58">
        <f>'[2]M1 final'!N64</f>
        <v>12.3</v>
      </c>
      <c r="S66" s="59" t="str">
        <f t="shared" si="51"/>
        <v>V</v>
      </c>
      <c r="T66" s="57">
        <f>'[2]M2 final'!E63</f>
        <v>13.25</v>
      </c>
      <c r="U66" s="60" t="str">
        <f>IF('[2]M2 final'!F63="","",'[2]M2 final'!F63)</f>
        <v/>
      </c>
      <c r="V66" s="56">
        <f t="shared" si="7"/>
        <v>13.25</v>
      </c>
      <c r="W66" s="56" t="str">
        <f t="shared" si="8"/>
        <v/>
      </c>
      <c r="X66" s="56">
        <f>'[2]M2 final'!H63</f>
        <v>6.75</v>
      </c>
      <c r="Y66" s="60">
        <f>IF('[2]M2 final'!I63="","",'[2]M2 final'!I63)</f>
        <v>8.5</v>
      </c>
      <c r="Z66" s="56">
        <f t="shared" si="9"/>
        <v>8.5</v>
      </c>
      <c r="AA66" s="56" t="str">
        <f t="shared" si="10"/>
        <v/>
      </c>
      <c r="AB66" s="56">
        <f t="shared" si="11"/>
        <v>11.16</v>
      </c>
      <c r="AC66" s="61" t="str">
        <f t="shared" si="12"/>
        <v>VPC</v>
      </c>
      <c r="AD66" s="54">
        <f>'[2]M3  final'!E63</f>
        <v>14.5</v>
      </c>
      <c r="AE66" s="54" t="str">
        <f>IF('[2]M3  final'!F63="","",'[2]M3  final'!F63)</f>
        <v/>
      </c>
      <c r="AF66" s="56">
        <f t="shared" si="13"/>
        <v>14.5</v>
      </c>
      <c r="AG66" s="56" t="str">
        <f t="shared" si="14"/>
        <v/>
      </c>
      <c r="AH66" s="57">
        <f>'[2]M3  final'!H63</f>
        <v>16</v>
      </c>
      <c r="AI66" s="54" t="str">
        <f>IF('[2]M3  final'!I63="","",'[2]M3  final'!I63)</f>
        <v/>
      </c>
      <c r="AJ66" s="56">
        <f t="shared" si="15"/>
        <v>16</v>
      </c>
      <c r="AK66" s="56" t="str">
        <f t="shared" si="16"/>
        <v/>
      </c>
      <c r="AL66" s="56">
        <f t="shared" si="17"/>
        <v>15.25</v>
      </c>
      <c r="AM66" s="61" t="str">
        <f t="shared" si="18"/>
        <v>V</v>
      </c>
      <c r="AN66" s="54">
        <f>'[2]M4 final'!E63</f>
        <v>14.125</v>
      </c>
      <c r="AO66" s="54" t="str">
        <f>IF('[2]M4 final'!F63="","",'[2]M4 final'!F63)</f>
        <v/>
      </c>
      <c r="AP66" s="56">
        <f t="shared" si="19"/>
        <v>14.125</v>
      </c>
      <c r="AQ66" s="56" t="str">
        <f t="shared" si="20"/>
        <v/>
      </c>
      <c r="AR66" s="57">
        <f>'[2]M4 final'!H63</f>
        <v>11.5</v>
      </c>
      <c r="AS66" s="57" t="str">
        <f>IF('[2]M4 final'!I63="","",'[2]M4 final'!I63)</f>
        <v/>
      </c>
      <c r="AT66" s="56">
        <f t="shared" si="21"/>
        <v>11.5</v>
      </c>
      <c r="AU66" s="56" t="str">
        <f t="shared" si="22"/>
        <v/>
      </c>
      <c r="AV66" s="56">
        <f>'[2]M4 final'!K63</f>
        <v>12.97</v>
      </c>
      <c r="AW66" s="61" t="str">
        <f t="shared" si="23"/>
        <v>V</v>
      </c>
      <c r="AX66" s="54">
        <f>'[2]M5 FINAL'!D59</f>
        <v>12.8</v>
      </c>
      <c r="AY66" s="62" t="str">
        <f>IF('[2]M5 FINAL'!E59="","",'[2]M5 FINAL'!E59)</f>
        <v/>
      </c>
      <c r="AZ66" s="54">
        <f t="shared" si="24"/>
        <v>12.8</v>
      </c>
      <c r="BA66" s="56" t="str">
        <f t="shared" si="25"/>
        <v/>
      </c>
      <c r="BB66" s="57">
        <f>'[2]M5 FINAL'!G59</f>
        <v>13</v>
      </c>
      <c r="BC66" s="57" t="str">
        <f>IF('[2]M5 FINAL'!H59="","",'[2]M5 FINAL'!H59)</f>
        <v/>
      </c>
      <c r="BD66" s="54">
        <f t="shared" si="26"/>
        <v>13</v>
      </c>
      <c r="BE66" s="56" t="str">
        <f t="shared" si="27"/>
        <v/>
      </c>
      <c r="BF66" s="57">
        <f>'[2]M5 FINAL'!J59</f>
        <v>13.5</v>
      </c>
      <c r="BG66" s="57" t="str">
        <f>IF('[2]M5 FINAL'!K59="","",'[2]M5 FINAL'!K59)</f>
        <v/>
      </c>
      <c r="BH66" s="54">
        <f t="shared" si="28"/>
        <v>13.5</v>
      </c>
      <c r="BI66" s="56" t="str">
        <f t="shared" si="29"/>
        <v/>
      </c>
      <c r="BJ66" s="57">
        <f>'[2]M5 FINAL'!M59</f>
        <v>13.103999999999999</v>
      </c>
      <c r="BK66" s="59" t="str">
        <f t="shared" si="30"/>
        <v>V</v>
      </c>
      <c r="BL66" s="63">
        <f>'[2]M6 final'!D62</f>
        <v>13.5</v>
      </c>
      <c r="BM66" s="63" t="str">
        <f>IF('[2]M6 final'!E62="","",'[2]M6 final'!E62)</f>
        <v/>
      </c>
      <c r="BN66" s="56">
        <f t="shared" si="31"/>
        <v>13.5</v>
      </c>
      <c r="BO66" s="56" t="str">
        <f t="shared" si="32"/>
        <v/>
      </c>
      <c r="BP66" s="54">
        <f>'[2]M6 final'!G62</f>
        <v>13.25</v>
      </c>
      <c r="BQ66" s="54" t="str">
        <f>IF('[2]M6 final'!H62="","",'[2]M6 final'!H62)</f>
        <v/>
      </c>
      <c r="BR66" s="56">
        <f t="shared" si="33"/>
        <v>13.25</v>
      </c>
      <c r="BS66" s="56" t="str">
        <f t="shared" si="34"/>
        <v/>
      </c>
      <c r="BT66" s="57">
        <f>'[2]M6 final'!J62</f>
        <v>12.5</v>
      </c>
      <c r="BU66" s="57" t="str">
        <f>IF('[2]M6 final'!K62="","",'[2]M6 final'!K62)</f>
        <v/>
      </c>
      <c r="BV66" s="56">
        <f t="shared" si="35"/>
        <v>12.5</v>
      </c>
      <c r="BW66" s="56" t="str">
        <f t="shared" si="36"/>
        <v/>
      </c>
      <c r="BX66" s="56">
        <f>'[2]M6 final'!M62</f>
        <v>13.100000000000001</v>
      </c>
      <c r="BY66" s="59" t="str">
        <f t="shared" si="37"/>
        <v>V</v>
      </c>
      <c r="BZ66" s="57">
        <f>'[2]M7 final'!D63</f>
        <v>12.5</v>
      </c>
      <c r="CA66" s="57" t="str">
        <f>IF('[2]M7 final'!E63="","",'[2]M7 final'!E63)</f>
        <v/>
      </c>
      <c r="CB66" s="56">
        <f t="shared" si="38"/>
        <v>12.5</v>
      </c>
      <c r="CC66" s="56" t="str">
        <f t="shared" si="39"/>
        <v/>
      </c>
      <c r="CD66" s="57">
        <f>'[2]M7 final'!G63</f>
        <v>14.5</v>
      </c>
      <c r="CE66" s="57" t="str">
        <f>IF('[2]M7 final'!H63="","",'[2]M7 final'!H63)</f>
        <v/>
      </c>
      <c r="CF66" s="56">
        <f t="shared" si="40"/>
        <v>14.5</v>
      </c>
      <c r="CG66" s="56" t="str">
        <f t="shared" si="41"/>
        <v/>
      </c>
      <c r="CH66" s="56">
        <f>'[2]M7 final'!J63</f>
        <v>13.38</v>
      </c>
      <c r="CI66" s="61" t="str">
        <f t="shared" si="42"/>
        <v>V</v>
      </c>
      <c r="CJ66" s="56">
        <f>'[2]M8 Final'!D62</f>
        <v>13.625</v>
      </c>
      <c r="CK66" s="56" t="str">
        <f>IF('[2]M8 Final'!E62="","",'[2]M8 Final'!E62)</f>
        <v/>
      </c>
      <c r="CL66" s="56">
        <f t="shared" si="43"/>
        <v>13.625</v>
      </c>
      <c r="CM66" s="56" t="str">
        <f t="shared" si="44"/>
        <v/>
      </c>
      <c r="CN66" s="57">
        <f>'[2]M8 Final'!G62</f>
        <v>14.5</v>
      </c>
      <c r="CO66" s="56" t="str">
        <f>IF('[2]M8 Final'!H62="","",'[2]M8 Final'!H62)</f>
        <v/>
      </c>
      <c r="CP66" s="56">
        <f t="shared" si="45"/>
        <v>14.5</v>
      </c>
      <c r="CQ66" s="56" t="str">
        <f t="shared" si="46"/>
        <v/>
      </c>
      <c r="CR66" s="56">
        <f>'[2]M8 Final'!J62</f>
        <v>14.0625</v>
      </c>
      <c r="CS66" s="61" t="str">
        <f t="shared" si="47"/>
        <v>V</v>
      </c>
      <c r="CT66" s="64">
        <f t="shared" si="48"/>
        <v>13.165812499999998</v>
      </c>
      <c r="CU66" s="65" t="str">
        <f t="shared" si="49"/>
        <v>Admis(e)</v>
      </c>
      <c r="CV66" s="53" t="str">
        <f t="shared" si="50"/>
        <v xml:space="preserve">ELKHALDAOUI  </v>
      </c>
      <c r="CW66" s="66"/>
    </row>
    <row r="67" spans="2:101" s="68" customFormat="1">
      <c r="B67" s="52">
        <v>54</v>
      </c>
      <c r="D67" s="70" t="s">
        <v>155</v>
      </c>
      <c r="E67" s="70" t="s">
        <v>156</v>
      </c>
      <c r="F67" s="54">
        <f>'[2]M1 final'!E65</f>
        <v>10.3</v>
      </c>
      <c r="G67" s="55" t="str">
        <f>IF('[2]M1 final'!F65="","",'[2]M1 final'!F65)</f>
        <v/>
      </c>
      <c r="H67" s="56">
        <f t="shared" si="0"/>
        <v>10.3</v>
      </c>
      <c r="I67" s="56" t="str">
        <f t="shared" si="1"/>
        <v/>
      </c>
      <c r="J67" s="57">
        <f>'[2]M1 final'!H65</f>
        <v>12</v>
      </c>
      <c r="K67" s="55" t="str">
        <f>IF('[2]M1 final'!I65="","",'[2]M1 final'!I65)</f>
        <v/>
      </c>
      <c r="L67" s="56">
        <f t="shared" si="2"/>
        <v>12</v>
      </c>
      <c r="M67" s="56" t="str">
        <f t="shared" si="3"/>
        <v/>
      </c>
      <c r="N67" s="57">
        <f>'[2]M1 final'!K65</f>
        <v>15.5</v>
      </c>
      <c r="O67" s="57" t="str">
        <f>IF('[2]M1 final'!L65="","",'[2]M1 final'!L65)</f>
        <v/>
      </c>
      <c r="P67" s="56">
        <f t="shared" si="4"/>
        <v>15.5</v>
      </c>
      <c r="Q67" s="56" t="str">
        <f t="shared" si="5"/>
        <v/>
      </c>
      <c r="R67" s="58">
        <f>'[2]M1 final'!N65</f>
        <v>12.237500000000001</v>
      </c>
      <c r="S67" s="59" t="str">
        <f t="shared" si="51"/>
        <v>V</v>
      </c>
      <c r="T67" s="57">
        <f>'[2]M2 final'!E64</f>
        <v>15</v>
      </c>
      <c r="U67" s="60" t="str">
        <f>IF('[2]M2 final'!F64="","",'[2]M2 final'!F64)</f>
        <v/>
      </c>
      <c r="V67" s="56">
        <f t="shared" si="7"/>
        <v>15</v>
      </c>
      <c r="W67" s="56" t="str">
        <f t="shared" si="8"/>
        <v/>
      </c>
      <c r="X67" s="56">
        <f>'[2]M2 final'!H64</f>
        <v>11.5</v>
      </c>
      <c r="Y67" s="60" t="str">
        <f>IF('[2]M2 final'!I64="","",'[2]M2 final'!I64)</f>
        <v/>
      </c>
      <c r="Z67" s="56">
        <f t="shared" si="9"/>
        <v>11.5</v>
      </c>
      <c r="AA67" s="56" t="str">
        <f t="shared" si="10"/>
        <v/>
      </c>
      <c r="AB67" s="56">
        <f t="shared" si="11"/>
        <v>13.46</v>
      </c>
      <c r="AC67" s="61" t="str">
        <f t="shared" si="12"/>
        <v>V</v>
      </c>
      <c r="AD67" s="54">
        <f>'[2]M3  final'!E64</f>
        <v>18</v>
      </c>
      <c r="AE67" s="54" t="str">
        <f>IF('[2]M3  final'!F64="","",'[2]M3  final'!F64)</f>
        <v/>
      </c>
      <c r="AF67" s="56">
        <f t="shared" si="13"/>
        <v>18</v>
      </c>
      <c r="AG67" s="56" t="str">
        <f t="shared" si="14"/>
        <v/>
      </c>
      <c r="AH67" s="57">
        <f>'[2]M3  final'!H64</f>
        <v>17.5</v>
      </c>
      <c r="AI67" s="54" t="str">
        <f>IF('[2]M3  final'!I64="","",'[2]M3  final'!I64)</f>
        <v/>
      </c>
      <c r="AJ67" s="56">
        <f t="shared" si="15"/>
        <v>17.5</v>
      </c>
      <c r="AK67" s="56" t="str">
        <f t="shared" si="16"/>
        <v/>
      </c>
      <c r="AL67" s="56">
        <f t="shared" si="17"/>
        <v>17.75</v>
      </c>
      <c r="AM67" s="61" t="str">
        <f t="shared" si="18"/>
        <v>V</v>
      </c>
      <c r="AN67" s="54">
        <f>'[2]M4 final'!E64</f>
        <v>17.75</v>
      </c>
      <c r="AO67" s="54" t="str">
        <f>IF('[2]M4 final'!F64="","",'[2]M4 final'!F64)</f>
        <v/>
      </c>
      <c r="AP67" s="56">
        <f t="shared" si="19"/>
        <v>17.75</v>
      </c>
      <c r="AQ67" s="56" t="str">
        <f t="shared" si="20"/>
        <v/>
      </c>
      <c r="AR67" s="57">
        <f>'[2]M4 final'!H64</f>
        <v>18</v>
      </c>
      <c r="AS67" s="57" t="str">
        <f>IF('[2]M4 final'!I64="","",'[2]M4 final'!I64)</f>
        <v/>
      </c>
      <c r="AT67" s="56">
        <f t="shared" si="21"/>
        <v>18</v>
      </c>
      <c r="AU67" s="56" t="str">
        <f t="shared" si="22"/>
        <v/>
      </c>
      <c r="AV67" s="56">
        <f>'[2]M4 final'!K64</f>
        <v>17.86</v>
      </c>
      <c r="AW67" s="61" t="str">
        <f t="shared" si="23"/>
        <v>V</v>
      </c>
      <c r="AX67" s="54">
        <f>'[2]M5 FINAL'!D60</f>
        <v>13.2</v>
      </c>
      <c r="AY67" s="62" t="str">
        <f>IF('[2]M5 FINAL'!E60="","",'[2]M5 FINAL'!E60)</f>
        <v/>
      </c>
      <c r="AZ67" s="54">
        <f t="shared" si="24"/>
        <v>13.2</v>
      </c>
      <c r="BA67" s="56" t="str">
        <f t="shared" si="25"/>
        <v/>
      </c>
      <c r="BB67" s="57">
        <f>'[2]M5 FINAL'!G60</f>
        <v>13.5</v>
      </c>
      <c r="BC67" s="57" t="str">
        <f>IF('[2]M5 FINAL'!H60="","",'[2]M5 FINAL'!H60)</f>
        <v/>
      </c>
      <c r="BD67" s="54">
        <f t="shared" si="26"/>
        <v>13.5</v>
      </c>
      <c r="BE67" s="56" t="str">
        <f t="shared" si="27"/>
        <v/>
      </c>
      <c r="BF67" s="57">
        <f>'[2]M5 FINAL'!J60</f>
        <v>18</v>
      </c>
      <c r="BG67" s="57" t="str">
        <f>IF('[2]M5 FINAL'!K60="","",'[2]M5 FINAL'!K60)</f>
        <v/>
      </c>
      <c r="BH67" s="54">
        <f t="shared" si="28"/>
        <v>18</v>
      </c>
      <c r="BI67" s="56" t="str">
        <f t="shared" si="29"/>
        <v/>
      </c>
      <c r="BJ67" s="57">
        <f>'[2]M5 FINAL'!M60</f>
        <v>14.931000000000001</v>
      </c>
      <c r="BK67" s="59" t="str">
        <f t="shared" si="30"/>
        <v>V</v>
      </c>
      <c r="BL67" s="63">
        <f>'[2]M6 final'!D63</f>
        <v>16.25</v>
      </c>
      <c r="BM67" s="63" t="str">
        <f>IF('[2]M6 final'!E63="","",'[2]M6 final'!E63)</f>
        <v/>
      </c>
      <c r="BN67" s="56">
        <f t="shared" si="31"/>
        <v>16.25</v>
      </c>
      <c r="BO67" s="56" t="str">
        <f t="shared" si="32"/>
        <v/>
      </c>
      <c r="BP67" s="54">
        <f>'[2]M6 final'!G63</f>
        <v>15.5</v>
      </c>
      <c r="BQ67" s="54" t="str">
        <f>IF('[2]M6 final'!H63="","",'[2]M6 final'!H63)</f>
        <v/>
      </c>
      <c r="BR67" s="56">
        <f t="shared" si="33"/>
        <v>15.5</v>
      </c>
      <c r="BS67" s="56" t="str">
        <f t="shared" si="34"/>
        <v/>
      </c>
      <c r="BT67" s="57">
        <f>'[2]M6 final'!J63</f>
        <v>14.5</v>
      </c>
      <c r="BU67" s="57" t="str">
        <f>IF('[2]M6 final'!K63="","",'[2]M6 final'!K63)</f>
        <v/>
      </c>
      <c r="BV67" s="56">
        <f t="shared" si="35"/>
        <v>14.5</v>
      </c>
      <c r="BW67" s="56" t="str">
        <f t="shared" si="36"/>
        <v/>
      </c>
      <c r="BX67" s="56">
        <f>'[2]M6 final'!M63</f>
        <v>15.424999999999999</v>
      </c>
      <c r="BY67" s="59" t="str">
        <f t="shared" si="37"/>
        <v>V</v>
      </c>
      <c r="BZ67" s="57">
        <f>'[2]M7 final'!D64</f>
        <v>14.25</v>
      </c>
      <c r="CA67" s="57" t="str">
        <f>IF('[2]M7 final'!E64="","",'[2]M7 final'!E64)</f>
        <v/>
      </c>
      <c r="CB67" s="56">
        <f t="shared" si="38"/>
        <v>14.25</v>
      </c>
      <c r="CC67" s="56" t="str">
        <f t="shared" si="39"/>
        <v/>
      </c>
      <c r="CD67" s="57">
        <f>'[2]M7 final'!G64</f>
        <v>14.5</v>
      </c>
      <c r="CE67" s="57" t="str">
        <f>IF('[2]M7 final'!H64="","",'[2]M7 final'!H64)</f>
        <v/>
      </c>
      <c r="CF67" s="56">
        <f t="shared" si="40"/>
        <v>14.5</v>
      </c>
      <c r="CG67" s="56" t="str">
        <f t="shared" si="41"/>
        <v/>
      </c>
      <c r="CH67" s="56">
        <f>'[2]M7 final'!J64</f>
        <v>14.36</v>
      </c>
      <c r="CI67" s="61" t="str">
        <f t="shared" si="42"/>
        <v>V</v>
      </c>
      <c r="CJ67" s="56">
        <f>'[2]M8 Final'!D63</f>
        <v>14.5</v>
      </c>
      <c r="CK67" s="56" t="str">
        <f>IF('[2]M8 Final'!E63="","",'[2]M8 Final'!E63)</f>
        <v/>
      </c>
      <c r="CL67" s="56">
        <f t="shared" si="43"/>
        <v>14.5</v>
      </c>
      <c r="CM67" s="56" t="str">
        <f t="shared" si="44"/>
        <v/>
      </c>
      <c r="CN67" s="57">
        <f>'[2]M8 Final'!G63</f>
        <v>15.375</v>
      </c>
      <c r="CO67" s="56" t="str">
        <f>IF('[2]M8 Final'!H63="","",'[2]M8 Final'!H63)</f>
        <v/>
      </c>
      <c r="CP67" s="56">
        <f t="shared" si="45"/>
        <v>15.375</v>
      </c>
      <c r="CQ67" s="56" t="str">
        <f t="shared" si="46"/>
        <v/>
      </c>
      <c r="CR67" s="56">
        <f>'[2]M8 Final'!J63</f>
        <v>14.9375</v>
      </c>
      <c r="CS67" s="61" t="str">
        <f t="shared" si="47"/>
        <v>V</v>
      </c>
      <c r="CT67" s="64">
        <f t="shared" si="48"/>
        <v>15.120125</v>
      </c>
      <c r="CU67" s="65" t="str">
        <f t="shared" si="49"/>
        <v>Admis(e)</v>
      </c>
      <c r="CV67" s="53" t="str">
        <f t="shared" si="50"/>
        <v xml:space="preserve">ELKHALDAOUI    </v>
      </c>
      <c r="CW67" s="66"/>
    </row>
    <row r="68" spans="2:101" s="68" customFormat="1">
      <c r="B68" s="52">
        <v>55</v>
      </c>
      <c r="D68" s="70" t="s">
        <v>157</v>
      </c>
      <c r="E68" s="70" t="s">
        <v>158</v>
      </c>
      <c r="F68" s="54">
        <f>'[2]M1 final'!E66</f>
        <v>11.2</v>
      </c>
      <c r="G68" s="55" t="str">
        <f>IF('[2]M1 final'!F66="","",'[2]M1 final'!F66)</f>
        <v/>
      </c>
      <c r="H68" s="56">
        <f t="shared" si="0"/>
        <v>11.2</v>
      </c>
      <c r="I68" s="56" t="str">
        <f t="shared" si="1"/>
        <v/>
      </c>
      <c r="J68" s="57">
        <f>'[2]M1 final'!H66</f>
        <v>13.5</v>
      </c>
      <c r="K68" s="55" t="str">
        <f>IF('[2]M1 final'!I66="","",'[2]M1 final'!I66)</f>
        <v/>
      </c>
      <c r="L68" s="56">
        <f t="shared" si="2"/>
        <v>13.5</v>
      </c>
      <c r="M68" s="56" t="str">
        <f t="shared" si="3"/>
        <v/>
      </c>
      <c r="N68" s="57">
        <f>'[2]M1 final'!K66</f>
        <v>15.5</v>
      </c>
      <c r="O68" s="57" t="str">
        <f>IF('[2]M1 final'!L66="","",'[2]M1 final'!L66)</f>
        <v/>
      </c>
      <c r="P68" s="56">
        <f t="shared" si="4"/>
        <v>15.5</v>
      </c>
      <c r="Q68" s="56" t="str">
        <f t="shared" si="5"/>
        <v/>
      </c>
      <c r="R68" s="58">
        <f>'[2]M1 final'!N66</f>
        <v>13.137499999999999</v>
      </c>
      <c r="S68" s="59" t="str">
        <f t="shared" si="51"/>
        <v>V</v>
      </c>
      <c r="T68" s="57">
        <f>'[2]M2 final'!E65</f>
        <v>15</v>
      </c>
      <c r="U68" s="60" t="str">
        <f>IF('[2]M2 final'!F65="","",'[2]M2 final'!F65)</f>
        <v/>
      </c>
      <c r="V68" s="56">
        <f t="shared" si="7"/>
        <v>15</v>
      </c>
      <c r="W68" s="56" t="str">
        <f t="shared" si="8"/>
        <v/>
      </c>
      <c r="X68" s="56">
        <f>'[2]M2 final'!H65</f>
        <v>4.75</v>
      </c>
      <c r="Y68" s="60">
        <f>IF('[2]M2 final'!I65="","",'[2]M2 final'!I65)</f>
        <v>8.5</v>
      </c>
      <c r="Z68" s="56">
        <f t="shared" si="9"/>
        <v>8.5</v>
      </c>
      <c r="AA68" s="56" t="str">
        <f t="shared" si="10"/>
        <v/>
      </c>
      <c r="AB68" s="56">
        <f t="shared" si="11"/>
        <v>12.14</v>
      </c>
      <c r="AC68" s="61" t="str">
        <f t="shared" si="12"/>
        <v>VAR</v>
      </c>
      <c r="AD68" s="54">
        <f>'[2]M3  final'!E65</f>
        <v>7.625</v>
      </c>
      <c r="AE68" s="54">
        <f>IF('[2]M3  final'!F65="","",'[2]M3  final'!F65)</f>
        <v>9.25</v>
      </c>
      <c r="AF68" s="56">
        <f t="shared" si="13"/>
        <v>9.25</v>
      </c>
      <c r="AG68" s="56" t="str">
        <f t="shared" si="14"/>
        <v/>
      </c>
      <c r="AH68" s="57">
        <f>'[2]M3  final'!H65</f>
        <v>13</v>
      </c>
      <c r="AI68" s="54" t="str">
        <f>IF('[2]M3  final'!I65="","",'[2]M3  final'!I65)</f>
        <v/>
      </c>
      <c r="AJ68" s="56">
        <f t="shared" si="15"/>
        <v>13</v>
      </c>
      <c r="AK68" s="56" t="str">
        <f t="shared" si="16"/>
        <v/>
      </c>
      <c r="AL68" s="56">
        <f t="shared" si="17"/>
        <v>11.125</v>
      </c>
      <c r="AM68" s="61" t="str">
        <f t="shared" si="18"/>
        <v>VPC</v>
      </c>
      <c r="AN68" s="54">
        <f>'[2]M4 final'!E65</f>
        <v>14.25</v>
      </c>
      <c r="AO68" s="54" t="str">
        <f>IF('[2]M4 final'!F65="","",'[2]M4 final'!F65)</f>
        <v/>
      </c>
      <c r="AP68" s="56">
        <f t="shared" si="19"/>
        <v>14.25</v>
      </c>
      <c r="AQ68" s="56" t="str">
        <f t="shared" si="20"/>
        <v/>
      </c>
      <c r="AR68" s="57">
        <f>'[2]M4 final'!H65</f>
        <v>13.5</v>
      </c>
      <c r="AS68" s="57" t="str">
        <f>IF('[2]M4 final'!I65="","",'[2]M4 final'!I65)</f>
        <v/>
      </c>
      <c r="AT68" s="56">
        <f t="shared" si="21"/>
        <v>13.5</v>
      </c>
      <c r="AU68" s="56" t="str">
        <f t="shared" si="22"/>
        <v/>
      </c>
      <c r="AV68" s="56">
        <f>'[2]M4 final'!K65</f>
        <v>13.920000000000002</v>
      </c>
      <c r="AW68" s="61" t="str">
        <f t="shared" si="23"/>
        <v>V</v>
      </c>
      <c r="AX68" s="54">
        <f>'[2]M5 FINAL'!D61</f>
        <v>12</v>
      </c>
      <c r="AY68" s="62" t="str">
        <f>IF('[2]M5 FINAL'!E61="","",'[2]M5 FINAL'!E61)</f>
        <v/>
      </c>
      <c r="AZ68" s="54">
        <f t="shared" si="24"/>
        <v>12</v>
      </c>
      <c r="BA68" s="56" t="str">
        <f t="shared" si="25"/>
        <v/>
      </c>
      <c r="BB68" s="57">
        <f>'[2]M5 FINAL'!G61</f>
        <v>13.5</v>
      </c>
      <c r="BC68" s="57" t="str">
        <f>IF('[2]M5 FINAL'!H61="","",'[2]M5 FINAL'!H61)</f>
        <v/>
      </c>
      <c r="BD68" s="54">
        <f t="shared" si="26"/>
        <v>13.5</v>
      </c>
      <c r="BE68" s="56" t="str">
        <f t="shared" si="27"/>
        <v/>
      </c>
      <c r="BF68" s="57">
        <f>'[2]M5 FINAL'!J61</f>
        <v>12.5</v>
      </c>
      <c r="BG68" s="57" t="str">
        <f>IF('[2]M5 FINAL'!K61="","",'[2]M5 FINAL'!K61)</f>
        <v/>
      </c>
      <c r="BH68" s="54">
        <f t="shared" si="28"/>
        <v>12.5</v>
      </c>
      <c r="BI68" s="56" t="str">
        <f t="shared" si="29"/>
        <v/>
      </c>
      <c r="BJ68" s="57">
        <f>'[2]M5 FINAL'!M61</f>
        <v>12.664999999999999</v>
      </c>
      <c r="BK68" s="59" t="str">
        <f t="shared" si="30"/>
        <v>V</v>
      </c>
      <c r="BL68" s="63">
        <f>'[2]M6 final'!D64</f>
        <v>16.25</v>
      </c>
      <c r="BM68" s="63" t="str">
        <f>IF('[2]M6 final'!E64="","",'[2]M6 final'!E64)</f>
        <v/>
      </c>
      <c r="BN68" s="56">
        <f t="shared" si="31"/>
        <v>16.25</v>
      </c>
      <c r="BO68" s="56" t="str">
        <f t="shared" si="32"/>
        <v/>
      </c>
      <c r="BP68" s="54">
        <f>'[2]M6 final'!G64</f>
        <v>13.75</v>
      </c>
      <c r="BQ68" s="54" t="str">
        <f>IF('[2]M6 final'!H64="","",'[2]M6 final'!H64)</f>
        <v/>
      </c>
      <c r="BR68" s="56">
        <f t="shared" si="33"/>
        <v>13.75</v>
      </c>
      <c r="BS68" s="56" t="str">
        <f t="shared" si="34"/>
        <v/>
      </c>
      <c r="BT68" s="57">
        <f>'[2]M6 final'!J64</f>
        <v>12</v>
      </c>
      <c r="BU68" s="57" t="str">
        <f>IF('[2]M6 final'!K64="","",'[2]M6 final'!K64)</f>
        <v/>
      </c>
      <c r="BV68" s="56">
        <f t="shared" si="35"/>
        <v>12</v>
      </c>
      <c r="BW68" s="56" t="str">
        <f t="shared" si="36"/>
        <v/>
      </c>
      <c r="BX68" s="56">
        <f>'[2]M6 final'!M64</f>
        <v>13.975</v>
      </c>
      <c r="BY68" s="59" t="str">
        <f t="shared" si="37"/>
        <v>V</v>
      </c>
      <c r="BZ68" s="57">
        <f>'[2]M7 final'!D65</f>
        <v>9.5</v>
      </c>
      <c r="CA68" s="57">
        <f>IF('[2]M7 final'!E65="","",'[2]M7 final'!E65)</f>
        <v>12</v>
      </c>
      <c r="CB68" s="56">
        <f t="shared" si="38"/>
        <v>12</v>
      </c>
      <c r="CC68" s="56" t="str">
        <f t="shared" si="39"/>
        <v/>
      </c>
      <c r="CD68" s="57">
        <f>'[2]M7 final'!G65</f>
        <v>12</v>
      </c>
      <c r="CE68" s="57" t="str">
        <f>IF('[2]M7 final'!H65="","",'[2]M7 final'!H65)</f>
        <v/>
      </c>
      <c r="CF68" s="56">
        <f t="shared" si="40"/>
        <v>12</v>
      </c>
      <c r="CG68" s="56" t="str">
        <f t="shared" si="41"/>
        <v/>
      </c>
      <c r="CH68" s="56">
        <f>'[2]M7 final'!J65</f>
        <v>12</v>
      </c>
      <c r="CI68" s="61" t="str">
        <f t="shared" si="42"/>
        <v>VAR</v>
      </c>
      <c r="CJ68" s="56">
        <f>'[2]M8 Final'!D64</f>
        <v>15.25</v>
      </c>
      <c r="CK68" s="56" t="str">
        <f>IF('[2]M8 Final'!E64="","",'[2]M8 Final'!E64)</f>
        <v/>
      </c>
      <c r="CL68" s="56">
        <f t="shared" si="43"/>
        <v>15.25</v>
      </c>
      <c r="CM68" s="56" t="str">
        <f t="shared" si="44"/>
        <v/>
      </c>
      <c r="CN68" s="57">
        <f>'[2]M8 Final'!G64</f>
        <v>15.875</v>
      </c>
      <c r="CO68" s="56" t="str">
        <f>IF('[2]M8 Final'!H64="","",'[2]M8 Final'!H64)</f>
        <v/>
      </c>
      <c r="CP68" s="56">
        <f t="shared" si="45"/>
        <v>15.875</v>
      </c>
      <c r="CQ68" s="56" t="str">
        <f t="shared" si="46"/>
        <v/>
      </c>
      <c r="CR68" s="56">
        <f>'[2]M8 Final'!J64</f>
        <v>15.5625</v>
      </c>
      <c r="CS68" s="61" t="str">
        <f t="shared" si="47"/>
        <v>V</v>
      </c>
      <c r="CT68" s="64">
        <f t="shared" si="48"/>
        <v>13.065625000000001</v>
      </c>
      <c r="CU68" s="65" t="str">
        <f t="shared" si="49"/>
        <v>Admis(e)</v>
      </c>
      <c r="CV68" s="53" t="str">
        <f t="shared" si="50"/>
        <v xml:space="preserve">ENNAOUI            </v>
      </c>
      <c r="CW68" s="66"/>
    </row>
    <row r="69" spans="2:101">
      <c r="B69" s="52">
        <v>56</v>
      </c>
      <c r="D69" s="70" t="s">
        <v>159</v>
      </c>
      <c r="E69" s="70" t="s">
        <v>160</v>
      </c>
      <c r="F69" s="54">
        <f>'[2]M1 final'!E67</f>
        <v>0.60000000000000009</v>
      </c>
      <c r="G69" s="55">
        <v>12</v>
      </c>
      <c r="H69" s="56">
        <f t="shared" si="0"/>
        <v>12</v>
      </c>
      <c r="I69" s="56" t="str">
        <f t="shared" si="1"/>
        <v/>
      </c>
      <c r="J69" s="57">
        <f>'[2]M1 final'!H67</f>
        <v>12</v>
      </c>
      <c r="K69" s="55" t="str">
        <f>IF('[2]M1 final'!I67="","",'[2]M1 final'!I67)</f>
        <v/>
      </c>
      <c r="L69" s="56">
        <f t="shared" si="2"/>
        <v>12</v>
      </c>
      <c r="M69" s="56" t="str">
        <f t="shared" si="3"/>
        <v/>
      </c>
      <c r="N69" s="57">
        <f>'[2]M1 final'!K67</f>
        <v>13.75</v>
      </c>
      <c r="O69" s="57" t="str">
        <f>IF('[2]M1 final'!L67="","",'[2]M1 final'!L67)</f>
        <v/>
      </c>
      <c r="P69" s="56">
        <f t="shared" si="4"/>
        <v>13.75</v>
      </c>
      <c r="Q69" s="56" t="str">
        <f t="shared" si="5"/>
        <v/>
      </c>
      <c r="R69" s="58">
        <f>'[2]M1 final'!N67</f>
        <v>12.4375</v>
      </c>
      <c r="S69" s="59" t="str">
        <f t="shared" si="51"/>
        <v>VAR</v>
      </c>
      <c r="T69" s="57">
        <f>'[2]M2 final'!E66</f>
        <v>10.5</v>
      </c>
      <c r="U69" s="60">
        <v>12</v>
      </c>
      <c r="V69" s="56">
        <f t="shared" si="7"/>
        <v>12</v>
      </c>
      <c r="W69" s="56" t="str">
        <f t="shared" si="8"/>
        <v/>
      </c>
      <c r="X69" s="56">
        <f>'[2]M2 final'!H66</f>
        <v>9.25</v>
      </c>
      <c r="Y69" s="60">
        <f>IF('[2]M2 final'!I66="","",'[2]M2 final'!I66)</f>
        <v>9.75</v>
      </c>
      <c r="Z69" s="56">
        <f t="shared" si="9"/>
        <v>9.75</v>
      </c>
      <c r="AA69" s="56" t="str">
        <f t="shared" si="10"/>
        <v/>
      </c>
      <c r="AB69" s="56">
        <f t="shared" si="11"/>
        <v>11.010000000000002</v>
      </c>
      <c r="AC69" s="61" t="str">
        <f t="shared" si="12"/>
        <v>VPC</v>
      </c>
      <c r="AD69" s="54">
        <f>'[2]M3  final'!E66</f>
        <v>16.75</v>
      </c>
      <c r="AE69" s="54" t="str">
        <f>IF('[2]M3  final'!F66="","",'[2]M3  final'!F66)</f>
        <v/>
      </c>
      <c r="AF69" s="56">
        <f t="shared" si="13"/>
        <v>16.75</v>
      </c>
      <c r="AG69" s="56" t="str">
        <f t="shared" si="14"/>
        <v/>
      </c>
      <c r="AH69" s="57">
        <f>'[2]M3  final'!H66</f>
        <v>17</v>
      </c>
      <c r="AI69" s="54" t="str">
        <f>IF('[2]M3  final'!I66="","",'[2]M3  final'!I66)</f>
        <v/>
      </c>
      <c r="AJ69" s="56">
        <f t="shared" si="15"/>
        <v>17</v>
      </c>
      <c r="AK69" s="56" t="str">
        <f t="shared" si="16"/>
        <v/>
      </c>
      <c r="AL69" s="56">
        <f t="shared" si="17"/>
        <v>16.875</v>
      </c>
      <c r="AM69" s="61" t="str">
        <f t="shared" si="18"/>
        <v>V</v>
      </c>
      <c r="AN69" s="54">
        <f>'[2]M4 final'!E66</f>
        <v>15.375</v>
      </c>
      <c r="AO69" s="54" t="str">
        <f>IF('[2]M4 final'!F66="","",'[2]M4 final'!F66)</f>
        <v/>
      </c>
      <c r="AP69" s="56">
        <f t="shared" si="19"/>
        <v>15.375</v>
      </c>
      <c r="AQ69" s="56" t="str">
        <f t="shared" si="20"/>
        <v/>
      </c>
      <c r="AR69" s="57">
        <f>'[2]M4 final'!H66</f>
        <v>12</v>
      </c>
      <c r="AS69" s="57" t="str">
        <f>IF('[2]M4 final'!I66="","",'[2]M4 final'!I66)</f>
        <v/>
      </c>
      <c r="AT69" s="56">
        <f t="shared" si="21"/>
        <v>12</v>
      </c>
      <c r="AU69" s="56" t="str">
        <f t="shared" si="22"/>
        <v/>
      </c>
      <c r="AV69" s="56">
        <f>'[2]M4 final'!K66</f>
        <v>13.89</v>
      </c>
      <c r="AW69" s="61" t="str">
        <f t="shared" si="23"/>
        <v>V</v>
      </c>
      <c r="AX69" s="54">
        <f>'[2]M5 FINAL'!D62</f>
        <v>11.8</v>
      </c>
      <c r="AY69" s="62">
        <f>IF('[2]M5 FINAL'!E62="","",'[2]M5 FINAL'!E62)</f>
        <v>6</v>
      </c>
      <c r="AZ69" s="54">
        <f t="shared" si="24"/>
        <v>11.8</v>
      </c>
      <c r="BA69" s="56" t="str">
        <f t="shared" si="25"/>
        <v/>
      </c>
      <c r="BB69" s="57">
        <f>'[2]M5 FINAL'!G62</f>
        <v>9.5</v>
      </c>
      <c r="BC69" s="57">
        <f>IF('[2]M5 FINAL'!H62="","",'[2]M5 FINAL'!H62)</f>
        <v>8.5</v>
      </c>
      <c r="BD69" s="54">
        <f t="shared" si="26"/>
        <v>9.5</v>
      </c>
      <c r="BE69" s="56" t="str">
        <f t="shared" si="27"/>
        <v/>
      </c>
      <c r="BF69" s="57">
        <f>'[2]M5 FINAL'!J62</f>
        <v>12</v>
      </c>
      <c r="BG69" s="57" t="str">
        <f>IF('[2]M5 FINAL'!K62="","",'[2]M5 FINAL'!K62)</f>
        <v/>
      </c>
      <c r="BH69" s="54">
        <f t="shared" si="28"/>
        <v>12</v>
      </c>
      <c r="BI69" s="56" t="str">
        <f t="shared" si="29"/>
        <v/>
      </c>
      <c r="BJ69" s="57">
        <f>'[2]M5 FINAL'!M62</f>
        <v>11.109000000000002</v>
      </c>
      <c r="BK69" s="59" t="str">
        <f t="shared" si="30"/>
        <v>VPC</v>
      </c>
      <c r="BL69" s="63">
        <f>'[2]M6 final'!D65</f>
        <v>12</v>
      </c>
      <c r="BM69" s="63" t="str">
        <f>IF('[2]M6 final'!E65="","",'[2]M6 final'!E65)</f>
        <v/>
      </c>
      <c r="BN69" s="56">
        <f t="shared" si="31"/>
        <v>12</v>
      </c>
      <c r="BO69" s="56" t="str">
        <f t="shared" si="32"/>
        <v/>
      </c>
      <c r="BP69" s="54">
        <f>'[2]M6 final'!G65</f>
        <v>11.75</v>
      </c>
      <c r="BQ69" s="54" t="str">
        <f>IF('[2]M6 final'!H65="","",'[2]M6 final'!H65)</f>
        <v/>
      </c>
      <c r="BR69" s="56">
        <f t="shared" si="33"/>
        <v>11.75</v>
      </c>
      <c r="BS69" s="56" t="str">
        <f t="shared" si="34"/>
        <v/>
      </c>
      <c r="BT69" s="57">
        <f>'[2]M6 final'!J65</f>
        <v>12.5</v>
      </c>
      <c r="BU69" s="57" t="str">
        <f>IF('[2]M6 final'!K65="","",'[2]M6 final'!K65)</f>
        <v/>
      </c>
      <c r="BV69" s="56">
        <f t="shared" si="35"/>
        <v>12.5</v>
      </c>
      <c r="BW69" s="56" t="str">
        <f t="shared" si="36"/>
        <v/>
      </c>
      <c r="BX69" s="56">
        <f>'[2]M6 final'!M65</f>
        <v>12.05</v>
      </c>
      <c r="BY69" s="59" t="str">
        <f t="shared" si="37"/>
        <v>V</v>
      </c>
      <c r="BZ69" s="57">
        <f>'[2]M7 final'!D66</f>
        <v>13</v>
      </c>
      <c r="CA69" s="57" t="str">
        <f>IF('[2]M7 final'!E66="","",'[2]M7 final'!E66)</f>
        <v/>
      </c>
      <c r="CB69" s="56">
        <f t="shared" si="38"/>
        <v>13</v>
      </c>
      <c r="CC69" s="56" t="str">
        <f t="shared" si="39"/>
        <v/>
      </c>
      <c r="CD69" s="57">
        <f>'[2]M7 final'!G66</f>
        <v>11</v>
      </c>
      <c r="CE69" s="57" t="str">
        <f>IF('[2]M7 final'!H66="","",'[2]M7 final'!H66)</f>
        <v/>
      </c>
      <c r="CF69" s="56">
        <f t="shared" si="40"/>
        <v>11</v>
      </c>
      <c r="CG69" s="56" t="str">
        <f t="shared" si="41"/>
        <v/>
      </c>
      <c r="CH69" s="56">
        <f>'[2]M7 final'!J66</f>
        <v>12.120000000000001</v>
      </c>
      <c r="CI69" s="61" t="str">
        <f t="shared" si="42"/>
        <v>V</v>
      </c>
      <c r="CJ69" s="56">
        <f>'[2]M8 Final'!D65</f>
        <v>13.25</v>
      </c>
      <c r="CK69" s="56" t="str">
        <f>IF('[2]M8 Final'!E65="","",'[2]M8 Final'!E65)</f>
        <v/>
      </c>
      <c r="CL69" s="56">
        <f t="shared" si="43"/>
        <v>13.25</v>
      </c>
      <c r="CM69" s="56" t="str">
        <f t="shared" si="44"/>
        <v/>
      </c>
      <c r="CN69" s="57">
        <f>'[2]M8 Final'!G65</f>
        <v>13</v>
      </c>
      <c r="CO69" s="56" t="str">
        <f>IF('[2]M8 Final'!H65="","",'[2]M8 Final'!H65)</f>
        <v/>
      </c>
      <c r="CP69" s="56">
        <f t="shared" si="45"/>
        <v>13</v>
      </c>
      <c r="CQ69" s="56" t="str">
        <f t="shared" si="46"/>
        <v/>
      </c>
      <c r="CR69" s="56">
        <f>'[2]M8 Final'!J65</f>
        <v>13.125</v>
      </c>
      <c r="CS69" s="61" t="str">
        <f t="shared" si="47"/>
        <v>V</v>
      </c>
      <c r="CT69" s="64">
        <f t="shared" si="48"/>
        <v>12.827062500000002</v>
      </c>
      <c r="CU69" s="65" t="str">
        <f t="shared" si="49"/>
        <v>Admis(e)</v>
      </c>
      <c r="CV69" s="53" t="str">
        <f t="shared" si="50"/>
        <v xml:space="preserve">ESKALLI              </v>
      </c>
      <c r="CW69" s="66"/>
    </row>
    <row r="70" spans="2:101">
      <c r="B70" s="52">
        <v>57</v>
      </c>
      <c r="D70" s="70" t="s">
        <v>161</v>
      </c>
      <c r="E70" s="70" t="s">
        <v>162</v>
      </c>
      <c r="F70" s="54">
        <f>'[2]M1 final'!E68</f>
        <v>9.4</v>
      </c>
      <c r="G70" s="55">
        <f>IF('[2]M1 final'!F68="","",'[2]M1 final'!F68)</f>
        <v>2</v>
      </c>
      <c r="H70" s="56">
        <f t="shared" si="0"/>
        <v>9.4</v>
      </c>
      <c r="I70" s="56" t="str">
        <f t="shared" si="1"/>
        <v/>
      </c>
      <c r="J70" s="57">
        <f>'[2]M1 final'!H68</f>
        <v>13.5</v>
      </c>
      <c r="K70" s="55" t="str">
        <f>IF('[2]M1 final'!I68="","",'[2]M1 final'!I68)</f>
        <v/>
      </c>
      <c r="L70" s="56">
        <f t="shared" si="2"/>
        <v>13.5</v>
      </c>
      <c r="M70" s="56" t="str">
        <f t="shared" si="3"/>
        <v/>
      </c>
      <c r="N70" s="57">
        <f>'[2]M1 final'!K68</f>
        <v>12.25</v>
      </c>
      <c r="O70" s="57" t="str">
        <f>IF('[2]M1 final'!L68="","",'[2]M1 final'!L68)</f>
        <v/>
      </c>
      <c r="P70" s="56">
        <f t="shared" si="4"/>
        <v>12.25</v>
      </c>
      <c r="Q70" s="56" t="str">
        <f t="shared" si="5"/>
        <v/>
      </c>
      <c r="R70" s="58">
        <f>'[2]M1 final'!N68</f>
        <v>11.65</v>
      </c>
      <c r="S70" s="59" t="str">
        <f t="shared" si="51"/>
        <v>VPC</v>
      </c>
      <c r="T70" s="57">
        <f>'[2]M2 final'!E67</f>
        <v>12.75</v>
      </c>
      <c r="U70" s="60" t="str">
        <f>IF('[2]M2 final'!F67="","",'[2]M2 final'!F67)</f>
        <v/>
      </c>
      <c r="V70" s="56">
        <f t="shared" si="7"/>
        <v>12.75</v>
      </c>
      <c r="W70" s="56" t="str">
        <f t="shared" si="8"/>
        <v/>
      </c>
      <c r="X70" s="56">
        <f>'[2]M2 final'!H67</f>
        <v>6.75</v>
      </c>
      <c r="Y70" s="60">
        <f>IF('[2]M2 final'!I67="","",'[2]M2 final'!I67)</f>
        <v>11.25</v>
      </c>
      <c r="Z70" s="56">
        <f t="shared" si="9"/>
        <v>11.25</v>
      </c>
      <c r="AA70" s="56" t="str">
        <f t="shared" si="10"/>
        <v/>
      </c>
      <c r="AB70" s="56">
        <f t="shared" si="11"/>
        <v>12.09</v>
      </c>
      <c r="AC70" s="61" t="str">
        <f t="shared" si="12"/>
        <v>VAR</v>
      </c>
      <c r="AD70" s="54">
        <f>'[2]M3  final'!E67</f>
        <v>6.75</v>
      </c>
      <c r="AE70" s="54">
        <f>IF('[2]M3  final'!F67="","",'[2]M3  final'!F67)</f>
        <v>12</v>
      </c>
      <c r="AF70" s="56">
        <f t="shared" si="13"/>
        <v>12</v>
      </c>
      <c r="AG70" s="56" t="str">
        <f t="shared" si="14"/>
        <v/>
      </c>
      <c r="AH70" s="57">
        <f>'[2]M3  final'!H67</f>
        <v>13</v>
      </c>
      <c r="AI70" s="54" t="str">
        <f>IF('[2]M3  final'!I67="","",'[2]M3  final'!I67)</f>
        <v/>
      </c>
      <c r="AJ70" s="56">
        <f t="shared" si="15"/>
        <v>13</v>
      </c>
      <c r="AK70" s="56" t="str">
        <f t="shared" si="16"/>
        <v/>
      </c>
      <c r="AL70" s="56">
        <f t="shared" si="17"/>
        <v>12.5</v>
      </c>
      <c r="AM70" s="61" t="str">
        <f t="shared" si="18"/>
        <v>VAR</v>
      </c>
      <c r="AN70" s="54">
        <f>'[2]M4 final'!E67</f>
        <v>17.25</v>
      </c>
      <c r="AO70" s="54" t="str">
        <f>IF('[2]M4 final'!F67="","",'[2]M4 final'!F67)</f>
        <v/>
      </c>
      <c r="AP70" s="56">
        <f t="shared" si="19"/>
        <v>17.25</v>
      </c>
      <c r="AQ70" s="56" t="str">
        <f t="shared" si="20"/>
        <v/>
      </c>
      <c r="AR70" s="57">
        <f>'[2]M4 final'!H67</f>
        <v>13.5</v>
      </c>
      <c r="AS70" s="57" t="str">
        <f>IF('[2]M4 final'!I67="","",'[2]M4 final'!I67)</f>
        <v/>
      </c>
      <c r="AT70" s="56">
        <f t="shared" si="21"/>
        <v>13.5</v>
      </c>
      <c r="AU70" s="56" t="str">
        <f t="shared" si="22"/>
        <v/>
      </c>
      <c r="AV70" s="56">
        <f>'[2]M4 final'!K67</f>
        <v>15.600000000000001</v>
      </c>
      <c r="AW70" s="61" t="str">
        <f t="shared" si="23"/>
        <v>V</v>
      </c>
      <c r="AX70" s="54">
        <f>'[2]M5 FINAL'!D63</f>
        <v>12.100000000000001</v>
      </c>
      <c r="AY70" s="62" t="str">
        <f>IF('[2]M5 FINAL'!E63="","",'[2]M5 FINAL'!E63)</f>
        <v/>
      </c>
      <c r="AZ70" s="54">
        <f t="shared" si="24"/>
        <v>12.100000000000001</v>
      </c>
      <c r="BA70" s="56" t="str">
        <f t="shared" si="25"/>
        <v/>
      </c>
      <c r="BB70" s="57">
        <f>'[2]M5 FINAL'!G63</f>
        <v>13</v>
      </c>
      <c r="BC70" s="57" t="str">
        <f>IF('[2]M5 FINAL'!H63="","",'[2]M5 FINAL'!H63)</f>
        <v/>
      </c>
      <c r="BD70" s="54">
        <f t="shared" si="26"/>
        <v>13</v>
      </c>
      <c r="BE70" s="56" t="str">
        <f t="shared" si="27"/>
        <v/>
      </c>
      <c r="BF70" s="57">
        <f>'[2]M5 FINAL'!J63</f>
        <v>15</v>
      </c>
      <c r="BG70" s="57" t="str">
        <f>IF('[2]M5 FINAL'!K63="","",'[2]M5 FINAL'!K63)</f>
        <v/>
      </c>
      <c r="BH70" s="54">
        <f t="shared" si="28"/>
        <v>15</v>
      </c>
      <c r="BI70" s="56" t="str">
        <f t="shared" si="29"/>
        <v/>
      </c>
      <c r="BJ70" s="57">
        <f>'[2]M5 FINAL'!M63</f>
        <v>13.383000000000003</v>
      </c>
      <c r="BK70" s="59" t="str">
        <f t="shared" si="30"/>
        <v>V</v>
      </c>
      <c r="BL70" s="63">
        <f>'[2]M6 final'!D66</f>
        <v>13.5</v>
      </c>
      <c r="BM70" s="63" t="str">
        <f>IF('[2]M6 final'!E66="","",'[2]M6 final'!E66)</f>
        <v/>
      </c>
      <c r="BN70" s="56">
        <f t="shared" si="31"/>
        <v>13.5</v>
      </c>
      <c r="BO70" s="56" t="str">
        <f t="shared" si="32"/>
        <v/>
      </c>
      <c r="BP70" s="54">
        <f>'[2]M6 final'!G66</f>
        <v>14.5</v>
      </c>
      <c r="BQ70" s="54" t="str">
        <f>IF('[2]M6 final'!H66="","",'[2]M6 final'!H66)</f>
        <v/>
      </c>
      <c r="BR70" s="56">
        <f t="shared" si="33"/>
        <v>14.5</v>
      </c>
      <c r="BS70" s="56" t="str">
        <f t="shared" si="34"/>
        <v/>
      </c>
      <c r="BT70" s="57">
        <f>'[2]M6 final'!J66</f>
        <v>11.5</v>
      </c>
      <c r="BU70" s="57" t="str">
        <f>IF('[2]M6 final'!K66="","",'[2]M6 final'!K66)</f>
        <v/>
      </c>
      <c r="BV70" s="56">
        <f t="shared" si="35"/>
        <v>11.5</v>
      </c>
      <c r="BW70" s="56" t="str">
        <f t="shared" si="36"/>
        <v/>
      </c>
      <c r="BX70" s="56">
        <f>'[2]M6 final'!M66</f>
        <v>13.3</v>
      </c>
      <c r="BY70" s="59" t="str">
        <f t="shared" si="37"/>
        <v>V</v>
      </c>
      <c r="BZ70" s="57">
        <f>'[2]M7 final'!D67</f>
        <v>14</v>
      </c>
      <c r="CA70" s="57" t="str">
        <f>IF('[2]M7 final'!E67="","",'[2]M7 final'!E67)</f>
        <v/>
      </c>
      <c r="CB70" s="56">
        <f t="shared" si="38"/>
        <v>14</v>
      </c>
      <c r="CC70" s="56" t="str">
        <f t="shared" si="39"/>
        <v/>
      </c>
      <c r="CD70" s="57">
        <f>'[2]M7 final'!G67</f>
        <v>14.5</v>
      </c>
      <c r="CE70" s="57" t="str">
        <f>IF('[2]M7 final'!H67="","",'[2]M7 final'!H67)</f>
        <v/>
      </c>
      <c r="CF70" s="56">
        <f t="shared" si="40"/>
        <v>14.5</v>
      </c>
      <c r="CG70" s="56" t="str">
        <f t="shared" si="41"/>
        <v/>
      </c>
      <c r="CH70" s="56">
        <f>'[2]M7 final'!J67</f>
        <v>14.22</v>
      </c>
      <c r="CI70" s="61" t="str">
        <f t="shared" si="42"/>
        <v>V</v>
      </c>
      <c r="CJ70" s="56">
        <f>'[2]M8 Final'!D66</f>
        <v>16.25</v>
      </c>
      <c r="CK70" s="56" t="str">
        <f>IF('[2]M8 Final'!E66="","",'[2]M8 Final'!E66)</f>
        <v/>
      </c>
      <c r="CL70" s="56">
        <f t="shared" si="43"/>
        <v>16.25</v>
      </c>
      <c r="CM70" s="56" t="str">
        <f t="shared" si="44"/>
        <v/>
      </c>
      <c r="CN70" s="57">
        <f>'[2]M8 Final'!G66</f>
        <v>14.75</v>
      </c>
      <c r="CO70" s="56" t="str">
        <f>IF('[2]M8 Final'!H66="","",'[2]M8 Final'!H66)</f>
        <v/>
      </c>
      <c r="CP70" s="56">
        <f t="shared" si="45"/>
        <v>14.75</v>
      </c>
      <c r="CQ70" s="56" t="str">
        <f t="shared" si="46"/>
        <v/>
      </c>
      <c r="CR70" s="56">
        <f>'[2]M8 Final'!J66</f>
        <v>15.5</v>
      </c>
      <c r="CS70" s="61" t="str">
        <f t="shared" si="47"/>
        <v>V</v>
      </c>
      <c r="CT70" s="64">
        <f t="shared" si="48"/>
        <v>13.530375000000001</v>
      </c>
      <c r="CU70" s="65" t="str">
        <f t="shared" si="49"/>
        <v>Admis(e)</v>
      </c>
      <c r="CV70" s="53" t="str">
        <f t="shared" si="50"/>
        <v xml:space="preserve">ESSOUNI               </v>
      </c>
      <c r="CW70" s="66"/>
    </row>
    <row r="71" spans="2:101">
      <c r="B71" s="52">
        <v>58</v>
      </c>
      <c r="D71" s="70" t="s">
        <v>163</v>
      </c>
      <c r="E71" s="70" t="s">
        <v>164</v>
      </c>
      <c r="F71" s="54">
        <f>'[2]M1 final'!E69</f>
        <v>12.1</v>
      </c>
      <c r="G71" s="55" t="str">
        <f>IF('[2]M1 final'!F69="","",'[2]M1 final'!F69)</f>
        <v/>
      </c>
      <c r="H71" s="56">
        <f t="shared" si="0"/>
        <v>12.1</v>
      </c>
      <c r="I71" s="56" t="str">
        <f t="shared" si="1"/>
        <v/>
      </c>
      <c r="J71" s="57">
        <f>'[2]M1 final'!H69</f>
        <v>8</v>
      </c>
      <c r="K71" s="55">
        <f>IF('[2]M1 final'!I69="","",'[2]M1 final'!I69)</f>
        <v>10</v>
      </c>
      <c r="L71" s="56">
        <f t="shared" si="2"/>
        <v>10</v>
      </c>
      <c r="M71" s="56" t="str">
        <f t="shared" si="3"/>
        <v/>
      </c>
      <c r="N71" s="57">
        <f>'[2]M1 final'!K69</f>
        <v>8.75</v>
      </c>
      <c r="O71" s="57">
        <f>IF('[2]M1 final'!L69="","",'[2]M1 final'!L69)</f>
        <v>11</v>
      </c>
      <c r="P71" s="56">
        <f t="shared" si="4"/>
        <v>11</v>
      </c>
      <c r="Q71" s="56" t="str">
        <f t="shared" si="5"/>
        <v/>
      </c>
      <c r="R71" s="58">
        <f>'[2]M1 final'!N69</f>
        <v>11.0375</v>
      </c>
      <c r="S71" s="59" t="str">
        <f t="shared" si="51"/>
        <v>VPC</v>
      </c>
      <c r="T71" s="57">
        <f>'[2]M2 final'!E68</f>
        <v>11.5</v>
      </c>
      <c r="U71" s="60">
        <v>12</v>
      </c>
      <c r="V71" s="56">
        <f t="shared" si="7"/>
        <v>12</v>
      </c>
      <c r="W71" s="56" t="str">
        <f t="shared" si="8"/>
        <v/>
      </c>
      <c r="X71" s="56">
        <f>'[2]M2 final'!H68</f>
        <v>10.5</v>
      </c>
      <c r="Y71" s="60">
        <f>IF('[2]M2 final'!I68="","",'[2]M2 final'!I68)</f>
        <v>8.5</v>
      </c>
      <c r="Z71" s="56">
        <f t="shared" si="9"/>
        <v>10.5</v>
      </c>
      <c r="AA71" s="56" t="str">
        <f t="shared" si="10"/>
        <v/>
      </c>
      <c r="AB71" s="56">
        <f t="shared" si="11"/>
        <v>11.34</v>
      </c>
      <c r="AC71" s="61" t="str">
        <f t="shared" si="12"/>
        <v>VPC</v>
      </c>
      <c r="AD71" s="54">
        <f>'[2]M3  final'!E68</f>
        <v>14.25</v>
      </c>
      <c r="AE71" s="54" t="str">
        <f>IF('[2]M3  final'!F68="","",'[2]M3  final'!F68)</f>
        <v/>
      </c>
      <c r="AF71" s="56">
        <f t="shared" si="13"/>
        <v>14.25</v>
      </c>
      <c r="AG71" s="56" t="str">
        <f t="shared" si="14"/>
        <v/>
      </c>
      <c r="AH71" s="57">
        <f>'[2]M3  final'!H68</f>
        <v>14.5</v>
      </c>
      <c r="AI71" s="54" t="str">
        <f>IF('[2]M3  final'!I68="","",'[2]M3  final'!I68)</f>
        <v/>
      </c>
      <c r="AJ71" s="56">
        <f t="shared" si="15"/>
        <v>14.5</v>
      </c>
      <c r="AK71" s="56" t="str">
        <f t="shared" si="16"/>
        <v/>
      </c>
      <c r="AL71" s="56">
        <f t="shared" si="17"/>
        <v>14.375</v>
      </c>
      <c r="AM71" s="61" t="str">
        <f t="shared" si="18"/>
        <v>V</v>
      </c>
      <c r="AN71" s="54">
        <f>'[2]M4 final'!E68</f>
        <v>14.25</v>
      </c>
      <c r="AO71" s="54" t="str">
        <f>IF('[2]M4 final'!F68="","",'[2]M4 final'!F68)</f>
        <v/>
      </c>
      <c r="AP71" s="56">
        <f t="shared" si="19"/>
        <v>14.25</v>
      </c>
      <c r="AQ71" s="56" t="str">
        <f t="shared" si="20"/>
        <v/>
      </c>
      <c r="AR71" s="57">
        <f>'[2]M4 final'!H68</f>
        <v>16.5</v>
      </c>
      <c r="AS71" s="57" t="str">
        <f>IF('[2]M4 final'!I68="","",'[2]M4 final'!I68)</f>
        <v/>
      </c>
      <c r="AT71" s="56">
        <f t="shared" si="21"/>
        <v>16.5</v>
      </c>
      <c r="AU71" s="56" t="str">
        <f t="shared" si="22"/>
        <v/>
      </c>
      <c r="AV71" s="56">
        <f>'[2]M4 final'!K68</f>
        <v>15.24</v>
      </c>
      <c r="AW71" s="61" t="str">
        <f t="shared" si="23"/>
        <v>V</v>
      </c>
      <c r="AX71" s="54">
        <f>'[2]M5 FINAL'!D64</f>
        <v>13.8</v>
      </c>
      <c r="AY71" s="62" t="str">
        <f>IF('[2]M5 FINAL'!E64="","",'[2]M5 FINAL'!E64)</f>
        <v/>
      </c>
      <c r="AZ71" s="54">
        <f t="shared" si="24"/>
        <v>13.8</v>
      </c>
      <c r="BA71" s="56" t="str">
        <f t="shared" si="25"/>
        <v/>
      </c>
      <c r="BB71" s="57">
        <f>'[2]M5 FINAL'!G64</f>
        <v>7</v>
      </c>
      <c r="BC71" s="57">
        <f>IF('[2]M5 FINAL'!H64="","",'[2]M5 FINAL'!H64)</f>
        <v>12</v>
      </c>
      <c r="BD71" s="54">
        <f t="shared" si="26"/>
        <v>12</v>
      </c>
      <c r="BE71" s="56" t="str">
        <f t="shared" si="27"/>
        <v/>
      </c>
      <c r="BF71" s="57">
        <f>'[2]M5 FINAL'!J64</f>
        <v>14</v>
      </c>
      <c r="BG71" s="57" t="str">
        <f>IF('[2]M5 FINAL'!K64="","",'[2]M5 FINAL'!K64)</f>
        <v/>
      </c>
      <c r="BH71" s="54">
        <f t="shared" si="28"/>
        <v>14</v>
      </c>
      <c r="BI71" s="56" t="str">
        <f t="shared" si="29"/>
        <v/>
      </c>
      <c r="BJ71" s="57">
        <f>'[2]M5 FINAL'!M64</f>
        <v>13.274000000000001</v>
      </c>
      <c r="BK71" s="59" t="str">
        <f t="shared" si="30"/>
        <v>VAR</v>
      </c>
      <c r="BL71" s="63">
        <f>'[2]M6 final'!D67</f>
        <v>13.5</v>
      </c>
      <c r="BM71" s="63" t="str">
        <f>IF('[2]M6 final'!E67="","",'[2]M6 final'!E67)</f>
        <v/>
      </c>
      <c r="BN71" s="56">
        <f t="shared" si="31"/>
        <v>13.5</v>
      </c>
      <c r="BO71" s="56" t="str">
        <f t="shared" si="32"/>
        <v/>
      </c>
      <c r="BP71" s="54">
        <f>'[2]M6 final'!G67</f>
        <v>12.25</v>
      </c>
      <c r="BQ71" s="54" t="str">
        <f>IF('[2]M6 final'!H67="","",'[2]M6 final'!H67)</f>
        <v/>
      </c>
      <c r="BR71" s="56">
        <f t="shared" si="33"/>
        <v>12.25</v>
      </c>
      <c r="BS71" s="56" t="str">
        <f t="shared" si="34"/>
        <v/>
      </c>
      <c r="BT71" s="57">
        <f>'[2]M6 final'!J67</f>
        <v>11</v>
      </c>
      <c r="BU71" s="57" t="str">
        <f>IF('[2]M6 final'!K67="","",'[2]M6 final'!K67)</f>
        <v/>
      </c>
      <c r="BV71" s="56">
        <f t="shared" si="35"/>
        <v>11</v>
      </c>
      <c r="BW71" s="56" t="str">
        <f t="shared" si="36"/>
        <v/>
      </c>
      <c r="BX71" s="56">
        <f>'[2]M6 final'!M67</f>
        <v>12.25</v>
      </c>
      <c r="BY71" s="59" t="str">
        <f t="shared" si="37"/>
        <v>V</v>
      </c>
      <c r="BZ71" s="57">
        <f>'[2]M7 final'!D68</f>
        <v>16</v>
      </c>
      <c r="CA71" s="57" t="str">
        <f>IF('[2]M7 final'!E68="","",'[2]M7 final'!E68)</f>
        <v/>
      </c>
      <c r="CB71" s="56">
        <f t="shared" si="38"/>
        <v>16</v>
      </c>
      <c r="CC71" s="56" t="str">
        <f t="shared" si="39"/>
        <v/>
      </c>
      <c r="CD71" s="57">
        <f>'[2]M7 final'!G68</f>
        <v>8.5</v>
      </c>
      <c r="CE71" s="57" t="str">
        <f>IF('[2]M7 final'!H68="","",'[2]M7 final'!H68)</f>
        <v/>
      </c>
      <c r="CF71" s="56">
        <f t="shared" si="40"/>
        <v>8.5</v>
      </c>
      <c r="CG71" s="56" t="str">
        <f t="shared" si="41"/>
        <v/>
      </c>
      <c r="CH71" s="56">
        <f>'[2]M7 final'!J68</f>
        <v>12.700000000000001</v>
      </c>
      <c r="CI71" s="61" t="str">
        <f t="shared" si="42"/>
        <v>V</v>
      </c>
      <c r="CJ71" s="56">
        <f>'[2]M8 Final'!D67</f>
        <v>17.75</v>
      </c>
      <c r="CK71" s="56" t="str">
        <f>IF('[2]M8 Final'!E67="","",'[2]M8 Final'!E67)</f>
        <v/>
      </c>
      <c r="CL71" s="56">
        <f t="shared" si="43"/>
        <v>17.75</v>
      </c>
      <c r="CM71" s="56" t="str">
        <f t="shared" si="44"/>
        <v/>
      </c>
      <c r="CN71" s="57">
        <f>'[2]M8 Final'!G67</f>
        <v>11.75</v>
      </c>
      <c r="CO71" s="56" t="str">
        <f>IF('[2]M8 Final'!H67="","",'[2]M8 Final'!H67)</f>
        <v/>
      </c>
      <c r="CP71" s="56">
        <f t="shared" si="45"/>
        <v>11.75</v>
      </c>
      <c r="CQ71" s="56" t="str">
        <f t="shared" si="46"/>
        <v/>
      </c>
      <c r="CR71" s="56">
        <f>'[2]M8 Final'!J67</f>
        <v>14.75</v>
      </c>
      <c r="CS71" s="61" t="str">
        <f t="shared" si="47"/>
        <v>V</v>
      </c>
      <c r="CT71" s="64">
        <f t="shared" si="48"/>
        <v>13.120812500000001</v>
      </c>
      <c r="CU71" s="65" t="str">
        <f t="shared" si="49"/>
        <v>Admis(e)</v>
      </c>
      <c r="CV71" s="53" t="str">
        <f t="shared" si="50"/>
        <v xml:space="preserve">ETTAJANI              </v>
      </c>
      <c r="CW71" s="66"/>
    </row>
    <row r="72" spans="2:101">
      <c r="B72" s="52">
        <v>59</v>
      </c>
      <c r="D72" s="70" t="s">
        <v>165</v>
      </c>
      <c r="E72" s="70" t="s">
        <v>166</v>
      </c>
      <c r="F72" s="54">
        <f>'[2]M1 final'!E70</f>
        <v>6.5</v>
      </c>
      <c r="G72" s="55">
        <f>IF('[2]M1 final'!F70="","",'[2]M1 final'!F70)</f>
        <v>5</v>
      </c>
      <c r="H72" s="56">
        <f t="shared" si="0"/>
        <v>6.5</v>
      </c>
      <c r="I72" s="56" t="str">
        <f t="shared" si="1"/>
        <v/>
      </c>
      <c r="J72" s="57">
        <f>'[2]M1 final'!H70</f>
        <v>12.5</v>
      </c>
      <c r="K72" s="55" t="str">
        <f>IF('[2]M1 final'!I70="","",'[2]M1 final'!I70)</f>
        <v/>
      </c>
      <c r="L72" s="56">
        <f t="shared" si="2"/>
        <v>12.5</v>
      </c>
      <c r="M72" s="56" t="str">
        <f t="shared" si="3"/>
        <v/>
      </c>
      <c r="N72" s="57">
        <f>'[2]M1 final'!K70</f>
        <v>10.25</v>
      </c>
      <c r="O72" s="57">
        <v>12</v>
      </c>
      <c r="P72" s="56">
        <f t="shared" si="4"/>
        <v>12</v>
      </c>
      <c r="Q72" s="56" t="str">
        <f t="shared" si="5"/>
        <v/>
      </c>
      <c r="R72" s="58">
        <f>'[2]M1 final'!N70</f>
        <v>10.125</v>
      </c>
      <c r="S72" s="59" t="str">
        <f t="shared" si="51"/>
        <v>VPC</v>
      </c>
      <c r="T72" s="57">
        <f>'[2]M2 final'!E69</f>
        <v>9</v>
      </c>
      <c r="U72" s="60">
        <f>IF('[2]M2 final'!F69="","",'[2]M2 final'!F69)</f>
        <v>12</v>
      </c>
      <c r="V72" s="56">
        <f t="shared" si="7"/>
        <v>12</v>
      </c>
      <c r="W72" s="56" t="str">
        <f t="shared" si="8"/>
        <v/>
      </c>
      <c r="X72" s="56">
        <f>'[2]M2 final'!H69</f>
        <v>5.5</v>
      </c>
      <c r="Y72" s="60">
        <f>IF('[2]M2 final'!I69="","",'[2]M2 final'!I69)</f>
        <v>9</v>
      </c>
      <c r="Z72" s="56">
        <f t="shared" si="9"/>
        <v>9</v>
      </c>
      <c r="AA72" s="56" t="str">
        <f t="shared" si="10"/>
        <v/>
      </c>
      <c r="AB72" s="56">
        <f t="shared" si="11"/>
        <v>10.68</v>
      </c>
      <c r="AC72" s="61" t="str">
        <f t="shared" si="12"/>
        <v>VPC</v>
      </c>
      <c r="AD72" s="54">
        <f>'[2]M3  final'!E69</f>
        <v>12.5</v>
      </c>
      <c r="AE72" s="54" t="str">
        <f>IF('[2]M3  final'!F69="","",'[2]M3  final'!F69)</f>
        <v/>
      </c>
      <c r="AF72" s="56">
        <f t="shared" si="13"/>
        <v>12.5</v>
      </c>
      <c r="AG72" s="56" t="str">
        <f t="shared" si="14"/>
        <v/>
      </c>
      <c r="AH72" s="57">
        <f>'[2]M3  final'!H69</f>
        <v>15</v>
      </c>
      <c r="AI72" s="54" t="str">
        <f>IF('[2]M3  final'!I69="","",'[2]M3  final'!I69)</f>
        <v/>
      </c>
      <c r="AJ72" s="56">
        <f t="shared" si="15"/>
        <v>15</v>
      </c>
      <c r="AK72" s="56" t="str">
        <f t="shared" si="16"/>
        <v/>
      </c>
      <c r="AL72" s="56">
        <f t="shared" si="17"/>
        <v>13.75</v>
      </c>
      <c r="AM72" s="61" t="str">
        <f t="shared" si="18"/>
        <v>V</v>
      </c>
      <c r="AN72" s="54">
        <f>'[2]M4 final'!E69</f>
        <v>13.25</v>
      </c>
      <c r="AO72" s="54" t="str">
        <f>IF('[2]M4 final'!F69="","",'[2]M4 final'!F69)</f>
        <v/>
      </c>
      <c r="AP72" s="56">
        <f t="shared" si="19"/>
        <v>13.25</v>
      </c>
      <c r="AQ72" s="56" t="str">
        <f t="shared" si="20"/>
        <v/>
      </c>
      <c r="AR72" s="57">
        <f>'[2]M4 final'!H69</f>
        <v>10.5</v>
      </c>
      <c r="AS72" s="57" t="str">
        <f>IF('[2]M4 final'!I69="","",'[2]M4 final'!I69)</f>
        <v/>
      </c>
      <c r="AT72" s="56">
        <f t="shared" si="21"/>
        <v>10.5</v>
      </c>
      <c r="AU72" s="56" t="str">
        <f t="shared" si="22"/>
        <v/>
      </c>
      <c r="AV72" s="56">
        <f>'[2]M4 final'!K69</f>
        <v>12.040000000000001</v>
      </c>
      <c r="AW72" s="61" t="str">
        <f t="shared" si="23"/>
        <v>V</v>
      </c>
      <c r="AX72" s="54">
        <f>'[2]M5 FINAL'!D65</f>
        <v>9.1999999999999993</v>
      </c>
      <c r="AY72" s="62">
        <f>IF('[2]M5 FINAL'!E65="","",'[2]M5 FINAL'!E65)</f>
        <v>6</v>
      </c>
      <c r="AZ72" s="54">
        <f t="shared" si="24"/>
        <v>9.1999999999999993</v>
      </c>
      <c r="BA72" s="56" t="str">
        <f t="shared" si="25"/>
        <v/>
      </c>
      <c r="BB72" s="57">
        <f>'[2]M5 FINAL'!G65</f>
        <v>12</v>
      </c>
      <c r="BC72" s="57" t="str">
        <f>IF('[2]M5 FINAL'!H65="","",'[2]M5 FINAL'!H65)</f>
        <v/>
      </c>
      <c r="BD72" s="54">
        <f t="shared" si="26"/>
        <v>12</v>
      </c>
      <c r="BE72" s="56" t="str">
        <f t="shared" si="27"/>
        <v/>
      </c>
      <c r="BF72" s="57">
        <f>'[2]M5 FINAL'!J65</f>
        <v>14</v>
      </c>
      <c r="BG72" s="57" t="str">
        <f>IF('[2]M5 FINAL'!K65="","",'[2]M5 FINAL'!K65)</f>
        <v/>
      </c>
      <c r="BH72" s="54">
        <f t="shared" si="28"/>
        <v>14</v>
      </c>
      <c r="BI72" s="56" t="str">
        <f t="shared" si="29"/>
        <v/>
      </c>
      <c r="BJ72" s="57">
        <f>'[2]M5 FINAL'!M65</f>
        <v>11.756</v>
      </c>
      <c r="BK72" s="59" t="str">
        <f t="shared" si="30"/>
        <v>VPC</v>
      </c>
      <c r="BL72" s="63">
        <f>'[2]M6 final'!D68</f>
        <v>11.25</v>
      </c>
      <c r="BM72" s="63" t="str">
        <f>IF('[2]M6 final'!E68="","",'[2]M6 final'!E68)</f>
        <v/>
      </c>
      <c r="BN72" s="56">
        <f t="shared" si="31"/>
        <v>11.25</v>
      </c>
      <c r="BO72" s="56" t="str">
        <f t="shared" si="32"/>
        <v/>
      </c>
      <c r="BP72" s="54">
        <f>'[2]M6 final'!G68</f>
        <v>13.25</v>
      </c>
      <c r="BQ72" s="54" t="str">
        <f>IF('[2]M6 final'!H68="","",'[2]M6 final'!H68)</f>
        <v/>
      </c>
      <c r="BR72" s="56">
        <f t="shared" si="33"/>
        <v>13.25</v>
      </c>
      <c r="BS72" s="56" t="str">
        <f t="shared" si="34"/>
        <v/>
      </c>
      <c r="BT72" s="57">
        <f>'[2]M6 final'!J68</f>
        <v>12</v>
      </c>
      <c r="BU72" s="57" t="str">
        <f>IF('[2]M6 final'!K68="","",'[2]M6 final'!K68)</f>
        <v/>
      </c>
      <c r="BV72" s="56">
        <f t="shared" si="35"/>
        <v>12</v>
      </c>
      <c r="BW72" s="56" t="str">
        <f t="shared" si="36"/>
        <v/>
      </c>
      <c r="BX72" s="56">
        <f>'[2]M6 final'!M68</f>
        <v>12.275</v>
      </c>
      <c r="BY72" s="59" t="str">
        <f t="shared" si="37"/>
        <v>V</v>
      </c>
      <c r="BZ72" s="57">
        <f>'[2]M7 final'!D69</f>
        <v>10.5</v>
      </c>
      <c r="CA72" s="57" t="str">
        <f>IF('[2]M7 final'!E69="","",'[2]M7 final'!E69)</f>
        <v/>
      </c>
      <c r="CB72" s="56">
        <f t="shared" si="38"/>
        <v>10.5</v>
      </c>
      <c r="CC72" s="56" t="str">
        <f t="shared" si="39"/>
        <v/>
      </c>
      <c r="CD72" s="57">
        <f>'[2]M7 final'!G69</f>
        <v>15.75</v>
      </c>
      <c r="CE72" s="57" t="str">
        <f>IF('[2]M7 final'!H69="","",'[2]M7 final'!H69)</f>
        <v/>
      </c>
      <c r="CF72" s="56">
        <f t="shared" si="40"/>
        <v>15.75</v>
      </c>
      <c r="CG72" s="56" t="str">
        <f t="shared" si="41"/>
        <v/>
      </c>
      <c r="CH72" s="56">
        <f>'[2]M7 final'!J69</f>
        <v>12.81</v>
      </c>
      <c r="CI72" s="61" t="str">
        <f t="shared" si="42"/>
        <v>V</v>
      </c>
      <c r="CJ72" s="56">
        <f>'[2]M8 Final'!D68</f>
        <v>14.25</v>
      </c>
      <c r="CK72" s="56" t="str">
        <f>IF('[2]M8 Final'!E68="","",'[2]M8 Final'!E68)</f>
        <v/>
      </c>
      <c r="CL72" s="56">
        <f t="shared" si="43"/>
        <v>14.25</v>
      </c>
      <c r="CM72" s="56" t="str">
        <f t="shared" si="44"/>
        <v/>
      </c>
      <c r="CN72" s="57">
        <f>'[2]M8 Final'!G68</f>
        <v>12.5</v>
      </c>
      <c r="CO72" s="56" t="str">
        <f>IF('[2]M8 Final'!H68="","",'[2]M8 Final'!H68)</f>
        <v/>
      </c>
      <c r="CP72" s="56">
        <f t="shared" si="45"/>
        <v>12.5</v>
      </c>
      <c r="CQ72" s="56" t="str">
        <f t="shared" si="46"/>
        <v/>
      </c>
      <c r="CR72" s="56">
        <f>'[2]M8 Final'!J68</f>
        <v>13.375</v>
      </c>
      <c r="CS72" s="61" t="str">
        <f t="shared" si="47"/>
        <v>V</v>
      </c>
      <c r="CT72" s="64">
        <f t="shared" si="48"/>
        <v>12.101375000000001</v>
      </c>
      <c r="CU72" s="65" t="str">
        <f t="shared" si="49"/>
        <v>Admis(e)</v>
      </c>
      <c r="CV72" s="53" t="str">
        <f t="shared" si="50"/>
        <v xml:space="preserve">EZZEROUALI </v>
      </c>
      <c r="CW72" s="66"/>
    </row>
    <row r="73" spans="2:101">
      <c r="B73" s="52">
        <v>60</v>
      </c>
      <c r="D73" s="72" t="s">
        <v>167</v>
      </c>
      <c r="E73" s="72" t="s">
        <v>168</v>
      </c>
      <c r="F73" s="54">
        <f>'[2]M1 final'!E71</f>
        <v>15.1</v>
      </c>
      <c r="G73" s="55" t="str">
        <f>IF('[2]M1 final'!F71="","",'[2]M1 final'!F71)</f>
        <v/>
      </c>
      <c r="H73" s="56">
        <f t="shared" si="0"/>
        <v>15.1</v>
      </c>
      <c r="I73" s="56" t="str">
        <f t="shared" si="1"/>
        <v/>
      </c>
      <c r="J73" s="57">
        <f>'[2]M1 final'!H71</f>
        <v>13.4</v>
      </c>
      <c r="K73" s="55" t="str">
        <f>IF('[2]M1 final'!I71="","",'[2]M1 final'!I71)</f>
        <v/>
      </c>
      <c r="L73" s="56">
        <f t="shared" si="2"/>
        <v>13.4</v>
      </c>
      <c r="M73" s="56" t="str">
        <f t="shared" si="3"/>
        <v/>
      </c>
      <c r="N73" s="57">
        <f>'[2]M1 final'!K71</f>
        <v>11.5</v>
      </c>
      <c r="O73" s="57" t="str">
        <f>IF('[2]M1 final'!L71="","",'[2]M1 final'!L71)</f>
        <v/>
      </c>
      <c r="P73" s="56">
        <f t="shared" si="4"/>
        <v>11.5</v>
      </c>
      <c r="Q73" s="56" t="str">
        <f t="shared" si="5"/>
        <v/>
      </c>
      <c r="R73" s="58">
        <f>'[2]M1 final'!N71</f>
        <v>13.5625</v>
      </c>
      <c r="S73" s="59" t="str">
        <f t="shared" si="51"/>
        <v>V</v>
      </c>
      <c r="T73" s="57">
        <f>'[2]M2 final'!E70</f>
        <v>12.75</v>
      </c>
      <c r="U73" s="60" t="str">
        <f>IF('[2]M2 final'!F70="","",'[2]M2 final'!F70)</f>
        <v/>
      </c>
      <c r="V73" s="56">
        <f t="shared" si="7"/>
        <v>12.75</v>
      </c>
      <c r="W73" s="56" t="str">
        <f t="shared" si="8"/>
        <v/>
      </c>
      <c r="X73" s="56">
        <f>'[2]M2 final'!H70</f>
        <v>6.75</v>
      </c>
      <c r="Y73" s="60">
        <f>IF('[2]M2 final'!I70="","",'[2]M2 final'!I70)</f>
        <v>8.5</v>
      </c>
      <c r="Z73" s="56">
        <f t="shared" si="9"/>
        <v>8.5</v>
      </c>
      <c r="AA73" s="56" t="str">
        <f t="shared" si="10"/>
        <v/>
      </c>
      <c r="AB73" s="56">
        <f t="shared" si="11"/>
        <v>10.88</v>
      </c>
      <c r="AC73" s="61" t="str">
        <f t="shared" si="12"/>
        <v>VPC</v>
      </c>
      <c r="AD73" s="54">
        <f>'[2]M3  final'!E70</f>
        <v>2.75</v>
      </c>
      <c r="AE73" s="54">
        <f>IF('[2]M3  final'!F70="","",'[2]M3  final'!F70)</f>
        <v>10.5</v>
      </c>
      <c r="AF73" s="56">
        <f t="shared" si="13"/>
        <v>10.5</v>
      </c>
      <c r="AG73" s="56" t="str">
        <f t="shared" si="14"/>
        <v/>
      </c>
      <c r="AH73" s="57">
        <f>'[2]M3  final'!H70</f>
        <v>12</v>
      </c>
      <c r="AI73" s="54" t="str">
        <f>IF('[2]M3  final'!I70="","",'[2]M3  final'!I70)</f>
        <v/>
      </c>
      <c r="AJ73" s="56">
        <f t="shared" si="15"/>
        <v>12</v>
      </c>
      <c r="AK73" s="56" t="str">
        <f t="shared" si="16"/>
        <v/>
      </c>
      <c r="AL73" s="56">
        <f t="shared" si="17"/>
        <v>11.25</v>
      </c>
      <c r="AM73" s="61" t="str">
        <f t="shared" si="18"/>
        <v>VPC</v>
      </c>
      <c r="AN73" s="54">
        <f>'[2]M4 final'!E70</f>
        <v>13</v>
      </c>
      <c r="AO73" s="54" t="str">
        <f>IF('[2]M4 final'!F70="","",'[2]M4 final'!F70)</f>
        <v/>
      </c>
      <c r="AP73" s="56">
        <f t="shared" si="19"/>
        <v>13</v>
      </c>
      <c r="AQ73" s="56" t="str">
        <f t="shared" si="20"/>
        <v/>
      </c>
      <c r="AR73" s="57">
        <f>'[2]M4 final'!H70</f>
        <v>12</v>
      </c>
      <c r="AS73" s="57" t="str">
        <f>IF('[2]M4 final'!I70="","",'[2]M4 final'!I70)</f>
        <v/>
      </c>
      <c r="AT73" s="56">
        <f t="shared" si="21"/>
        <v>12</v>
      </c>
      <c r="AU73" s="56" t="str">
        <f t="shared" si="22"/>
        <v/>
      </c>
      <c r="AV73" s="56">
        <f>'[2]M4 final'!K70</f>
        <v>12.560000000000002</v>
      </c>
      <c r="AW73" s="61" t="str">
        <f t="shared" si="23"/>
        <v>V</v>
      </c>
      <c r="AX73" s="54">
        <f>'[2]M5 FINAL'!D66</f>
        <v>15.4</v>
      </c>
      <c r="AY73" s="62" t="str">
        <f>IF('[2]M5 FINAL'!E66="","",'[2]M5 FINAL'!E66)</f>
        <v/>
      </c>
      <c r="AZ73" s="54">
        <f t="shared" si="24"/>
        <v>15.4</v>
      </c>
      <c r="BA73" s="56" t="str">
        <f t="shared" si="25"/>
        <v/>
      </c>
      <c r="BB73" s="57">
        <f>'[2]M5 FINAL'!G66</f>
        <v>12.333</v>
      </c>
      <c r="BC73" s="57" t="str">
        <f>IF('[2]M5 FINAL'!H66="","",'[2]M5 FINAL'!H66)</f>
        <v/>
      </c>
      <c r="BD73" s="54">
        <f t="shared" si="26"/>
        <v>12.333</v>
      </c>
      <c r="BE73" s="56" t="str">
        <f t="shared" si="27"/>
        <v/>
      </c>
      <c r="BF73" s="57">
        <f>'[2]M5 FINAL'!J66</f>
        <v>11.25</v>
      </c>
      <c r="BG73" s="57" t="str">
        <f>IF('[2]M5 FINAL'!K66="","",'[2]M5 FINAL'!K66)</f>
        <v/>
      </c>
      <c r="BH73" s="54">
        <f t="shared" si="28"/>
        <v>11.25</v>
      </c>
      <c r="BI73" s="56" t="str">
        <f t="shared" si="29"/>
        <v/>
      </c>
      <c r="BJ73" s="57">
        <f>'[2]M5 FINAL'!M66</f>
        <v>12.976890000000001</v>
      </c>
      <c r="BK73" s="59" t="str">
        <f t="shared" si="30"/>
        <v>V</v>
      </c>
      <c r="BL73" s="63">
        <f>'[2]M6 final'!D69</f>
        <v>12</v>
      </c>
      <c r="BM73" s="63" t="str">
        <f>IF('[2]M6 final'!E69="","",'[2]M6 final'!E69)</f>
        <v/>
      </c>
      <c r="BN73" s="56">
        <f t="shared" si="31"/>
        <v>12</v>
      </c>
      <c r="BO73" s="56" t="str">
        <f t="shared" si="32"/>
        <v/>
      </c>
      <c r="BP73" s="54">
        <f>'[2]M6 final'!G69</f>
        <v>12</v>
      </c>
      <c r="BQ73" s="54" t="str">
        <f>IF('[2]M6 final'!H69="","",'[2]M6 final'!H69)</f>
        <v/>
      </c>
      <c r="BR73" s="56">
        <f t="shared" si="33"/>
        <v>12</v>
      </c>
      <c r="BS73" s="56" t="str">
        <f t="shared" si="34"/>
        <v/>
      </c>
      <c r="BT73" s="57">
        <f>'[2]M6 final'!J69</f>
        <v>12</v>
      </c>
      <c r="BU73" s="57" t="str">
        <f>IF('[2]M6 final'!K69="","",'[2]M6 final'!K69)</f>
        <v/>
      </c>
      <c r="BV73" s="56">
        <f t="shared" si="35"/>
        <v>12</v>
      </c>
      <c r="BW73" s="56" t="str">
        <f t="shared" si="36"/>
        <v/>
      </c>
      <c r="BX73" s="56">
        <f>'[2]M6 final'!M69</f>
        <v>12</v>
      </c>
      <c r="BY73" s="59" t="str">
        <f t="shared" si="37"/>
        <v>V</v>
      </c>
      <c r="BZ73" s="57">
        <f>'[2]M7 final'!D70</f>
        <v>12</v>
      </c>
      <c r="CA73" s="57" t="str">
        <f>IF('[2]M7 final'!E70="","",'[2]M7 final'!E70)</f>
        <v/>
      </c>
      <c r="CB73" s="56">
        <f t="shared" si="38"/>
        <v>12</v>
      </c>
      <c r="CC73" s="56" t="str">
        <f t="shared" si="39"/>
        <v/>
      </c>
      <c r="CD73" s="57">
        <f>'[2]M7 final'!G70</f>
        <v>13.5</v>
      </c>
      <c r="CE73" s="57" t="str">
        <f>IF('[2]M7 final'!H70="","",'[2]M7 final'!H70)</f>
        <v/>
      </c>
      <c r="CF73" s="56">
        <f t="shared" si="40"/>
        <v>13.5</v>
      </c>
      <c r="CG73" s="56" t="str">
        <f t="shared" si="41"/>
        <v/>
      </c>
      <c r="CH73" s="56">
        <f>'[2]M7 final'!J70</f>
        <v>12.66</v>
      </c>
      <c r="CI73" s="61" t="str">
        <f t="shared" si="42"/>
        <v>V</v>
      </c>
      <c r="CJ73" s="56">
        <f>'[2]M8 Final'!D69</f>
        <v>12</v>
      </c>
      <c r="CK73" s="56" t="str">
        <f>IF('[2]M8 Final'!E69="","",'[2]M8 Final'!E69)</f>
        <v/>
      </c>
      <c r="CL73" s="56">
        <f t="shared" si="43"/>
        <v>12</v>
      </c>
      <c r="CM73" s="56" t="str">
        <f t="shared" si="44"/>
        <v/>
      </c>
      <c r="CN73" s="57">
        <f>'[2]M8 Final'!G69</f>
        <v>12.25</v>
      </c>
      <c r="CO73" s="56" t="str">
        <f>IF('[2]M8 Final'!H69="","",'[2]M8 Final'!H69)</f>
        <v/>
      </c>
      <c r="CP73" s="56">
        <f t="shared" si="45"/>
        <v>12.25</v>
      </c>
      <c r="CQ73" s="56" t="str">
        <f t="shared" si="46"/>
        <v/>
      </c>
      <c r="CR73" s="56">
        <f>'[2]M8 Final'!J69</f>
        <v>12.125</v>
      </c>
      <c r="CS73" s="61" t="str">
        <f t="shared" si="47"/>
        <v>V</v>
      </c>
      <c r="CT73" s="64">
        <f t="shared" si="48"/>
        <v>12.251798750000001</v>
      </c>
      <c r="CU73" s="65" t="str">
        <f t="shared" si="49"/>
        <v>Admis(e)</v>
      </c>
      <c r="CV73" s="53" t="str">
        <f t="shared" si="50"/>
        <v>FADOUACH</v>
      </c>
      <c r="CW73" s="66"/>
    </row>
    <row r="74" spans="2:101">
      <c r="B74" s="52">
        <v>61</v>
      </c>
      <c r="D74" s="73" t="s">
        <v>169</v>
      </c>
      <c r="E74" s="74" t="s">
        <v>170</v>
      </c>
      <c r="F74" s="54">
        <f>'[2]M1 final'!E72</f>
        <v>13.8</v>
      </c>
      <c r="G74" s="55" t="str">
        <f>IF('[2]M1 final'!F72="","",'[2]M1 final'!F72)</f>
        <v/>
      </c>
      <c r="H74" s="56">
        <f t="shared" si="0"/>
        <v>13.8</v>
      </c>
      <c r="I74" s="56" t="str">
        <f t="shared" si="1"/>
        <v/>
      </c>
      <c r="J74" s="57">
        <f>'[2]M1 final'!H72</f>
        <v>14</v>
      </c>
      <c r="K74" s="55" t="str">
        <f>IF('[2]M1 final'!I72="","",'[2]M1 final'!I72)</f>
        <v/>
      </c>
      <c r="L74" s="56">
        <f t="shared" si="2"/>
        <v>14</v>
      </c>
      <c r="M74" s="56" t="str">
        <f t="shared" si="3"/>
        <v/>
      </c>
      <c r="N74" s="57">
        <f>'[2]M1 final'!K72</f>
        <v>13</v>
      </c>
      <c r="O74" s="57" t="str">
        <f>IF('[2]M1 final'!L72="","",'[2]M1 final'!L72)</f>
        <v/>
      </c>
      <c r="P74" s="56">
        <f t="shared" si="4"/>
        <v>13</v>
      </c>
      <c r="Q74" s="56" t="str">
        <f t="shared" si="5"/>
        <v/>
      </c>
      <c r="R74" s="58">
        <f>'[2]M1 final'!N72</f>
        <v>13.675000000000001</v>
      </c>
      <c r="S74" s="59" t="str">
        <f t="shared" si="51"/>
        <v>V</v>
      </c>
      <c r="T74" s="57">
        <f>'[2]M2 final'!E71</f>
        <v>13.5</v>
      </c>
      <c r="U74" s="60" t="str">
        <f>IF('[2]M2 final'!F71="","",'[2]M2 final'!F71)</f>
        <v/>
      </c>
      <c r="V74" s="56">
        <f t="shared" si="7"/>
        <v>13.5</v>
      </c>
      <c r="W74" s="56" t="str">
        <f t="shared" si="8"/>
        <v/>
      </c>
      <c r="X74" s="56">
        <f>'[2]M2 final'!H71</f>
        <v>7.25</v>
      </c>
      <c r="Y74" s="60">
        <f>IF('[2]M2 final'!I71="","",'[2]M2 final'!I71)</f>
        <v>0</v>
      </c>
      <c r="Z74" s="56">
        <f t="shared" si="9"/>
        <v>7.25</v>
      </c>
      <c r="AA74" s="56" t="str">
        <f t="shared" si="10"/>
        <v>AR</v>
      </c>
      <c r="AB74" s="56">
        <f t="shared" si="11"/>
        <v>10.75</v>
      </c>
      <c r="AC74" s="61" t="str">
        <f t="shared" si="12"/>
        <v>NV</v>
      </c>
      <c r="AD74" s="54">
        <f>'[2]M3  final'!E71</f>
        <v>11.25</v>
      </c>
      <c r="AE74" s="54" t="str">
        <f>IF('[2]M3  final'!F71="","",'[2]M3  final'!F71)</f>
        <v/>
      </c>
      <c r="AF74" s="56">
        <f t="shared" si="13"/>
        <v>11.25</v>
      </c>
      <c r="AG74" s="56" t="str">
        <f t="shared" si="14"/>
        <v/>
      </c>
      <c r="AH74" s="57">
        <f>'[2]M3  final'!H71</f>
        <v>15.5</v>
      </c>
      <c r="AI74" s="54" t="str">
        <f>IF('[2]M3  final'!I71="","",'[2]M3  final'!I71)</f>
        <v/>
      </c>
      <c r="AJ74" s="56">
        <f t="shared" si="15"/>
        <v>15.5</v>
      </c>
      <c r="AK74" s="56" t="str">
        <f t="shared" si="16"/>
        <v/>
      </c>
      <c r="AL74" s="56">
        <f t="shared" si="17"/>
        <v>13.375</v>
      </c>
      <c r="AM74" s="61" t="str">
        <f t="shared" si="18"/>
        <v>V</v>
      </c>
      <c r="AN74" s="54">
        <f>'[2]M4 final'!E71</f>
        <v>13.5</v>
      </c>
      <c r="AO74" s="54" t="str">
        <f>IF('[2]M4 final'!F71="","",'[2]M4 final'!F71)</f>
        <v/>
      </c>
      <c r="AP74" s="56">
        <f t="shared" si="19"/>
        <v>13.5</v>
      </c>
      <c r="AQ74" s="56" t="str">
        <f t="shared" si="20"/>
        <v/>
      </c>
      <c r="AR74" s="57">
        <f>'[2]M4 final'!H71</f>
        <v>3.5</v>
      </c>
      <c r="AS74" s="57">
        <f>IF('[2]M4 final'!I71="","",'[2]M4 final'!I71)</f>
        <v>0</v>
      </c>
      <c r="AT74" s="56">
        <f t="shared" si="21"/>
        <v>3.5</v>
      </c>
      <c r="AU74" s="56" t="str">
        <f t="shared" si="22"/>
        <v>AR</v>
      </c>
      <c r="AV74" s="56">
        <f>'[2]M4 final'!K71</f>
        <v>9.1000000000000014</v>
      </c>
      <c r="AW74" s="61" t="str">
        <f t="shared" si="23"/>
        <v>NV</v>
      </c>
      <c r="AX74" s="54">
        <f>'[2]M5 FINAL'!D67</f>
        <v>14.2</v>
      </c>
      <c r="AY74" s="62" t="str">
        <f>IF('[2]M5 FINAL'!E67="","",'[2]M5 FINAL'!E67)</f>
        <v/>
      </c>
      <c r="AZ74" s="54">
        <f t="shared" si="24"/>
        <v>14.2</v>
      </c>
      <c r="BA74" s="56" t="str">
        <f t="shared" si="25"/>
        <v/>
      </c>
      <c r="BB74" s="57">
        <f>'[2]M5 FINAL'!G67</f>
        <v>14</v>
      </c>
      <c r="BC74" s="57" t="str">
        <f>IF('[2]M5 FINAL'!H67="","",'[2]M5 FINAL'!H67)</f>
        <v/>
      </c>
      <c r="BD74" s="54">
        <f t="shared" si="26"/>
        <v>14</v>
      </c>
      <c r="BE74" s="56" t="str">
        <f t="shared" si="27"/>
        <v/>
      </c>
      <c r="BF74" s="57">
        <f>'[2]M5 FINAL'!J67</f>
        <v>12</v>
      </c>
      <c r="BG74" s="57" t="str">
        <f>IF('[2]M5 FINAL'!K67="","",'[2]M5 FINAL'!K67)</f>
        <v/>
      </c>
      <c r="BH74" s="54">
        <f t="shared" si="28"/>
        <v>12</v>
      </c>
      <c r="BI74" s="56" t="str">
        <f t="shared" si="29"/>
        <v/>
      </c>
      <c r="BJ74" s="57">
        <f>'[2]M5 FINAL'!M67</f>
        <v>13.386000000000001</v>
      </c>
      <c r="BK74" s="59" t="str">
        <f t="shared" si="30"/>
        <v>V</v>
      </c>
      <c r="BL74" s="63">
        <f>'[2]M6 final'!D70</f>
        <v>12.25</v>
      </c>
      <c r="BM74" s="63" t="str">
        <f>IF('[2]M6 final'!E70="","",'[2]M6 final'!E70)</f>
        <v/>
      </c>
      <c r="BN74" s="56">
        <f t="shared" si="31"/>
        <v>12.25</v>
      </c>
      <c r="BO74" s="56" t="str">
        <f t="shared" si="32"/>
        <v/>
      </c>
      <c r="BP74" s="54">
        <f>'[2]M6 final'!G70</f>
        <v>15</v>
      </c>
      <c r="BQ74" s="54" t="str">
        <f>IF('[2]M6 final'!H70="","",'[2]M6 final'!H70)</f>
        <v/>
      </c>
      <c r="BR74" s="56">
        <f t="shared" si="33"/>
        <v>15</v>
      </c>
      <c r="BS74" s="56" t="str">
        <f t="shared" si="34"/>
        <v/>
      </c>
      <c r="BT74" s="57">
        <f>'[2]M6 final'!J70</f>
        <v>10</v>
      </c>
      <c r="BU74" s="57" t="str">
        <f>IF('[2]M6 final'!K70="","",'[2]M6 final'!K70)</f>
        <v/>
      </c>
      <c r="BV74" s="56">
        <f t="shared" si="35"/>
        <v>10</v>
      </c>
      <c r="BW74" s="56" t="str">
        <f t="shared" si="36"/>
        <v/>
      </c>
      <c r="BX74" s="56">
        <f>'[2]M6 final'!M70</f>
        <v>12.675000000000001</v>
      </c>
      <c r="BY74" s="59" t="str">
        <f t="shared" si="37"/>
        <v>V</v>
      </c>
      <c r="BZ74" s="57">
        <f>'[2]M7 final'!D71</f>
        <v>13.5</v>
      </c>
      <c r="CA74" s="57" t="str">
        <f>IF('[2]M7 final'!E71="","",'[2]M7 final'!E71)</f>
        <v/>
      </c>
      <c r="CB74" s="56">
        <f t="shared" si="38"/>
        <v>13.5</v>
      </c>
      <c r="CC74" s="56" t="str">
        <f t="shared" si="39"/>
        <v/>
      </c>
      <c r="CD74" s="57">
        <f>'[2]M7 final'!G71</f>
        <v>11.75</v>
      </c>
      <c r="CE74" s="57" t="str">
        <f>IF('[2]M7 final'!H71="","",'[2]M7 final'!H71)</f>
        <v/>
      </c>
      <c r="CF74" s="56">
        <f t="shared" si="40"/>
        <v>11.75</v>
      </c>
      <c r="CG74" s="56" t="str">
        <f t="shared" si="41"/>
        <v/>
      </c>
      <c r="CH74" s="56">
        <f>'[2]M7 final'!J71</f>
        <v>12.73</v>
      </c>
      <c r="CI74" s="61" t="str">
        <f t="shared" si="42"/>
        <v>V</v>
      </c>
      <c r="CJ74" s="56">
        <f>'[2]M8 Final'!D70</f>
        <v>16.5</v>
      </c>
      <c r="CK74" s="56" t="str">
        <f>IF('[2]M8 Final'!E70="","",'[2]M8 Final'!E70)</f>
        <v/>
      </c>
      <c r="CL74" s="56">
        <f t="shared" si="43"/>
        <v>16.5</v>
      </c>
      <c r="CM74" s="56" t="str">
        <f t="shared" si="44"/>
        <v/>
      </c>
      <c r="CN74" s="57">
        <f>'[2]M8 Final'!G70</f>
        <v>14.25</v>
      </c>
      <c r="CO74" s="56" t="str">
        <f>IF('[2]M8 Final'!H70="","",'[2]M8 Final'!H70)</f>
        <v/>
      </c>
      <c r="CP74" s="56">
        <f t="shared" si="45"/>
        <v>14.25</v>
      </c>
      <c r="CQ74" s="56" t="str">
        <f t="shared" si="46"/>
        <v/>
      </c>
      <c r="CR74" s="56">
        <f>'[2]M8 Final'!J70</f>
        <v>15.375</v>
      </c>
      <c r="CS74" s="61" t="str">
        <f t="shared" si="47"/>
        <v>V</v>
      </c>
      <c r="CT74" s="64">
        <f t="shared" si="48"/>
        <v>12.63325</v>
      </c>
      <c r="CU74" s="65" t="str">
        <f t="shared" si="49"/>
        <v/>
      </c>
      <c r="CV74" s="53" t="str">
        <f t="shared" si="50"/>
        <v xml:space="preserve">GHALOUA       </v>
      </c>
      <c r="CW74" s="66"/>
    </row>
    <row r="75" spans="2:101">
      <c r="B75" s="52">
        <v>62</v>
      </c>
      <c r="D75" s="70" t="s">
        <v>171</v>
      </c>
      <c r="E75" s="75" t="s">
        <v>158</v>
      </c>
      <c r="F75" s="54">
        <f>'[2]M1 final'!E73</f>
        <v>7.8</v>
      </c>
      <c r="G75" s="55">
        <f>IF('[2]M1 final'!F73="","",'[2]M1 final'!F73)</f>
        <v>10.5</v>
      </c>
      <c r="H75" s="56">
        <f t="shared" si="0"/>
        <v>10.5</v>
      </c>
      <c r="I75" s="56" t="str">
        <f t="shared" si="1"/>
        <v/>
      </c>
      <c r="J75" s="57">
        <f>'[2]M1 final'!H73</f>
        <v>13.5</v>
      </c>
      <c r="K75" s="55" t="str">
        <f>IF('[2]M1 final'!I73="","",'[2]M1 final'!I73)</f>
        <v/>
      </c>
      <c r="L75" s="56">
        <f t="shared" si="2"/>
        <v>13.5</v>
      </c>
      <c r="M75" s="56" t="str">
        <f t="shared" si="3"/>
        <v/>
      </c>
      <c r="N75" s="57">
        <f>'[2]M1 final'!K73</f>
        <v>15</v>
      </c>
      <c r="O75" s="57" t="str">
        <f>IF('[2]M1 final'!L73="","",'[2]M1 final'!L73)</f>
        <v/>
      </c>
      <c r="P75" s="56">
        <f t="shared" si="4"/>
        <v>15</v>
      </c>
      <c r="Q75" s="56" t="str">
        <f t="shared" si="5"/>
        <v/>
      </c>
      <c r="R75" s="58">
        <f>'[2]M1 final'!N73</f>
        <v>12.75</v>
      </c>
      <c r="S75" s="59" t="str">
        <f t="shared" si="51"/>
        <v>VAR</v>
      </c>
      <c r="T75" s="57">
        <f>'[2]M2 final'!E72</f>
        <v>14.75</v>
      </c>
      <c r="U75" s="60" t="str">
        <f>IF('[2]M2 final'!F72="","",'[2]M2 final'!F72)</f>
        <v/>
      </c>
      <c r="V75" s="56">
        <f t="shared" si="7"/>
        <v>14.75</v>
      </c>
      <c r="W75" s="56" t="str">
        <f t="shared" si="8"/>
        <v/>
      </c>
      <c r="X75" s="56">
        <f>'[2]M2 final'!H72</f>
        <v>11.25</v>
      </c>
      <c r="Y75" s="60" t="str">
        <f>IF('[2]M2 final'!I72="","",'[2]M2 final'!I72)</f>
        <v/>
      </c>
      <c r="Z75" s="56">
        <f t="shared" si="9"/>
        <v>11.25</v>
      </c>
      <c r="AA75" s="56" t="str">
        <f t="shared" si="10"/>
        <v/>
      </c>
      <c r="AB75" s="56">
        <f t="shared" si="11"/>
        <v>13.21</v>
      </c>
      <c r="AC75" s="61" t="str">
        <f t="shared" si="12"/>
        <v>V</v>
      </c>
      <c r="AD75" s="54">
        <f>'[2]M3  final'!E72</f>
        <v>14.875</v>
      </c>
      <c r="AE75" s="54" t="str">
        <f>IF('[2]M3  final'!F72="","",'[2]M3  final'!F72)</f>
        <v/>
      </c>
      <c r="AF75" s="56">
        <f t="shared" si="13"/>
        <v>14.875</v>
      </c>
      <c r="AG75" s="56" t="str">
        <f t="shared" si="14"/>
        <v/>
      </c>
      <c r="AH75" s="57">
        <f>'[2]M3  final'!H72</f>
        <v>15.75</v>
      </c>
      <c r="AI75" s="54" t="str">
        <f>IF('[2]M3  final'!I72="","",'[2]M3  final'!I72)</f>
        <v/>
      </c>
      <c r="AJ75" s="56">
        <f t="shared" si="15"/>
        <v>15.75</v>
      </c>
      <c r="AK75" s="56" t="str">
        <f t="shared" si="16"/>
        <v/>
      </c>
      <c r="AL75" s="56">
        <f t="shared" si="17"/>
        <v>15.3125</v>
      </c>
      <c r="AM75" s="61" t="str">
        <f t="shared" si="18"/>
        <v>V</v>
      </c>
      <c r="AN75" s="54">
        <f>'[2]M4 final'!E72</f>
        <v>14</v>
      </c>
      <c r="AO75" s="54" t="str">
        <f>IF('[2]M4 final'!F72="","",'[2]M4 final'!F72)</f>
        <v/>
      </c>
      <c r="AP75" s="56">
        <f t="shared" si="19"/>
        <v>14</v>
      </c>
      <c r="AQ75" s="56" t="str">
        <f t="shared" si="20"/>
        <v/>
      </c>
      <c r="AR75" s="57">
        <f>'[2]M4 final'!H72</f>
        <v>14.75</v>
      </c>
      <c r="AS75" s="57" t="str">
        <f>IF('[2]M4 final'!I72="","",'[2]M4 final'!I72)</f>
        <v/>
      </c>
      <c r="AT75" s="56">
        <f t="shared" si="21"/>
        <v>14.75</v>
      </c>
      <c r="AU75" s="56" t="str">
        <f t="shared" si="22"/>
        <v/>
      </c>
      <c r="AV75" s="56">
        <f>'[2]M4 final'!K72</f>
        <v>14.330000000000002</v>
      </c>
      <c r="AW75" s="61" t="str">
        <f t="shared" si="23"/>
        <v>V</v>
      </c>
      <c r="AX75" s="54">
        <f>'[2]M5 FINAL'!D68</f>
        <v>10.6</v>
      </c>
      <c r="AY75" s="62" t="str">
        <f>IF('[2]M5 FINAL'!E68="","",'[2]M5 FINAL'!E68)</f>
        <v/>
      </c>
      <c r="AZ75" s="54">
        <f t="shared" si="24"/>
        <v>10.6</v>
      </c>
      <c r="BA75" s="56" t="str">
        <f t="shared" si="25"/>
        <v/>
      </c>
      <c r="BB75" s="57">
        <f>'[2]M5 FINAL'!G68</f>
        <v>13.5</v>
      </c>
      <c r="BC75" s="57" t="str">
        <f>IF('[2]M5 FINAL'!H68="","",'[2]M5 FINAL'!H68)</f>
        <v/>
      </c>
      <c r="BD75" s="54">
        <f t="shared" si="26"/>
        <v>13.5</v>
      </c>
      <c r="BE75" s="56" t="str">
        <f t="shared" si="27"/>
        <v/>
      </c>
      <c r="BF75" s="57">
        <f>'[2]M5 FINAL'!J68</f>
        <v>14.5</v>
      </c>
      <c r="BG75" s="57" t="str">
        <f>IF('[2]M5 FINAL'!K68="","",'[2]M5 FINAL'!K68)</f>
        <v/>
      </c>
      <c r="BH75" s="54">
        <f t="shared" si="28"/>
        <v>14.5</v>
      </c>
      <c r="BI75" s="56" t="str">
        <f t="shared" si="29"/>
        <v/>
      </c>
      <c r="BJ75" s="57">
        <f>'[2]M5 FINAL'!M68</f>
        <v>12.883000000000001</v>
      </c>
      <c r="BK75" s="59" t="str">
        <f t="shared" si="30"/>
        <v>V</v>
      </c>
      <c r="BL75" s="63">
        <f>'[2]M6 final'!D71</f>
        <v>14</v>
      </c>
      <c r="BM75" s="63" t="str">
        <f>IF('[2]M6 final'!E71="","",'[2]M6 final'!E71)</f>
        <v/>
      </c>
      <c r="BN75" s="56">
        <f t="shared" si="31"/>
        <v>14</v>
      </c>
      <c r="BO75" s="56" t="str">
        <f t="shared" si="32"/>
        <v/>
      </c>
      <c r="BP75" s="54">
        <f>'[2]M6 final'!G71</f>
        <v>15.25</v>
      </c>
      <c r="BQ75" s="54" t="str">
        <f>IF('[2]M6 final'!H71="","",'[2]M6 final'!H71)</f>
        <v/>
      </c>
      <c r="BR75" s="56">
        <f t="shared" si="33"/>
        <v>15.25</v>
      </c>
      <c r="BS75" s="56" t="str">
        <f t="shared" si="34"/>
        <v/>
      </c>
      <c r="BT75" s="57">
        <f>'[2]M6 final'!J71</f>
        <v>13.5</v>
      </c>
      <c r="BU75" s="57" t="str">
        <f>IF('[2]M6 final'!K71="","",'[2]M6 final'!K71)</f>
        <v/>
      </c>
      <c r="BV75" s="56">
        <f t="shared" si="35"/>
        <v>13.5</v>
      </c>
      <c r="BW75" s="56" t="str">
        <f t="shared" si="36"/>
        <v/>
      </c>
      <c r="BX75" s="56">
        <f>'[2]M6 final'!M71</f>
        <v>14.350000000000001</v>
      </c>
      <c r="BY75" s="59" t="str">
        <f t="shared" si="37"/>
        <v>V</v>
      </c>
      <c r="BZ75" s="57">
        <f>'[2]M7 final'!D72</f>
        <v>12.5</v>
      </c>
      <c r="CA75" s="57" t="str">
        <f>IF('[2]M7 final'!E72="","",'[2]M7 final'!E72)</f>
        <v/>
      </c>
      <c r="CB75" s="56">
        <f t="shared" si="38"/>
        <v>12.5</v>
      </c>
      <c r="CC75" s="56" t="str">
        <f t="shared" si="39"/>
        <v/>
      </c>
      <c r="CD75" s="57">
        <f>'[2]M7 final'!G72</f>
        <v>14.5</v>
      </c>
      <c r="CE75" s="57" t="str">
        <f>IF('[2]M7 final'!H72="","",'[2]M7 final'!H72)</f>
        <v/>
      </c>
      <c r="CF75" s="56">
        <f t="shared" si="40"/>
        <v>14.5</v>
      </c>
      <c r="CG75" s="56" t="str">
        <f t="shared" si="41"/>
        <v/>
      </c>
      <c r="CH75" s="56">
        <f>'[2]M7 final'!J72</f>
        <v>13.38</v>
      </c>
      <c r="CI75" s="61" t="str">
        <f t="shared" si="42"/>
        <v>V</v>
      </c>
      <c r="CJ75" s="56">
        <f>'[2]M8 Final'!D71</f>
        <v>20</v>
      </c>
      <c r="CK75" s="56" t="str">
        <f>IF('[2]M8 Final'!E71="","",'[2]M8 Final'!E71)</f>
        <v/>
      </c>
      <c r="CL75" s="56">
        <f t="shared" si="43"/>
        <v>20</v>
      </c>
      <c r="CM75" s="56" t="str">
        <f t="shared" si="44"/>
        <v/>
      </c>
      <c r="CN75" s="57">
        <f>'[2]M8 Final'!G71</f>
        <v>13.625</v>
      </c>
      <c r="CO75" s="56" t="str">
        <f>IF('[2]M8 Final'!H71="","",'[2]M8 Final'!H71)</f>
        <v/>
      </c>
      <c r="CP75" s="56">
        <f t="shared" si="45"/>
        <v>13.625</v>
      </c>
      <c r="CQ75" s="56" t="str">
        <f t="shared" si="46"/>
        <v/>
      </c>
      <c r="CR75" s="56">
        <f>'[2]M8 Final'!J71</f>
        <v>16.8125</v>
      </c>
      <c r="CS75" s="61" t="str">
        <f t="shared" si="47"/>
        <v>V</v>
      </c>
      <c r="CT75" s="64">
        <f t="shared" si="48"/>
        <v>14.128499999999999</v>
      </c>
      <c r="CU75" s="65" t="str">
        <f t="shared" si="49"/>
        <v>Admis(e)</v>
      </c>
      <c r="CV75" s="53" t="str">
        <f t="shared" si="50"/>
        <v xml:space="preserve">GHANNOUR           </v>
      </c>
      <c r="CW75" s="66"/>
    </row>
    <row r="76" spans="2:101">
      <c r="B76" s="52">
        <v>63</v>
      </c>
      <c r="D76" s="70" t="s">
        <v>172</v>
      </c>
      <c r="E76" s="75" t="s">
        <v>173</v>
      </c>
      <c r="F76" s="54">
        <f>'[2]M1 final'!E74</f>
        <v>12.3</v>
      </c>
      <c r="G76" s="55" t="str">
        <f>IF('[2]M1 final'!F74="","",'[2]M1 final'!F74)</f>
        <v/>
      </c>
      <c r="H76" s="56">
        <f t="shared" si="0"/>
        <v>12.3</v>
      </c>
      <c r="I76" s="56" t="str">
        <f t="shared" si="1"/>
        <v/>
      </c>
      <c r="J76" s="57">
        <f>'[2]M1 final'!H74</f>
        <v>13</v>
      </c>
      <c r="K76" s="55" t="str">
        <f>IF('[2]M1 final'!I74="","",'[2]M1 final'!I74)</f>
        <v/>
      </c>
      <c r="L76" s="56">
        <f t="shared" si="2"/>
        <v>13</v>
      </c>
      <c r="M76" s="56" t="str">
        <f t="shared" si="3"/>
        <v/>
      </c>
      <c r="N76" s="57">
        <f>'[2]M1 final'!K74</f>
        <v>14.75</v>
      </c>
      <c r="O76" s="57" t="str">
        <f>IF('[2]M1 final'!L74="","",'[2]M1 final'!L74)</f>
        <v/>
      </c>
      <c r="P76" s="56">
        <f t="shared" si="4"/>
        <v>14.75</v>
      </c>
      <c r="Q76" s="56" t="str">
        <f t="shared" si="5"/>
        <v/>
      </c>
      <c r="R76" s="58">
        <f>'[2]M1 final'!N74</f>
        <v>13.175000000000001</v>
      </c>
      <c r="S76" s="59" t="str">
        <f t="shared" si="51"/>
        <v>V</v>
      </c>
      <c r="T76" s="57">
        <f>'[2]M2 final'!E73</f>
        <v>15.25</v>
      </c>
      <c r="U76" s="60" t="str">
        <f>IF('[2]M2 final'!F73="","",'[2]M2 final'!F73)</f>
        <v/>
      </c>
      <c r="V76" s="56">
        <f t="shared" si="7"/>
        <v>15.25</v>
      </c>
      <c r="W76" s="56" t="str">
        <f t="shared" si="8"/>
        <v/>
      </c>
      <c r="X76" s="56">
        <f>'[2]M2 final'!H73</f>
        <v>12.5</v>
      </c>
      <c r="Y76" s="60" t="str">
        <f>IF('[2]M2 final'!I73="","",'[2]M2 final'!I73)</f>
        <v/>
      </c>
      <c r="Z76" s="56">
        <f t="shared" si="9"/>
        <v>12.5</v>
      </c>
      <c r="AA76" s="56" t="str">
        <f t="shared" si="10"/>
        <v/>
      </c>
      <c r="AB76" s="56">
        <f t="shared" si="11"/>
        <v>14.040000000000001</v>
      </c>
      <c r="AC76" s="61" t="str">
        <f t="shared" si="12"/>
        <v>V</v>
      </c>
      <c r="AD76" s="54">
        <f>'[2]M3  final'!E73</f>
        <v>10</v>
      </c>
      <c r="AE76" s="54">
        <f>IF('[2]M3  final'!F73="","",'[2]M3  final'!F73)</f>
        <v>8.5</v>
      </c>
      <c r="AF76" s="56">
        <f t="shared" si="13"/>
        <v>10</v>
      </c>
      <c r="AG76" s="56" t="str">
        <f t="shared" si="14"/>
        <v/>
      </c>
      <c r="AH76" s="57">
        <f>'[2]M3  final'!H73</f>
        <v>13</v>
      </c>
      <c r="AI76" s="54" t="str">
        <f>IF('[2]M3  final'!I73="","",'[2]M3  final'!I73)</f>
        <v/>
      </c>
      <c r="AJ76" s="56">
        <f t="shared" si="15"/>
        <v>13</v>
      </c>
      <c r="AK76" s="56" t="str">
        <f t="shared" si="16"/>
        <v/>
      </c>
      <c r="AL76" s="56">
        <f t="shared" si="17"/>
        <v>11.5</v>
      </c>
      <c r="AM76" s="61" t="str">
        <f t="shared" si="18"/>
        <v>VPC</v>
      </c>
      <c r="AN76" s="54">
        <f>'[2]M4 final'!E73</f>
        <v>18.25</v>
      </c>
      <c r="AO76" s="54" t="str">
        <f>IF('[2]M4 final'!F73="","",'[2]M4 final'!F73)</f>
        <v/>
      </c>
      <c r="AP76" s="56">
        <f t="shared" si="19"/>
        <v>18.25</v>
      </c>
      <c r="AQ76" s="56" t="str">
        <f t="shared" si="20"/>
        <v/>
      </c>
      <c r="AR76" s="57">
        <f>'[2]M4 final'!H73</f>
        <v>18.5</v>
      </c>
      <c r="AS76" s="57" t="str">
        <f>IF('[2]M4 final'!I73="","",'[2]M4 final'!I73)</f>
        <v/>
      </c>
      <c r="AT76" s="56">
        <f t="shared" si="21"/>
        <v>18.5</v>
      </c>
      <c r="AU76" s="56" t="str">
        <f t="shared" si="22"/>
        <v/>
      </c>
      <c r="AV76" s="56">
        <f>'[2]M4 final'!K73</f>
        <v>18.36</v>
      </c>
      <c r="AW76" s="61" t="str">
        <f t="shared" si="23"/>
        <v>V</v>
      </c>
      <c r="AX76" s="54">
        <f>'[2]M5 FINAL'!D69</f>
        <v>11.4</v>
      </c>
      <c r="AY76" s="62">
        <f>IF('[2]M5 FINAL'!E69="","",'[2]M5 FINAL'!E69)</f>
        <v>0</v>
      </c>
      <c r="AZ76" s="54">
        <f t="shared" si="24"/>
        <v>11.4</v>
      </c>
      <c r="BA76" s="56" t="str">
        <f t="shared" si="25"/>
        <v/>
      </c>
      <c r="BB76" s="57">
        <f>'[2]M5 FINAL'!G69</f>
        <v>10</v>
      </c>
      <c r="BC76" s="57">
        <f>IF('[2]M5 FINAL'!H69="","",'[2]M5 FINAL'!H69)</f>
        <v>0</v>
      </c>
      <c r="BD76" s="54">
        <f t="shared" si="26"/>
        <v>10</v>
      </c>
      <c r="BE76" s="56" t="str">
        <f t="shared" si="27"/>
        <v/>
      </c>
      <c r="BF76" s="57">
        <f>'[2]M5 FINAL'!J69</f>
        <v>14.5</v>
      </c>
      <c r="BG76" s="57" t="str">
        <f>IF('[2]M5 FINAL'!K69="","",'[2]M5 FINAL'!K69)</f>
        <v/>
      </c>
      <c r="BH76" s="54">
        <f t="shared" si="28"/>
        <v>14.5</v>
      </c>
      <c r="BI76" s="56" t="str">
        <f t="shared" si="29"/>
        <v/>
      </c>
      <c r="BJ76" s="57">
        <f>'[2]M5 FINAL'!M69</f>
        <v>11.992000000000001</v>
      </c>
      <c r="BK76" s="59" t="str">
        <f t="shared" si="30"/>
        <v>VPC</v>
      </c>
      <c r="BL76" s="63">
        <f>'[2]M6 final'!D72</f>
        <v>13.25</v>
      </c>
      <c r="BM76" s="63" t="str">
        <f>IF('[2]M6 final'!E72="","",'[2]M6 final'!E72)</f>
        <v/>
      </c>
      <c r="BN76" s="56">
        <f t="shared" si="31"/>
        <v>13.25</v>
      </c>
      <c r="BO76" s="56" t="str">
        <f t="shared" si="32"/>
        <v/>
      </c>
      <c r="BP76" s="54">
        <f>'[2]M6 final'!G72</f>
        <v>14.25</v>
      </c>
      <c r="BQ76" s="54" t="str">
        <f>IF('[2]M6 final'!H72="","",'[2]M6 final'!H72)</f>
        <v/>
      </c>
      <c r="BR76" s="56">
        <f t="shared" si="33"/>
        <v>14.25</v>
      </c>
      <c r="BS76" s="56" t="str">
        <f t="shared" si="34"/>
        <v/>
      </c>
      <c r="BT76" s="57">
        <f>'[2]M6 final'!J72</f>
        <v>12</v>
      </c>
      <c r="BU76" s="57" t="str">
        <f>IF('[2]M6 final'!K72="","",'[2]M6 final'!K72)</f>
        <v/>
      </c>
      <c r="BV76" s="56">
        <f t="shared" si="35"/>
        <v>12</v>
      </c>
      <c r="BW76" s="56" t="str">
        <f t="shared" si="36"/>
        <v/>
      </c>
      <c r="BX76" s="56">
        <f>'[2]M6 final'!M72</f>
        <v>13.275</v>
      </c>
      <c r="BY76" s="59" t="str">
        <f t="shared" si="37"/>
        <v>V</v>
      </c>
      <c r="BZ76" s="57">
        <f>'[2]M7 final'!D73</f>
        <v>9.5</v>
      </c>
      <c r="CA76" s="57" t="str">
        <f>IF('[2]M7 final'!E73="","",'[2]M7 final'!E73)</f>
        <v/>
      </c>
      <c r="CB76" s="56">
        <f t="shared" si="38"/>
        <v>9.5</v>
      </c>
      <c r="CC76" s="56" t="str">
        <f t="shared" si="39"/>
        <v/>
      </c>
      <c r="CD76" s="57">
        <f>'[2]M7 final'!G73</f>
        <v>15.25</v>
      </c>
      <c r="CE76" s="57" t="str">
        <f>IF('[2]M7 final'!H73="","",'[2]M7 final'!H73)</f>
        <v/>
      </c>
      <c r="CF76" s="56">
        <f t="shared" si="40"/>
        <v>15.25</v>
      </c>
      <c r="CG76" s="56" t="str">
        <f t="shared" si="41"/>
        <v/>
      </c>
      <c r="CH76" s="56">
        <f>'[2]M7 final'!J73</f>
        <v>12.030000000000001</v>
      </c>
      <c r="CI76" s="61" t="str">
        <f t="shared" si="42"/>
        <v>V</v>
      </c>
      <c r="CJ76" s="56">
        <f>'[2]M8 Final'!D72</f>
        <v>17.5</v>
      </c>
      <c r="CK76" s="56" t="str">
        <f>IF('[2]M8 Final'!E72="","",'[2]M8 Final'!E72)</f>
        <v/>
      </c>
      <c r="CL76" s="56">
        <f t="shared" si="43"/>
        <v>17.5</v>
      </c>
      <c r="CM76" s="56" t="str">
        <f t="shared" si="44"/>
        <v/>
      </c>
      <c r="CN76" s="57">
        <f>'[2]M8 Final'!G72</f>
        <v>15.375</v>
      </c>
      <c r="CO76" s="56" t="str">
        <f>IF('[2]M8 Final'!H72="","",'[2]M8 Final'!H72)</f>
        <v/>
      </c>
      <c r="CP76" s="56">
        <f t="shared" si="45"/>
        <v>15.375</v>
      </c>
      <c r="CQ76" s="56" t="str">
        <f t="shared" si="46"/>
        <v/>
      </c>
      <c r="CR76" s="56">
        <f>'[2]M8 Final'!J72</f>
        <v>16.4375</v>
      </c>
      <c r="CS76" s="61" t="str">
        <f t="shared" si="47"/>
        <v>V</v>
      </c>
      <c r="CT76" s="64">
        <f t="shared" si="48"/>
        <v>13.851187500000002</v>
      </c>
      <c r="CU76" s="65" t="str">
        <f t="shared" si="49"/>
        <v>Admis(e)</v>
      </c>
      <c r="CV76" s="53" t="str">
        <f t="shared" si="50"/>
        <v xml:space="preserve">HAJJAJI                  </v>
      </c>
      <c r="CW76" s="66"/>
    </row>
    <row r="77" spans="2:101">
      <c r="B77" s="52">
        <v>64</v>
      </c>
      <c r="D77" s="70" t="s">
        <v>174</v>
      </c>
      <c r="E77" s="75" t="s">
        <v>175</v>
      </c>
      <c r="F77" s="54">
        <f>'[2]M1 final'!E75</f>
        <v>11.3</v>
      </c>
      <c r="G77" s="55" t="str">
        <f>IF('[2]M1 final'!F75="","",'[2]M1 final'!F75)</f>
        <v/>
      </c>
      <c r="H77" s="56">
        <f t="shared" si="0"/>
        <v>11.3</v>
      </c>
      <c r="I77" s="56" t="str">
        <f t="shared" si="1"/>
        <v/>
      </c>
      <c r="J77" s="57">
        <f>'[2]M1 final'!H75</f>
        <v>13</v>
      </c>
      <c r="K77" s="55" t="str">
        <f>IF('[2]M1 final'!I75="","",'[2]M1 final'!I75)</f>
        <v/>
      </c>
      <c r="L77" s="56">
        <f t="shared" si="2"/>
        <v>13</v>
      </c>
      <c r="M77" s="56" t="str">
        <f t="shared" si="3"/>
        <v/>
      </c>
      <c r="N77" s="57">
        <f>'[2]M1 final'!K75</f>
        <v>15.75</v>
      </c>
      <c r="O77" s="57" t="str">
        <f>IF('[2]M1 final'!L75="","",'[2]M1 final'!L75)</f>
        <v/>
      </c>
      <c r="P77" s="56">
        <f t="shared" si="4"/>
        <v>15.75</v>
      </c>
      <c r="Q77" s="56" t="str">
        <f t="shared" si="5"/>
        <v/>
      </c>
      <c r="R77" s="58">
        <f>'[2]M1 final'!N75</f>
        <v>13.05</v>
      </c>
      <c r="S77" s="59" t="str">
        <f t="shared" si="51"/>
        <v>V</v>
      </c>
      <c r="T77" s="57">
        <f>'[2]M2 final'!E74</f>
        <v>14</v>
      </c>
      <c r="U77" s="60" t="str">
        <f>IF('[2]M2 final'!F74="","",'[2]M2 final'!F74)</f>
        <v/>
      </c>
      <c r="V77" s="56">
        <f t="shared" si="7"/>
        <v>14</v>
      </c>
      <c r="W77" s="56" t="str">
        <f t="shared" si="8"/>
        <v/>
      </c>
      <c r="X77" s="56">
        <f>'[2]M2 final'!H74</f>
        <v>14.75</v>
      </c>
      <c r="Y77" s="60" t="str">
        <f>IF('[2]M2 final'!I74="","",'[2]M2 final'!I74)</f>
        <v/>
      </c>
      <c r="Z77" s="56">
        <f t="shared" si="9"/>
        <v>14.75</v>
      </c>
      <c r="AA77" s="56" t="str">
        <f t="shared" si="10"/>
        <v/>
      </c>
      <c r="AB77" s="56">
        <f t="shared" si="11"/>
        <v>14.330000000000002</v>
      </c>
      <c r="AC77" s="61" t="str">
        <f t="shared" si="12"/>
        <v>V</v>
      </c>
      <c r="AD77" s="54">
        <f>'[2]M3  final'!E74</f>
        <v>15.75</v>
      </c>
      <c r="AE77" s="54" t="str">
        <f>IF('[2]M3  final'!F74="","",'[2]M3  final'!F74)</f>
        <v/>
      </c>
      <c r="AF77" s="56">
        <f t="shared" si="13"/>
        <v>15.75</v>
      </c>
      <c r="AG77" s="56" t="str">
        <f t="shared" si="14"/>
        <v/>
      </c>
      <c r="AH77" s="57">
        <f>'[2]M3  final'!H74</f>
        <v>16</v>
      </c>
      <c r="AI77" s="54" t="str">
        <f>IF('[2]M3  final'!I74="","",'[2]M3  final'!I74)</f>
        <v/>
      </c>
      <c r="AJ77" s="56">
        <f t="shared" si="15"/>
        <v>16</v>
      </c>
      <c r="AK77" s="56" t="str">
        <f t="shared" si="16"/>
        <v/>
      </c>
      <c r="AL77" s="56">
        <f t="shared" si="17"/>
        <v>15.875</v>
      </c>
      <c r="AM77" s="61" t="str">
        <f t="shared" si="18"/>
        <v>V</v>
      </c>
      <c r="AN77" s="54">
        <f>'[2]M4 final'!E74</f>
        <v>19.25</v>
      </c>
      <c r="AO77" s="54" t="str">
        <f>IF('[2]M4 final'!F74="","",'[2]M4 final'!F74)</f>
        <v/>
      </c>
      <c r="AP77" s="56">
        <f t="shared" si="19"/>
        <v>19.25</v>
      </c>
      <c r="AQ77" s="56" t="str">
        <f t="shared" si="20"/>
        <v/>
      </c>
      <c r="AR77" s="57">
        <f>'[2]M4 final'!H74</f>
        <v>18.25</v>
      </c>
      <c r="AS77" s="57" t="str">
        <f>IF('[2]M4 final'!I74="","",'[2]M4 final'!I74)</f>
        <v/>
      </c>
      <c r="AT77" s="56">
        <f t="shared" si="21"/>
        <v>18.25</v>
      </c>
      <c r="AU77" s="56" t="str">
        <f t="shared" si="22"/>
        <v/>
      </c>
      <c r="AV77" s="56">
        <f>'[2]M4 final'!K74</f>
        <v>18.810000000000002</v>
      </c>
      <c r="AW77" s="61" t="str">
        <f t="shared" si="23"/>
        <v>V</v>
      </c>
      <c r="AX77" s="54">
        <f>'[2]M5 FINAL'!D70</f>
        <v>11</v>
      </c>
      <c r="AY77" s="62" t="str">
        <f>IF('[2]M5 FINAL'!E70="","",'[2]M5 FINAL'!E70)</f>
        <v/>
      </c>
      <c r="AZ77" s="54">
        <f t="shared" si="24"/>
        <v>11</v>
      </c>
      <c r="BA77" s="56" t="str">
        <f t="shared" si="25"/>
        <v/>
      </c>
      <c r="BB77" s="57">
        <f>'[2]M5 FINAL'!G70</f>
        <v>12</v>
      </c>
      <c r="BC77" s="57" t="str">
        <f>IF('[2]M5 FINAL'!H70="","",'[2]M5 FINAL'!H70)</f>
        <v/>
      </c>
      <c r="BD77" s="54">
        <f t="shared" si="26"/>
        <v>12</v>
      </c>
      <c r="BE77" s="56" t="str">
        <f t="shared" si="27"/>
        <v/>
      </c>
      <c r="BF77" s="57">
        <f>'[2]M5 FINAL'!J70</f>
        <v>15.5</v>
      </c>
      <c r="BG77" s="57" t="str">
        <f>IF('[2]M5 FINAL'!K70="","",'[2]M5 FINAL'!K70)</f>
        <v/>
      </c>
      <c r="BH77" s="54">
        <f t="shared" si="28"/>
        <v>15.5</v>
      </c>
      <c r="BI77" s="56" t="str">
        <f t="shared" si="29"/>
        <v/>
      </c>
      <c r="BJ77" s="57">
        <f>'[2]M5 FINAL'!M70</f>
        <v>12.86</v>
      </c>
      <c r="BK77" s="59" t="str">
        <f t="shared" si="30"/>
        <v>V</v>
      </c>
      <c r="BL77" s="63">
        <f>'[2]M6 final'!D73</f>
        <v>17</v>
      </c>
      <c r="BM77" s="63" t="str">
        <f>IF('[2]M6 final'!E73="","",'[2]M6 final'!E73)</f>
        <v/>
      </c>
      <c r="BN77" s="56">
        <f t="shared" si="31"/>
        <v>17</v>
      </c>
      <c r="BO77" s="56" t="str">
        <f t="shared" si="32"/>
        <v/>
      </c>
      <c r="BP77" s="54">
        <f>'[2]M6 final'!G73</f>
        <v>15</v>
      </c>
      <c r="BQ77" s="54" t="str">
        <f>IF('[2]M6 final'!H73="","",'[2]M6 final'!H73)</f>
        <v/>
      </c>
      <c r="BR77" s="56">
        <f t="shared" si="33"/>
        <v>15</v>
      </c>
      <c r="BS77" s="56" t="str">
        <f t="shared" si="34"/>
        <v/>
      </c>
      <c r="BT77" s="57">
        <f>'[2]M6 final'!J73</f>
        <v>14</v>
      </c>
      <c r="BU77" s="57" t="str">
        <f>IF('[2]M6 final'!K73="","",'[2]M6 final'!K73)</f>
        <v/>
      </c>
      <c r="BV77" s="56">
        <f t="shared" si="35"/>
        <v>14</v>
      </c>
      <c r="BW77" s="56" t="str">
        <f t="shared" si="36"/>
        <v/>
      </c>
      <c r="BX77" s="56">
        <f>'[2]M6 final'!M73</f>
        <v>15.3</v>
      </c>
      <c r="BY77" s="59" t="str">
        <f t="shared" si="37"/>
        <v>V</v>
      </c>
      <c r="BZ77" s="57">
        <f>'[2]M7 final'!D74</f>
        <v>14</v>
      </c>
      <c r="CA77" s="57" t="str">
        <f>IF('[2]M7 final'!E74="","",'[2]M7 final'!E74)</f>
        <v/>
      </c>
      <c r="CB77" s="56">
        <f t="shared" si="38"/>
        <v>14</v>
      </c>
      <c r="CC77" s="56" t="str">
        <f t="shared" si="39"/>
        <v/>
      </c>
      <c r="CD77" s="57">
        <f>'[2]M7 final'!G74</f>
        <v>17.25</v>
      </c>
      <c r="CE77" s="57" t="str">
        <f>IF('[2]M7 final'!H74="","",'[2]M7 final'!H74)</f>
        <v/>
      </c>
      <c r="CF77" s="56">
        <f t="shared" si="40"/>
        <v>17.25</v>
      </c>
      <c r="CG77" s="56" t="str">
        <f t="shared" si="41"/>
        <v/>
      </c>
      <c r="CH77" s="56">
        <f>'[2]M7 final'!J74</f>
        <v>15.43</v>
      </c>
      <c r="CI77" s="61" t="str">
        <f t="shared" si="42"/>
        <v>V</v>
      </c>
      <c r="CJ77" s="56">
        <f>'[2]M8 Final'!D73</f>
        <v>19.5</v>
      </c>
      <c r="CK77" s="56" t="str">
        <f>IF('[2]M8 Final'!E73="","",'[2]M8 Final'!E73)</f>
        <v/>
      </c>
      <c r="CL77" s="56">
        <f t="shared" si="43"/>
        <v>19.5</v>
      </c>
      <c r="CM77" s="56" t="str">
        <f t="shared" si="44"/>
        <v/>
      </c>
      <c r="CN77" s="57">
        <f>'[2]M8 Final'!G73</f>
        <v>13.875</v>
      </c>
      <c r="CO77" s="56" t="str">
        <f>IF('[2]M8 Final'!H73="","",'[2]M8 Final'!H73)</f>
        <v/>
      </c>
      <c r="CP77" s="56">
        <f t="shared" si="45"/>
        <v>13.875</v>
      </c>
      <c r="CQ77" s="56" t="str">
        <f t="shared" si="46"/>
        <v/>
      </c>
      <c r="CR77" s="56">
        <f>'[2]M8 Final'!J73</f>
        <v>16.6875</v>
      </c>
      <c r="CS77" s="61" t="str">
        <f t="shared" si="47"/>
        <v>V</v>
      </c>
      <c r="CT77" s="64">
        <f t="shared" si="48"/>
        <v>15.2928125</v>
      </c>
      <c r="CU77" s="65" t="str">
        <f t="shared" si="49"/>
        <v>Admis(e)</v>
      </c>
      <c r="CV77" s="53" t="str">
        <f t="shared" si="50"/>
        <v xml:space="preserve">HANNOUN   </v>
      </c>
      <c r="CW77" s="66"/>
    </row>
    <row r="78" spans="2:101">
      <c r="B78" s="52">
        <v>65</v>
      </c>
      <c r="D78" s="70" t="s">
        <v>176</v>
      </c>
      <c r="E78" s="75" t="s">
        <v>177</v>
      </c>
      <c r="F78" s="54">
        <f>'[2]M1 final'!E76</f>
        <v>11.4</v>
      </c>
      <c r="G78" s="55" t="str">
        <f>IF('[2]M1 final'!F76="","",'[2]M1 final'!F76)</f>
        <v/>
      </c>
      <c r="H78" s="56">
        <f t="shared" si="0"/>
        <v>11.4</v>
      </c>
      <c r="I78" s="56" t="str">
        <f t="shared" si="1"/>
        <v/>
      </c>
      <c r="J78" s="57">
        <f>'[2]M1 final'!H76</f>
        <v>14</v>
      </c>
      <c r="K78" s="55" t="str">
        <f>IF('[2]M1 final'!I76="","",'[2]M1 final'!I76)</f>
        <v/>
      </c>
      <c r="L78" s="56">
        <f t="shared" si="2"/>
        <v>14</v>
      </c>
      <c r="M78" s="56" t="str">
        <f t="shared" si="3"/>
        <v/>
      </c>
      <c r="N78" s="57">
        <f>'[2]M1 final'!K76</f>
        <v>13.25</v>
      </c>
      <c r="O78" s="57" t="str">
        <f>IF('[2]M1 final'!L76="","",'[2]M1 final'!L76)</f>
        <v/>
      </c>
      <c r="P78" s="56">
        <f t="shared" si="4"/>
        <v>13.25</v>
      </c>
      <c r="Q78" s="56" t="str">
        <f t="shared" si="5"/>
        <v/>
      </c>
      <c r="R78" s="58">
        <f>'[2]M1 final'!N76</f>
        <v>12.8375</v>
      </c>
      <c r="S78" s="59" t="str">
        <f t="shared" si="51"/>
        <v>V</v>
      </c>
      <c r="T78" s="57">
        <f>'[2]M2 final'!E75</f>
        <v>14</v>
      </c>
      <c r="U78" s="60" t="str">
        <f>IF('[2]M2 final'!F75="","",'[2]M2 final'!F75)</f>
        <v/>
      </c>
      <c r="V78" s="56">
        <f t="shared" si="7"/>
        <v>14</v>
      </c>
      <c r="W78" s="56" t="str">
        <f t="shared" si="8"/>
        <v/>
      </c>
      <c r="X78" s="56">
        <f>'[2]M2 final'!H75</f>
        <v>8.25</v>
      </c>
      <c r="Y78" s="60">
        <f>IF('[2]M2 final'!I75="","",'[2]M2 final'!I75)</f>
        <v>8.25</v>
      </c>
      <c r="Z78" s="56">
        <f t="shared" si="9"/>
        <v>8.25</v>
      </c>
      <c r="AA78" s="56" t="str">
        <f t="shared" si="10"/>
        <v/>
      </c>
      <c r="AB78" s="56">
        <f t="shared" si="11"/>
        <v>11.47</v>
      </c>
      <c r="AC78" s="61" t="str">
        <f t="shared" si="12"/>
        <v>VPC</v>
      </c>
      <c r="AD78" s="54">
        <f>'[2]M3  final'!E75</f>
        <v>11.125</v>
      </c>
      <c r="AE78" s="54" t="str">
        <f>IF('[2]M3  final'!F75="","",'[2]M3  final'!F75)</f>
        <v/>
      </c>
      <c r="AF78" s="56">
        <f t="shared" si="13"/>
        <v>11.125</v>
      </c>
      <c r="AG78" s="56" t="str">
        <f t="shared" si="14"/>
        <v/>
      </c>
      <c r="AH78" s="57">
        <f>'[2]M3  final'!H75</f>
        <v>13.5</v>
      </c>
      <c r="AI78" s="54" t="str">
        <f>IF('[2]M3  final'!I75="","",'[2]M3  final'!I75)</f>
        <v/>
      </c>
      <c r="AJ78" s="56">
        <f t="shared" si="15"/>
        <v>13.5</v>
      </c>
      <c r="AK78" s="56" t="str">
        <f t="shared" si="16"/>
        <v/>
      </c>
      <c r="AL78" s="56">
        <f t="shared" si="17"/>
        <v>12.3125</v>
      </c>
      <c r="AM78" s="61" t="str">
        <f t="shared" si="18"/>
        <v>V</v>
      </c>
      <c r="AN78" s="54">
        <f>'[2]M4 final'!E75</f>
        <v>12.625</v>
      </c>
      <c r="AO78" s="54" t="str">
        <f>IF('[2]M4 final'!F75="","",'[2]M4 final'!F75)</f>
        <v/>
      </c>
      <c r="AP78" s="56">
        <f t="shared" si="19"/>
        <v>12.625</v>
      </c>
      <c r="AQ78" s="56" t="str">
        <f t="shared" si="20"/>
        <v/>
      </c>
      <c r="AR78" s="57">
        <f>'[2]M4 final'!H75</f>
        <v>12</v>
      </c>
      <c r="AS78" s="57" t="str">
        <f>IF('[2]M4 final'!I75="","",'[2]M4 final'!I75)</f>
        <v/>
      </c>
      <c r="AT78" s="56">
        <f t="shared" si="21"/>
        <v>12</v>
      </c>
      <c r="AU78" s="56" t="str">
        <f t="shared" si="22"/>
        <v/>
      </c>
      <c r="AV78" s="56">
        <f>'[2]M4 final'!K75</f>
        <v>12.350000000000001</v>
      </c>
      <c r="AW78" s="61" t="str">
        <f t="shared" si="23"/>
        <v>V</v>
      </c>
      <c r="AX78" s="54">
        <f>'[2]M5 FINAL'!D71</f>
        <v>12.399999999999999</v>
      </c>
      <c r="AY78" s="62" t="str">
        <f>IF('[2]M5 FINAL'!E71="","",'[2]M5 FINAL'!E71)</f>
        <v/>
      </c>
      <c r="AZ78" s="54">
        <f t="shared" si="24"/>
        <v>12.399999999999999</v>
      </c>
      <c r="BA78" s="56" t="str">
        <f t="shared" si="25"/>
        <v/>
      </c>
      <c r="BB78" s="57">
        <f>'[2]M5 FINAL'!G71</f>
        <v>15</v>
      </c>
      <c r="BC78" s="57" t="str">
        <f>IF('[2]M5 FINAL'!H71="","",'[2]M5 FINAL'!H71)</f>
        <v/>
      </c>
      <c r="BD78" s="54">
        <f t="shared" si="26"/>
        <v>15</v>
      </c>
      <c r="BE78" s="56" t="str">
        <f t="shared" si="27"/>
        <v/>
      </c>
      <c r="BF78" s="57">
        <f>'[2]M5 FINAL'!J71</f>
        <v>12.5</v>
      </c>
      <c r="BG78" s="57" t="str">
        <f>IF('[2]M5 FINAL'!K71="","",'[2]M5 FINAL'!K71)</f>
        <v/>
      </c>
      <c r="BH78" s="54">
        <f t="shared" si="28"/>
        <v>12.5</v>
      </c>
      <c r="BI78" s="56" t="str">
        <f t="shared" si="29"/>
        <v/>
      </c>
      <c r="BJ78" s="57">
        <f>'[2]M5 FINAL'!M71</f>
        <v>13.292</v>
      </c>
      <c r="BK78" s="59" t="str">
        <f t="shared" si="30"/>
        <v>V</v>
      </c>
      <c r="BL78" s="63">
        <f>'[2]M6 final'!D74</f>
        <v>14.25</v>
      </c>
      <c r="BM78" s="63" t="str">
        <f>IF('[2]M6 final'!E74="","",'[2]M6 final'!E74)</f>
        <v/>
      </c>
      <c r="BN78" s="56">
        <f t="shared" si="31"/>
        <v>14.25</v>
      </c>
      <c r="BO78" s="56" t="str">
        <f t="shared" si="32"/>
        <v/>
      </c>
      <c r="BP78" s="54">
        <f>'[2]M6 final'!G74</f>
        <v>14</v>
      </c>
      <c r="BQ78" s="54" t="str">
        <f>IF('[2]M6 final'!H74="","",'[2]M6 final'!H74)</f>
        <v/>
      </c>
      <c r="BR78" s="56">
        <f t="shared" si="33"/>
        <v>14</v>
      </c>
      <c r="BS78" s="56" t="str">
        <f t="shared" si="34"/>
        <v/>
      </c>
      <c r="BT78" s="57">
        <f>'[2]M6 final'!J74</f>
        <v>12.5</v>
      </c>
      <c r="BU78" s="57" t="str">
        <f>IF('[2]M6 final'!K74="","",'[2]M6 final'!K74)</f>
        <v/>
      </c>
      <c r="BV78" s="56">
        <f t="shared" si="35"/>
        <v>12.5</v>
      </c>
      <c r="BW78" s="56" t="str">
        <f t="shared" si="36"/>
        <v/>
      </c>
      <c r="BX78" s="56">
        <f>'[2]M6 final'!M74</f>
        <v>13.625</v>
      </c>
      <c r="BY78" s="59" t="str">
        <f t="shared" si="37"/>
        <v>V</v>
      </c>
      <c r="BZ78" s="57">
        <f>'[2]M7 final'!D75</f>
        <v>10</v>
      </c>
      <c r="CA78" s="57">
        <f>IF('[2]M7 final'!E75="","",'[2]M7 final'!E75)</f>
        <v>12</v>
      </c>
      <c r="CB78" s="56">
        <f t="shared" si="38"/>
        <v>12</v>
      </c>
      <c r="CC78" s="56" t="str">
        <f t="shared" si="39"/>
        <v/>
      </c>
      <c r="CD78" s="57">
        <f>'[2]M7 final'!G75</f>
        <v>14</v>
      </c>
      <c r="CE78" s="57" t="str">
        <f>IF('[2]M7 final'!H75="","",'[2]M7 final'!H75)</f>
        <v/>
      </c>
      <c r="CF78" s="56">
        <f t="shared" si="40"/>
        <v>14</v>
      </c>
      <c r="CG78" s="56" t="str">
        <f t="shared" si="41"/>
        <v/>
      </c>
      <c r="CH78" s="56">
        <f>'[2]M7 final'!J75</f>
        <v>12.88</v>
      </c>
      <c r="CI78" s="61" t="str">
        <f t="shared" si="42"/>
        <v>VAR</v>
      </c>
      <c r="CJ78" s="56">
        <f>'[2]M8 Final'!D74</f>
        <v>16</v>
      </c>
      <c r="CK78" s="56" t="str">
        <f>IF('[2]M8 Final'!E74="","",'[2]M8 Final'!E74)</f>
        <v/>
      </c>
      <c r="CL78" s="56">
        <f t="shared" si="43"/>
        <v>16</v>
      </c>
      <c r="CM78" s="56" t="str">
        <f t="shared" si="44"/>
        <v/>
      </c>
      <c r="CN78" s="57">
        <f>'[2]M8 Final'!G74</f>
        <v>14.875</v>
      </c>
      <c r="CO78" s="56" t="str">
        <f>IF('[2]M8 Final'!H74="","",'[2]M8 Final'!H74)</f>
        <v/>
      </c>
      <c r="CP78" s="56">
        <f t="shared" si="45"/>
        <v>14.875</v>
      </c>
      <c r="CQ78" s="56" t="str">
        <f t="shared" si="46"/>
        <v/>
      </c>
      <c r="CR78" s="56">
        <f>'[2]M8 Final'!J74</f>
        <v>15.4375</v>
      </c>
      <c r="CS78" s="61" t="str">
        <f t="shared" si="47"/>
        <v>V</v>
      </c>
      <c r="CT78" s="64">
        <f t="shared" si="48"/>
        <v>13.025562499999999</v>
      </c>
      <c r="CU78" s="65" t="str">
        <f t="shared" si="49"/>
        <v>Admis(e)</v>
      </c>
      <c r="CV78" s="53" t="str">
        <f t="shared" si="50"/>
        <v xml:space="preserve">HICHAM              </v>
      </c>
      <c r="CW78" s="66"/>
    </row>
    <row r="79" spans="2:101">
      <c r="B79" s="52">
        <v>66</v>
      </c>
      <c r="D79" s="70" t="s">
        <v>178</v>
      </c>
      <c r="E79" s="75" t="s">
        <v>179</v>
      </c>
      <c r="F79" s="54">
        <f>'[2]M1 final'!E77</f>
        <v>9.9</v>
      </c>
      <c r="G79" s="55">
        <f>IF('[2]M1 final'!F77="","",'[2]M1 final'!F77)</f>
        <v>12</v>
      </c>
      <c r="H79" s="56">
        <f t="shared" ref="H79:H129" si="52">MAX(F79:G79)</f>
        <v>12</v>
      </c>
      <c r="I79" s="56" t="str">
        <f t="shared" ref="I79:I129" si="53">IF(AND(S79="NV",H79&lt;12),"AR","")</f>
        <v/>
      </c>
      <c r="J79" s="57">
        <f>'[2]M1 final'!H77</f>
        <v>12.5</v>
      </c>
      <c r="K79" s="55" t="str">
        <f>IF('[2]M1 final'!I77="","",'[2]M1 final'!I77)</f>
        <v/>
      </c>
      <c r="L79" s="56">
        <f t="shared" ref="L79:L129" si="54">MAX(J79:K79)</f>
        <v>12.5</v>
      </c>
      <c r="M79" s="56" t="str">
        <f t="shared" ref="M79:M129" si="55">IF(AND(S79="NV",L79&lt;12),"AR","")</f>
        <v/>
      </c>
      <c r="N79" s="57">
        <f>'[2]M1 final'!K77</f>
        <v>10.5</v>
      </c>
      <c r="O79" s="57">
        <v>12</v>
      </c>
      <c r="P79" s="56">
        <f t="shared" ref="P79:P129" si="56">MAX(N79:O79)</f>
        <v>12</v>
      </c>
      <c r="Q79" s="56" t="str">
        <f t="shared" ref="Q79:Q129" si="57">IF(AND(S79="NV",P79&lt;12),"AR","")</f>
        <v/>
      </c>
      <c r="R79" s="58">
        <f>'[2]M1 final'!N77</f>
        <v>12.1875</v>
      </c>
      <c r="S79" s="59" t="str">
        <f t="shared" si="51"/>
        <v>VAR</v>
      </c>
      <c r="T79" s="57">
        <f>'[2]M2 final'!E76</f>
        <v>13.75</v>
      </c>
      <c r="U79" s="60" t="str">
        <f>IF('[2]M2 final'!F76="","",'[2]M2 final'!F76)</f>
        <v/>
      </c>
      <c r="V79" s="56">
        <f t="shared" ref="V79:V129" si="58">MAX(T79:U79)</f>
        <v>13.75</v>
      </c>
      <c r="W79" s="56" t="str">
        <f t="shared" ref="W79:W129" si="59">IF(AND(AC79="NV",V79&lt;12),"AR","")</f>
        <v/>
      </c>
      <c r="X79" s="56">
        <f>'[2]M2 final'!H76</f>
        <v>9.5</v>
      </c>
      <c r="Y79" s="60">
        <f>IF('[2]M2 final'!I76="","",'[2]M2 final'!I76)</f>
        <v>9.25</v>
      </c>
      <c r="Z79" s="56">
        <f t="shared" ref="Z79:Z129" si="60">MAX(X79:Y79)</f>
        <v>9.5</v>
      </c>
      <c r="AA79" s="56" t="str">
        <f t="shared" ref="AA79:AA129" si="61">IF(AND(AC79="NV",Z79&lt;12),"AR","")</f>
        <v/>
      </c>
      <c r="AB79" s="56">
        <f t="shared" ref="AB79:AB129" si="62">V79*0.56+Z79*0.44</f>
        <v>11.88</v>
      </c>
      <c r="AC79" s="61" t="str">
        <f t="shared" ref="AC79:AC129" si="63">IF(AND(V79&gt;=6,Z79&gt;=6,AB79&gt;=12),IF(AND(U79="",Y79=""),"V","VAR"),IF(OR(V79&lt;6,Z79&lt;6,AB79&lt;8),"NV",IF($CU79="Admis(e)","VPC","NV")))</f>
        <v>VPC</v>
      </c>
      <c r="AD79" s="54">
        <f>'[2]M3  final'!E76</f>
        <v>10</v>
      </c>
      <c r="AE79" s="54" t="str">
        <f>IF('[2]M3  final'!F76="","",'[2]M3  final'!F76)</f>
        <v/>
      </c>
      <c r="AF79" s="56">
        <f t="shared" ref="AF79:AF129" si="64">MAX(AD79:AE79)</f>
        <v>10</v>
      </c>
      <c r="AG79" s="56" t="str">
        <f t="shared" ref="AG79:AG129" si="65">IF(AND(AM79="NV",AF79&lt;12),"AR","")</f>
        <v/>
      </c>
      <c r="AH79" s="57">
        <f>'[2]M3  final'!H76</f>
        <v>15</v>
      </c>
      <c r="AI79" s="54" t="str">
        <f>IF('[2]M3  final'!I76="","",'[2]M3  final'!I76)</f>
        <v/>
      </c>
      <c r="AJ79" s="56">
        <f t="shared" ref="AJ79:AJ129" si="66">MAX(AH79:AI79)</f>
        <v>15</v>
      </c>
      <c r="AK79" s="56" t="str">
        <f t="shared" ref="AK79:AK129" si="67">IF(AND(AM79="NV",AJ79&lt;12),"AR","")</f>
        <v/>
      </c>
      <c r="AL79" s="56">
        <f t="shared" ref="AL79:AL129" si="68">(AF79+AJ79)/2</f>
        <v>12.5</v>
      </c>
      <c r="AM79" s="61" t="str">
        <f t="shared" ref="AM79:AM129" si="69">IF(AND(AF79&gt;=6,AJ79&gt;=6,AL79&gt;=12),IF(AND(AE79="",AI79=""),"V","VAR"),IF(OR(AF79&lt;6,AJ79&lt;6,AL79&lt;8),"NV",IF($CU79="Admis(e)","VPC","NV")))</f>
        <v>V</v>
      </c>
      <c r="AN79" s="54">
        <f>'[2]M4 final'!E76</f>
        <v>16.25</v>
      </c>
      <c r="AO79" s="54" t="str">
        <f>IF('[2]M4 final'!F76="","",'[2]M4 final'!F76)</f>
        <v/>
      </c>
      <c r="AP79" s="56">
        <f t="shared" ref="AP79:AP129" si="70">MAX(AN79:AO79)</f>
        <v>16.25</v>
      </c>
      <c r="AQ79" s="56" t="str">
        <f t="shared" ref="AQ79:AQ129" si="71">IF(AND(AW79="NV",AP79&lt;12),"AR","")</f>
        <v/>
      </c>
      <c r="AR79" s="57">
        <f>'[2]M4 final'!H76</f>
        <v>16.75</v>
      </c>
      <c r="AS79" s="57" t="str">
        <f>IF('[2]M4 final'!I76="","",'[2]M4 final'!I76)</f>
        <v/>
      </c>
      <c r="AT79" s="56">
        <f t="shared" ref="AT79:AT129" si="72">MAX(AR79:AS79)</f>
        <v>16.75</v>
      </c>
      <c r="AU79" s="56" t="str">
        <f t="shared" ref="AU79:AU129" si="73">IF(AND(AW79="NV",AT79&lt;12),"AR","")</f>
        <v/>
      </c>
      <c r="AV79" s="56">
        <f>'[2]M4 final'!K76</f>
        <v>16.470000000000002</v>
      </c>
      <c r="AW79" s="61" t="str">
        <f t="shared" ref="AW79:AW129" si="74">IF(AND(AP79&gt;=6,AT79&gt;=6,AV79&gt;=12),IF(AND(AO79="",AS79=""),"V","VAR"),IF(OR(AP79&lt;6,AT79&lt;6,AV79&lt;8),"NV",IF($CU79="Admis(e)","VPC","NV")))</f>
        <v>V</v>
      </c>
      <c r="AX79" s="54">
        <f>'[2]M5 FINAL'!D72</f>
        <v>12</v>
      </c>
      <c r="AY79" s="62" t="str">
        <f>IF('[2]M5 FINAL'!E72="","",'[2]M5 FINAL'!E72)</f>
        <v/>
      </c>
      <c r="AZ79" s="54">
        <f t="shared" ref="AZ79:AZ129" si="75">MAX(AX79:AY79)</f>
        <v>12</v>
      </c>
      <c r="BA79" s="56" t="str">
        <f t="shared" ref="BA79:BA129" si="76">IF(AND(BK79="NV",AZ79&lt;12),"AR","")</f>
        <v/>
      </c>
      <c r="BB79" s="57">
        <f>'[2]M5 FINAL'!G72</f>
        <v>13.5</v>
      </c>
      <c r="BC79" s="57" t="str">
        <f>IF('[2]M5 FINAL'!H72="","",'[2]M5 FINAL'!H72)</f>
        <v/>
      </c>
      <c r="BD79" s="54">
        <f t="shared" ref="BD79:BD129" si="77">MAX(BB79:BC79)</f>
        <v>13.5</v>
      </c>
      <c r="BE79" s="56" t="str">
        <f t="shared" ref="BE79:BE129" si="78">IF(AND(BK79="NV",BD79&lt;12),"AR","")</f>
        <v/>
      </c>
      <c r="BF79" s="57">
        <f>'[2]M5 FINAL'!J72</f>
        <v>11</v>
      </c>
      <c r="BG79" s="57" t="str">
        <f>IF('[2]M5 FINAL'!K72="","",'[2]M5 FINAL'!K72)</f>
        <v/>
      </c>
      <c r="BH79" s="54">
        <f t="shared" ref="BH79:BH129" si="79">MAX(BF79:BG79)</f>
        <v>11</v>
      </c>
      <c r="BI79" s="56" t="str">
        <f t="shared" ref="BI79:BI129" si="80">IF(AND(BK79="NV",BH79&lt;12),"AR","")</f>
        <v/>
      </c>
      <c r="BJ79" s="57">
        <f>'[2]M5 FINAL'!M72</f>
        <v>12.154999999999999</v>
      </c>
      <c r="BK79" s="59" t="str">
        <f t="shared" ref="BK79:BK129" si="81">IF(AND(AZ79&gt;=6,BD79&gt;=6,BH79&gt;=6,BJ79&gt;=12),IF(AND(AY79="",BC79="",BG79=""),"V","VAR"),IF(OR(AZ79&lt;6,BD79&lt;6,BH79&lt;6,BJ79&lt;8),"NV",IF($CU79="Admis(e)","VPC","NV")))</f>
        <v>V</v>
      </c>
      <c r="BL79" s="63">
        <f>'[2]M6 final'!D75</f>
        <v>15.25</v>
      </c>
      <c r="BM79" s="63" t="str">
        <f>IF('[2]M6 final'!E75="","",'[2]M6 final'!E75)</f>
        <v/>
      </c>
      <c r="BN79" s="56">
        <f t="shared" ref="BN79:BN129" si="82">MAX(BL79:BM79)</f>
        <v>15.25</v>
      </c>
      <c r="BO79" s="56" t="str">
        <f t="shared" ref="BO79:BO129" si="83">IF(AND(BY79="NV",BN79&lt;12),"AR","")</f>
        <v/>
      </c>
      <c r="BP79" s="54">
        <f>'[2]M6 final'!G75</f>
        <v>16.5</v>
      </c>
      <c r="BQ79" s="54" t="str">
        <f>IF('[2]M6 final'!H75="","",'[2]M6 final'!H75)</f>
        <v/>
      </c>
      <c r="BR79" s="56">
        <f t="shared" ref="BR79:BR129" si="84">MAX(BP79:BQ79)</f>
        <v>16.5</v>
      </c>
      <c r="BS79" s="56" t="str">
        <f t="shared" ref="BS79:BS129" si="85">IF(AND(BY79="NV",BR79&lt;12),"AR","")</f>
        <v/>
      </c>
      <c r="BT79" s="57">
        <f>'[2]M6 final'!J75</f>
        <v>11.5</v>
      </c>
      <c r="BU79" s="57" t="str">
        <f>IF('[2]M6 final'!K75="","",'[2]M6 final'!K75)</f>
        <v/>
      </c>
      <c r="BV79" s="56">
        <f t="shared" ref="BV79:BV129" si="86">MAX(BT79:BU79)</f>
        <v>11.5</v>
      </c>
      <c r="BW79" s="56" t="str">
        <f t="shared" ref="BW79:BW129" si="87">IF(AND(BY79="NV",BV79&lt;12),"AR","")</f>
        <v/>
      </c>
      <c r="BX79" s="56">
        <f>'[2]M6 final'!M75</f>
        <v>14.625</v>
      </c>
      <c r="BY79" s="59" t="str">
        <f t="shared" ref="BY79:BY129" si="88">IF(AND(BN79&gt;=6,BR79&gt;=6,BV79&gt;=6,BX79&gt;=12),IF(AND(BM79="",BQ79="",BU79=""),"V","VAR"),IF(OR(BN79&lt;6,BR79&lt;6,BV79&lt;6,BX79&lt;8),"NV",IF($CU79="Admis(e)","VPC","NV")))</f>
        <v>V</v>
      </c>
      <c r="BZ79" s="57">
        <f>'[2]M7 final'!D76</f>
        <v>14.25</v>
      </c>
      <c r="CA79" s="57" t="str">
        <f>IF('[2]M7 final'!E76="","",'[2]M7 final'!E76)</f>
        <v/>
      </c>
      <c r="CB79" s="56">
        <f t="shared" ref="CB79:CB129" si="89">MAX(BZ79:CA79)</f>
        <v>14.25</v>
      </c>
      <c r="CC79" s="56" t="str">
        <f t="shared" ref="CC79:CC129" si="90">IF(AND(CI79="NV",CB79&lt;12),"AR","")</f>
        <v/>
      </c>
      <c r="CD79" s="57">
        <f>'[2]M7 final'!G76</f>
        <v>11.5</v>
      </c>
      <c r="CE79" s="57" t="str">
        <f>IF('[2]M7 final'!H76="","",'[2]M7 final'!H76)</f>
        <v/>
      </c>
      <c r="CF79" s="56">
        <f t="shared" ref="CF79:CF129" si="91">MAX(CD79:CE79)</f>
        <v>11.5</v>
      </c>
      <c r="CG79" s="56" t="str">
        <f t="shared" ref="CG79:CG129" si="92">IF(AND(CI79="NV",CF79&lt;12),"AR","")</f>
        <v/>
      </c>
      <c r="CH79" s="56">
        <f>'[2]M7 final'!J76</f>
        <v>13.04</v>
      </c>
      <c r="CI79" s="61" t="str">
        <f t="shared" ref="CI79:CI129" si="93">IF(AND(CB79&gt;=6,CF79&gt;=6,CH79&gt;=12),IF(AND(CA79="",CE79=""),"V","VAR"),IF(OR(CB79&lt;6,CF79&lt;6,CH79&lt;8),"NV",IF($CU79="Admis(e)","VPC","NV")))</f>
        <v>V</v>
      </c>
      <c r="CJ79" s="56">
        <f>'[2]M8 Final'!D75</f>
        <v>17.375</v>
      </c>
      <c r="CK79" s="56" t="str">
        <f>IF('[2]M8 Final'!E75="","",'[2]M8 Final'!E75)</f>
        <v/>
      </c>
      <c r="CL79" s="56">
        <f t="shared" ref="CL79:CL129" si="94">MAX(CJ79:CK79)</f>
        <v>17.375</v>
      </c>
      <c r="CM79" s="56" t="str">
        <f t="shared" ref="CM79:CM129" si="95">IF(AND(CS79="NV",CL79&lt;12),"AR","")</f>
        <v/>
      </c>
      <c r="CN79" s="57">
        <f>'[2]M8 Final'!G75</f>
        <v>14.875</v>
      </c>
      <c r="CO79" s="56" t="str">
        <f>IF('[2]M8 Final'!H75="","",'[2]M8 Final'!H75)</f>
        <v/>
      </c>
      <c r="CP79" s="56">
        <f t="shared" ref="CP79:CP129" si="96">MAX(CN79:CO79)</f>
        <v>14.875</v>
      </c>
      <c r="CQ79" s="56" t="str">
        <f t="shared" ref="CQ79:CQ129" si="97">IF(AND(CS79="NV",CP79&lt;12),"AR","")</f>
        <v/>
      </c>
      <c r="CR79" s="56">
        <f>'[2]M8 Final'!J75</f>
        <v>16.125</v>
      </c>
      <c r="CS79" s="61" t="str">
        <f t="shared" ref="CS79:CS129" si="98">IF(AND(CL79&gt;=6,CP79&gt;=6,CR79&gt;=12),IF(AND(CK79="",CO79=""),"V","VAR"),IF(OR(CL79&lt;6,CP79&lt;6,CR79&lt;8),"NV",IF($CU79="Admis(e)","VPC","NV")))</f>
        <v>V</v>
      </c>
      <c r="CT79" s="64">
        <f t="shared" ref="CT79:CT129" si="99">(R79+AB79+AL79+AV79+BJ79+BX79+CH79+CR79)/8</f>
        <v>13.622812500000002</v>
      </c>
      <c r="CU79" s="65" t="str">
        <f t="shared" ref="CU79:CU129" si="100">IF(AND(CT79&gt;=12,H79&gt;=6,L79&gt;=6,P79&gt;=6,    R79&gt;=8,V79&gt;=6,Z79&gt;=6,           AB79&gt;=8,AF79&gt;=6,AJ79&gt;=6,         AL79&gt;=8,AP79&gt;=6,AT79&gt;=6,         AV79&gt;=8,AZ79&gt;=6,BD79&gt;=6,BH79&gt;=6, BJ79&gt;=8,BN79&gt;=6,BR79&gt;=6,BV79&gt;=6, BX79&gt;=8,CB79&gt;=6,CF79&gt;=6,         CH79&gt;=8,CL79&gt;=6,CP79&gt;=6,         CR79&gt;=8),"Admis(e)","")</f>
        <v>Admis(e)</v>
      </c>
      <c r="CV79" s="53" t="str">
        <f t="shared" ref="CV79:CV129" si="101">D79</f>
        <v xml:space="preserve">IDBELKHEIR       </v>
      </c>
      <c r="CW79" s="66"/>
    </row>
    <row r="80" spans="2:101">
      <c r="B80" s="52">
        <v>67</v>
      </c>
      <c r="D80" s="70" t="s">
        <v>180</v>
      </c>
      <c r="E80" s="75" t="s">
        <v>181</v>
      </c>
      <c r="F80" s="54">
        <f>'[2]M1 final'!E78</f>
        <v>13.7</v>
      </c>
      <c r="G80" s="55" t="str">
        <f>IF('[2]M1 final'!F78="","",'[2]M1 final'!F78)</f>
        <v/>
      </c>
      <c r="H80" s="56">
        <f t="shared" si="52"/>
        <v>13.7</v>
      </c>
      <c r="I80" s="56" t="str">
        <f t="shared" si="53"/>
        <v/>
      </c>
      <c r="J80" s="57">
        <f>'[2]M1 final'!H78</f>
        <v>13.5</v>
      </c>
      <c r="K80" s="55" t="str">
        <f>IF('[2]M1 final'!I78="","",'[2]M1 final'!I78)</f>
        <v/>
      </c>
      <c r="L80" s="56">
        <f t="shared" si="54"/>
        <v>13.5</v>
      </c>
      <c r="M80" s="56" t="str">
        <f t="shared" si="55"/>
        <v/>
      </c>
      <c r="N80" s="57">
        <f>'[2]M1 final'!K78</f>
        <v>10.5</v>
      </c>
      <c r="O80" s="57" t="str">
        <f>IF('[2]M1 final'!L78="","",'[2]M1 final'!L78)</f>
        <v/>
      </c>
      <c r="P80" s="56">
        <f t="shared" si="56"/>
        <v>10.5</v>
      </c>
      <c r="Q80" s="56" t="str">
        <f t="shared" si="57"/>
        <v/>
      </c>
      <c r="R80" s="58">
        <f>'[2]M1 final'!N78</f>
        <v>12.824999999999999</v>
      </c>
      <c r="S80" s="59" t="str">
        <f t="shared" si="51"/>
        <v>V</v>
      </c>
      <c r="T80" s="57">
        <f>'[2]M2 final'!E77</f>
        <v>10.75</v>
      </c>
      <c r="U80" s="60">
        <f>IF('[2]M2 final'!F77="","",'[2]M2 final'!F77)</f>
        <v>10</v>
      </c>
      <c r="V80" s="56">
        <f t="shared" si="58"/>
        <v>10.75</v>
      </c>
      <c r="W80" s="56" t="str">
        <f t="shared" si="59"/>
        <v>AR</v>
      </c>
      <c r="X80" s="56">
        <f>'[2]M2 final'!H77</f>
        <v>5.25</v>
      </c>
      <c r="Y80" s="60">
        <f>IF('[2]M2 final'!I77="","",'[2]M2 final'!I77)</f>
        <v>4.25</v>
      </c>
      <c r="Z80" s="56">
        <f t="shared" si="60"/>
        <v>5.25</v>
      </c>
      <c r="AA80" s="56" t="str">
        <f t="shared" si="61"/>
        <v>AR</v>
      </c>
      <c r="AB80" s="56">
        <f t="shared" si="62"/>
        <v>8.33</v>
      </c>
      <c r="AC80" s="61" t="str">
        <f t="shared" si="63"/>
        <v>NV</v>
      </c>
      <c r="AD80" s="54">
        <f>'[2]M3  final'!E77</f>
        <v>12.625</v>
      </c>
      <c r="AE80" s="54" t="str">
        <f>IF('[2]M3  final'!F77="","",'[2]M3  final'!F77)</f>
        <v/>
      </c>
      <c r="AF80" s="56">
        <f t="shared" si="64"/>
        <v>12.625</v>
      </c>
      <c r="AG80" s="56" t="str">
        <f t="shared" si="65"/>
        <v/>
      </c>
      <c r="AH80" s="57">
        <f>'[2]M3  final'!H77</f>
        <v>13.5</v>
      </c>
      <c r="AI80" s="54" t="str">
        <f>IF('[2]M3  final'!I77="","",'[2]M3  final'!I77)</f>
        <v/>
      </c>
      <c r="AJ80" s="56">
        <f t="shared" si="66"/>
        <v>13.5</v>
      </c>
      <c r="AK80" s="56" t="str">
        <f t="shared" si="67"/>
        <v/>
      </c>
      <c r="AL80" s="56">
        <f t="shared" si="68"/>
        <v>13.0625</v>
      </c>
      <c r="AM80" s="61" t="str">
        <f t="shared" si="69"/>
        <v>V</v>
      </c>
      <c r="AN80" s="54">
        <f>'[2]M4 final'!E77</f>
        <v>11.25</v>
      </c>
      <c r="AO80" s="54">
        <f>IF('[2]M4 final'!F77="","",'[2]M4 final'!F77)</f>
        <v>12</v>
      </c>
      <c r="AP80" s="56">
        <f t="shared" si="70"/>
        <v>12</v>
      </c>
      <c r="AQ80" s="56" t="str">
        <f t="shared" si="71"/>
        <v/>
      </c>
      <c r="AR80" s="57">
        <f>'[2]M4 final'!H77</f>
        <v>8.5</v>
      </c>
      <c r="AS80" s="57">
        <f>IF('[2]M4 final'!I77="","",'[2]M4 final'!I77)</f>
        <v>6</v>
      </c>
      <c r="AT80" s="56">
        <f t="shared" si="72"/>
        <v>8.5</v>
      </c>
      <c r="AU80" s="56" t="str">
        <f t="shared" si="73"/>
        <v>AR</v>
      </c>
      <c r="AV80" s="56">
        <f>'[2]M4 final'!K77</f>
        <v>10.46</v>
      </c>
      <c r="AW80" s="61" t="str">
        <f t="shared" si="74"/>
        <v>NV</v>
      </c>
      <c r="AX80" s="54">
        <f>'[2]M5 FINAL'!D73</f>
        <v>13.8</v>
      </c>
      <c r="AY80" s="62" t="str">
        <f>IF('[2]M5 FINAL'!E73="","",'[2]M5 FINAL'!E73)</f>
        <v/>
      </c>
      <c r="AZ80" s="54">
        <f t="shared" si="75"/>
        <v>13.8</v>
      </c>
      <c r="BA80" s="56" t="str">
        <f t="shared" si="76"/>
        <v/>
      </c>
      <c r="BB80" s="57">
        <f>'[2]M5 FINAL'!G73</f>
        <v>10.5</v>
      </c>
      <c r="BC80" s="57">
        <f>IF('[2]M5 FINAL'!H73="","",'[2]M5 FINAL'!H73)</f>
        <v>12</v>
      </c>
      <c r="BD80" s="54">
        <f t="shared" si="77"/>
        <v>12</v>
      </c>
      <c r="BE80" s="56" t="str">
        <f t="shared" si="78"/>
        <v/>
      </c>
      <c r="BF80" s="57">
        <f>'[2]M5 FINAL'!J73</f>
        <v>11</v>
      </c>
      <c r="BG80" s="57">
        <f>IF('[2]M5 FINAL'!K73="","",'[2]M5 FINAL'!K73)</f>
        <v>11</v>
      </c>
      <c r="BH80" s="54">
        <f t="shared" si="79"/>
        <v>11</v>
      </c>
      <c r="BI80" s="56" t="str">
        <f t="shared" si="80"/>
        <v/>
      </c>
      <c r="BJ80" s="57">
        <f>'[2]M5 FINAL'!M73</f>
        <v>12.254</v>
      </c>
      <c r="BK80" s="59" t="str">
        <f t="shared" si="81"/>
        <v>VAR</v>
      </c>
      <c r="BL80" s="63">
        <f>'[2]M6 final'!D76</f>
        <v>11.5</v>
      </c>
      <c r="BM80" s="63">
        <f>IF('[2]M6 final'!E76="","",'[2]M6 final'!E76)</f>
        <v>12</v>
      </c>
      <c r="BN80" s="56">
        <f t="shared" si="82"/>
        <v>12</v>
      </c>
      <c r="BO80" s="56" t="str">
        <f t="shared" si="83"/>
        <v/>
      </c>
      <c r="BP80" s="54">
        <f>'[2]M6 final'!G76</f>
        <v>12.25</v>
      </c>
      <c r="BQ80" s="54" t="str">
        <f>IF('[2]M6 final'!H76="","",'[2]M6 final'!H76)</f>
        <v/>
      </c>
      <c r="BR80" s="56">
        <f t="shared" si="84"/>
        <v>12.25</v>
      </c>
      <c r="BS80" s="56" t="str">
        <f t="shared" si="85"/>
        <v/>
      </c>
      <c r="BT80" s="57">
        <f>'[2]M6 final'!J76</f>
        <v>12</v>
      </c>
      <c r="BU80" s="57" t="str">
        <f>IF('[2]M6 final'!K76="","",'[2]M6 final'!K76)</f>
        <v/>
      </c>
      <c r="BV80" s="56">
        <f t="shared" si="86"/>
        <v>12</v>
      </c>
      <c r="BW80" s="56" t="str">
        <f t="shared" si="87"/>
        <v/>
      </c>
      <c r="BX80" s="56">
        <f>'[2]M6 final'!M76</f>
        <v>12.1</v>
      </c>
      <c r="BY80" s="59" t="str">
        <f t="shared" si="88"/>
        <v>VAR</v>
      </c>
      <c r="BZ80" s="57">
        <f>'[2]M7 final'!D77</f>
        <v>7.5</v>
      </c>
      <c r="CA80" s="57">
        <f>IF('[2]M7 final'!E77="","",'[2]M7 final'!E77)</f>
        <v>10</v>
      </c>
      <c r="CB80" s="56">
        <f t="shared" si="89"/>
        <v>10</v>
      </c>
      <c r="CC80" s="56" t="str">
        <f t="shared" si="90"/>
        <v>AR</v>
      </c>
      <c r="CD80" s="57">
        <f>'[2]M7 final'!G77</f>
        <v>9</v>
      </c>
      <c r="CE80" s="57">
        <f>IF('[2]M7 final'!H77="","",'[2]M7 final'!H77)</f>
        <v>10</v>
      </c>
      <c r="CF80" s="56">
        <f t="shared" si="91"/>
        <v>10</v>
      </c>
      <c r="CG80" s="56" t="str">
        <f t="shared" si="92"/>
        <v>AR</v>
      </c>
      <c r="CH80" s="56">
        <f>'[2]M7 final'!J77</f>
        <v>10</v>
      </c>
      <c r="CI80" s="61" t="str">
        <f t="shared" si="93"/>
        <v>NV</v>
      </c>
      <c r="CJ80" s="56">
        <f>'[2]M8 Final'!D76</f>
        <v>6</v>
      </c>
      <c r="CK80" s="56">
        <f>IF('[2]M8 Final'!E76="","",'[2]M8 Final'!E76)</f>
        <v>12</v>
      </c>
      <c r="CL80" s="56">
        <f t="shared" si="94"/>
        <v>12</v>
      </c>
      <c r="CM80" s="56" t="str">
        <f t="shared" si="95"/>
        <v/>
      </c>
      <c r="CN80" s="57">
        <f>'[2]M8 Final'!G76</f>
        <v>12.75</v>
      </c>
      <c r="CO80" s="56" t="str">
        <f>IF('[2]M8 Final'!H76="","",'[2]M8 Final'!H76)</f>
        <v/>
      </c>
      <c r="CP80" s="56">
        <f t="shared" si="96"/>
        <v>12.75</v>
      </c>
      <c r="CQ80" s="56" t="str">
        <f t="shared" si="97"/>
        <v/>
      </c>
      <c r="CR80" s="56">
        <f>'[2]M8 Final'!J76</f>
        <v>12.375</v>
      </c>
      <c r="CS80" s="61" t="str">
        <f t="shared" si="98"/>
        <v>VAR</v>
      </c>
      <c r="CT80" s="64">
        <f t="shared" si="99"/>
        <v>11.425812499999999</v>
      </c>
      <c r="CU80" s="65" t="str">
        <f t="shared" si="100"/>
        <v/>
      </c>
      <c r="CV80" s="53" t="str">
        <f t="shared" si="101"/>
        <v xml:space="preserve">IDRISSI NACAF     </v>
      </c>
      <c r="CW80" s="66"/>
    </row>
    <row r="81" spans="2:101">
      <c r="B81" s="52">
        <v>68</v>
      </c>
      <c r="D81" s="70" t="s">
        <v>182</v>
      </c>
      <c r="E81" s="75" t="s">
        <v>183</v>
      </c>
      <c r="F81" s="54">
        <f>'[2]M1 final'!E79</f>
        <v>10.6</v>
      </c>
      <c r="G81" s="55">
        <f>IF('[2]M1 final'!F79="","",'[2]M1 final'!F79)</f>
        <v>0</v>
      </c>
      <c r="H81" s="56">
        <f t="shared" si="52"/>
        <v>10.6</v>
      </c>
      <c r="I81" s="56" t="str">
        <f t="shared" si="53"/>
        <v/>
      </c>
      <c r="J81" s="57">
        <f>'[2]M1 final'!H79</f>
        <v>12</v>
      </c>
      <c r="K81" s="55" t="str">
        <f>IF('[2]M1 final'!I79="","",'[2]M1 final'!I79)</f>
        <v/>
      </c>
      <c r="L81" s="56">
        <f t="shared" si="54"/>
        <v>12</v>
      </c>
      <c r="M81" s="56" t="str">
        <f t="shared" si="55"/>
        <v/>
      </c>
      <c r="N81" s="57">
        <f>'[2]M1 final'!K79</f>
        <v>13</v>
      </c>
      <c r="O81" s="57" t="str">
        <f>IF('[2]M1 final'!L79="","",'[2]M1 final'!L79)</f>
        <v/>
      </c>
      <c r="P81" s="56">
        <f t="shared" si="56"/>
        <v>13</v>
      </c>
      <c r="Q81" s="56" t="str">
        <f t="shared" si="57"/>
        <v/>
      </c>
      <c r="R81" s="58">
        <f>'[2]M1 final'!N79</f>
        <v>11.725</v>
      </c>
      <c r="S81" s="59" t="str">
        <f t="shared" si="51"/>
        <v>VPC</v>
      </c>
      <c r="T81" s="57">
        <f>'[2]M2 final'!E78</f>
        <v>13.75</v>
      </c>
      <c r="U81" s="60" t="str">
        <f>IF('[2]M2 final'!F78="","",'[2]M2 final'!F78)</f>
        <v/>
      </c>
      <c r="V81" s="56">
        <f t="shared" si="58"/>
        <v>13.75</v>
      </c>
      <c r="W81" s="56" t="str">
        <f t="shared" si="59"/>
        <v/>
      </c>
      <c r="X81" s="56">
        <f>'[2]M2 final'!H78</f>
        <v>9.75</v>
      </c>
      <c r="Y81" s="60">
        <f>IF('[2]M2 final'!I78="","",'[2]M2 final'!I78)</f>
        <v>0</v>
      </c>
      <c r="Z81" s="56">
        <f t="shared" si="60"/>
        <v>9.75</v>
      </c>
      <c r="AA81" s="56" t="str">
        <f t="shared" si="61"/>
        <v/>
      </c>
      <c r="AB81" s="56">
        <f t="shared" si="62"/>
        <v>11.990000000000002</v>
      </c>
      <c r="AC81" s="61" t="str">
        <f t="shared" si="63"/>
        <v>VPC</v>
      </c>
      <c r="AD81" s="54">
        <f>'[2]M3  final'!E78</f>
        <v>11</v>
      </c>
      <c r="AE81" s="54" t="str">
        <f>IF('[2]M3  final'!F78="","",'[2]M3  final'!F78)</f>
        <v/>
      </c>
      <c r="AF81" s="56">
        <f t="shared" si="64"/>
        <v>11</v>
      </c>
      <c r="AG81" s="56" t="str">
        <f t="shared" si="65"/>
        <v/>
      </c>
      <c r="AH81" s="57">
        <f>'[2]M3  final'!H78</f>
        <v>14.5</v>
      </c>
      <c r="AI81" s="54" t="str">
        <f>IF('[2]M3  final'!I78="","",'[2]M3  final'!I78)</f>
        <v/>
      </c>
      <c r="AJ81" s="56">
        <f t="shared" si="66"/>
        <v>14.5</v>
      </c>
      <c r="AK81" s="56" t="str">
        <f t="shared" si="67"/>
        <v/>
      </c>
      <c r="AL81" s="56">
        <f t="shared" si="68"/>
        <v>12.75</v>
      </c>
      <c r="AM81" s="61" t="str">
        <f t="shared" si="69"/>
        <v>V</v>
      </c>
      <c r="AN81" s="54">
        <f>'[2]M4 final'!E78</f>
        <v>17</v>
      </c>
      <c r="AO81" s="54" t="str">
        <f>IF('[2]M4 final'!F78="","",'[2]M4 final'!F78)</f>
        <v/>
      </c>
      <c r="AP81" s="56">
        <f t="shared" si="70"/>
        <v>17</v>
      </c>
      <c r="AQ81" s="56" t="str">
        <f t="shared" si="71"/>
        <v/>
      </c>
      <c r="AR81" s="57">
        <f>'[2]M4 final'!H78</f>
        <v>16.25</v>
      </c>
      <c r="AS81" s="57" t="str">
        <f>IF('[2]M4 final'!I78="","",'[2]M4 final'!I78)</f>
        <v/>
      </c>
      <c r="AT81" s="56">
        <f t="shared" si="72"/>
        <v>16.25</v>
      </c>
      <c r="AU81" s="56" t="str">
        <f t="shared" si="73"/>
        <v/>
      </c>
      <c r="AV81" s="56">
        <f>'[2]M4 final'!K78</f>
        <v>16.670000000000002</v>
      </c>
      <c r="AW81" s="61" t="str">
        <f t="shared" si="74"/>
        <v>V</v>
      </c>
      <c r="AX81" s="54">
        <f>'[2]M5 FINAL'!D74</f>
        <v>9.6000000000000014</v>
      </c>
      <c r="AY81" s="62">
        <f>IF('[2]M5 FINAL'!E74="","",'[2]M5 FINAL'!E74)</f>
        <v>0</v>
      </c>
      <c r="AZ81" s="54">
        <f t="shared" si="75"/>
        <v>9.6000000000000014</v>
      </c>
      <c r="BA81" s="56" t="str">
        <f t="shared" si="76"/>
        <v/>
      </c>
      <c r="BB81" s="57">
        <f>'[2]M5 FINAL'!G74</f>
        <v>10</v>
      </c>
      <c r="BC81" s="57">
        <f>IF('[2]M5 FINAL'!H74="","",'[2]M5 FINAL'!H74)</f>
        <v>0</v>
      </c>
      <c r="BD81" s="54">
        <f t="shared" si="77"/>
        <v>10</v>
      </c>
      <c r="BE81" s="56" t="str">
        <f t="shared" si="78"/>
        <v/>
      </c>
      <c r="BF81" s="57">
        <f>'[2]M5 FINAL'!J74</f>
        <v>12</v>
      </c>
      <c r="BG81" s="57" t="str">
        <f>IF('[2]M5 FINAL'!K74="","",'[2]M5 FINAL'!K74)</f>
        <v/>
      </c>
      <c r="BH81" s="54">
        <f t="shared" si="79"/>
        <v>12</v>
      </c>
      <c r="BI81" s="56" t="str">
        <f t="shared" si="80"/>
        <v/>
      </c>
      <c r="BJ81" s="57">
        <f>'[2]M5 FINAL'!M74</f>
        <v>10.548000000000002</v>
      </c>
      <c r="BK81" s="59" t="str">
        <f t="shared" si="81"/>
        <v>VPC</v>
      </c>
      <c r="BL81" s="63">
        <f>'[2]M6 final'!D77</f>
        <v>11.25</v>
      </c>
      <c r="BM81" s="63" t="str">
        <f>IF('[2]M6 final'!E77="","",'[2]M6 final'!E77)</f>
        <v/>
      </c>
      <c r="BN81" s="56">
        <f t="shared" si="82"/>
        <v>11.25</v>
      </c>
      <c r="BO81" s="56" t="str">
        <f t="shared" si="83"/>
        <v/>
      </c>
      <c r="BP81" s="54">
        <f>'[2]M6 final'!G77</f>
        <v>14.25</v>
      </c>
      <c r="BQ81" s="54" t="str">
        <f>IF('[2]M6 final'!H77="","",'[2]M6 final'!H77)</f>
        <v/>
      </c>
      <c r="BR81" s="56">
        <f t="shared" si="84"/>
        <v>14.25</v>
      </c>
      <c r="BS81" s="56" t="str">
        <f t="shared" si="85"/>
        <v/>
      </c>
      <c r="BT81" s="57">
        <f>'[2]M6 final'!J77</f>
        <v>12</v>
      </c>
      <c r="BU81" s="57" t="str">
        <f>IF('[2]M6 final'!K77="","",'[2]M6 final'!K77)</f>
        <v/>
      </c>
      <c r="BV81" s="56">
        <f t="shared" si="86"/>
        <v>12</v>
      </c>
      <c r="BW81" s="56" t="str">
        <f t="shared" si="87"/>
        <v/>
      </c>
      <c r="BX81" s="56">
        <f>'[2]M6 final'!M77</f>
        <v>12.674999999999999</v>
      </c>
      <c r="BY81" s="59" t="str">
        <f t="shared" si="88"/>
        <v>V</v>
      </c>
      <c r="BZ81" s="57">
        <f>'[2]M7 final'!D78</f>
        <v>15</v>
      </c>
      <c r="CA81" s="57" t="str">
        <f>IF('[2]M7 final'!E78="","",'[2]M7 final'!E78)</f>
        <v/>
      </c>
      <c r="CB81" s="56">
        <f t="shared" si="89"/>
        <v>15</v>
      </c>
      <c r="CC81" s="56" t="str">
        <f t="shared" si="90"/>
        <v/>
      </c>
      <c r="CD81" s="57">
        <f>'[2]M7 final'!G78</f>
        <v>16.5</v>
      </c>
      <c r="CE81" s="57" t="str">
        <f>IF('[2]M7 final'!H78="","",'[2]M7 final'!H78)</f>
        <v/>
      </c>
      <c r="CF81" s="56">
        <f t="shared" si="91"/>
        <v>16.5</v>
      </c>
      <c r="CG81" s="56" t="str">
        <f t="shared" si="92"/>
        <v/>
      </c>
      <c r="CH81" s="56">
        <f>'[2]M7 final'!J78</f>
        <v>15.66</v>
      </c>
      <c r="CI81" s="61" t="str">
        <f t="shared" si="93"/>
        <v>V</v>
      </c>
      <c r="CJ81" s="56">
        <f>'[2]M8 Final'!D77</f>
        <v>16.5</v>
      </c>
      <c r="CK81" s="56" t="str">
        <f>IF('[2]M8 Final'!E77="","",'[2]M8 Final'!E77)</f>
        <v/>
      </c>
      <c r="CL81" s="56">
        <f t="shared" si="94"/>
        <v>16.5</v>
      </c>
      <c r="CM81" s="56" t="str">
        <f t="shared" si="95"/>
        <v/>
      </c>
      <c r="CN81" s="57">
        <f>'[2]M8 Final'!G77</f>
        <v>10.875</v>
      </c>
      <c r="CO81" s="56" t="str">
        <f>IF('[2]M8 Final'!H77="","",'[2]M8 Final'!H77)</f>
        <v/>
      </c>
      <c r="CP81" s="56">
        <f t="shared" si="96"/>
        <v>10.875</v>
      </c>
      <c r="CQ81" s="56" t="str">
        <f t="shared" si="97"/>
        <v/>
      </c>
      <c r="CR81" s="56">
        <f>'[2]M8 Final'!J77</f>
        <v>13.6875</v>
      </c>
      <c r="CS81" s="61" t="str">
        <f t="shared" si="98"/>
        <v>V</v>
      </c>
      <c r="CT81" s="64">
        <f t="shared" si="99"/>
        <v>13.2131875</v>
      </c>
      <c r="CU81" s="65" t="str">
        <f t="shared" si="100"/>
        <v>Admis(e)</v>
      </c>
      <c r="CV81" s="53" t="str">
        <f t="shared" si="101"/>
        <v xml:space="preserve">IFINIS            </v>
      </c>
      <c r="CW81" s="66"/>
    </row>
    <row r="82" spans="2:101">
      <c r="B82" s="52">
        <v>69</v>
      </c>
      <c r="D82" s="70" t="s">
        <v>184</v>
      </c>
      <c r="E82" s="75" t="s">
        <v>185</v>
      </c>
      <c r="F82" s="54">
        <f>'[2]M1 final'!E80</f>
        <v>10.9</v>
      </c>
      <c r="G82" s="55">
        <f>IF('[2]M1 final'!F80="","",'[2]M1 final'!F80)</f>
        <v>3</v>
      </c>
      <c r="H82" s="56">
        <f t="shared" si="52"/>
        <v>10.9</v>
      </c>
      <c r="I82" s="56" t="str">
        <f t="shared" si="53"/>
        <v/>
      </c>
      <c r="J82" s="57">
        <f>'[2]M1 final'!H80</f>
        <v>10.5</v>
      </c>
      <c r="K82" s="55">
        <f>IF('[2]M1 final'!I80="","",'[2]M1 final'!I80)</f>
        <v>12</v>
      </c>
      <c r="L82" s="56">
        <f t="shared" si="54"/>
        <v>12</v>
      </c>
      <c r="M82" s="56" t="str">
        <f t="shared" si="55"/>
        <v/>
      </c>
      <c r="N82" s="57">
        <f>'[2]M1 final'!K80</f>
        <v>5.5</v>
      </c>
      <c r="O82" s="57">
        <v>12</v>
      </c>
      <c r="P82" s="56">
        <f t="shared" si="56"/>
        <v>12</v>
      </c>
      <c r="Q82" s="56" t="str">
        <f t="shared" si="57"/>
        <v/>
      </c>
      <c r="R82" s="58">
        <f>'[2]M1 final'!N80</f>
        <v>11.5875</v>
      </c>
      <c r="S82" s="59" t="str">
        <f t="shared" si="51"/>
        <v>VPC</v>
      </c>
      <c r="T82" s="57">
        <f>'[2]M2 final'!E79</f>
        <v>10.25</v>
      </c>
      <c r="U82" s="60">
        <f>IF('[2]M2 final'!F79="","",'[2]M2 final'!F79)</f>
        <v>9.5</v>
      </c>
      <c r="V82" s="56">
        <f t="shared" si="58"/>
        <v>10.25</v>
      </c>
      <c r="W82" s="56" t="str">
        <f t="shared" si="59"/>
        <v/>
      </c>
      <c r="X82" s="56">
        <f>'[2]M2 final'!H79</f>
        <v>10.5</v>
      </c>
      <c r="Y82" s="60">
        <f>IF('[2]M2 final'!I79="","",'[2]M2 final'!I79)</f>
        <v>0</v>
      </c>
      <c r="Z82" s="56">
        <f t="shared" si="60"/>
        <v>10.5</v>
      </c>
      <c r="AA82" s="56" t="str">
        <f t="shared" si="61"/>
        <v/>
      </c>
      <c r="AB82" s="56">
        <f t="shared" si="62"/>
        <v>10.36</v>
      </c>
      <c r="AC82" s="61" t="str">
        <f t="shared" si="63"/>
        <v>VPC</v>
      </c>
      <c r="AD82" s="54">
        <f>'[2]M3  final'!E79</f>
        <v>9.75</v>
      </c>
      <c r="AE82" s="54">
        <f>IF('[2]M3  final'!F79="","",'[2]M3  final'!F79)</f>
        <v>12</v>
      </c>
      <c r="AF82" s="56">
        <f t="shared" si="64"/>
        <v>12</v>
      </c>
      <c r="AG82" s="56" t="str">
        <f t="shared" si="65"/>
        <v/>
      </c>
      <c r="AH82" s="57">
        <f>'[2]M3  final'!H79</f>
        <v>11.25</v>
      </c>
      <c r="AI82" s="54">
        <f>IF('[2]M3  final'!I79="","",'[2]M3  final'!I79)</f>
        <v>0</v>
      </c>
      <c r="AJ82" s="56">
        <f t="shared" si="66"/>
        <v>11.25</v>
      </c>
      <c r="AK82" s="56" t="str">
        <f t="shared" si="67"/>
        <v/>
      </c>
      <c r="AL82" s="56">
        <f t="shared" si="68"/>
        <v>11.625</v>
      </c>
      <c r="AM82" s="61" t="str">
        <f t="shared" si="69"/>
        <v>VPC</v>
      </c>
      <c r="AN82" s="54">
        <f>'[2]M4 final'!E79</f>
        <v>18</v>
      </c>
      <c r="AO82" s="54" t="str">
        <f>IF('[2]M4 final'!F79="","",'[2]M4 final'!F79)</f>
        <v/>
      </c>
      <c r="AP82" s="56">
        <f t="shared" si="70"/>
        <v>18</v>
      </c>
      <c r="AQ82" s="56" t="str">
        <f t="shared" si="71"/>
        <v/>
      </c>
      <c r="AR82" s="57">
        <f>'[2]M4 final'!H79</f>
        <v>11</v>
      </c>
      <c r="AS82" s="57" t="str">
        <f>IF('[2]M4 final'!I79="","",'[2]M4 final'!I79)</f>
        <v/>
      </c>
      <c r="AT82" s="56">
        <f t="shared" si="72"/>
        <v>11</v>
      </c>
      <c r="AU82" s="56" t="str">
        <f t="shared" si="73"/>
        <v/>
      </c>
      <c r="AV82" s="56">
        <f>'[2]M4 final'!K79</f>
        <v>14.920000000000002</v>
      </c>
      <c r="AW82" s="61" t="str">
        <f t="shared" si="74"/>
        <v>V</v>
      </c>
      <c r="AX82" s="54">
        <f>'[2]M5 FINAL'!D75</f>
        <v>8.8000000000000007</v>
      </c>
      <c r="AY82" s="62">
        <f>IF('[2]M5 FINAL'!E75="","",'[2]M5 FINAL'!E75)</f>
        <v>11</v>
      </c>
      <c r="AZ82" s="54">
        <f t="shared" si="75"/>
        <v>11</v>
      </c>
      <c r="BA82" s="56" t="str">
        <f t="shared" si="76"/>
        <v/>
      </c>
      <c r="BB82" s="57">
        <f>'[2]M5 FINAL'!G75</f>
        <v>12</v>
      </c>
      <c r="BC82" s="57" t="str">
        <f>IF('[2]M5 FINAL'!H75="","",'[2]M5 FINAL'!H75)</f>
        <v/>
      </c>
      <c r="BD82" s="54">
        <f t="shared" si="77"/>
        <v>12</v>
      </c>
      <c r="BE82" s="56" t="str">
        <f t="shared" si="78"/>
        <v/>
      </c>
      <c r="BF82" s="57">
        <f>'[2]M5 FINAL'!J75</f>
        <v>9.5</v>
      </c>
      <c r="BG82" s="57">
        <f>IF('[2]M5 FINAL'!K75="","",'[2]M5 FINAL'!K75)</f>
        <v>12</v>
      </c>
      <c r="BH82" s="54">
        <f t="shared" si="79"/>
        <v>12</v>
      </c>
      <c r="BI82" s="56" t="str">
        <f t="shared" si="80"/>
        <v/>
      </c>
      <c r="BJ82" s="57">
        <f>'[2]M5 FINAL'!M75</f>
        <v>11.67</v>
      </c>
      <c r="BK82" s="59" t="str">
        <f t="shared" si="81"/>
        <v>VPC</v>
      </c>
      <c r="BL82" s="63">
        <f>'[2]M6 final'!D78</f>
        <v>12.5</v>
      </c>
      <c r="BM82" s="63" t="str">
        <f>IF('[2]M6 final'!E78="","",'[2]M6 final'!E78)</f>
        <v/>
      </c>
      <c r="BN82" s="56">
        <f t="shared" si="82"/>
        <v>12.5</v>
      </c>
      <c r="BO82" s="56" t="str">
        <f t="shared" si="83"/>
        <v/>
      </c>
      <c r="BP82" s="54">
        <f>'[2]M6 final'!G78</f>
        <v>11.5</v>
      </c>
      <c r="BQ82" s="54">
        <f>IF('[2]M6 final'!H78="","",'[2]M6 final'!H78)</f>
        <v>0</v>
      </c>
      <c r="BR82" s="56">
        <f t="shared" si="84"/>
        <v>11.5</v>
      </c>
      <c r="BS82" s="56" t="str">
        <f t="shared" si="85"/>
        <v/>
      </c>
      <c r="BT82" s="57">
        <f>'[2]M6 final'!J78</f>
        <v>10.5</v>
      </c>
      <c r="BU82" s="57">
        <f>IF('[2]M6 final'!K78="","",'[2]M6 final'!K78)</f>
        <v>0</v>
      </c>
      <c r="BV82" s="56">
        <f t="shared" si="86"/>
        <v>10.5</v>
      </c>
      <c r="BW82" s="56" t="str">
        <f t="shared" si="87"/>
        <v/>
      </c>
      <c r="BX82" s="56">
        <f>'[2]M6 final'!M78</f>
        <v>11.500000000000002</v>
      </c>
      <c r="BY82" s="59" t="str">
        <f t="shared" si="88"/>
        <v>VPC</v>
      </c>
      <c r="BZ82" s="57">
        <f>'[2]M7 final'!D79</f>
        <v>12.5</v>
      </c>
      <c r="CA82" s="57" t="str">
        <f>IF('[2]M7 final'!E79="","",'[2]M7 final'!E79)</f>
        <v/>
      </c>
      <c r="CB82" s="56">
        <f t="shared" si="89"/>
        <v>12.5</v>
      </c>
      <c r="CC82" s="56" t="str">
        <f t="shared" si="90"/>
        <v/>
      </c>
      <c r="CD82" s="57">
        <f>'[2]M7 final'!G79</f>
        <v>14.5</v>
      </c>
      <c r="CE82" s="57" t="str">
        <f>IF('[2]M7 final'!H79="","",'[2]M7 final'!H79)</f>
        <v/>
      </c>
      <c r="CF82" s="56">
        <f t="shared" si="91"/>
        <v>14.5</v>
      </c>
      <c r="CG82" s="56" t="str">
        <f t="shared" si="92"/>
        <v/>
      </c>
      <c r="CH82" s="56">
        <f>'[2]M7 final'!J79</f>
        <v>13.38</v>
      </c>
      <c r="CI82" s="61" t="str">
        <f t="shared" si="93"/>
        <v>V</v>
      </c>
      <c r="CJ82" s="56">
        <f>'[2]M8 Final'!D78</f>
        <v>15.25</v>
      </c>
      <c r="CK82" s="56" t="str">
        <f>IF('[2]M8 Final'!E78="","",'[2]M8 Final'!E78)</f>
        <v/>
      </c>
      <c r="CL82" s="56">
        <f t="shared" si="94"/>
        <v>15.25</v>
      </c>
      <c r="CM82" s="56" t="str">
        <f t="shared" si="95"/>
        <v/>
      </c>
      <c r="CN82" s="57">
        <f>'[2]M8 Final'!G78</f>
        <v>11</v>
      </c>
      <c r="CO82" s="56" t="str">
        <f>IF('[2]M8 Final'!H78="","",'[2]M8 Final'!H78)</f>
        <v/>
      </c>
      <c r="CP82" s="56">
        <f t="shared" si="96"/>
        <v>11</v>
      </c>
      <c r="CQ82" s="56" t="str">
        <f t="shared" si="97"/>
        <v/>
      </c>
      <c r="CR82" s="56">
        <f>'[2]M8 Final'!J78</f>
        <v>13.125</v>
      </c>
      <c r="CS82" s="61" t="str">
        <f t="shared" si="98"/>
        <v>V</v>
      </c>
      <c r="CT82" s="64">
        <f t="shared" si="99"/>
        <v>12.2709375</v>
      </c>
      <c r="CU82" s="65" t="str">
        <f t="shared" si="100"/>
        <v>Admis(e)</v>
      </c>
      <c r="CV82" s="53" t="str">
        <f t="shared" si="101"/>
        <v xml:space="preserve">KAMAL                  </v>
      </c>
      <c r="CW82" s="66"/>
    </row>
    <row r="83" spans="2:101">
      <c r="B83" s="52">
        <v>70</v>
      </c>
      <c r="D83" s="70" t="s">
        <v>186</v>
      </c>
      <c r="E83" s="75" t="s">
        <v>187</v>
      </c>
      <c r="F83" s="54">
        <f>'[2]M1 final'!E81</f>
        <v>15</v>
      </c>
      <c r="G83" s="55" t="str">
        <f>IF('[2]M1 final'!F81="","",'[2]M1 final'!F81)</f>
        <v/>
      </c>
      <c r="H83" s="56">
        <f t="shared" si="52"/>
        <v>15</v>
      </c>
      <c r="I83" s="56" t="str">
        <f t="shared" si="53"/>
        <v/>
      </c>
      <c r="J83" s="57">
        <f>'[2]M1 final'!H81</f>
        <v>13</v>
      </c>
      <c r="K83" s="55" t="str">
        <f>IF('[2]M1 final'!I81="","",'[2]M1 final'!I81)</f>
        <v/>
      </c>
      <c r="L83" s="56">
        <f t="shared" si="54"/>
        <v>13</v>
      </c>
      <c r="M83" s="56" t="str">
        <f t="shared" si="55"/>
        <v/>
      </c>
      <c r="N83" s="57">
        <f>'[2]M1 final'!K81</f>
        <v>14.75</v>
      </c>
      <c r="O83" s="57" t="str">
        <f>IF('[2]M1 final'!L81="","",'[2]M1 final'!L81)</f>
        <v/>
      </c>
      <c r="P83" s="56">
        <f t="shared" si="56"/>
        <v>14.75</v>
      </c>
      <c r="Q83" s="56" t="str">
        <f t="shared" si="57"/>
        <v/>
      </c>
      <c r="R83" s="58">
        <f>'[2]M1 final'!N81</f>
        <v>14.1875</v>
      </c>
      <c r="S83" s="59" t="str">
        <f t="shared" si="51"/>
        <v>V</v>
      </c>
      <c r="T83" s="57">
        <f>'[2]M2 final'!E80</f>
        <v>14.25</v>
      </c>
      <c r="U83" s="60" t="str">
        <f>IF('[2]M2 final'!F80="","",'[2]M2 final'!F80)</f>
        <v/>
      </c>
      <c r="V83" s="56">
        <f t="shared" si="58"/>
        <v>14.25</v>
      </c>
      <c r="W83" s="56" t="str">
        <f t="shared" si="59"/>
        <v/>
      </c>
      <c r="X83" s="56">
        <f>'[2]M2 final'!H80</f>
        <v>10.25</v>
      </c>
      <c r="Y83" s="60" t="str">
        <f>IF('[2]M2 final'!I80="","",'[2]M2 final'!I80)</f>
        <v/>
      </c>
      <c r="Z83" s="56">
        <f t="shared" si="60"/>
        <v>10.25</v>
      </c>
      <c r="AA83" s="56" t="str">
        <f t="shared" si="61"/>
        <v/>
      </c>
      <c r="AB83" s="56">
        <f t="shared" si="62"/>
        <v>12.49</v>
      </c>
      <c r="AC83" s="61" t="str">
        <f t="shared" si="63"/>
        <v>V</v>
      </c>
      <c r="AD83" s="54">
        <f>'[2]M3  final'!E80</f>
        <v>19.75</v>
      </c>
      <c r="AE83" s="54" t="str">
        <f>IF('[2]M3  final'!F80="","",'[2]M3  final'!F80)</f>
        <v/>
      </c>
      <c r="AF83" s="56">
        <f t="shared" si="64"/>
        <v>19.75</v>
      </c>
      <c r="AG83" s="56" t="str">
        <f t="shared" si="65"/>
        <v/>
      </c>
      <c r="AH83" s="57">
        <f>'[2]M3  final'!H80</f>
        <v>15</v>
      </c>
      <c r="AI83" s="54" t="str">
        <f>IF('[2]M3  final'!I80="","",'[2]M3  final'!I80)</f>
        <v/>
      </c>
      <c r="AJ83" s="56">
        <f t="shared" si="66"/>
        <v>15</v>
      </c>
      <c r="AK83" s="56" t="str">
        <f t="shared" si="67"/>
        <v/>
      </c>
      <c r="AL83" s="56">
        <f t="shared" si="68"/>
        <v>17.375</v>
      </c>
      <c r="AM83" s="61" t="str">
        <f t="shared" si="69"/>
        <v>V</v>
      </c>
      <c r="AN83" s="54">
        <f>'[2]M4 final'!E80</f>
        <v>15.875</v>
      </c>
      <c r="AO83" s="54" t="str">
        <f>IF('[2]M4 final'!F80="","",'[2]M4 final'!F80)</f>
        <v/>
      </c>
      <c r="AP83" s="56">
        <f t="shared" si="70"/>
        <v>15.875</v>
      </c>
      <c r="AQ83" s="56" t="str">
        <f t="shared" si="71"/>
        <v/>
      </c>
      <c r="AR83" s="57">
        <f>'[2]M4 final'!H80</f>
        <v>16.25</v>
      </c>
      <c r="AS83" s="57" t="str">
        <f>IF('[2]M4 final'!I80="","",'[2]M4 final'!I80)</f>
        <v/>
      </c>
      <c r="AT83" s="56">
        <f t="shared" si="72"/>
        <v>16.25</v>
      </c>
      <c r="AU83" s="56" t="str">
        <f t="shared" si="73"/>
        <v/>
      </c>
      <c r="AV83" s="56">
        <f>'[2]M4 final'!K80</f>
        <v>16.04</v>
      </c>
      <c r="AW83" s="61" t="str">
        <f t="shared" si="74"/>
        <v>V</v>
      </c>
      <c r="AX83" s="54">
        <f>'[2]M5 FINAL'!D76</f>
        <v>12.399999999999999</v>
      </c>
      <c r="AY83" s="62" t="str">
        <f>IF('[2]M5 FINAL'!E76="","",'[2]M5 FINAL'!E76)</f>
        <v/>
      </c>
      <c r="AZ83" s="54">
        <f t="shared" si="75"/>
        <v>12.399999999999999</v>
      </c>
      <c r="BA83" s="56" t="str">
        <f t="shared" si="76"/>
        <v/>
      </c>
      <c r="BB83" s="57">
        <f>'[2]M5 FINAL'!G76</f>
        <v>12</v>
      </c>
      <c r="BC83" s="57" t="str">
        <f>IF('[2]M5 FINAL'!H76="","",'[2]M5 FINAL'!H76)</f>
        <v/>
      </c>
      <c r="BD83" s="54">
        <f t="shared" si="77"/>
        <v>12</v>
      </c>
      <c r="BE83" s="56" t="str">
        <f t="shared" si="78"/>
        <v/>
      </c>
      <c r="BF83" s="57">
        <f>'[2]M5 FINAL'!J76</f>
        <v>13.5</v>
      </c>
      <c r="BG83" s="57" t="str">
        <f>IF('[2]M5 FINAL'!K76="","",'[2]M5 FINAL'!K76)</f>
        <v/>
      </c>
      <c r="BH83" s="54">
        <f t="shared" si="79"/>
        <v>13.5</v>
      </c>
      <c r="BI83" s="56" t="str">
        <f t="shared" si="80"/>
        <v/>
      </c>
      <c r="BJ83" s="57">
        <f>'[2]M5 FINAL'!M76</f>
        <v>12.641999999999999</v>
      </c>
      <c r="BK83" s="59" t="str">
        <f t="shared" si="81"/>
        <v>V</v>
      </c>
      <c r="BL83" s="63">
        <f>'[2]M6 final'!D79</f>
        <v>12</v>
      </c>
      <c r="BM83" s="63" t="str">
        <f>IF('[2]M6 final'!E79="","",'[2]M6 final'!E79)</f>
        <v/>
      </c>
      <c r="BN83" s="56">
        <f t="shared" si="82"/>
        <v>12</v>
      </c>
      <c r="BO83" s="56" t="str">
        <f t="shared" si="83"/>
        <v/>
      </c>
      <c r="BP83" s="54">
        <f>'[2]M6 final'!G79</f>
        <v>11</v>
      </c>
      <c r="BQ83" s="54">
        <f>IF('[2]M6 final'!H79="","",'[2]M6 final'!H79)</f>
        <v>11</v>
      </c>
      <c r="BR83" s="56">
        <f t="shared" si="84"/>
        <v>11</v>
      </c>
      <c r="BS83" s="56" t="str">
        <f t="shared" si="85"/>
        <v/>
      </c>
      <c r="BT83" s="57">
        <f>'[2]M6 final'!J79</f>
        <v>12.5</v>
      </c>
      <c r="BU83" s="57" t="str">
        <f>IF('[2]M6 final'!K79="","",'[2]M6 final'!K79)</f>
        <v/>
      </c>
      <c r="BV83" s="56">
        <f t="shared" si="86"/>
        <v>12.5</v>
      </c>
      <c r="BW83" s="56" t="str">
        <f t="shared" si="87"/>
        <v/>
      </c>
      <c r="BX83" s="56">
        <f>'[2]M6 final'!M79</f>
        <v>11.75</v>
      </c>
      <c r="BY83" s="59" t="str">
        <f t="shared" si="88"/>
        <v>VPC</v>
      </c>
      <c r="BZ83" s="57">
        <f>'[2]M7 final'!D80</f>
        <v>11.75</v>
      </c>
      <c r="CA83" s="57" t="str">
        <f>IF('[2]M7 final'!E80="","",'[2]M7 final'!E80)</f>
        <v/>
      </c>
      <c r="CB83" s="56">
        <f t="shared" si="89"/>
        <v>11.75</v>
      </c>
      <c r="CC83" s="56" t="str">
        <f t="shared" si="90"/>
        <v/>
      </c>
      <c r="CD83" s="57">
        <f>'[2]M7 final'!G80</f>
        <v>14.75</v>
      </c>
      <c r="CE83" s="57" t="str">
        <f>IF('[2]M7 final'!H80="","",'[2]M7 final'!H80)</f>
        <v/>
      </c>
      <c r="CF83" s="56">
        <f t="shared" si="91"/>
        <v>14.75</v>
      </c>
      <c r="CG83" s="56" t="str">
        <f t="shared" si="92"/>
        <v/>
      </c>
      <c r="CH83" s="56">
        <f>'[2]M7 final'!J80</f>
        <v>13.07</v>
      </c>
      <c r="CI83" s="61" t="str">
        <f t="shared" si="93"/>
        <v>V</v>
      </c>
      <c r="CJ83" s="56">
        <f>'[2]M8 Final'!D79</f>
        <v>14</v>
      </c>
      <c r="CK83" s="56" t="str">
        <f>IF('[2]M8 Final'!E79="","",'[2]M8 Final'!E79)</f>
        <v/>
      </c>
      <c r="CL83" s="56">
        <f t="shared" si="94"/>
        <v>14</v>
      </c>
      <c r="CM83" s="56" t="str">
        <f t="shared" si="95"/>
        <v/>
      </c>
      <c r="CN83" s="57">
        <f>'[2]M8 Final'!G79</f>
        <v>14.125</v>
      </c>
      <c r="CO83" s="56" t="str">
        <f>IF('[2]M8 Final'!H79="","",'[2]M8 Final'!H79)</f>
        <v/>
      </c>
      <c r="CP83" s="56">
        <f t="shared" si="96"/>
        <v>14.125</v>
      </c>
      <c r="CQ83" s="56" t="str">
        <f t="shared" si="97"/>
        <v/>
      </c>
      <c r="CR83" s="56">
        <f>'[2]M8 Final'!J79</f>
        <v>14.0625</v>
      </c>
      <c r="CS83" s="61" t="str">
        <f t="shared" si="98"/>
        <v>V</v>
      </c>
      <c r="CT83" s="64">
        <f t="shared" si="99"/>
        <v>13.952124999999999</v>
      </c>
      <c r="CU83" s="65" t="str">
        <f t="shared" si="100"/>
        <v>Admis(e)</v>
      </c>
      <c r="CV83" s="53" t="str">
        <f t="shared" si="101"/>
        <v xml:space="preserve">KARIM                  </v>
      </c>
      <c r="CW83" s="66"/>
    </row>
    <row r="84" spans="2:101">
      <c r="B84" s="52">
        <v>71</v>
      </c>
      <c r="D84" s="70" t="s">
        <v>188</v>
      </c>
      <c r="E84" s="75" t="s">
        <v>189</v>
      </c>
      <c r="F84" s="54">
        <f>'[2]M1 final'!E82</f>
        <v>7.6999999999999993</v>
      </c>
      <c r="G84" s="55">
        <f>IF('[2]M1 final'!F82="","",'[2]M1 final'!F82)</f>
        <v>12</v>
      </c>
      <c r="H84" s="56">
        <f t="shared" si="52"/>
        <v>12</v>
      </c>
      <c r="I84" s="56" t="str">
        <f t="shared" si="53"/>
        <v/>
      </c>
      <c r="J84" s="57">
        <f>'[2]M1 final'!H82</f>
        <v>12</v>
      </c>
      <c r="K84" s="55" t="str">
        <f>IF('[2]M1 final'!I82="","",'[2]M1 final'!I82)</f>
        <v/>
      </c>
      <c r="L84" s="56">
        <f t="shared" si="54"/>
        <v>12</v>
      </c>
      <c r="M84" s="56" t="str">
        <f t="shared" si="55"/>
        <v/>
      </c>
      <c r="N84" s="57">
        <f>'[2]M1 final'!K82</f>
        <v>12</v>
      </c>
      <c r="O84" s="57" t="str">
        <f>IF('[2]M1 final'!L82="","",'[2]M1 final'!L82)</f>
        <v/>
      </c>
      <c r="P84" s="56">
        <f t="shared" si="56"/>
        <v>12</v>
      </c>
      <c r="Q84" s="56" t="str">
        <f t="shared" si="57"/>
        <v/>
      </c>
      <c r="R84" s="58">
        <f>'[2]M1 final'!N82</f>
        <v>12</v>
      </c>
      <c r="S84" s="59" t="str">
        <f t="shared" si="51"/>
        <v>VAR</v>
      </c>
      <c r="T84" s="57">
        <f>'[2]M2 final'!E81</f>
        <v>13.75</v>
      </c>
      <c r="U84" s="60" t="str">
        <f>IF('[2]M2 final'!F81="","",'[2]M2 final'!F81)</f>
        <v/>
      </c>
      <c r="V84" s="56">
        <f t="shared" si="58"/>
        <v>13.75</v>
      </c>
      <c r="W84" s="56" t="str">
        <f t="shared" si="59"/>
        <v/>
      </c>
      <c r="X84" s="56">
        <f>'[2]M2 final'!H81</f>
        <v>5.25</v>
      </c>
      <c r="Y84" s="60">
        <f>IF('[2]M2 final'!I81="","",'[2]M2 final'!I81)</f>
        <v>10</v>
      </c>
      <c r="Z84" s="56">
        <f t="shared" si="60"/>
        <v>10</v>
      </c>
      <c r="AA84" s="56" t="str">
        <f t="shared" si="61"/>
        <v/>
      </c>
      <c r="AB84" s="56">
        <f t="shared" si="62"/>
        <v>12.100000000000001</v>
      </c>
      <c r="AC84" s="61" t="str">
        <f t="shared" si="63"/>
        <v>VAR</v>
      </c>
      <c r="AD84" s="54">
        <f>'[2]M3  final'!E81</f>
        <v>4.875</v>
      </c>
      <c r="AE84" s="54">
        <f>IF('[2]M3  final'!F81="","",'[2]M3  final'!F81)</f>
        <v>12</v>
      </c>
      <c r="AF84" s="56">
        <f t="shared" si="64"/>
        <v>12</v>
      </c>
      <c r="AG84" s="56" t="str">
        <f t="shared" si="65"/>
        <v/>
      </c>
      <c r="AH84" s="57">
        <f>'[2]M3  final'!H81</f>
        <v>11.5</v>
      </c>
      <c r="AI84" s="54">
        <f>IF('[2]M3  final'!I81="","",'[2]M3  final'!I81)</f>
        <v>12</v>
      </c>
      <c r="AJ84" s="56">
        <f t="shared" si="66"/>
        <v>12</v>
      </c>
      <c r="AK84" s="56" t="str">
        <f t="shared" si="67"/>
        <v/>
      </c>
      <c r="AL84" s="56">
        <f t="shared" si="68"/>
        <v>12</v>
      </c>
      <c r="AM84" s="61" t="str">
        <f t="shared" si="69"/>
        <v>VAR</v>
      </c>
      <c r="AN84" s="54">
        <f>'[2]M4 final'!E81</f>
        <v>17.25</v>
      </c>
      <c r="AO84" s="54" t="str">
        <f>IF('[2]M4 final'!F81="","",'[2]M4 final'!F81)</f>
        <v/>
      </c>
      <c r="AP84" s="56">
        <f t="shared" si="70"/>
        <v>17.25</v>
      </c>
      <c r="AQ84" s="56" t="str">
        <f t="shared" si="71"/>
        <v/>
      </c>
      <c r="AR84" s="57">
        <f>'[2]M4 final'!H81</f>
        <v>14</v>
      </c>
      <c r="AS84" s="57" t="str">
        <f>IF('[2]M4 final'!I81="","",'[2]M4 final'!I81)</f>
        <v/>
      </c>
      <c r="AT84" s="56">
        <f t="shared" si="72"/>
        <v>14</v>
      </c>
      <c r="AU84" s="56" t="str">
        <f t="shared" si="73"/>
        <v/>
      </c>
      <c r="AV84" s="56">
        <f>'[2]M4 final'!K81</f>
        <v>15.82</v>
      </c>
      <c r="AW84" s="61" t="str">
        <f t="shared" si="74"/>
        <v>V</v>
      </c>
      <c r="AX84" s="54">
        <f>'[2]M5 FINAL'!D77</f>
        <v>8.6000000000000014</v>
      </c>
      <c r="AY84" s="62">
        <f>IF('[2]M5 FINAL'!E77="","",'[2]M5 FINAL'!E77)</f>
        <v>12</v>
      </c>
      <c r="AZ84" s="54">
        <f t="shared" si="75"/>
        <v>12</v>
      </c>
      <c r="BA84" s="56" t="str">
        <f t="shared" si="76"/>
        <v/>
      </c>
      <c r="BB84" s="57">
        <f>'[2]M5 FINAL'!G77</f>
        <v>11</v>
      </c>
      <c r="BC84" s="57">
        <f>IF('[2]M5 FINAL'!H77="","",'[2]M5 FINAL'!H77)</f>
        <v>8</v>
      </c>
      <c r="BD84" s="54">
        <f t="shared" si="77"/>
        <v>11</v>
      </c>
      <c r="BE84" s="56" t="str">
        <f t="shared" si="78"/>
        <v/>
      </c>
      <c r="BF84" s="57">
        <f>'[2]M5 FINAL'!J77</f>
        <v>8.5</v>
      </c>
      <c r="BG84" s="57">
        <f>IF('[2]M5 FINAL'!K77="","",'[2]M5 FINAL'!K77)</f>
        <v>12</v>
      </c>
      <c r="BH84" s="54">
        <f t="shared" si="79"/>
        <v>12</v>
      </c>
      <c r="BI84" s="56" t="str">
        <f t="shared" si="80"/>
        <v/>
      </c>
      <c r="BJ84" s="57">
        <f>'[2]M5 FINAL'!M77</f>
        <v>11.67</v>
      </c>
      <c r="BK84" s="59" t="str">
        <f t="shared" si="81"/>
        <v>VPC</v>
      </c>
      <c r="BL84" s="63">
        <f>'[2]M6 final'!D80</f>
        <v>13.5</v>
      </c>
      <c r="BM84" s="63" t="str">
        <f>IF('[2]M6 final'!E80="","",'[2]M6 final'!E80)</f>
        <v/>
      </c>
      <c r="BN84" s="56">
        <f t="shared" si="82"/>
        <v>13.5</v>
      </c>
      <c r="BO84" s="56" t="str">
        <f t="shared" si="83"/>
        <v/>
      </c>
      <c r="BP84" s="54">
        <f>'[2]M6 final'!G80</f>
        <v>12</v>
      </c>
      <c r="BQ84" s="54" t="str">
        <f>IF('[2]M6 final'!H80="","",'[2]M6 final'!H80)</f>
        <v/>
      </c>
      <c r="BR84" s="56">
        <f t="shared" si="84"/>
        <v>12</v>
      </c>
      <c r="BS84" s="56" t="str">
        <f t="shared" si="85"/>
        <v/>
      </c>
      <c r="BT84" s="57">
        <f>'[2]M6 final'!J80</f>
        <v>10.5</v>
      </c>
      <c r="BU84" s="57" t="str">
        <f>IF('[2]M6 final'!K80="","",'[2]M6 final'!K80)</f>
        <v/>
      </c>
      <c r="BV84" s="56">
        <f t="shared" si="86"/>
        <v>10.5</v>
      </c>
      <c r="BW84" s="56" t="str">
        <f t="shared" si="87"/>
        <v/>
      </c>
      <c r="BX84" s="56">
        <f>'[2]M6 final'!M80</f>
        <v>12.000000000000002</v>
      </c>
      <c r="BY84" s="59" t="str">
        <f t="shared" si="88"/>
        <v>V</v>
      </c>
      <c r="BZ84" s="57">
        <f>'[2]M7 final'!D81</f>
        <v>9</v>
      </c>
      <c r="CA84" s="57">
        <f>IF('[2]M7 final'!E81="","",'[2]M7 final'!E81)</f>
        <v>12</v>
      </c>
      <c r="CB84" s="56">
        <f t="shared" si="89"/>
        <v>12</v>
      </c>
      <c r="CC84" s="56" t="str">
        <f t="shared" si="90"/>
        <v/>
      </c>
      <c r="CD84" s="57">
        <f>'[2]M7 final'!G81</f>
        <v>8</v>
      </c>
      <c r="CE84" s="57">
        <f>IF('[2]M7 final'!H81="","",'[2]M7 final'!H81)</f>
        <v>12</v>
      </c>
      <c r="CF84" s="56">
        <f t="shared" si="91"/>
        <v>12</v>
      </c>
      <c r="CG84" s="56" t="str">
        <f t="shared" si="92"/>
        <v/>
      </c>
      <c r="CH84" s="56">
        <f>'[2]M7 final'!J81</f>
        <v>12</v>
      </c>
      <c r="CI84" s="61" t="str">
        <f t="shared" si="93"/>
        <v>VAR</v>
      </c>
      <c r="CJ84" s="56">
        <f>'[2]M8 Final'!D80</f>
        <v>17.5</v>
      </c>
      <c r="CK84" s="56" t="str">
        <f>IF('[2]M8 Final'!E80="","",'[2]M8 Final'!E80)</f>
        <v/>
      </c>
      <c r="CL84" s="56">
        <f t="shared" si="94"/>
        <v>17.5</v>
      </c>
      <c r="CM84" s="56" t="str">
        <f t="shared" si="95"/>
        <v/>
      </c>
      <c r="CN84" s="57">
        <f>'[2]M8 Final'!G80</f>
        <v>11</v>
      </c>
      <c r="CO84" s="56" t="str">
        <f>IF('[2]M8 Final'!H80="","",'[2]M8 Final'!H80)</f>
        <v/>
      </c>
      <c r="CP84" s="56">
        <f t="shared" si="96"/>
        <v>11</v>
      </c>
      <c r="CQ84" s="56" t="str">
        <f t="shared" si="97"/>
        <v/>
      </c>
      <c r="CR84" s="56">
        <f>'[2]M8 Final'!J80</f>
        <v>14.25</v>
      </c>
      <c r="CS84" s="61" t="str">
        <f t="shared" si="98"/>
        <v>V</v>
      </c>
      <c r="CT84" s="64">
        <f t="shared" si="99"/>
        <v>12.73</v>
      </c>
      <c r="CU84" s="65" t="str">
        <f t="shared" si="100"/>
        <v>Admis(e)</v>
      </c>
      <c r="CV84" s="53" t="str">
        <f t="shared" si="101"/>
        <v xml:space="preserve">KARKAZA         </v>
      </c>
      <c r="CW84" s="66"/>
    </row>
    <row r="85" spans="2:101">
      <c r="B85" s="52">
        <v>72</v>
      </c>
      <c r="D85" s="70" t="s">
        <v>190</v>
      </c>
      <c r="E85" s="75" t="s">
        <v>191</v>
      </c>
      <c r="F85" s="54">
        <f>'[2]M1 final'!E83</f>
        <v>10</v>
      </c>
      <c r="G85" s="55" t="str">
        <f>IF('[2]M1 final'!F83="","",'[2]M1 final'!F83)</f>
        <v/>
      </c>
      <c r="H85" s="56">
        <f t="shared" si="52"/>
        <v>10</v>
      </c>
      <c r="I85" s="56" t="str">
        <f t="shared" si="53"/>
        <v/>
      </c>
      <c r="J85" s="57">
        <f>'[2]M1 final'!H83</f>
        <v>12.5</v>
      </c>
      <c r="K85" s="55" t="str">
        <f>IF('[2]M1 final'!I83="","",'[2]M1 final'!I83)</f>
        <v/>
      </c>
      <c r="L85" s="56">
        <f t="shared" si="54"/>
        <v>12.5</v>
      </c>
      <c r="M85" s="56" t="str">
        <f t="shared" si="55"/>
        <v/>
      </c>
      <c r="N85" s="57">
        <f>'[2]M1 final'!K83</f>
        <v>14.5</v>
      </c>
      <c r="O85" s="57" t="str">
        <f>IF('[2]M1 final'!L83="","",'[2]M1 final'!L83)</f>
        <v/>
      </c>
      <c r="P85" s="56">
        <f t="shared" si="56"/>
        <v>14.5</v>
      </c>
      <c r="Q85" s="56" t="str">
        <f t="shared" si="57"/>
        <v/>
      </c>
      <c r="R85" s="58">
        <f>'[2]M1 final'!N83</f>
        <v>12.0625</v>
      </c>
      <c r="S85" s="59" t="str">
        <f t="shared" si="51"/>
        <v>V</v>
      </c>
      <c r="T85" s="57">
        <f>'[2]M2 final'!E82</f>
        <v>13.5</v>
      </c>
      <c r="U85" s="60" t="str">
        <f>IF('[2]M2 final'!F82="","",'[2]M2 final'!F82)</f>
        <v/>
      </c>
      <c r="V85" s="56">
        <f t="shared" si="58"/>
        <v>13.5</v>
      </c>
      <c r="W85" s="56" t="str">
        <f t="shared" si="59"/>
        <v/>
      </c>
      <c r="X85" s="56">
        <f>'[2]M2 final'!H82</f>
        <v>9</v>
      </c>
      <c r="Y85" s="60">
        <f>IF('[2]M2 final'!I82="","",'[2]M2 final'!I82)</f>
        <v>11.5</v>
      </c>
      <c r="Z85" s="56">
        <f t="shared" si="60"/>
        <v>11.5</v>
      </c>
      <c r="AA85" s="56" t="str">
        <f t="shared" si="61"/>
        <v/>
      </c>
      <c r="AB85" s="56">
        <f t="shared" si="62"/>
        <v>12.620000000000001</v>
      </c>
      <c r="AC85" s="61" t="str">
        <f t="shared" si="63"/>
        <v>VAR</v>
      </c>
      <c r="AD85" s="54">
        <f>'[2]M3  final'!E82</f>
        <v>12.75</v>
      </c>
      <c r="AE85" s="54" t="str">
        <f>IF('[2]M3  final'!F82="","",'[2]M3  final'!F82)</f>
        <v/>
      </c>
      <c r="AF85" s="56">
        <f t="shared" si="64"/>
        <v>12.75</v>
      </c>
      <c r="AG85" s="56" t="str">
        <f t="shared" si="65"/>
        <v/>
      </c>
      <c r="AH85" s="57">
        <f>'[2]M3  final'!H82</f>
        <v>16</v>
      </c>
      <c r="AI85" s="54" t="str">
        <f>IF('[2]M3  final'!I82="","",'[2]M3  final'!I82)</f>
        <v/>
      </c>
      <c r="AJ85" s="56">
        <f t="shared" si="66"/>
        <v>16</v>
      </c>
      <c r="AK85" s="56" t="str">
        <f t="shared" si="67"/>
        <v/>
      </c>
      <c r="AL85" s="56">
        <f t="shared" si="68"/>
        <v>14.375</v>
      </c>
      <c r="AM85" s="61" t="str">
        <f t="shared" si="69"/>
        <v>V</v>
      </c>
      <c r="AN85" s="54">
        <f>'[2]M4 final'!E82</f>
        <v>16</v>
      </c>
      <c r="AO85" s="54" t="str">
        <f>IF('[2]M4 final'!F82="","",'[2]M4 final'!F82)</f>
        <v/>
      </c>
      <c r="AP85" s="56">
        <f t="shared" si="70"/>
        <v>16</v>
      </c>
      <c r="AQ85" s="56" t="str">
        <f t="shared" si="71"/>
        <v/>
      </c>
      <c r="AR85" s="57">
        <f>'[2]M4 final'!H82</f>
        <v>17.25</v>
      </c>
      <c r="AS85" s="57" t="str">
        <f>IF('[2]M4 final'!I82="","",'[2]M4 final'!I82)</f>
        <v/>
      </c>
      <c r="AT85" s="56">
        <f t="shared" si="72"/>
        <v>17.25</v>
      </c>
      <c r="AU85" s="56" t="str">
        <f t="shared" si="73"/>
        <v/>
      </c>
      <c r="AV85" s="56">
        <f>'[2]M4 final'!K82</f>
        <v>16.55</v>
      </c>
      <c r="AW85" s="61" t="str">
        <f t="shared" si="74"/>
        <v>V</v>
      </c>
      <c r="AX85" s="54">
        <f>'[2]M5 FINAL'!D78</f>
        <v>10.199999999999999</v>
      </c>
      <c r="AY85" s="62" t="str">
        <f>IF('[2]M5 FINAL'!E78="","",'[2]M5 FINAL'!E78)</f>
        <v/>
      </c>
      <c r="AZ85" s="54">
        <f t="shared" si="75"/>
        <v>10.199999999999999</v>
      </c>
      <c r="BA85" s="56" t="str">
        <f t="shared" si="76"/>
        <v/>
      </c>
      <c r="BB85" s="57">
        <f>'[2]M5 FINAL'!G78</f>
        <v>12</v>
      </c>
      <c r="BC85" s="57" t="str">
        <f>IF('[2]M5 FINAL'!H78="","",'[2]M5 FINAL'!H78)</f>
        <v/>
      </c>
      <c r="BD85" s="54">
        <f t="shared" si="77"/>
        <v>12</v>
      </c>
      <c r="BE85" s="56" t="str">
        <f t="shared" si="78"/>
        <v/>
      </c>
      <c r="BF85" s="57">
        <f>'[2]M5 FINAL'!J78</f>
        <v>15</v>
      </c>
      <c r="BG85" s="57" t="str">
        <f>IF('[2]M5 FINAL'!K78="","",'[2]M5 FINAL'!K78)</f>
        <v/>
      </c>
      <c r="BH85" s="54">
        <f t="shared" si="79"/>
        <v>15</v>
      </c>
      <c r="BI85" s="56" t="str">
        <f t="shared" si="80"/>
        <v/>
      </c>
      <c r="BJ85" s="57">
        <f>'[2]M5 FINAL'!M78</f>
        <v>12.426000000000002</v>
      </c>
      <c r="BK85" s="59" t="str">
        <f t="shared" si="81"/>
        <v>V</v>
      </c>
      <c r="BL85" s="63">
        <f>'[2]M6 final'!D81</f>
        <v>14.25</v>
      </c>
      <c r="BM85" s="63" t="str">
        <f>IF('[2]M6 final'!E81="","",'[2]M6 final'!E81)</f>
        <v/>
      </c>
      <c r="BN85" s="56">
        <f t="shared" si="82"/>
        <v>14.25</v>
      </c>
      <c r="BO85" s="56" t="str">
        <f t="shared" si="83"/>
        <v/>
      </c>
      <c r="BP85" s="54">
        <f>'[2]M6 final'!G81</f>
        <v>15.25</v>
      </c>
      <c r="BQ85" s="54" t="str">
        <f>IF('[2]M6 final'!H81="","",'[2]M6 final'!H81)</f>
        <v/>
      </c>
      <c r="BR85" s="56">
        <f t="shared" si="84"/>
        <v>15.25</v>
      </c>
      <c r="BS85" s="56" t="str">
        <f t="shared" si="85"/>
        <v/>
      </c>
      <c r="BT85" s="57">
        <f>'[2]M6 final'!J81</f>
        <v>12</v>
      </c>
      <c r="BU85" s="57" t="str">
        <f>IF('[2]M6 final'!K81="","",'[2]M6 final'!K81)</f>
        <v/>
      </c>
      <c r="BV85" s="56">
        <f t="shared" si="86"/>
        <v>12</v>
      </c>
      <c r="BW85" s="56" t="str">
        <f t="shared" si="87"/>
        <v/>
      </c>
      <c r="BX85" s="56">
        <f>'[2]M6 final'!M81</f>
        <v>13.975</v>
      </c>
      <c r="BY85" s="59" t="str">
        <f t="shared" si="88"/>
        <v>V</v>
      </c>
      <c r="BZ85" s="57">
        <f>'[2]M7 final'!D82</f>
        <v>11</v>
      </c>
      <c r="CA85" s="57" t="str">
        <f>IF('[2]M7 final'!E82="","",'[2]M7 final'!E82)</f>
        <v/>
      </c>
      <c r="CB85" s="56">
        <f t="shared" si="89"/>
        <v>11</v>
      </c>
      <c r="CC85" s="56" t="str">
        <f t="shared" si="90"/>
        <v/>
      </c>
      <c r="CD85" s="57">
        <f>'[2]M7 final'!G82</f>
        <v>13.75</v>
      </c>
      <c r="CE85" s="57" t="str">
        <f>IF('[2]M7 final'!H82="","",'[2]M7 final'!H82)</f>
        <v/>
      </c>
      <c r="CF85" s="56">
        <f t="shared" si="91"/>
        <v>13.75</v>
      </c>
      <c r="CG85" s="56" t="str">
        <f t="shared" si="92"/>
        <v/>
      </c>
      <c r="CH85" s="56">
        <f>'[2]M7 final'!J82</f>
        <v>12.21</v>
      </c>
      <c r="CI85" s="61" t="str">
        <f t="shared" si="93"/>
        <v>V</v>
      </c>
      <c r="CJ85" s="56">
        <f>'[2]M8 Final'!D81</f>
        <v>15.5</v>
      </c>
      <c r="CK85" s="56" t="str">
        <f>IF('[2]M8 Final'!E81="","",'[2]M8 Final'!E81)</f>
        <v/>
      </c>
      <c r="CL85" s="56">
        <f t="shared" si="94"/>
        <v>15.5</v>
      </c>
      <c r="CM85" s="56" t="str">
        <f t="shared" si="95"/>
        <v/>
      </c>
      <c r="CN85" s="57">
        <f>'[2]M8 Final'!G81</f>
        <v>14.25</v>
      </c>
      <c r="CO85" s="56" t="str">
        <f>IF('[2]M8 Final'!H81="","",'[2]M8 Final'!H81)</f>
        <v/>
      </c>
      <c r="CP85" s="56">
        <f t="shared" si="96"/>
        <v>14.25</v>
      </c>
      <c r="CQ85" s="56" t="str">
        <f t="shared" si="97"/>
        <v/>
      </c>
      <c r="CR85" s="56">
        <f>'[2]M8 Final'!J81</f>
        <v>14.875</v>
      </c>
      <c r="CS85" s="61" t="str">
        <f t="shared" si="98"/>
        <v>V</v>
      </c>
      <c r="CT85" s="64">
        <f t="shared" si="99"/>
        <v>13.636687500000001</v>
      </c>
      <c r="CU85" s="65" t="str">
        <f t="shared" si="100"/>
        <v>Admis(e)</v>
      </c>
      <c r="CV85" s="53" t="str">
        <f t="shared" si="101"/>
        <v xml:space="preserve">KASSED             </v>
      </c>
      <c r="CW85" s="66"/>
    </row>
    <row r="86" spans="2:101">
      <c r="B86" s="52">
        <v>73</v>
      </c>
      <c r="D86" s="70" t="s">
        <v>192</v>
      </c>
      <c r="E86" s="75" t="s">
        <v>193</v>
      </c>
      <c r="F86" s="54">
        <f>'[2]M1 final'!E84</f>
        <v>11.5</v>
      </c>
      <c r="G86" s="55" t="str">
        <f>IF('[2]M1 final'!F84="","",'[2]M1 final'!F84)</f>
        <v/>
      </c>
      <c r="H86" s="56">
        <f t="shared" si="52"/>
        <v>11.5</v>
      </c>
      <c r="I86" s="56" t="str">
        <f t="shared" si="53"/>
        <v/>
      </c>
      <c r="J86" s="57">
        <f>'[2]M1 final'!H84</f>
        <v>13</v>
      </c>
      <c r="K86" s="55" t="str">
        <f>IF('[2]M1 final'!I84="","",'[2]M1 final'!I84)</f>
        <v/>
      </c>
      <c r="L86" s="56">
        <f t="shared" si="54"/>
        <v>13</v>
      </c>
      <c r="M86" s="56" t="str">
        <f t="shared" si="55"/>
        <v/>
      </c>
      <c r="N86" s="57">
        <f>'[2]M1 final'!K84</f>
        <v>11.5</v>
      </c>
      <c r="O86" s="57" t="str">
        <f>IF('[2]M1 final'!L84="","",'[2]M1 final'!L84)</f>
        <v/>
      </c>
      <c r="P86" s="56">
        <f t="shared" si="56"/>
        <v>11.5</v>
      </c>
      <c r="Q86" s="56" t="str">
        <f t="shared" si="57"/>
        <v/>
      </c>
      <c r="R86" s="58">
        <f>'[2]M1 final'!N84</f>
        <v>12.0625</v>
      </c>
      <c r="S86" s="59" t="str">
        <f t="shared" si="51"/>
        <v>V</v>
      </c>
      <c r="T86" s="57">
        <f>'[2]M2 final'!E83</f>
        <v>17.25</v>
      </c>
      <c r="U86" s="60" t="str">
        <f>IF('[2]M2 final'!F83="","",'[2]M2 final'!F83)</f>
        <v/>
      </c>
      <c r="V86" s="56">
        <f t="shared" si="58"/>
        <v>17.25</v>
      </c>
      <c r="W86" s="56" t="str">
        <f t="shared" si="59"/>
        <v/>
      </c>
      <c r="X86" s="56">
        <f>'[2]M2 final'!H83</f>
        <v>7.75</v>
      </c>
      <c r="Y86" s="60" t="str">
        <f>IF('[2]M2 final'!I83="","",'[2]M2 final'!I83)</f>
        <v/>
      </c>
      <c r="Z86" s="56">
        <f t="shared" si="60"/>
        <v>7.75</v>
      </c>
      <c r="AA86" s="56" t="str">
        <f t="shared" si="61"/>
        <v/>
      </c>
      <c r="AB86" s="56">
        <f t="shared" si="62"/>
        <v>13.07</v>
      </c>
      <c r="AC86" s="61" t="str">
        <f t="shared" si="63"/>
        <v>V</v>
      </c>
      <c r="AD86" s="54">
        <f>'[2]M3  final'!E83</f>
        <v>17.125</v>
      </c>
      <c r="AE86" s="54" t="str">
        <f>IF('[2]M3  final'!F83="","",'[2]M3  final'!F83)</f>
        <v/>
      </c>
      <c r="AF86" s="56">
        <f t="shared" si="64"/>
        <v>17.125</v>
      </c>
      <c r="AG86" s="56" t="str">
        <f t="shared" si="65"/>
        <v/>
      </c>
      <c r="AH86" s="57">
        <f>'[2]M3  final'!H83</f>
        <v>14.5</v>
      </c>
      <c r="AI86" s="54" t="str">
        <f>IF('[2]M3  final'!I83="","",'[2]M3  final'!I83)</f>
        <v/>
      </c>
      <c r="AJ86" s="56">
        <f t="shared" si="66"/>
        <v>14.5</v>
      </c>
      <c r="AK86" s="56" t="str">
        <f t="shared" si="67"/>
        <v/>
      </c>
      <c r="AL86" s="56">
        <f t="shared" si="68"/>
        <v>15.8125</v>
      </c>
      <c r="AM86" s="61" t="str">
        <f t="shared" si="69"/>
        <v>V</v>
      </c>
      <c r="AN86" s="54">
        <f>'[2]M4 final'!E83</f>
        <v>18.25</v>
      </c>
      <c r="AO86" s="54" t="str">
        <f>IF('[2]M4 final'!F83="","",'[2]M4 final'!F83)</f>
        <v/>
      </c>
      <c r="AP86" s="56">
        <f t="shared" si="70"/>
        <v>18.25</v>
      </c>
      <c r="AQ86" s="56" t="str">
        <f t="shared" si="71"/>
        <v/>
      </c>
      <c r="AR86" s="57">
        <f>'[2]M4 final'!H83</f>
        <v>17.75</v>
      </c>
      <c r="AS86" s="57" t="str">
        <f>IF('[2]M4 final'!I83="","",'[2]M4 final'!I83)</f>
        <v/>
      </c>
      <c r="AT86" s="56">
        <f t="shared" si="72"/>
        <v>17.75</v>
      </c>
      <c r="AU86" s="56" t="str">
        <f t="shared" si="73"/>
        <v/>
      </c>
      <c r="AV86" s="56">
        <f>'[2]M4 final'!K83</f>
        <v>18.03</v>
      </c>
      <c r="AW86" s="61" t="str">
        <f t="shared" si="74"/>
        <v>V</v>
      </c>
      <c r="AX86" s="54">
        <f>'[2]M5 FINAL'!D79</f>
        <v>12</v>
      </c>
      <c r="AY86" s="62" t="str">
        <f>IF('[2]M5 FINAL'!E79="","",'[2]M5 FINAL'!E79)</f>
        <v/>
      </c>
      <c r="AZ86" s="54">
        <f t="shared" si="75"/>
        <v>12</v>
      </c>
      <c r="BA86" s="56" t="str">
        <f t="shared" si="76"/>
        <v/>
      </c>
      <c r="BB86" s="57">
        <f>'[2]M5 FINAL'!G79</f>
        <v>12</v>
      </c>
      <c r="BC86" s="57" t="str">
        <f>IF('[2]M5 FINAL'!H79="","",'[2]M5 FINAL'!H79)</f>
        <v/>
      </c>
      <c r="BD86" s="54">
        <f t="shared" si="77"/>
        <v>12</v>
      </c>
      <c r="BE86" s="56" t="str">
        <f t="shared" si="78"/>
        <v/>
      </c>
      <c r="BF86" s="57">
        <f>'[2]M5 FINAL'!J79</f>
        <v>14</v>
      </c>
      <c r="BG86" s="57" t="str">
        <f>IF('[2]M5 FINAL'!K79="","",'[2]M5 FINAL'!K79)</f>
        <v/>
      </c>
      <c r="BH86" s="54">
        <f t="shared" si="79"/>
        <v>14</v>
      </c>
      <c r="BI86" s="56" t="str">
        <f t="shared" si="80"/>
        <v/>
      </c>
      <c r="BJ86" s="57">
        <f>'[2]M5 FINAL'!M79</f>
        <v>12.68</v>
      </c>
      <c r="BK86" s="59" t="str">
        <f t="shared" si="81"/>
        <v>V</v>
      </c>
      <c r="BL86" s="63">
        <f>'[2]M6 final'!D82</f>
        <v>15</v>
      </c>
      <c r="BM86" s="63" t="str">
        <f>IF('[2]M6 final'!E82="","",'[2]M6 final'!E82)</f>
        <v/>
      </c>
      <c r="BN86" s="56">
        <f t="shared" si="82"/>
        <v>15</v>
      </c>
      <c r="BO86" s="56" t="str">
        <f t="shared" si="83"/>
        <v/>
      </c>
      <c r="BP86" s="54">
        <f>'[2]M6 final'!G82</f>
        <v>14.75</v>
      </c>
      <c r="BQ86" s="54" t="str">
        <f>IF('[2]M6 final'!H82="","",'[2]M6 final'!H82)</f>
        <v/>
      </c>
      <c r="BR86" s="56">
        <f t="shared" si="84"/>
        <v>14.75</v>
      </c>
      <c r="BS86" s="56" t="str">
        <f t="shared" si="85"/>
        <v/>
      </c>
      <c r="BT86" s="57">
        <f>'[2]M6 final'!J82</f>
        <v>12.5</v>
      </c>
      <c r="BU86" s="57" t="str">
        <f>IF('[2]M6 final'!K82="","",'[2]M6 final'!K82)</f>
        <v/>
      </c>
      <c r="BV86" s="56">
        <f t="shared" si="86"/>
        <v>12.5</v>
      </c>
      <c r="BW86" s="56" t="str">
        <f t="shared" si="87"/>
        <v/>
      </c>
      <c r="BX86" s="56">
        <f>'[2]M6 final'!M82</f>
        <v>14.15</v>
      </c>
      <c r="BY86" s="59" t="str">
        <f t="shared" si="88"/>
        <v>V</v>
      </c>
      <c r="BZ86" s="57">
        <f>'[2]M7 final'!D83</f>
        <v>10</v>
      </c>
      <c r="CA86" s="57">
        <f>IF('[2]M7 final'!E83="","",'[2]M7 final'!E83)</f>
        <v>11</v>
      </c>
      <c r="CB86" s="56">
        <f t="shared" si="89"/>
        <v>11</v>
      </c>
      <c r="CC86" s="56" t="str">
        <f t="shared" si="90"/>
        <v/>
      </c>
      <c r="CD86" s="57">
        <f>'[2]M7 final'!G83</f>
        <v>14</v>
      </c>
      <c r="CE86" s="57" t="str">
        <f>IF('[2]M7 final'!H83="","",'[2]M7 final'!H83)</f>
        <v/>
      </c>
      <c r="CF86" s="56">
        <f t="shared" si="91"/>
        <v>14</v>
      </c>
      <c r="CG86" s="56" t="str">
        <f t="shared" si="92"/>
        <v/>
      </c>
      <c r="CH86" s="56">
        <f>'[2]M7 final'!J83</f>
        <v>12.32</v>
      </c>
      <c r="CI86" s="61" t="str">
        <f t="shared" si="93"/>
        <v>VAR</v>
      </c>
      <c r="CJ86" s="56">
        <f>'[2]M8 Final'!D82</f>
        <v>16.625</v>
      </c>
      <c r="CK86" s="56" t="str">
        <f>IF('[2]M8 Final'!E82="","",'[2]M8 Final'!E82)</f>
        <v/>
      </c>
      <c r="CL86" s="56">
        <f t="shared" si="94"/>
        <v>16.625</v>
      </c>
      <c r="CM86" s="56" t="str">
        <f t="shared" si="95"/>
        <v/>
      </c>
      <c r="CN86" s="57">
        <f>'[2]M8 Final'!G82</f>
        <v>13.75</v>
      </c>
      <c r="CO86" s="56" t="str">
        <f>IF('[2]M8 Final'!H82="","",'[2]M8 Final'!H82)</f>
        <v/>
      </c>
      <c r="CP86" s="56">
        <f t="shared" si="96"/>
        <v>13.75</v>
      </c>
      <c r="CQ86" s="56" t="str">
        <f t="shared" si="97"/>
        <v/>
      </c>
      <c r="CR86" s="56">
        <f>'[2]M8 Final'!J82</f>
        <v>15.1875</v>
      </c>
      <c r="CS86" s="61" t="str">
        <f t="shared" si="98"/>
        <v>V</v>
      </c>
      <c r="CT86" s="64">
        <f t="shared" si="99"/>
        <v>14.1640625</v>
      </c>
      <c r="CU86" s="65" t="str">
        <f t="shared" si="100"/>
        <v>Admis(e)</v>
      </c>
      <c r="CV86" s="53" t="str">
        <f t="shared" si="101"/>
        <v xml:space="preserve">KASSOUS         </v>
      </c>
      <c r="CW86" s="66"/>
    </row>
    <row r="87" spans="2:101">
      <c r="B87" s="52">
        <v>74</v>
      </c>
      <c r="D87" s="70" t="s">
        <v>194</v>
      </c>
      <c r="E87" s="75" t="s">
        <v>195</v>
      </c>
      <c r="F87" s="54">
        <f>'[2]M1 final'!E85</f>
        <v>10.199999999999999</v>
      </c>
      <c r="G87" s="55">
        <f>IF('[2]M1 final'!F85="","",'[2]M1 final'!F85)</f>
        <v>3</v>
      </c>
      <c r="H87" s="56">
        <f t="shared" si="52"/>
        <v>10.199999999999999</v>
      </c>
      <c r="I87" s="56" t="str">
        <f t="shared" si="53"/>
        <v/>
      </c>
      <c r="J87" s="57">
        <f>'[2]M1 final'!H85</f>
        <v>13</v>
      </c>
      <c r="K87" s="55" t="str">
        <f>IF('[2]M1 final'!I85="","",'[2]M1 final'!I85)</f>
        <v/>
      </c>
      <c r="L87" s="56">
        <f t="shared" si="54"/>
        <v>13</v>
      </c>
      <c r="M87" s="56" t="str">
        <f t="shared" si="55"/>
        <v/>
      </c>
      <c r="N87" s="57">
        <f>'[2]M1 final'!K85</f>
        <v>12.25</v>
      </c>
      <c r="O87" s="57" t="str">
        <f>IF('[2]M1 final'!L85="","",'[2]M1 final'!L85)</f>
        <v/>
      </c>
      <c r="P87" s="56">
        <f t="shared" si="56"/>
        <v>12.25</v>
      </c>
      <c r="Q87" s="56" t="str">
        <f t="shared" si="57"/>
        <v/>
      </c>
      <c r="R87" s="58">
        <f>'[2]M1 final'!N85</f>
        <v>11.762499999999999</v>
      </c>
      <c r="S87" s="59" t="str">
        <f t="shared" si="51"/>
        <v>VPC</v>
      </c>
      <c r="T87" s="57">
        <f>'[2]M2 final'!E84</f>
        <v>13.25</v>
      </c>
      <c r="U87" s="60" t="str">
        <f>IF('[2]M2 final'!F84="","",'[2]M2 final'!F84)</f>
        <v/>
      </c>
      <c r="V87" s="56">
        <f t="shared" si="58"/>
        <v>13.25</v>
      </c>
      <c r="W87" s="56" t="str">
        <f t="shared" si="59"/>
        <v/>
      </c>
      <c r="X87" s="56">
        <f>'[2]M2 final'!H84</f>
        <v>4.5</v>
      </c>
      <c r="Y87" s="60">
        <f>IF('[2]M2 final'!I84="","",'[2]M2 final'!I84)</f>
        <v>9</v>
      </c>
      <c r="Z87" s="56">
        <f t="shared" si="60"/>
        <v>9</v>
      </c>
      <c r="AA87" s="56" t="str">
        <f t="shared" si="61"/>
        <v/>
      </c>
      <c r="AB87" s="56">
        <f t="shared" si="62"/>
        <v>11.38</v>
      </c>
      <c r="AC87" s="61" t="str">
        <f t="shared" si="63"/>
        <v>VPC</v>
      </c>
      <c r="AD87" s="54">
        <f>'[2]M3  final'!E84</f>
        <v>9.25</v>
      </c>
      <c r="AE87" s="54">
        <f>IF('[2]M3  final'!F84="","",'[2]M3  final'!F84)</f>
        <v>12</v>
      </c>
      <c r="AF87" s="56">
        <f t="shared" si="64"/>
        <v>12</v>
      </c>
      <c r="AG87" s="56" t="str">
        <f t="shared" si="65"/>
        <v/>
      </c>
      <c r="AH87" s="57">
        <f>'[2]M3  final'!H84</f>
        <v>9.5</v>
      </c>
      <c r="AI87" s="54">
        <f>IF('[2]M3  final'!I84="","",'[2]M3  final'!I84)</f>
        <v>12</v>
      </c>
      <c r="AJ87" s="56">
        <f t="shared" si="66"/>
        <v>12</v>
      </c>
      <c r="AK87" s="56" t="str">
        <f t="shared" si="67"/>
        <v/>
      </c>
      <c r="AL87" s="56">
        <f t="shared" si="68"/>
        <v>12</v>
      </c>
      <c r="AM87" s="61" t="str">
        <f t="shared" si="69"/>
        <v>VAR</v>
      </c>
      <c r="AN87" s="54">
        <f>'[2]M4 final'!E84</f>
        <v>18.5</v>
      </c>
      <c r="AO87" s="54" t="str">
        <f>IF('[2]M4 final'!F84="","",'[2]M4 final'!F84)</f>
        <v/>
      </c>
      <c r="AP87" s="56">
        <f t="shared" si="70"/>
        <v>18.5</v>
      </c>
      <c r="AQ87" s="56" t="str">
        <f t="shared" si="71"/>
        <v/>
      </c>
      <c r="AR87" s="57">
        <f>'[2]M4 final'!H84</f>
        <v>12</v>
      </c>
      <c r="AS87" s="57" t="str">
        <f>IF('[2]M4 final'!I84="","",'[2]M4 final'!I84)</f>
        <v/>
      </c>
      <c r="AT87" s="56">
        <f t="shared" si="72"/>
        <v>12</v>
      </c>
      <c r="AU87" s="56" t="str">
        <f t="shared" si="73"/>
        <v/>
      </c>
      <c r="AV87" s="56">
        <f>'[2]M4 final'!K84</f>
        <v>15.64</v>
      </c>
      <c r="AW87" s="61" t="str">
        <f t="shared" si="74"/>
        <v>V</v>
      </c>
      <c r="AX87" s="54">
        <f>'[2]M5 FINAL'!D80</f>
        <v>11.4</v>
      </c>
      <c r="AY87" s="62">
        <f>IF('[2]M5 FINAL'!E80="","",'[2]M5 FINAL'!E80)</f>
        <v>12</v>
      </c>
      <c r="AZ87" s="54">
        <f t="shared" si="75"/>
        <v>12</v>
      </c>
      <c r="BA87" s="56" t="str">
        <f t="shared" si="76"/>
        <v/>
      </c>
      <c r="BB87" s="57">
        <f>'[2]M5 FINAL'!G80</f>
        <v>11</v>
      </c>
      <c r="BC87" s="57">
        <f>IF('[2]M5 FINAL'!H80="","",'[2]M5 FINAL'!H80)</f>
        <v>10</v>
      </c>
      <c r="BD87" s="54">
        <f t="shared" si="77"/>
        <v>11</v>
      </c>
      <c r="BE87" s="56" t="str">
        <f t="shared" si="78"/>
        <v/>
      </c>
      <c r="BF87" s="57">
        <f>'[2]M5 FINAL'!J80</f>
        <v>8</v>
      </c>
      <c r="BG87" s="57">
        <f>IF('[2]M5 FINAL'!K80="","",'[2]M5 FINAL'!K80)</f>
        <v>7.5</v>
      </c>
      <c r="BH87" s="54">
        <f t="shared" si="79"/>
        <v>8</v>
      </c>
      <c r="BI87" s="56" t="str">
        <f t="shared" si="80"/>
        <v/>
      </c>
      <c r="BJ87" s="57">
        <f>'[2]M5 FINAL'!M80</f>
        <v>10.31</v>
      </c>
      <c r="BK87" s="59" t="str">
        <f t="shared" si="81"/>
        <v>VPC</v>
      </c>
      <c r="BL87" s="63">
        <f>'[2]M6 final'!D83</f>
        <v>9</v>
      </c>
      <c r="BM87" s="63">
        <f>IF('[2]M6 final'!E83="","",'[2]M6 final'!E83)</f>
        <v>12</v>
      </c>
      <c r="BN87" s="56">
        <f t="shared" si="82"/>
        <v>12</v>
      </c>
      <c r="BO87" s="56" t="str">
        <f t="shared" si="83"/>
        <v/>
      </c>
      <c r="BP87" s="54">
        <f>'[2]M6 final'!G83</f>
        <v>8.5</v>
      </c>
      <c r="BQ87" s="54">
        <f>IF('[2]M6 final'!H83="","",'[2]M6 final'!H83)</f>
        <v>9</v>
      </c>
      <c r="BR87" s="56">
        <f t="shared" si="84"/>
        <v>9</v>
      </c>
      <c r="BS87" s="56" t="str">
        <f t="shared" si="85"/>
        <v/>
      </c>
      <c r="BT87" s="57">
        <f>'[2]M6 final'!J83</f>
        <v>9.5</v>
      </c>
      <c r="BU87" s="57">
        <f>IF('[2]M6 final'!K83="","",'[2]M6 final'!K83)</f>
        <v>5</v>
      </c>
      <c r="BV87" s="56">
        <f t="shared" si="86"/>
        <v>9.5</v>
      </c>
      <c r="BW87" s="56" t="str">
        <f t="shared" si="87"/>
        <v/>
      </c>
      <c r="BX87" s="56">
        <f>'[2]M6 final'!M83</f>
        <v>10.049999999999999</v>
      </c>
      <c r="BY87" s="59" t="str">
        <f t="shared" si="88"/>
        <v>VPC</v>
      </c>
      <c r="BZ87" s="57">
        <f>'[2]M7 final'!D84</f>
        <v>5.5</v>
      </c>
      <c r="CA87" s="57">
        <f>IF('[2]M7 final'!E84="","",'[2]M7 final'!E84)</f>
        <v>12</v>
      </c>
      <c r="CB87" s="56">
        <f t="shared" si="89"/>
        <v>12</v>
      </c>
      <c r="CC87" s="56" t="str">
        <f t="shared" si="90"/>
        <v/>
      </c>
      <c r="CD87" s="57">
        <f>'[2]M7 final'!G84</f>
        <v>10.75</v>
      </c>
      <c r="CE87" s="57">
        <f>IF('[2]M7 final'!H84="","",'[2]M7 final'!H84)</f>
        <v>12</v>
      </c>
      <c r="CF87" s="56">
        <f t="shared" si="91"/>
        <v>12</v>
      </c>
      <c r="CG87" s="56" t="str">
        <f t="shared" si="92"/>
        <v/>
      </c>
      <c r="CH87" s="56">
        <f>'[2]M7 final'!J84</f>
        <v>12</v>
      </c>
      <c r="CI87" s="61" t="str">
        <f t="shared" si="93"/>
        <v>VAR</v>
      </c>
      <c r="CJ87" s="56">
        <f>'[2]M8 Final'!D83</f>
        <v>17</v>
      </c>
      <c r="CK87" s="56" t="str">
        <f>IF('[2]M8 Final'!E83="","",'[2]M8 Final'!E83)</f>
        <v/>
      </c>
      <c r="CL87" s="56">
        <f t="shared" si="94"/>
        <v>17</v>
      </c>
      <c r="CM87" s="56" t="str">
        <f t="shared" si="95"/>
        <v/>
      </c>
      <c r="CN87" s="57">
        <f>'[2]M8 Final'!G83</f>
        <v>10.5</v>
      </c>
      <c r="CO87" s="56" t="str">
        <f>IF('[2]M8 Final'!H83="","",'[2]M8 Final'!H83)</f>
        <v/>
      </c>
      <c r="CP87" s="56">
        <f t="shared" si="96"/>
        <v>10.5</v>
      </c>
      <c r="CQ87" s="56" t="str">
        <f t="shared" si="97"/>
        <v/>
      </c>
      <c r="CR87" s="56">
        <f>'[2]M8 Final'!J83</f>
        <v>13.75</v>
      </c>
      <c r="CS87" s="61" t="str">
        <f t="shared" si="98"/>
        <v>V</v>
      </c>
      <c r="CT87" s="64">
        <f t="shared" si="99"/>
        <v>12.1115625</v>
      </c>
      <c r="CU87" s="65" t="str">
        <f t="shared" si="100"/>
        <v>Admis(e)</v>
      </c>
      <c r="CV87" s="53" t="str">
        <f t="shared" si="101"/>
        <v xml:space="preserve">KHORRI                 </v>
      </c>
      <c r="CW87" s="66"/>
    </row>
    <row r="88" spans="2:101">
      <c r="B88" s="52">
        <v>75</v>
      </c>
      <c r="D88" s="70" t="s">
        <v>196</v>
      </c>
      <c r="E88" s="75" t="s">
        <v>197</v>
      </c>
      <c r="F88" s="54">
        <f>'[2]M1 final'!E86</f>
        <v>0</v>
      </c>
      <c r="G88" s="55" t="str">
        <f>IF('[2]M1 final'!F86="","",'[2]M1 final'!F86)</f>
        <v/>
      </c>
      <c r="H88" s="56">
        <f t="shared" si="52"/>
        <v>0</v>
      </c>
      <c r="I88" s="56" t="str">
        <f t="shared" si="53"/>
        <v>AR</v>
      </c>
      <c r="J88" s="57">
        <f>'[2]M1 final'!H86</f>
        <v>6</v>
      </c>
      <c r="K88" s="55" t="str">
        <f>IF('[2]M1 final'!I86="","",'[2]M1 final'!I86)</f>
        <v/>
      </c>
      <c r="L88" s="56">
        <f t="shared" si="54"/>
        <v>6</v>
      </c>
      <c r="M88" s="56" t="str">
        <f t="shared" si="55"/>
        <v>AR</v>
      </c>
      <c r="N88" s="57">
        <f>'[2]M1 final'!K86</f>
        <v>0</v>
      </c>
      <c r="O88" s="57" t="str">
        <f>IF('[2]M1 final'!L86="","",'[2]M1 final'!L86)</f>
        <v/>
      </c>
      <c r="P88" s="56">
        <f t="shared" si="56"/>
        <v>0</v>
      </c>
      <c r="Q88" s="56" t="str">
        <f t="shared" si="57"/>
        <v>AR</v>
      </c>
      <c r="R88" s="58">
        <f>'[2]M1 final'!N86</f>
        <v>2.25</v>
      </c>
      <c r="S88" s="59" t="str">
        <f t="shared" si="51"/>
        <v>NV</v>
      </c>
      <c r="T88" s="57">
        <f>'[2]M2 final'!E85</f>
        <v>0</v>
      </c>
      <c r="U88" s="60" t="str">
        <f>IF('[2]M2 final'!F85="","",'[2]M2 final'!F85)</f>
        <v/>
      </c>
      <c r="V88" s="56">
        <f t="shared" si="58"/>
        <v>0</v>
      </c>
      <c r="W88" s="56" t="str">
        <f t="shared" si="59"/>
        <v>AR</v>
      </c>
      <c r="X88" s="56">
        <f>'[2]M2 final'!H85</f>
        <v>0</v>
      </c>
      <c r="Y88" s="60" t="str">
        <f>IF('[2]M2 final'!I85="","",'[2]M2 final'!I85)</f>
        <v/>
      </c>
      <c r="Z88" s="56">
        <f t="shared" si="60"/>
        <v>0</v>
      </c>
      <c r="AA88" s="56" t="str">
        <f t="shared" si="61"/>
        <v>AR</v>
      </c>
      <c r="AB88" s="56">
        <f t="shared" si="62"/>
        <v>0</v>
      </c>
      <c r="AC88" s="61" t="str">
        <f t="shared" si="63"/>
        <v>NV</v>
      </c>
      <c r="AD88" s="54">
        <f>'[2]M3  final'!E85</f>
        <v>5.25</v>
      </c>
      <c r="AE88" s="54" t="str">
        <f>IF('[2]M3  final'!F85="","",'[2]M3  final'!F85)</f>
        <v/>
      </c>
      <c r="AF88" s="56">
        <f t="shared" si="64"/>
        <v>5.25</v>
      </c>
      <c r="AG88" s="56" t="str">
        <f t="shared" si="65"/>
        <v>AR</v>
      </c>
      <c r="AH88" s="57">
        <f>'[2]M3  final'!H85</f>
        <v>5</v>
      </c>
      <c r="AI88" s="54" t="str">
        <f>IF('[2]M3  final'!I85="","",'[2]M3  final'!I85)</f>
        <v/>
      </c>
      <c r="AJ88" s="56">
        <f t="shared" si="66"/>
        <v>5</v>
      </c>
      <c r="AK88" s="56" t="str">
        <f t="shared" si="67"/>
        <v>AR</v>
      </c>
      <c r="AL88" s="56">
        <f t="shared" si="68"/>
        <v>5.125</v>
      </c>
      <c r="AM88" s="61" t="str">
        <f t="shared" si="69"/>
        <v>NV</v>
      </c>
      <c r="AN88" s="54">
        <f>'[2]M4 final'!E85</f>
        <v>0</v>
      </c>
      <c r="AO88" s="54" t="str">
        <f>IF('[2]M4 final'!F85="","",'[2]M4 final'!F85)</f>
        <v/>
      </c>
      <c r="AP88" s="56">
        <f t="shared" si="70"/>
        <v>0</v>
      </c>
      <c r="AQ88" s="56" t="str">
        <f t="shared" si="71"/>
        <v>AR</v>
      </c>
      <c r="AR88" s="57">
        <f>'[2]M4 final'!H85</f>
        <v>7.5</v>
      </c>
      <c r="AS88" s="57" t="str">
        <f>IF('[2]M4 final'!I85="","",'[2]M4 final'!I85)</f>
        <v/>
      </c>
      <c r="AT88" s="56">
        <f t="shared" si="72"/>
        <v>7.5</v>
      </c>
      <c r="AU88" s="56" t="str">
        <f t="shared" si="73"/>
        <v>AR</v>
      </c>
      <c r="AV88" s="56">
        <f>'[2]M4 final'!K85</f>
        <v>3.3</v>
      </c>
      <c r="AW88" s="61" t="str">
        <f t="shared" si="74"/>
        <v>NV</v>
      </c>
      <c r="AX88" s="54">
        <f>'[2]M5 FINAL'!D81</f>
        <v>0</v>
      </c>
      <c r="AY88" s="62" t="str">
        <f>IF('[2]M5 FINAL'!E81="","",'[2]M5 FINAL'!E81)</f>
        <v/>
      </c>
      <c r="AZ88" s="54">
        <f t="shared" si="75"/>
        <v>0</v>
      </c>
      <c r="BA88" s="56" t="str">
        <f t="shared" si="76"/>
        <v>AR</v>
      </c>
      <c r="BB88" s="57">
        <f>'[2]M5 FINAL'!G81</f>
        <v>0</v>
      </c>
      <c r="BC88" s="57" t="str">
        <f>IF('[2]M5 FINAL'!H81="","",'[2]M5 FINAL'!H81)</f>
        <v/>
      </c>
      <c r="BD88" s="54">
        <f t="shared" si="77"/>
        <v>0</v>
      </c>
      <c r="BE88" s="56" t="str">
        <f t="shared" si="78"/>
        <v>AR</v>
      </c>
      <c r="BF88" s="57">
        <f>'[2]M5 FINAL'!J81</f>
        <v>0</v>
      </c>
      <c r="BG88" s="57" t="str">
        <f>IF('[2]M5 FINAL'!K81="","",'[2]M5 FINAL'!K81)</f>
        <v/>
      </c>
      <c r="BH88" s="54">
        <f t="shared" si="79"/>
        <v>0</v>
      </c>
      <c r="BI88" s="56" t="str">
        <f t="shared" si="80"/>
        <v>AR</v>
      </c>
      <c r="BJ88" s="57">
        <f>'[2]M5 FINAL'!M81</f>
        <v>0</v>
      </c>
      <c r="BK88" s="59" t="str">
        <f t="shared" si="81"/>
        <v>NV</v>
      </c>
      <c r="BL88" s="63">
        <f>'[2]M6 final'!D84</f>
        <v>0</v>
      </c>
      <c r="BM88" s="63" t="str">
        <f>IF('[2]M6 final'!E84="","",'[2]M6 final'!E84)</f>
        <v/>
      </c>
      <c r="BN88" s="56">
        <f t="shared" si="82"/>
        <v>0</v>
      </c>
      <c r="BO88" s="56" t="str">
        <f t="shared" si="83"/>
        <v>AR</v>
      </c>
      <c r="BP88" s="54">
        <f>'[2]M6 final'!G84</f>
        <v>0</v>
      </c>
      <c r="BQ88" s="54" t="str">
        <f>IF('[2]M6 final'!H84="","",'[2]M6 final'!H84)</f>
        <v/>
      </c>
      <c r="BR88" s="56">
        <f t="shared" si="84"/>
        <v>0</v>
      </c>
      <c r="BS88" s="56" t="str">
        <f t="shared" si="85"/>
        <v>AR</v>
      </c>
      <c r="BT88" s="57">
        <f>'[2]M6 final'!J84</f>
        <v>0</v>
      </c>
      <c r="BU88" s="57" t="str">
        <f>IF('[2]M6 final'!K84="","",'[2]M6 final'!K84)</f>
        <v/>
      </c>
      <c r="BV88" s="56">
        <f t="shared" si="86"/>
        <v>0</v>
      </c>
      <c r="BW88" s="56" t="str">
        <f t="shared" si="87"/>
        <v>AR</v>
      </c>
      <c r="BX88" s="56">
        <f>'[2]M6 final'!M84</f>
        <v>0</v>
      </c>
      <c r="BY88" s="59" t="str">
        <f t="shared" si="88"/>
        <v>NV</v>
      </c>
      <c r="BZ88" s="57">
        <f>'[2]M7 final'!D85</f>
        <v>0</v>
      </c>
      <c r="CA88" s="57" t="str">
        <f>IF('[2]M7 final'!E85="","",'[2]M7 final'!E85)</f>
        <v/>
      </c>
      <c r="CB88" s="56">
        <f t="shared" si="89"/>
        <v>0</v>
      </c>
      <c r="CC88" s="56" t="str">
        <f t="shared" si="90"/>
        <v>AR</v>
      </c>
      <c r="CD88" s="57">
        <f>'[2]M7 final'!G85</f>
        <v>0</v>
      </c>
      <c r="CE88" s="57" t="str">
        <f>IF('[2]M7 final'!H85="","",'[2]M7 final'!H85)</f>
        <v/>
      </c>
      <c r="CF88" s="56">
        <f t="shared" si="91"/>
        <v>0</v>
      </c>
      <c r="CG88" s="56" t="str">
        <f t="shared" si="92"/>
        <v>AR</v>
      </c>
      <c r="CH88" s="56">
        <f>'[2]M7 final'!J85</f>
        <v>0</v>
      </c>
      <c r="CI88" s="61" t="str">
        <f t="shared" si="93"/>
        <v>NV</v>
      </c>
      <c r="CJ88" s="56">
        <f>'[2]M8 Final'!D84</f>
        <v>0</v>
      </c>
      <c r="CK88" s="56" t="str">
        <f>IF('[2]M8 Final'!E84="","",'[2]M8 Final'!E84)</f>
        <v/>
      </c>
      <c r="CL88" s="56">
        <f t="shared" si="94"/>
        <v>0</v>
      </c>
      <c r="CM88" s="56" t="str">
        <f t="shared" si="95"/>
        <v>AR</v>
      </c>
      <c r="CN88" s="57">
        <f>'[2]M8 Final'!G84</f>
        <v>0</v>
      </c>
      <c r="CO88" s="56" t="str">
        <f>IF('[2]M8 Final'!H84="","",'[2]M8 Final'!H84)</f>
        <v/>
      </c>
      <c r="CP88" s="56">
        <f t="shared" si="96"/>
        <v>0</v>
      </c>
      <c r="CQ88" s="56" t="str">
        <f t="shared" si="97"/>
        <v>AR</v>
      </c>
      <c r="CR88" s="56">
        <f>'[2]M8 Final'!J84</f>
        <v>0</v>
      </c>
      <c r="CS88" s="61" t="str">
        <f t="shared" si="98"/>
        <v>NV</v>
      </c>
      <c r="CT88" s="64">
        <f t="shared" si="99"/>
        <v>1.3343750000000001</v>
      </c>
      <c r="CU88" s="65" t="str">
        <f t="shared" si="100"/>
        <v/>
      </c>
      <c r="CV88" s="53" t="str">
        <f t="shared" si="101"/>
        <v xml:space="preserve">KOURAM              </v>
      </c>
      <c r="CW88" s="66"/>
    </row>
    <row r="89" spans="2:101">
      <c r="B89" s="52">
        <v>76</v>
      </c>
      <c r="D89" s="70" t="s">
        <v>198</v>
      </c>
      <c r="E89" s="75" t="s">
        <v>199</v>
      </c>
      <c r="F89" s="54">
        <f>'[2]M1 final'!E87</f>
        <v>8.8000000000000007</v>
      </c>
      <c r="G89" s="55">
        <f>IF('[2]M1 final'!F87="","",'[2]M1 final'!F87)</f>
        <v>11</v>
      </c>
      <c r="H89" s="56">
        <f t="shared" si="52"/>
        <v>11</v>
      </c>
      <c r="I89" s="56" t="str">
        <f t="shared" si="53"/>
        <v>AR</v>
      </c>
      <c r="J89" s="57">
        <f>'[2]M1 final'!H87</f>
        <v>10</v>
      </c>
      <c r="K89" s="55">
        <v>12</v>
      </c>
      <c r="L89" s="56">
        <f t="shared" si="54"/>
        <v>12</v>
      </c>
      <c r="M89" s="56" t="str">
        <f t="shared" si="55"/>
        <v/>
      </c>
      <c r="N89" s="57">
        <f>'[2]M1 final'!K87</f>
        <v>7.75</v>
      </c>
      <c r="O89" s="57">
        <f>IF('[2]M1 final'!L87="","",'[2]M1 final'!L87)</f>
        <v>8.5</v>
      </c>
      <c r="P89" s="56">
        <f t="shared" si="56"/>
        <v>8.5</v>
      </c>
      <c r="Q89" s="56" t="str">
        <f t="shared" si="57"/>
        <v>AR</v>
      </c>
      <c r="R89" s="58">
        <f>'[2]M1 final'!N87</f>
        <v>10.75</v>
      </c>
      <c r="S89" s="59" t="str">
        <f t="shared" si="51"/>
        <v>NV</v>
      </c>
      <c r="T89" s="57">
        <f>'[2]M2 final'!E86</f>
        <v>6</v>
      </c>
      <c r="U89" s="60">
        <f>IF('[2]M2 final'!F86="","",'[2]M2 final'!F86)</f>
        <v>9</v>
      </c>
      <c r="V89" s="56">
        <f t="shared" si="58"/>
        <v>9</v>
      </c>
      <c r="W89" s="56" t="str">
        <f t="shared" si="59"/>
        <v>AR</v>
      </c>
      <c r="X89" s="56">
        <f>'[2]M2 final'!H86</f>
        <v>7.75</v>
      </c>
      <c r="Y89" s="60">
        <f>IF('[2]M2 final'!I86="","",'[2]M2 final'!I86)</f>
        <v>5</v>
      </c>
      <c r="Z89" s="56">
        <f t="shared" si="60"/>
        <v>7.75</v>
      </c>
      <c r="AA89" s="56" t="str">
        <f t="shared" si="61"/>
        <v>AR</v>
      </c>
      <c r="AB89" s="56">
        <f t="shared" si="62"/>
        <v>8.4500000000000011</v>
      </c>
      <c r="AC89" s="61" t="str">
        <f t="shared" si="63"/>
        <v>NV</v>
      </c>
      <c r="AD89" s="54">
        <f>'[2]M3  final'!E86</f>
        <v>12.5</v>
      </c>
      <c r="AE89" s="54" t="str">
        <f>IF('[2]M3  final'!F86="","",'[2]M3  final'!F86)</f>
        <v/>
      </c>
      <c r="AF89" s="56">
        <f t="shared" si="64"/>
        <v>12.5</v>
      </c>
      <c r="AG89" s="56" t="str">
        <f t="shared" si="65"/>
        <v/>
      </c>
      <c r="AH89" s="57">
        <f>'[2]M3  final'!H86</f>
        <v>12.25</v>
      </c>
      <c r="AI89" s="54" t="str">
        <f>IF('[2]M3  final'!I86="","",'[2]M3  final'!I86)</f>
        <v/>
      </c>
      <c r="AJ89" s="56">
        <f t="shared" si="66"/>
        <v>12.25</v>
      </c>
      <c r="AK89" s="56" t="str">
        <f t="shared" si="67"/>
        <v/>
      </c>
      <c r="AL89" s="56">
        <f t="shared" si="68"/>
        <v>12.375</v>
      </c>
      <c r="AM89" s="61" t="str">
        <f t="shared" si="69"/>
        <v>V</v>
      </c>
      <c r="AN89" s="54">
        <f>'[2]M4 final'!E86</f>
        <v>10.125</v>
      </c>
      <c r="AO89" s="54">
        <f>IF('[2]M4 final'!F86="","",'[2]M4 final'!F86)</f>
        <v>12</v>
      </c>
      <c r="AP89" s="56">
        <f t="shared" si="70"/>
        <v>12</v>
      </c>
      <c r="AQ89" s="56" t="str">
        <f t="shared" si="71"/>
        <v/>
      </c>
      <c r="AR89" s="57">
        <f>'[2]M4 final'!H86</f>
        <v>12</v>
      </c>
      <c r="AS89" s="57" t="str">
        <f>IF('[2]M4 final'!I86="","",'[2]M4 final'!I86)</f>
        <v/>
      </c>
      <c r="AT89" s="56">
        <f t="shared" si="72"/>
        <v>12</v>
      </c>
      <c r="AU89" s="56" t="str">
        <f t="shared" si="73"/>
        <v/>
      </c>
      <c r="AV89" s="56">
        <f>'[2]M4 final'!K86</f>
        <v>12</v>
      </c>
      <c r="AW89" s="61" t="str">
        <f t="shared" si="74"/>
        <v>VAR</v>
      </c>
      <c r="AX89" s="54">
        <f>'[2]M5 FINAL'!D82</f>
        <v>8</v>
      </c>
      <c r="AY89" s="62">
        <f>IF('[2]M5 FINAL'!E82="","",'[2]M5 FINAL'!E82)</f>
        <v>0</v>
      </c>
      <c r="AZ89" s="54">
        <f t="shared" si="75"/>
        <v>8</v>
      </c>
      <c r="BA89" s="56" t="str">
        <f t="shared" si="76"/>
        <v>AR</v>
      </c>
      <c r="BB89" s="57">
        <f>'[2]M5 FINAL'!G82</f>
        <v>7.5</v>
      </c>
      <c r="BC89" s="57">
        <f>IF('[2]M5 FINAL'!H82="","",'[2]M5 FINAL'!H82)</f>
        <v>0</v>
      </c>
      <c r="BD89" s="54">
        <f t="shared" si="77"/>
        <v>7.5</v>
      </c>
      <c r="BE89" s="56" t="str">
        <f t="shared" si="78"/>
        <v>AR</v>
      </c>
      <c r="BF89" s="57">
        <f>'[2]M5 FINAL'!J82</f>
        <v>3.5</v>
      </c>
      <c r="BG89" s="57">
        <f>IF('[2]M5 FINAL'!K82="","",'[2]M5 FINAL'!K82)</f>
        <v>0</v>
      </c>
      <c r="BH89" s="54">
        <f t="shared" si="79"/>
        <v>3.5</v>
      </c>
      <c r="BI89" s="56" t="str">
        <f t="shared" si="80"/>
        <v>AR</v>
      </c>
      <c r="BJ89" s="57">
        <f>'[2]M5 FINAL'!M82</f>
        <v>6.3050000000000006</v>
      </c>
      <c r="BK89" s="59" t="str">
        <f t="shared" si="81"/>
        <v>NV</v>
      </c>
      <c r="BL89" s="63">
        <f>'[2]M6 final'!D85</f>
        <v>3.75</v>
      </c>
      <c r="BM89" s="63">
        <f>IF('[2]M6 final'!E85="","",'[2]M6 final'!E85)</f>
        <v>0</v>
      </c>
      <c r="BN89" s="56">
        <f t="shared" si="82"/>
        <v>3.75</v>
      </c>
      <c r="BO89" s="56" t="str">
        <f t="shared" si="83"/>
        <v>AR</v>
      </c>
      <c r="BP89" s="54">
        <f>'[2]M6 final'!G85</f>
        <v>7.5</v>
      </c>
      <c r="BQ89" s="54">
        <f>IF('[2]M6 final'!H85="","",'[2]M6 final'!H85)</f>
        <v>0</v>
      </c>
      <c r="BR89" s="56">
        <f t="shared" si="84"/>
        <v>7.5</v>
      </c>
      <c r="BS89" s="56" t="str">
        <f t="shared" si="85"/>
        <v>AR</v>
      </c>
      <c r="BT89" s="57">
        <f>'[2]M6 final'!J85</f>
        <v>6.5</v>
      </c>
      <c r="BU89" s="57">
        <f>IF('[2]M6 final'!K85="","",'[2]M6 final'!K85)</f>
        <v>0</v>
      </c>
      <c r="BV89" s="56">
        <f t="shared" si="86"/>
        <v>6.5</v>
      </c>
      <c r="BW89" s="56" t="str">
        <f t="shared" si="87"/>
        <v>AR</v>
      </c>
      <c r="BX89" s="56">
        <f>'[2]M6 final'!M85</f>
        <v>6.0750000000000002</v>
      </c>
      <c r="BY89" s="59" t="str">
        <f t="shared" si="88"/>
        <v>NV</v>
      </c>
      <c r="BZ89" s="57">
        <f>'[2]M7 final'!D86</f>
        <v>3</v>
      </c>
      <c r="CA89" s="57" t="str">
        <f>IF('[2]M7 final'!E86="","",'[2]M7 final'!E86)</f>
        <v/>
      </c>
      <c r="CB89" s="56">
        <f t="shared" si="89"/>
        <v>3</v>
      </c>
      <c r="CC89" s="56" t="str">
        <f t="shared" si="90"/>
        <v>AR</v>
      </c>
      <c r="CD89" s="57">
        <f>'[2]M7 final'!G86</f>
        <v>3</v>
      </c>
      <c r="CE89" s="57" t="str">
        <f>IF('[2]M7 final'!H86="","",'[2]M7 final'!H86)</f>
        <v/>
      </c>
      <c r="CF89" s="56">
        <f t="shared" si="91"/>
        <v>3</v>
      </c>
      <c r="CG89" s="56" t="str">
        <f t="shared" si="92"/>
        <v>AR</v>
      </c>
      <c r="CH89" s="56">
        <f>'[2]M7 final'!J86</f>
        <v>3</v>
      </c>
      <c r="CI89" s="61" t="str">
        <f t="shared" si="93"/>
        <v>NV</v>
      </c>
      <c r="CJ89" s="56">
        <f>'[2]M8 Final'!D85</f>
        <v>0</v>
      </c>
      <c r="CK89" s="56" t="str">
        <f>IF('[2]M8 Final'!E85="","",'[2]M8 Final'!E85)</f>
        <v/>
      </c>
      <c r="CL89" s="56">
        <f t="shared" si="94"/>
        <v>0</v>
      </c>
      <c r="CM89" s="56" t="str">
        <f t="shared" si="95"/>
        <v>AR</v>
      </c>
      <c r="CN89" s="57">
        <f>'[2]M8 Final'!G85</f>
        <v>0</v>
      </c>
      <c r="CO89" s="56" t="str">
        <f>IF('[2]M8 Final'!H85="","",'[2]M8 Final'!H85)</f>
        <v/>
      </c>
      <c r="CP89" s="56">
        <f t="shared" si="96"/>
        <v>0</v>
      </c>
      <c r="CQ89" s="56" t="str">
        <f t="shared" si="97"/>
        <v>AR</v>
      </c>
      <c r="CR89" s="56">
        <f>'[2]M8 Final'!J85</f>
        <v>0</v>
      </c>
      <c r="CS89" s="61" t="str">
        <f t="shared" si="98"/>
        <v>NV</v>
      </c>
      <c r="CT89" s="64">
        <f t="shared" si="99"/>
        <v>7.3693750000000007</v>
      </c>
      <c r="CU89" s="65" t="str">
        <f t="shared" si="100"/>
        <v/>
      </c>
      <c r="CV89" s="53" t="str">
        <f t="shared" si="101"/>
        <v xml:space="preserve">KZIBRA       </v>
      </c>
      <c r="CW89" s="66"/>
    </row>
    <row r="90" spans="2:101">
      <c r="B90" s="52">
        <v>77</v>
      </c>
      <c r="D90" s="70" t="s">
        <v>200</v>
      </c>
      <c r="E90" s="75" t="s">
        <v>201</v>
      </c>
      <c r="F90" s="54">
        <f>'[2]M1 final'!E88</f>
        <v>11.9</v>
      </c>
      <c r="G90" s="55">
        <v>12</v>
      </c>
      <c r="H90" s="56">
        <f t="shared" si="52"/>
        <v>12</v>
      </c>
      <c r="I90" s="56" t="str">
        <f t="shared" si="53"/>
        <v/>
      </c>
      <c r="J90" s="57">
        <f>'[2]M1 final'!H88</f>
        <v>12</v>
      </c>
      <c r="K90" s="55" t="str">
        <f>IF('[2]M1 final'!I88="","",'[2]M1 final'!I88)</f>
        <v/>
      </c>
      <c r="L90" s="56">
        <f t="shared" si="54"/>
        <v>12</v>
      </c>
      <c r="M90" s="56" t="str">
        <f t="shared" si="55"/>
        <v/>
      </c>
      <c r="N90" s="57">
        <f>'[2]M1 final'!K88</f>
        <v>12</v>
      </c>
      <c r="O90" s="57" t="str">
        <f>IF('[2]M1 final'!L88="","",'[2]M1 final'!L88)</f>
        <v/>
      </c>
      <c r="P90" s="56">
        <f t="shared" si="56"/>
        <v>12</v>
      </c>
      <c r="Q90" s="56" t="str">
        <f t="shared" si="57"/>
        <v/>
      </c>
      <c r="R90" s="58">
        <f>'[2]M1 final'!N88</f>
        <v>12</v>
      </c>
      <c r="S90" s="59" t="str">
        <f t="shared" si="51"/>
        <v>VAR</v>
      </c>
      <c r="T90" s="57">
        <f>'[2]M2 final'!E87</f>
        <v>12.25</v>
      </c>
      <c r="U90" s="60" t="str">
        <f>IF('[2]M2 final'!F87="","",'[2]M2 final'!F87)</f>
        <v/>
      </c>
      <c r="V90" s="56">
        <f t="shared" si="58"/>
        <v>12.25</v>
      </c>
      <c r="W90" s="56" t="str">
        <f t="shared" si="59"/>
        <v/>
      </c>
      <c r="X90" s="56">
        <f>'[2]M2 final'!H87</f>
        <v>4</v>
      </c>
      <c r="Y90" s="60">
        <f>IF('[2]M2 final'!I87="","",'[2]M2 final'!I87)</f>
        <v>10.25</v>
      </c>
      <c r="Z90" s="56">
        <f t="shared" si="60"/>
        <v>10.25</v>
      </c>
      <c r="AA90" s="56" t="str">
        <f t="shared" si="61"/>
        <v/>
      </c>
      <c r="AB90" s="56">
        <f t="shared" si="62"/>
        <v>11.370000000000001</v>
      </c>
      <c r="AC90" s="61" t="str">
        <f t="shared" si="63"/>
        <v>VPC</v>
      </c>
      <c r="AD90" s="54">
        <f>'[2]M3  final'!E87</f>
        <v>7.75</v>
      </c>
      <c r="AE90" s="54">
        <f>IF('[2]M3  final'!F87="","",'[2]M3  final'!F87)</f>
        <v>9.75</v>
      </c>
      <c r="AF90" s="56">
        <f t="shared" si="64"/>
        <v>9.75</v>
      </c>
      <c r="AG90" s="56" t="str">
        <f t="shared" si="65"/>
        <v/>
      </c>
      <c r="AH90" s="57">
        <f>'[2]M3  final'!H87</f>
        <v>13.75</v>
      </c>
      <c r="AI90" s="54" t="str">
        <f>IF('[2]M3  final'!I87="","",'[2]M3  final'!I87)</f>
        <v/>
      </c>
      <c r="AJ90" s="56">
        <f t="shared" si="66"/>
        <v>13.75</v>
      </c>
      <c r="AK90" s="56" t="str">
        <f t="shared" si="67"/>
        <v/>
      </c>
      <c r="AL90" s="56">
        <f t="shared" si="68"/>
        <v>11.75</v>
      </c>
      <c r="AM90" s="61" t="str">
        <f t="shared" si="69"/>
        <v>VPC</v>
      </c>
      <c r="AN90" s="54">
        <f>'[2]M4 final'!E87</f>
        <v>15.5</v>
      </c>
      <c r="AO90" s="54" t="str">
        <f>IF('[2]M4 final'!F87="","",'[2]M4 final'!F87)</f>
        <v/>
      </c>
      <c r="AP90" s="56">
        <f t="shared" si="70"/>
        <v>15.5</v>
      </c>
      <c r="AQ90" s="56" t="str">
        <f t="shared" si="71"/>
        <v/>
      </c>
      <c r="AR90" s="57">
        <f>'[2]M4 final'!H87</f>
        <v>13</v>
      </c>
      <c r="AS90" s="57" t="str">
        <f>IF('[2]M4 final'!I87="","",'[2]M4 final'!I87)</f>
        <v/>
      </c>
      <c r="AT90" s="56">
        <f t="shared" si="72"/>
        <v>13</v>
      </c>
      <c r="AU90" s="56" t="str">
        <f t="shared" si="73"/>
        <v/>
      </c>
      <c r="AV90" s="56">
        <f>'[2]M4 final'!K87</f>
        <v>14.400000000000002</v>
      </c>
      <c r="AW90" s="61" t="str">
        <f t="shared" si="74"/>
        <v>V</v>
      </c>
      <c r="AX90" s="54">
        <f>'[2]M5 FINAL'!D83</f>
        <v>12.2</v>
      </c>
      <c r="AY90" s="62" t="str">
        <f>IF('[2]M5 FINAL'!E83="","",'[2]M5 FINAL'!E83)</f>
        <v/>
      </c>
      <c r="AZ90" s="54">
        <f t="shared" si="75"/>
        <v>12.2</v>
      </c>
      <c r="BA90" s="56" t="str">
        <f t="shared" si="76"/>
        <v/>
      </c>
      <c r="BB90" s="57">
        <f>'[2]M5 FINAL'!G83</f>
        <v>10.5</v>
      </c>
      <c r="BC90" s="57">
        <f>IF('[2]M5 FINAL'!H83="","",'[2]M5 FINAL'!H83)</f>
        <v>11</v>
      </c>
      <c r="BD90" s="54">
        <f t="shared" si="77"/>
        <v>11</v>
      </c>
      <c r="BE90" s="56" t="str">
        <f t="shared" si="78"/>
        <v/>
      </c>
      <c r="BF90" s="57">
        <f>'[2]M5 FINAL'!J83</f>
        <v>12.5</v>
      </c>
      <c r="BG90" s="57" t="str">
        <f>IF('[2]M5 FINAL'!K83="","",'[2]M5 FINAL'!K83)</f>
        <v/>
      </c>
      <c r="BH90" s="54">
        <f t="shared" si="79"/>
        <v>12.5</v>
      </c>
      <c r="BI90" s="56" t="str">
        <f t="shared" si="80"/>
        <v/>
      </c>
      <c r="BJ90" s="57">
        <f>'[2]M5 FINAL'!M83</f>
        <v>11.906000000000001</v>
      </c>
      <c r="BK90" s="59" t="str">
        <f t="shared" si="81"/>
        <v>VPC</v>
      </c>
      <c r="BL90" s="63">
        <f>'[2]M6 final'!D86</f>
        <v>12.25</v>
      </c>
      <c r="BM90" s="63" t="str">
        <f>IF('[2]M6 final'!E86="","",'[2]M6 final'!E86)</f>
        <v/>
      </c>
      <c r="BN90" s="56">
        <f t="shared" si="82"/>
        <v>12.25</v>
      </c>
      <c r="BO90" s="56" t="str">
        <f t="shared" si="83"/>
        <v/>
      </c>
      <c r="BP90" s="54">
        <f>'[2]M6 final'!G86</f>
        <v>13.25</v>
      </c>
      <c r="BQ90" s="54" t="str">
        <f>IF('[2]M6 final'!H86="","",'[2]M6 final'!H86)</f>
        <v/>
      </c>
      <c r="BR90" s="56">
        <f t="shared" si="84"/>
        <v>13.25</v>
      </c>
      <c r="BS90" s="56" t="str">
        <f t="shared" si="85"/>
        <v/>
      </c>
      <c r="BT90" s="57">
        <f>'[2]M6 final'!J86</f>
        <v>12.5</v>
      </c>
      <c r="BU90" s="57" t="str">
        <f>IF('[2]M6 final'!K86="","",'[2]M6 final'!K86)</f>
        <v/>
      </c>
      <c r="BV90" s="56">
        <f t="shared" si="86"/>
        <v>12.5</v>
      </c>
      <c r="BW90" s="56" t="str">
        <f t="shared" si="87"/>
        <v/>
      </c>
      <c r="BX90" s="56">
        <f>'[2]M6 final'!M86</f>
        <v>12.725000000000001</v>
      </c>
      <c r="BY90" s="59" t="str">
        <f t="shared" si="88"/>
        <v>V</v>
      </c>
      <c r="BZ90" s="57">
        <f>'[2]M7 final'!D87</f>
        <v>11</v>
      </c>
      <c r="CA90" s="57">
        <f>IF('[2]M7 final'!E87="","",'[2]M7 final'!E87)</f>
        <v>12</v>
      </c>
      <c r="CB90" s="56">
        <f t="shared" si="89"/>
        <v>12</v>
      </c>
      <c r="CC90" s="56" t="str">
        <f t="shared" si="90"/>
        <v/>
      </c>
      <c r="CD90" s="57">
        <f>'[2]M7 final'!G87</f>
        <v>6</v>
      </c>
      <c r="CE90" s="57">
        <f>IF('[2]M7 final'!H87="","",'[2]M7 final'!H87)</f>
        <v>11</v>
      </c>
      <c r="CF90" s="56">
        <f t="shared" si="91"/>
        <v>11</v>
      </c>
      <c r="CG90" s="56" t="str">
        <f t="shared" si="92"/>
        <v/>
      </c>
      <c r="CH90" s="56">
        <f>'[2]M7 final'!J87</f>
        <v>11.56</v>
      </c>
      <c r="CI90" s="61" t="str">
        <f t="shared" si="93"/>
        <v>VPC</v>
      </c>
      <c r="CJ90" s="56">
        <f>'[2]M8 Final'!D86</f>
        <v>17</v>
      </c>
      <c r="CK90" s="56" t="str">
        <f>IF('[2]M8 Final'!E86="","",'[2]M8 Final'!E86)</f>
        <v/>
      </c>
      <c r="CL90" s="56">
        <f t="shared" si="94"/>
        <v>17</v>
      </c>
      <c r="CM90" s="56" t="str">
        <f t="shared" si="95"/>
        <v/>
      </c>
      <c r="CN90" s="57">
        <f>'[2]M8 Final'!G86</f>
        <v>14</v>
      </c>
      <c r="CO90" s="56" t="str">
        <f>IF('[2]M8 Final'!H86="","",'[2]M8 Final'!H86)</f>
        <v/>
      </c>
      <c r="CP90" s="56">
        <f t="shared" si="96"/>
        <v>14</v>
      </c>
      <c r="CQ90" s="56" t="str">
        <f t="shared" si="97"/>
        <v/>
      </c>
      <c r="CR90" s="56">
        <f>'[2]M8 Final'!J86</f>
        <v>15.5</v>
      </c>
      <c r="CS90" s="61" t="str">
        <f t="shared" si="98"/>
        <v>V</v>
      </c>
      <c r="CT90" s="64">
        <f t="shared" si="99"/>
        <v>12.651375000000002</v>
      </c>
      <c r="CU90" s="65" t="str">
        <f t="shared" si="100"/>
        <v>Admis(e)</v>
      </c>
      <c r="CV90" s="53" t="str">
        <f t="shared" si="101"/>
        <v xml:space="preserve">LAABOUDI              </v>
      </c>
      <c r="CW90" s="66"/>
    </row>
    <row r="91" spans="2:101">
      <c r="B91" s="52">
        <v>78</v>
      </c>
      <c r="D91" s="70" t="s">
        <v>202</v>
      </c>
      <c r="E91" s="75" t="s">
        <v>203</v>
      </c>
      <c r="F91" s="54">
        <f>'[2]M1 final'!E89</f>
        <v>12.4</v>
      </c>
      <c r="G91" s="55" t="str">
        <f>IF('[2]M1 final'!F89="","",'[2]M1 final'!F89)</f>
        <v/>
      </c>
      <c r="H91" s="56">
        <f t="shared" si="52"/>
        <v>12.4</v>
      </c>
      <c r="I91" s="56" t="str">
        <f t="shared" si="53"/>
        <v/>
      </c>
      <c r="J91" s="57">
        <f>'[2]M1 final'!H89</f>
        <v>12.5</v>
      </c>
      <c r="K91" s="55" t="str">
        <f>IF('[2]M1 final'!I89="","",'[2]M1 final'!I89)</f>
        <v/>
      </c>
      <c r="L91" s="56">
        <f t="shared" si="54"/>
        <v>12.5</v>
      </c>
      <c r="M91" s="56" t="str">
        <f t="shared" si="55"/>
        <v/>
      </c>
      <c r="N91" s="57">
        <f>'[2]M1 final'!K89</f>
        <v>13.5</v>
      </c>
      <c r="O91" s="57" t="str">
        <f>IF('[2]M1 final'!L89="","",'[2]M1 final'!L89)</f>
        <v/>
      </c>
      <c r="P91" s="56">
        <f t="shared" si="56"/>
        <v>13.5</v>
      </c>
      <c r="Q91" s="56" t="str">
        <f t="shared" si="57"/>
        <v/>
      </c>
      <c r="R91" s="58">
        <f>'[2]M1 final'!N89</f>
        <v>12.7125</v>
      </c>
      <c r="S91" s="59" t="str">
        <f t="shared" si="51"/>
        <v>V</v>
      </c>
      <c r="T91" s="57">
        <f>'[2]M2 final'!E88</f>
        <v>14.25</v>
      </c>
      <c r="U91" s="60" t="str">
        <f>IF('[2]M2 final'!F88="","",'[2]M2 final'!F88)</f>
        <v/>
      </c>
      <c r="V91" s="56">
        <f t="shared" si="58"/>
        <v>14.25</v>
      </c>
      <c r="W91" s="56" t="str">
        <f t="shared" si="59"/>
        <v/>
      </c>
      <c r="X91" s="56">
        <f>'[2]M2 final'!H88</f>
        <v>12.75</v>
      </c>
      <c r="Y91" s="60" t="str">
        <f>IF('[2]M2 final'!I88="","",'[2]M2 final'!I88)</f>
        <v/>
      </c>
      <c r="Z91" s="56">
        <f t="shared" si="60"/>
        <v>12.75</v>
      </c>
      <c r="AA91" s="56" t="str">
        <f t="shared" si="61"/>
        <v/>
      </c>
      <c r="AB91" s="56">
        <f t="shared" si="62"/>
        <v>13.59</v>
      </c>
      <c r="AC91" s="61" t="str">
        <f t="shared" si="63"/>
        <v>V</v>
      </c>
      <c r="AD91" s="54">
        <f>'[2]M3  final'!E88</f>
        <v>13.5</v>
      </c>
      <c r="AE91" s="54" t="str">
        <f>IF('[2]M3  final'!F88="","",'[2]M3  final'!F88)</f>
        <v/>
      </c>
      <c r="AF91" s="56">
        <f t="shared" si="64"/>
        <v>13.5</v>
      </c>
      <c r="AG91" s="56" t="str">
        <f t="shared" si="65"/>
        <v/>
      </c>
      <c r="AH91" s="57">
        <f>'[2]M3  final'!H88</f>
        <v>18</v>
      </c>
      <c r="AI91" s="54" t="str">
        <f>IF('[2]M3  final'!I88="","",'[2]M3  final'!I88)</f>
        <v/>
      </c>
      <c r="AJ91" s="56">
        <f t="shared" si="66"/>
        <v>18</v>
      </c>
      <c r="AK91" s="56" t="str">
        <f t="shared" si="67"/>
        <v/>
      </c>
      <c r="AL91" s="56">
        <f t="shared" si="68"/>
        <v>15.75</v>
      </c>
      <c r="AM91" s="61" t="str">
        <f t="shared" si="69"/>
        <v>V</v>
      </c>
      <c r="AN91" s="54">
        <f>'[2]M4 final'!E88</f>
        <v>17</v>
      </c>
      <c r="AO91" s="54" t="str">
        <f>IF('[2]M4 final'!F88="","",'[2]M4 final'!F88)</f>
        <v/>
      </c>
      <c r="AP91" s="56">
        <f t="shared" si="70"/>
        <v>17</v>
      </c>
      <c r="AQ91" s="56" t="str">
        <f t="shared" si="71"/>
        <v/>
      </c>
      <c r="AR91" s="57">
        <f>'[2]M4 final'!H88</f>
        <v>15.5</v>
      </c>
      <c r="AS91" s="57" t="str">
        <f>IF('[2]M4 final'!I88="","",'[2]M4 final'!I88)</f>
        <v/>
      </c>
      <c r="AT91" s="56">
        <f t="shared" si="72"/>
        <v>15.5</v>
      </c>
      <c r="AU91" s="56" t="str">
        <f t="shared" si="73"/>
        <v/>
      </c>
      <c r="AV91" s="56">
        <f>'[2]M4 final'!K88</f>
        <v>16.340000000000003</v>
      </c>
      <c r="AW91" s="61" t="str">
        <f t="shared" si="74"/>
        <v>V</v>
      </c>
      <c r="AX91" s="54">
        <f>'[2]M5 FINAL'!D84</f>
        <v>8.4</v>
      </c>
      <c r="AY91" s="62" t="str">
        <f>IF('[2]M5 FINAL'!E84="","",'[2]M5 FINAL'!E84)</f>
        <v/>
      </c>
      <c r="AZ91" s="54">
        <f t="shared" si="75"/>
        <v>8.4</v>
      </c>
      <c r="BA91" s="56" t="str">
        <f t="shared" si="76"/>
        <v/>
      </c>
      <c r="BB91" s="57">
        <f>'[2]M5 FINAL'!G84</f>
        <v>12</v>
      </c>
      <c r="BC91" s="57" t="str">
        <f>IF('[2]M5 FINAL'!H84="","",'[2]M5 FINAL'!H84)</f>
        <v/>
      </c>
      <c r="BD91" s="54">
        <f t="shared" si="77"/>
        <v>12</v>
      </c>
      <c r="BE91" s="56" t="str">
        <f t="shared" si="78"/>
        <v/>
      </c>
      <c r="BF91" s="57">
        <f>'[2]M5 FINAL'!J84</f>
        <v>16</v>
      </c>
      <c r="BG91" s="57" t="str">
        <f>IF('[2]M5 FINAL'!K84="","",'[2]M5 FINAL'!K84)</f>
        <v/>
      </c>
      <c r="BH91" s="54">
        <f t="shared" si="79"/>
        <v>16</v>
      </c>
      <c r="BI91" s="56" t="str">
        <f t="shared" si="80"/>
        <v/>
      </c>
      <c r="BJ91" s="57">
        <f>'[2]M5 FINAL'!M84</f>
        <v>12.172000000000001</v>
      </c>
      <c r="BK91" s="59" t="str">
        <f t="shared" si="81"/>
        <v>V</v>
      </c>
      <c r="BL91" s="63">
        <f>'[2]M6 final'!D87</f>
        <v>13.5</v>
      </c>
      <c r="BM91" s="63" t="str">
        <f>IF('[2]M6 final'!E87="","",'[2]M6 final'!E87)</f>
        <v/>
      </c>
      <c r="BN91" s="56">
        <f t="shared" si="82"/>
        <v>13.5</v>
      </c>
      <c r="BO91" s="56" t="str">
        <f t="shared" si="83"/>
        <v/>
      </c>
      <c r="BP91" s="54">
        <f>'[2]M6 final'!G87</f>
        <v>11</v>
      </c>
      <c r="BQ91" s="54">
        <f>IF('[2]M6 final'!H87="","",'[2]M6 final'!H87)</f>
        <v>11</v>
      </c>
      <c r="BR91" s="56">
        <f t="shared" si="84"/>
        <v>11</v>
      </c>
      <c r="BS91" s="56" t="str">
        <f t="shared" si="85"/>
        <v/>
      </c>
      <c r="BT91" s="57">
        <f>'[2]M6 final'!J87</f>
        <v>11.5</v>
      </c>
      <c r="BU91" s="57">
        <f>IF('[2]M6 final'!K87="","",'[2]M6 final'!K87)</f>
        <v>11.5</v>
      </c>
      <c r="BV91" s="56">
        <f t="shared" si="86"/>
        <v>11.5</v>
      </c>
      <c r="BW91" s="56" t="str">
        <f t="shared" si="87"/>
        <v/>
      </c>
      <c r="BX91" s="56">
        <f>'[2]M6 final'!M87</f>
        <v>11.899999999999999</v>
      </c>
      <c r="BY91" s="59" t="str">
        <f t="shared" si="88"/>
        <v>VPC</v>
      </c>
      <c r="BZ91" s="57">
        <f>'[2]M7 final'!D88</f>
        <v>14</v>
      </c>
      <c r="CA91" s="57" t="str">
        <f>IF('[2]M7 final'!E88="","",'[2]M7 final'!E88)</f>
        <v/>
      </c>
      <c r="CB91" s="56">
        <f t="shared" si="89"/>
        <v>14</v>
      </c>
      <c r="CC91" s="56" t="str">
        <f t="shared" si="90"/>
        <v/>
      </c>
      <c r="CD91" s="57">
        <f>'[2]M7 final'!G88</f>
        <v>14</v>
      </c>
      <c r="CE91" s="57" t="str">
        <f>IF('[2]M7 final'!H88="","",'[2]M7 final'!H88)</f>
        <v/>
      </c>
      <c r="CF91" s="56">
        <f t="shared" si="91"/>
        <v>14</v>
      </c>
      <c r="CG91" s="56" t="str">
        <f t="shared" si="92"/>
        <v/>
      </c>
      <c r="CH91" s="56">
        <f>'[2]M7 final'!J88</f>
        <v>14</v>
      </c>
      <c r="CI91" s="61" t="str">
        <f t="shared" si="93"/>
        <v>V</v>
      </c>
      <c r="CJ91" s="56">
        <f>'[2]M8 Final'!D87</f>
        <v>16</v>
      </c>
      <c r="CK91" s="56" t="str">
        <f>IF('[2]M8 Final'!E87="","",'[2]M8 Final'!E87)</f>
        <v/>
      </c>
      <c r="CL91" s="56">
        <f t="shared" si="94"/>
        <v>16</v>
      </c>
      <c r="CM91" s="56" t="str">
        <f t="shared" si="95"/>
        <v/>
      </c>
      <c r="CN91" s="57">
        <f>'[2]M8 Final'!G87</f>
        <v>12.375</v>
      </c>
      <c r="CO91" s="56" t="str">
        <f>IF('[2]M8 Final'!H87="","",'[2]M8 Final'!H87)</f>
        <v/>
      </c>
      <c r="CP91" s="56">
        <f t="shared" si="96"/>
        <v>12.375</v>
      </c>
      <c r="CQ91" s="56" t="str">
        <f t="shared" si="97"/>
        <v/>
      </c>
      <c r="CR91" s="56">
        <f>'[2]M8 Final'!J87</f>
        <v>14.1875</v>
      </c>
      <c r="CS91" s="61" t="str">
        <f t="shared" si="98"/>
        <v>V</v>
      </c>
      <c r="CT91" s="64">
        <f t="shared" si="99"/>
        <v>13.831500000000002</v>
      </c>
      <c r="CU91" s="65" t="str">
        <f t="shared" si="100"/>
        <v>Admis(e)</v>
      </c>
      <c r="CV91" s="53" t="str">
        <f t="shared" si="101"/>
        <v xml:space="preserve">LAAJAÏLI             </v>
      </c>
      <c r="CW91" s="66"/>
    </row>
    <row r="92" spans="2:101">
      <c r="B92" s="52">
        <v>79</v>
      </c>
      <c r="D92" s="76" t="s">
        <v>204</v>
      </c>
      <c r="E92" s="76" t="s">
        <v>205</v>
      </c>
      <c r="F92" s="54">
        <f>'[2]M1 final'!E90</f>
        <v>13.8</v>
      </c>
      <c r="G92" s="55" t="str">
        <f>IF('[2]M1 final'!F90="","",'[2]M1 final'!F90)</f>
        <v/>
      </c>
      <c r="H92" s="56">
        <f t="shared" si="52"/>
        <v>13.8</v>
      </c>
      <c r="I92" s="56" t="str">
        <f t="shared" si="53"/>
        <v/>
      </c>
      <c r="J92" s="57">
        <f>'[2]M1 final'!H90</f>
        <v>11</v>
      </c>
      <c r="K92" s="55" t="str">
        <f>IF('[2]M1 final'!I90="","",'[2]M1 final'!I90)</f>
        <v/>
      </c>
      <c r="L92" s="56">
        <f t="shared" si="54"/>
        <v>11</v>
      </c>
      <c r="M92" s="56" t="str">
        <f t="shared" si="55"/>
        <v/>
      </c>
      <c r="N92" s="57">
        <f>'[2]M1 final'!K90</f>
        <v>13.75</v>
      </c>
      <c r="O92" s="57" t="str">
        <f>IF('[2]M1 final'!L90="","",'[2]M1 final'!L90)</f>
        <v/>
      </c>
      <c r="P92" s="56">
        <f t="shared" si="56"/>
        <v>13.75</v>
      </c>
      <c r="Q92" s="56" t="str">
        <f t="shared" si="57"/>
        <v/>
      </c>
      <c r="R92" s="58">
        <f>'[2]M1 final'!N90</f>
        <v>12.737500000000001</v>
      </c>
      <c r="S92" s="59" t="str">
        <f t="shared" si="51"/>
        <v>V</v>
      </c>
      <c r="T92" s="57">
        <f>'[2]M2 final'!E89</f>
        <v>12.25</v>
      </c>
      <c r="U92" s="60" t="str">
        <f>IF('[2]M2 final'!F89="","",'[2]M2 final'!F89)</f>
        <v/>
      </c>
      <c r="V92" s="56">
        <f t="shared" si="58"/>
        <v>12.25</v>
      </c>
      <c r="W92" s="56" t="str">
        <f t="shared" si="59"/>
        <v/>
      </c>
      <c r="X92" s="56">
        <f>'[2]M2 final'!H89</f>
        <v>12</v>
      </c>
      <c r="Y92" s="60" t="str">
        <f>IF('[2]M2 final'!I89="","",'[2]M2 final'!I89)</f>
        <v/>
      </c>
      <c r="Z92" s="56">
        <f t="shared" si="60"/>
        <v>12</v>
      </c>
      <c r="AA92" s="56" t="str">
        <f t="shared" si="61"/>
        <v/>
      </c>
      <c r="AB92" s="56">
        <f t="shared" si="62"/>
        <v>12.14</v>
      </c>
      <c r="AC92" s="61" t="str">
        <f t="shared" si="63"/>
        <v>V</v>
      </c>
      <c r="AD92" s="54">
        <f>'[2]M3  final'!E89</f>
        <v>12</v>
      </c>
      <c r="AE92" s="54" t="str">
        <f>IF('[2]M3  final'!F89="","",'[2]M3  final'!F89)</f>
        <v/>
      </c>
      <c r="AF92" s="56">
        <f t="shared" si="64"/>
        <v>12</v>
      </c>
      <c r="AG92" s="56" t="str">
        <f t="shared" si="65"/>
        <v/>
      </c>
      <c r="AH92" s="57">
        <f>'[2]M3  final'!H89</f>
        <v>12</v>
      </c>
      <c r="AI92" s="54" t="str">
        <f>IF('[2]M3  final'!I89="","",'[2]M3  final'!I89)</f>
        <v/>
      </c>
      <c r="AJ92" s="56">
        <f t="shared" si="66"/>
        <v>12</v>
      </c>
      <c r="AK92" s="56" t="str">
        <f t="shared" si="67"/>
        <v/>
      </c>
      <c r="AL92" s="56">
        <f t="shared" si="68"/>
        <v>12</v>
      </c>
      <c r="AM92" s="61" t="str">
        <f t="shared" si="69"/>
        <v>V</v>
      </c>
      <c r="AN92" s="54">
        <f>'[2]M4 final'!E89</f>
        <v>18.25</v>
      </c>
      <c r="AO92" s="54" t="str">
        <f>IF('[2]M4 final'!F89="","",'[2]M4 final'!F89)</f>
        <v/>
      </c>
      <c r="AP92" s="56">
        <f t="shared" si="70"/>
        <v>18.25</v>
      </c>
      <c r="AQ92" s="56" t="str">
        <f t="shared" si="71"/>
        <v/>
      </c>
      <c r="AR92" s="57">
        <f>'[2]M4 final'!H89</f>
        <v>12</v>
      </c>
      <c r="AS92" s="57" t="str">
        <f>IF('[2]M4 final'!I89="","",'[2]M4 final'!I89)</f>
        <v/>
      </c>
      <c r="AT92" s="56">
        <f t="shared" si="72"/>
        <v>12</v>
      </c>
      <c r="AU92" s="56" t="str">
        <f t="shared" si="73"/>
        <v/>
      </c>
      <c r="AV92" s="56">
        <f>'[2]M4 final'!K89</f>
        <v>15.5</v>
      </c>
      <c r="AW92" s="61" t="str">
        <f t="shared" si="74"/>
        <v>V</v>
      </c>
      <c r="AX92" s="54">
        <f>'[2]M5 FINAL'!D85</f>
        <v>12</v>
      </c>
      <c r="AY92" s="62" t="str">
        <f>IF('[2]M5 FINAL'!E85="","",'[2]M5 FINAL'!E85)</f>
        <v/>
      </c>
      <c r="AZ92" s="54">
        <f t="shared" si="75"/>
        <v>12</v>
      </c>
      <c r="BA92" s="56" t="str">
        <f t="shared" si="76"/>
        <v/>
      </c>
      <c r="BB92" s="57">
        <f>'[2]M5 FINAL'!G85</f>
        <v>12</v>
      </c>
      <c r="BC92" s="57" t="str">
        <f>IF('[2]M5 FINAL'!H85="","",'[2]M5 FINAL'!H85)</f>
        <v/>
      </c>
      <c r="BD92" s="54">
        <f t="shared" si="77"/>
        <v>12</v>
      </c>
      <c r="BE92" s="56" t="str">
        <f t="shared" si="78"/>
        <v/>
      </c>
      <c r="BF92" s="57">
        <f>'[2]M5 FINAL'!J85</f>
        <v>12</v>
      </c>
      <c r="BG92" s="57" t="str">
        <f>IF('[2]M5 FINAL'!K85="","",'[2]M5 FINAL'!K85)</f>
        <v/>
      </c>
      <c r="BH92" s="54">
        <f t="shared" si="79"/>
        <v>12</v>
      </c>
      <c r="BI92" s="56" t="str">
        <f t="shared" si="80"/>
        <v/>
      </c>
      <c r="BJ92" s="57">
        <f>'[2]M5 FINAL'!M85</f>
        <v>12</v>
      </c>
      <c r="BK92" s="59" t="str">
        <f t="shared" si="81"/>
        <v>V</v>
      </c>
      <c r="BL92" s="63">
        <f>'[2]M6 final'!D88</f>
        <v>12</v>
      </c>
      <c r="BM92" s="63" t="str">
        <f>IF('[2]M6 final'!E88="","",'[2]M6 final'!E88)</f>
        <v/>
      </c>
      <c r="BN92" s="56">
        <f t="shared" si="82"/>
        <v>12</v>
      </c>
      <c r="BO92" s="56" t="str">
        <f t="shared" si="83"/>
        <v/>
      </c>
      <c r="BP92" s="54">
        <f>'[2]M6 final'!G88</f>
        <v>12</v>
      </c>
      <c r="BQ92" s="54" t="str">
        <f>IF('[2]M6 final'!H88="","",'[2]M6 final'!H88)</f>
        <v/>
      </c>
      <c r="BR92" s="56">
        <f t="shared" si="84"/>
        <v>12</v>
      </c>
      <c r="BS92" s="56" t="str">
        <f t="shared" si="85"/>
        <v/>
      </c>
      <c r="BT92" s="57">
        <f>'[2]M6 final'!J88</f>
        <v>12</v>
      </c>
      <c r="BU92" s="57" t="str">
        <f>IF('[2]M6 final'!K88="","",'[2]M6 final'!K88)</f>
        <v/>
      </c>
      <c r="BV92" s="56">
        <f t="shared" si="86"/>
        <v>12</v>
      </c>
      <c r="BW92" s="56" t="str">
        <f t="shared" si="87"/>
        <v/>
      </c>
      <c r="BX92" s="56">
        <f>'[2]M6 final'!M88</f>
        <v>12</v>
      </c>
      <c r="BY92" s="59" t="str">
        <f t="shared" si="88"/>
        <v>V</v>
      </c>
      <c r="BZ92" s="57">
        <f>'[2]M7 final'!D89</f>
        <v>12</v>
      </c>
      <c r="CA92" s="57" t="str">
        <f>IF('[2]M7 final'!E89="","",'[2]M7 final'!E89)</f>
        <v/>
      </c>
      <c r="CB92" s="56">
        <f t="shared" si="89"/>
        <v>12</v>
      </c>
      <c r="CC92" s="56" t="str">
        <f t="shared" si="90"/>
        <v/>
      </c>
      <c r="CD92" s="57">
        <f>'[2]M7 final'!G89</f>
        <v>12</v>
      </c>
      <c r="CE92" s="57" t="str">
        <f>IF('[2]M7 final'!H89="","",'[2]M7 final'!H89)</f>
        <v/>
      </c>
      <c r="CF92" s="56">
        <f t="shared" si="91"/>
        <v>12</v>
      </c>
      <c r="CG92" s="56" t="str">
        <f t="shared" si="92"/>
        <v/>
      </c>
      <c r="CH92" s="56">
        <f>'[2]M7 final'!J89</f>
        <v>12</v>
      </c>
      <c r="CI92" s="61" t="str">
        <f t="shared" si="93"/>
        <v>V</v>
      </c>
      <c r="CJ92" s="56">
        <f>'[2]M8 Final'!D88</f>
        <v>12.5</v>
      </c>
      <c r="CK92" s="56" t="str">
        <f>IF('[2]M8 Final'!E88="","",'[2]M8 Final'!E88)</f>
        <v/>
      </c>
      <c r="CL92" s="56">
        <f t="shared" si="94"/>
        <v>12.5</v>
      </c>
      <c r="CM92" s="56" t="str">
        <f t="shared" si="95"/>
        <v/>
      </c>
      <c r="CN92" s="57">
        <f>'[2]M8 Final'!G88</f>
        <v>12</v>
      </c>
      <c r="CO92" s="56" t="str">
        <f>IF('[2]M8 Final'!H88="","",'[2]M8 Final'!H88)</f>
        <v/>
      </c>
      <c r="CP92" s="56">
        <f t="shared" si="96"/>
        <v>12</v>
      </c>
      <c r="CQ92" s="56" t="str">
        <f t="shared" si="97"/>
        <v/>
      </c>
      <c r="CR92" s="56">
        <f>'[2]M8 Final'!J88</f>
        <v>12.25</v>
      </c>
      <c r="CS92" s="61" t="str">
        <f t="shared" si="98"/>
        <v>V</v>
      </c>
      <c r="CT92" s="64">
        <f t="shared" si="99"/>
        <v>12.5784375</v>
      </c>
      <c r="CU92" s="65" t="str">
        <f t="shared" si="100"/>
        <v>Admis(e)</v>
      </c>
      <c r="CV92" s="53" t="str">
        <f t="shared" si="101"/>
        <v>LAARED</v>
      </c>
      <c r="CW92" s="66"/>
    </row>
    <row r="93" spans="2:101">
      <c r="B93" s="52">
        <v>80</v>
      </c>
      <c r="D93" s="70" t="s">
        <v>206</v>
      </c>
      <c r="E93" s="70" t="s">
        <v>207</v>
      </c>
      <c r="F93" s="54">
        <f>'[2]M1 final'!E91</f>
        <v>10.7</v>
      </c>
      <c r="G93" s="55" t="str">
        <f>IF('[2]M1 final'!F91="","",'[2]M1 final'!F91)</f>
        <v/>
      </c>
      <c r="H93" s="56">
        <f t="shared" si="52"/>
        <v>10.7</v>
      </c>
      <c r="I93" s="56" t="str">
        <f t="shared" si="53"/>
        <v/>
      </c>
      <c r="J93" s="57">
        <f>'[2]M1 final'!H91</f>
        <v>13</v>
      </c>
      <c r="K93" s="55" t="str">
        <f>IF('[2]M1 final'!I91="","",'[2]M1 final'!I91)</f>
        <v/>
      </c>
      <c r="L93" s="56">
        <f t="shared" si="54"/>
        <v>13</v>
      </c>
      <c r="M93" s="56" t="str">
        <f t="shared" si="55"/>
        <v/>
      </c>
      <c r="N93" s="57">
        <f>'[2]M1 final'!K91</f>
        <v>12.5</v>
      </c>
      <c r="O93" s="57" t="str">
        <f>IF('[2]M1 final'!L91="","",'[2]M1 final'!L91)</f>
        <v/>
      </c>
      <c r="P93" s="56">
        <f t="shared" si="56"/>
        <v>12.5</v>
      </c>
      <c r="Q93" s="56" t="str">
        <f t="shared" si="57"/>
        <v/>
      </c>
      <c r="R93" s="58">
        <f>'[2]M1 final'!N91</f>
        <v>12.012499999999999</v>
      </c>
      <c r="S93" s="59" t="str">
        <f t="shared" si="51"/>
        <v>V</v>
      </c>
      <c r="T93" s="57">
        <f>'[2]M2 final'!E90</f>
        <v>12</v>
      </c>
      <c r="U93" s="60" t="str">
        <f>IF('[2]M2 final'!F90="","",'[2]M2 final'!F90)</f>
        <v/>
      </c>
      <c r="V93" s="56">
        <f t="shared" si="58"/>
        <v>12</v>
      </c>
      <c r="W93" s="56" t="str">
        <f t="shared" si="59"/>
        <v/>
      </c>
      <c r="X93" s="56">
        <f>'[2]M2 final'!H90</f>
        <v>13.5</v>
      </c>
      <c r="Y93" s="60" t="str">
        <f>IF('[2]M2 final'!I90="","",'[2]M2 final'!I90)</f>
        <v/>
      </c>
      <c r="Z93" s="56">
        <f t="shared" si="60"/>
        <v>13.5</v>
      </c>
      <c r="AA93" s="56" t="str">
        <f t="shared" si="61"/>
        <v/>
      </c>
      <c r="AB93" s="56">
        <f t="shared" si="62"/>
        <v>12.66</v>
      </c>
      <c r="AC93" s="61" t="str">
        <f t="shared" si="63"/>
        <v>V</v>
      </c>
      <c r="AD93" s="54">
        <f>'[2]M3  final'!E90</f>
        <v>9.625</v>
      </c>
      <c r="AE93" s="54" t="str">
        <f>IF('[2]M3  final'!F90="","",'[2]M3  final'!F90)</f>
        <v/>
      </c>
      <c r="AF93" s="56">
        <f t="shared" si="64"/>
        <v>9.625</v>
      </c>
      <c r="AG93" s="56" t="str">
        <f t="shared" si="65"/>
        <v/>
      </c>
      <c r="AH93" s="57">
        <f>'[2]M3  final'!H90</f>
        <v>16.75</v>
      </c>
      <c r="AI93" s="54" t="str">
        <f>IF('[2]M3  final'!I90="","",'[2]M3  final'!I90)</f>
        <v/>
      </c>
      <c r="AJ93" s="56">
        <f t="shared" si="66"/>
        <v>16.75</v>
      </c>
      <c r="AK93" s="56" t="str">
        <f t="shared" si="67"/>
        <v/>
      </c>
      <c r="AL93" s="56">
        <f t="shared" si="68"/>
        <v>13.1875</v>
      </c>
      <c r="AM93" s="61" t="str">
        <f t="shared" si="69"/>
        <v>V</v>
      </c>
      <c r="AN93" s="54">
        <f>'[2]M4 final'!E90</f>
        <v>18.75</v>
      </c>
      <c r="AO93" s="54" t="str">
        <f>IF('[2]M4 final'!F90="","",'[2]M4 final'!F90)</f>
        <v/>
      </c>
      <c r="AP93" s="56">
        <f t="shared" si="70"/>
        <v>18.75</v>
      </c>
      <c r="AQ93" s="56" t="str">
        <f t="shared" si="71"/>
        <v/>
      </c>
      <c r="AR93" s="57">
        <f>'[2]M4 final'!H90</f>
        <v>17</v>
      </c>
      <c r="AS93" s="57" t="str">
        <f>IF('[2]M4 final'!I90="","",'[2]M4 final'!I90)</f>
        <v/>
      </c>
      <c r="AT93" s="56">
        <f t="shared" si="72"/>
        <v>17</v>
      </c>
      <c r="AU93" s="56" t="str">
        <f t="shared" si="73"/>
        <v/>
      </c>
      <c r="AV93" s="56">
        <f>'[2]M4 final'!K90</f>
        <v>17.980000000000004</v>
      </c>
      <c r="AW93" s="61" t="str">
        <f t="shared" si="74"/>
        <v>V</v>
      </c>
      <c r="AX93" s="54">
        <f>'[2]M5 FINAL'!D86</f>
        <v>8</v>
      </c>
      <c r="AY93" s="62">
        <f>IF('[2]M5 FINAL'!E86="","",'[2]M5 FINAL'!E86)</f>
        <v>0</v>
      </c>
      <c r="AZ93" s="54">
        <f t="shared" si="75"/>
        <v>8</v>
      </c>
      <c r="BA93" s="56" t="str">
        <f t="shared" si="76"/>
        <v/>
      </c>
      <c r="BB93" s="57">
        <f>'[2]M5 FINAL'!G86</f>
        <v>13</v>
      </c>
      <c r="BC93" s="57" t="str">
        <f>IF('[2]M5 FINAL'!H86="","",'[2]M5 FINAL'!H86)</f>
        <v/>
      </c>
      <c r="BD93" s="54">
        <f t="shared" si="77"/>
        <v>13</v>
      </c>
      <c r="BE93" s="56" t="str">
        <f t="shared" si="78"/>
        <v/>
      </c>
      <c r="BF93" s="57">
        <f>'[2]M5 FINAL'!J86</f>
        <v>12</v>
      </c>
      <c r="BG93" s="57" t="str">
        <f>IF('[2]M5 FINAL'!K86="","",'[2]M5 FINAL'!K86)</f>
        <v/>
      </c>
      <c r="BH93" s="54">
        <f t="shared" si="79"/>
        <v>12</v>
      </c>
      <c r="BI93" s="56" t="str">
        <f t="shared" si="80"/>
        <v/>
      </c>
      <c r="BJ93" s="57">
        <f>'[2]M5 FINAL'!M86</f>
        <v>11.01</v>
      </c>
      <c r="BK93" s="59" t="str">
        <f t="shared" si="81"/>
        <v>VPC</v>
      </c>
      <c r="BL93" s="63">
        <f>'[2]M6 final'!D89</f>
        <v>12.25</v>
      </c>
      <c r="BM93" s="63" t="str">
        <f>IF('[2]M6 final'!E89="","",'[2]M6 final'!E89)</f>
        <v/>
      </c>
      <c r="BN93" s="56">
        <f t="shared" si="82"/>
        <v>12.25</v>
      </c>
      <c r="BO93" s="56" t="str">
        <f t="shared" si="83"/>
        <v/>
      </c>
      <c r="BP93" s="54">
        <f>'[2]M6 final'!G89</f>
        <v>14.25</v>
      </c>
      <c r="BQ93" s="54" t="str">
        <f>IF('[2]M6 final'!H89="","",'[2]M6 final'!H89)</f>
        <v/>
      </c>
      <c r="BR93" s="56">
        <f t="shared" si="84"/>
        <v>14.25</v>
      </c>
      <c r="BS93" s="56" t="str">
        <f t="shared" si="85"/>
        <v/>
      </c>
      <c r="BT93" s="57">
        <f>'[2]M6 final'!J89</f>
        <v>12</v>
      </c>
      <c r="BU93" s="57" t="str">
        <f>IF('[2]M6 final'!K89="","",'[2]M6 final'!K89)</f>
        <v/>
      </c>
      <c r="BV93" s="56">
        <f t="shared" si="86"/>
        <v>12</v>
      </c>
      <c r="BW93" s="56" t="str">
        <f t="shared" si="87"/>
        <v/>
      </c>
      <c r="BX93" s="56">
        <f>'[2]M6 final'!M89</f>
        <v>12.975</v>
      </c>
      <c r="BY93" s="59" t="str">
        <f t="shared" si="88"/>
        <v>V</v>
      </c>
      <c r="BZ93" s="57">
        <f>'[2]M7 final'!D90</f>
        <v>13.5</v>
      </c>
      <c r="CA93" s="57" t="str">
        <f>IF('[2]M7 final'!E90="","",'[2]M7 final'!E90)</f>
        <v/>
      </c>
      <c r="CB93" s="56">
        <f t="shared" si="89"/>
        <v>13.5</v>
      </c>
      <c r="CC93" s="56" t="str">
        <f t="shared" si="90"/>
        <v/>
      </c>
      <c r="CD93" s="57">
        <f>'[2]M7 final'!G90</f>
        <v>14</v>
      </c>
      <c r="CE93" s="57" t="str">
        <f>IF('[2]M7 final'!H90="","",'[2]M7 final'!H90)</f>
        <v/>
      </c>
      <c r="CF93" s="56">
        <f t="shared" si="91"/>
        <v>14</v>
      </c>
      <c r="CG93" s="56" t="str">
        <f t="shared" si="92"/>
        <v/>
      </c>
      <c r="CH93" s="56">
        <f>'[2]M7 final'!J90</f>
        <v>13.72</v>
      </c>
      <c r="CI93" s="61" t="str">
        <f t="shared" si="93"/>
        <v>V</v>
      </c>
      <c r="CJ93" s="56">
        <f>'[2]M8 Final'!D89</f>
        <v>18.75</v>
      </c>
      <c r="CK93" s="56" t="str">
        <f>IF('[2]M8 Final'!E89="","",'[2]M8 Final'!E89)</f>
        <v/>
      </c>
      <c r="CL93" s="56">
        <f t="shared" si="94"/>
        <v>18.75</v>
      </c>
      <c r="CM93" s="56" t="str">
        <f t="shared" si="95"/>
        <v/>
      </c>
      <c r="CN93" s="57">
        <f>'[2]M8 Final'!G89</f>
        <v>12.375</v>
      </c>
      <c r="CO93" s="56" t="str">
        <f>IF('[2]M8 Final'!H89="","",'[2]M8 Final'!H89)</f>
        <v/>
      </c>
      <c r="CP93" s="56">
        <f t="shared" si="96"/>
        <v>12.375</v>
      </c>
      <c r="CQ93" s="56" t="str">
        <f t="shared" si="97"/>
        <v/>
      </c>
      <c r="CR93" s="56">
        <f>'[2]M8 Final'!J89</f>
        <v>15.5625</v>
      </c>
      <c r="CS93" s="61" t="str">
        <f t="shared" si="98"/>
        <v>V</v>
      </c>
      <c r="CT93" s="64">
        <f t="shared" si="99"/>
        <v>13.6384375</v>
      </c>
      <c r="CU93" s="65" t="str">
        <f t="shared" si="100"/>
        <v>Admis(e)</v>
      </c>
      <c r="CV93" s="53" t="str">
        <f t="shared" si="101"/>
        <v>LAHRIZI</v>
      </c>
      <c r="CW93" s="66"/>
    </row>
    <row r="94" spans="2:101">
      <c r="B94" s="52">
        <v>81</v>
      </c>
      <c r="D94" s="70" t="s">
        <v>208</v>
      </c>
      <c r="E94" s="75" t="s">
        <v>209</v>
      </c>
      <c r="F94" s="54">
        <f>'[2]M1 final'!E92</f>
        <v>10.7</v>
      </c>
      <c r="G94" s="55">
        <v>12</v>
      </c>
      <c r="H94" s="56">
        <f t="shared" si="52"/>
        <v>12</v>
      </c>
      <c r="I94" s="56" t="str">
        <f t="shared" si="53"/>
        <v/>
      </c>
      <c r="J94" s="57">
        <f>'[2]M1 final'!H92</f>
        <v>13.5</v>
      </c>
      <c r="K94" s="55" t="str">
        <f>IF('[2]M1 final'!I92="","",'[2]M1 final'!I92)</f>
        <v/>
      </c>
      <c r="L94" s="56">
        <f t="shared" si="54"/>
        <v>13.5</v>
      </c>
      <c r="M94" s="56" t="str">
        <f t="shared" si="55"/>
        <v/>
      </c>
      <c r="N94" s="57">
        <f>'[2]M1 final'!K92</f>
        <v>10</v>
      </c>
      <c r="O94" s="57">
        <v>12</v>
      </c>
      <c r="P94" s="56">
        <f t="shared" si="56"/>
        <v>12</v>
      </c>
      <c r="Q94" s="56" t="str">
        <f t="shared" si="57"/>
        <v/>
      </c>
      <c r="R94" s="58">
        <f>'[2]M1 final'!N92</f>
        <v>12.5625</v>
      </c>
      <c r="S94" s="59" t="str">
        <f t="shared" si="51"/>
        <v>VAR</v>
      </c>
      <c r="T94" s="57">
        <f>'[2]M2 final'!E91</f>
        <v>10.5</v>
      </c>
      <c r="U94" s="60">
        <f>IF('[2]M2 final'!F91="","",'[2]M2 final'!F91)</f>
        <v>12</v>
      </c>
      <c r="V94" s="56">
        <f t="shared" si="58"/>
        <v>12</v>
      </c>
      <c r="W94" s="56" t="str">
        <f t="shared" si="59"/>
        <v/>
      </c>
      <c r="X94" s="56">
        <f>'[2]M2 final'!H91</f>
        <v>10.25</v>
      </c>
      <c r="Y94" s="60">
        <f>IF('[2]M2 final'!I91="","",'[2]M2 final'!I91)</f>
        <v>9.5</v>
      </c>
      <c r="Z94" s="56">
        <f t="shared" si="60"/>
        <v>10.25</v>
      </c>
      <c r="AA94" s="56" t="str">
        <f t="shared" si="61"/>
        <v/>
      </c>
      <c r="AB94" s="56">
        <f t="shared" si="62"/>
        <v>11.23</v>
      </c>
      <c r="AC94" s="61" t="str">
        <f t="shared" si="63"/>
        <v>VPC</v>
      </c>
      <c r="AD94" s="54">
        <f>'[2]M3  final'!E91</f>
        <v>12</v>
      </c>
      <c r="AE94" s="54" t="str">
        <f>IF('[2]M3  final'!F91="","",'[2]M3  final'!F91)</f>
        <v/>
      </c>
      <c r="AF94" s="56">
        <f t="shared" si="64"/>
        <v>12</v>
      </c>
      <c r="AG94" s="56" t="str">
        <f t="shared" si="65"/>
        <v/>
      </c>
      <c r="AH94" s="57">
        <f>'[2]M3  final'!H91</f>
        <v>14.5</v>
      </c>
      <c r="AI94" s="54" t="str">
        <f>IF('[2]M3  final'!I91="","",'[2]M3  final'!I91)</f>
        <v/>
      </c>
      <c r="AJ94" s="56">
        <f t="shared" si="66"/>
        <v>14.5</v>
      </c>
      <c r="AK94" s="56" t="str">
        <f t="shared" si="67"/>
        <v/>
      </c>
      <c r="AL94" s="56">
        <f t="shared" si="68"/>
        <v>13.25</v>
      </c>
      <c r="AM94" s="61" t="str">
        <f t="shared" si="69"/>
        <v>V</v>
      </c>
      <c r="AN94" s="54">
        <f>'[2]M4 final'!E91</f>
        <v>14.75</v>
      </c>
      <c r="AO94" s="54" t="str">
        <f>IF('[2]M4 final'!F91="","",'[2]M4 final'!F91)</f>
        <v/>
      </c>
      <c r="AP94" s="56">
        <f t="shared" si="70"/>
        <v>14.75</v>
      </c>
      <c r="AQ94" s="56" t="str">
        <f t="shared" si="71"/>
        <v/>
      </c>
      <c r="AR94" s="57">
        <f>'[2]M4 final'!H91</f>
        <v>8.5</v>
      </c>
      <c r="AS94" s="57" t="str">
        <f>IF('[2]M4 final'!I91="","",'[2]M4 final'!I91)</f>
        <v/>
      </c>
      <c r="AT94" s="56">
        <f t="shared" si="72"/>
        <v>8.5</v>
      </c>
      <c r="AU94" s="56" t="str">
        <f t="shared" si="73"/>
        <v/>
      </c>
      <c r="AV94" s="56">
        <f>'[2]M4 final'!K91</f>
        <v>12.000000000000002</v>
      </c>
      <c r="AW94" s="61" t="str">
        <f t="shared" si="74"/>
        <v>V</v>
      </c>
      <c r="AX94" s="54">
        <f>'[2]M5 FINAL'!D87</f>
        <v>10.8</v>
      </c>
      <c r="AY94" s="62">
        <f>IF('[2]M5 FINAL'!E87="","",'[2]M5 FINAL'!E87)</f>
        <v>12</v>
      </c>
      <c r="AZ94" s="54">
        <f t="shared" si="75"/>
        <v>12</v>
      </c>
      <c r="BA94" s="56" t="str">
        <f t="shared" si="76"/>
        <v/>
      </c>
      <c r="BB94" s="57">
        <f>'[2]M5 FINAL'!G87</f>
        <v>13.5</v>
      </c>
      <c r="BC94" s="57" t="str">
        <f>IF('[2]M5 FINAL'!H87="","",'[2]M5 FINAL'!H87)</f>
        <v/>
      </c>
      <c r="BD94" s="54">
        <f t="shared" si="77"/>
        <v>13.5</v>
      </c>
      <c r="BE94" s="56" t="str">
        <f t="shared" si="78"/>
        <v/>
      </c>
      <c r="BF94" s="57">
        <f>'[2]M5 FINAL'!J87</f>
        <v>11</v>
      </c>
      <c r="BG94" s="57">
        <f>IF('[2]M5 FINAL'!K87="","",'[2]M5 FINAL'!K87)</f>
        <v>11</v>
      </c>
      <c r="BH94" s="54">
        <f t="shared" si="79"/>
        <v>11</v>
      </c>
      <c r="BI94" s="56" t="str">
        <f t="shared" si="80"/>
        <v/>
      </c>
      <c r="BJ94" s="57">
        <f>'[2]M5 FINAL'!M87</f>
        <v>12.154999999999999</v>
      </c>
      <c r="BK94" s="59" t="str">
        <f t="shared" si="81"/>
        <v>VAR</v>
      </c>
      <c r="BL94" s="63">
        <f>'[2]M6 final'!D90</f>
        <v>13.25</v>
      </c>
      <c r="BM94" s="63" t="str">
        <f>IF('[2]M6 final'!E90="","",'[2]M6 final'!E90)</f>
        <v/>
      </c>
      <c r="BN94" s="56">
        <f t="shared" si="82"/>
        <v>13.25</v>
      </c>
      <c r="BO94" s="56" t="str">
        <f t="shared" si="83"/>
        <v/>
      </c>
      <c r="BP94" s="54">
        <f>'[2]M6 final'!G90</f>
        <v>13.25</v>
      </c>
      <c r="BQ94" s="54" t="str">
        <f>IF('[2]M6 final'!H90="","",'[2]M6 final'!H90)</f>
        <v/>
      </c>
      <c r="BR94" s="56">
        <f t="shared" si="84"/>
        <v>13.25</v>
      </c>
      <c r="BS94" s="56" t="str">
        <f t="shared" si="85"/>
        <v/>
      </c>
      <c r="BT94" s="57">
        <f>'[2]M6 final'!J90</f>
        <v>13.5</v>
      </c>
      <c r="BU94" s="57" t="str">
        <f>IF('[2]M6 final'!K90="","",'[2]M6 final'!K90)</f>
        <v/>
      </c>
      <c r="BV94" s="56">
        <f t="shared" si="86"/>
        <v>13.5</v>
      </c>
      <c r="BW94" s="56" t="str">
        <f t="shared" si="87"/>
        <v/>
      </c>
      <c r="BX94" s="56">
        <f>'[2]M6 final'!M90</f>
        <v>13.324999999999999</v>
      </c>
      <c r="BY94" s="59" t="str">
        <f t="shared" si="88"/>
        <v>V</v>
      </c>
      <c r="BZ94" s="57">
        <f>'[2]M7 final'!D91</f>
        <v>13.5</v>
      </c>
      <c r="CA94" s="57" t="str">
        <f>IF('[2]M7 final'!E91="","",'[2]M7 final'!E91)</f>
        <v/>
      </c>
      <c r="CB94" s="56">
        <f t="shared" si="89"/>
        <v>13.5</v>
      </c>
      <c r="CC94" s="56" t="str">
        <f t="shared" si="90"/>
        <v/>
      </c>
      <c r="CD94" s="57">
        <f>'[2]M7 final'!G91</f>
        <v>11.75</v>
      </c>
      <c r="CE94" s="57" t="str">
        <f>IF('[2]M7 final'!H91="","",'[2]M7 final'!H91)</f>
        <v/>
      </c>
      <c r="CF94" s="56">
        <f t="shared" si="91"/>
        <v>11.75</v>
      </c>
      <c r="CG94" s="56" t="str">
        <f t="shared" si="92"/>
        <v/>
      </c>
      <c r="CH94" s="56">
        <f>'[2]M7 final'!J91</f>
        <v>12.73</v>
      </c>
      <c r="CI94" s="61" t="str">
        <f t="shared" si="93"/>
        <v>V</v>
      </c>
      <c r="CJ94" s="56">
        <f>'[2]M8 Final'!D90</f>
        <v>15.75</v>
      </c>
      <c r="CK94" s="56" t="str">
        <f>IF('[2]M8 Final'!E90="","",'[2]M8 Final'!E90)</f>
        <v/>
      </c>
      <c r="CL94" s="56">
        <f t="shared" si="94"/>
        <v>15.75</v>
      </c>
      <c r="CM94" s="56" t="str">
        <f t="shared" si="95"/>
        <v/>
      </c>
      <c r="CN94" s="57">
        <f>'[2]M8 Final'!G90</f>
        <v>12.25</v>
      </c>
      <c r="CO94" s="56" t="str">
        <f>IF('[2]M8 Final'!H90="","",'[2]M8 Final'!H90)</f>
        <v/>
      </c>
      <c r="CP94" s="56">
        <f t="shared" si="96"/>
        <v>12.25</v>
      </c>
      <c r="CQ94" s="56" t="str">
        <f t="shared" si="97"/>
        <v/>
      </c>
      <c r="CR94" s="56">
        <f>'[2]M8 Final'!J90</f>
        <v>14</v>
      </c>
      <c r="CS94" s="61" t="str">
        <f t="shared" si="98"/>
        <v>V</v>
      </c>
      <c r="CT94" s="64">
        <f t="shared" si="99"/>
        <v>12.656562500000001</v>
      </c>
      <c r="CU94" s="65" t="str">
        <f t="shared" si="100"/>
        <v>Admis(e)</v>
      </c>
      <c r="CV94" s="53" t="str">
        <f t="shared" si="101"/>
        <v xml:space="preserve">LAMMILHA </v>
      </c>
      <c r="CW94" s="66"/>
    </row>
    <row r="95" spans="2:101">
      <c r="B95" s="52">
        <v>82</v>
      </c>
      <c r="D95" s="70" t="s">
        <v>210</v>
      </c>
      <c r="E95" s="77" t="s">
        <v>211</v>
      </c>
      <c r="F95" s="54">
        <f>'[2]M1 final'!E93</f>
        <v>12</v>
      </c>
      <c r="G95" s="55" t="str">
        <f>IF('[2]M1 final'!F93="","",'[2]M1 final'!F93)</f>
        <v/>
      </c>
      <c r="H95" s="56">
        <f t="shared" si="52"/>
        <v>12</v>
      </c>
      <c r="I95" s="56" t="str">
        <f t="shared" si="53"/>
        <v/>
      </c>
      <c r="J95" s="57">
        <f>'[2]M1 final'!H93</f>
        <v>13</v>
      </c>
      <c r="K95" s="55" t="str">
        <f>IF('[2]M1 final'!I93="","",'[2]M1 final'!I93)</f>
        <v/>
      </c>
      <c r="L95" s="56">
        <f t="shared" si="54"/>
        <v>13</v>
      </c>
      <c r="M95" s="56" t="str">
        <f t="shared" si="55"/>
        <v/>
      </c>
      <c r="N95" s="57">
        <f>'[2]M1 final'!K93</f>
        <v>17.75</v>
      </c>
      <c r="O95" s="57" t="str">
        <f>IF('[2]M1 final'!L93="","",'[2]M1 final'!L93)</f>
        <v/>
      </c>
      <c r="P95" s="56">
        <f t="shared" si="56"/>
        <v>17.75</v>
      </c>
      <c r="Q95" s="56" t="str">
        <f t="shared" si="57"/>
        <v/>
      </c>
      <c r="R95" s="58">
        <f>'[2]M1 final'!N93</f>
        <v>13.8125</v>
      </c>
      <c r="S95" s="59" t="str">
        <f t="shared" ref="S95:S129" si="102">IF(AND(H95&gt;=6,L95&gt;=6,P95&gt;=6,R95&gt;=12),IF(AND(G95="",K95="",O95=""),"V","VAR"),IF(OR(H95&lt;6,L95&lt;6,P95&lt;6,R95&lt;8),"NV",IF($CU95="Admis(e)","VPC","NV")))</f>
        <v>V</v>
      </c>
      <c r="T95" s="57">
        <f>'[2]M2 final'!E92</f>
        <v>16</v>
      </c>
      <c r="U95" s="60" t="str">
        <f>IF('[2]M2 final'!F92="","",'[2]M2 final'!F92)</f>
        <v/>
      </c>
      <c r="V95" s="56">
        <f t="shared" si="58"/>
        <v>16</v>
      </c>
      <c r="W95" s="56" t="str">
        <f t="shared" si="59"/>
        <v/>
      </c>
      <c r="X95" s="56">
        <f>'[2]M2 final'!H92</f>
        <v>16.75</v>
      </c>
      <c r="Y95" s="60" t="str">
        <f>IF('[2]M2 final'!I92="","",'[2]M2 final'!I92)</f>
        <v/>
      </c>
      <c r="Z95" s="56">
        <f t="shared" si="60"/>
        <v>16.75</v>
      </c>
      <c r="AA95" s="56" t="str">
        <f t="shared" si="61"/>
        <v/>
      </c>
      <c r="AB95" s="56">
        <f t="shared" si="62"/>
        <v>16.330000000000002</v>
      </c>
      <c r="AC95" s="61" t="str">
        <f t="shared" si="63"/>
        <v>V</v>
      </c>
      <c r="AD95" s="54">
        <f>'[2]M3  final'!E92</f>
        <v>16.875</v>
      </c>
      <c r="AE95" s="54" t="str">
        <f>IF('[2]M3  final'!F92="","",'[2]M3  final'!F92)</f>
        <v/>
      </c>
      <c r="AF95" s="56">
        <f t="shared" si="64"/>
        <v>16.875</v>
      </c>
      <c r="AG95" s="56" t="str">
        <f t="shared" si="65"/>
        <v/>
      </c>
      <c r="AH95" s="57">
        <f>'[2]M3  final'!H92</f>
        <v>17</v>
      </c>
      <c r="AI95" s="54" t="str">
        <f>IF('[2]M3  final'!I92="","",'[2]M3  final'!I92)</f>
        <v/>
      </c>
      <c r="AJ95" s="56">
        <f t="shared" si="66"/>
        <v>17</v>
      </c>
      <c r="AK95" s="56" t="str">
        <f t="shared" si="67"/>
        <v/>
      </c>
      <c r="AL95" s="56">
        <f t="shared" si="68"/>
        <v>16.9375</v>
      </c>
      <c r="AM95" s="61" t="str">
        <f t="shared" si="69"/>
        <v>V</v>
      </c>
      <c r="AN95" s="54">
        <f>'[2]M4 final'!E92</f>
        <v>19</v>
      </c>
      <c r="AO95" s="54" t="str">
        <f>IF('[2]M4 final'!F92="","",'[2]M4 final'!F92)</f>
        <v/>
      </c>
      <c r="AP95" s="56">
        <f t="shared" si="70"/>
        <v>19</v>
      </c>
      <c r="AQ95" s="56" t="str">
        <f t="shared" si="71"/>
        <v/>
      </c>
      <c r="AR95" s="57">
        <f>'[2]M4 final'!H92</f>
        <v>19.25</v>
      </c>
      <c r="AS95" s="57" t="str">
        <f>IF('[2]M4 final'!I92="","",'[2]M4 final'!I92)</f>
        <v/>
      </c>
      <c r="AT95" s="56">
        <f t="shared" si="72"/>
        <v>19.25</v>
      </c>
      <c r="AU95" s="56" t="str">
        <f t="shared" si="73"/>
        <v/>
      </c>
      <c r="AV95" s="56">
        <f>'[2]M4 final'!K92</f>
        <v>19.11</v>
      </c>
      <c r="AW95" s="61" t="str">
        <f t="shared" si="74"/>
        <v>V</v>
      </c>
      <c r="AX95" s="54">
        <f>'[2]M5 FINAL'!D88</f>
        <v>8</v>
      </c>
      <c r="AY95" s="62" t="str">
        <f>IF('[2]M5 FINAL'!E88="","",'[2]M5 FINAL'!E88)</f>
        <v/>
      </c>
      <c r="AZ95" s="54">
        <f t="shared" si="75"/>
        <v>8</v>
      </c>
      <c r="BA95" s="56" t="str">
        <f t="shared" si="76"/>
        <v/>
      </c>
      <c r="BB95" s="57">
        <f>'[2]M5 FINAL'!G88</f>
        <v>12.5</v>
      </c>
      <c r="BC95" s="57" t="str">
        <f>IF('[2]M5 FINAL'!H88="","",'[2]M5 FINAL'!H88)</f>
        <v/>
      </c>
      <c r="BD95" s="54">
        <f t="shared" si="77"/>
        <v>12.5</v>
      </c>
      <c r="BE95" s="56" t="str">
        <f t="shared" si="78"/>
        <v/>
      </c>
      <c r="BF95" s="57">
        <f>'[2]M5 FINAL'!J88</f>
        <v>17</v>
      </c>
      <c r="BG95" s="57" t="str">
        <f>IF('[2]M5 FINAL'!K88="","",'[2]M5 FINAL'!K88)</f>
        <v/>
      </c>
      <c r="BH95" s="54">
        <f t="shared" si="79"/>
        <v>17</v>
      </c>
      <c r="BI95" s="56" t="str">
        <f t="shared" si="80"/>
        <v/>
      </c>
      <c r="BJ95" s="57">
        <f>'[2]M5 FINAL'!M88</f>
        <v>12.545000000000002</v>
      </c>
      <c r="BK95" s="59" t="str">
        <f t="shared" si="81"/>
        <v>V</v>
      </c>
      <c r="BL95" s="63">
        <f>'[2]M6 final'!D91</f>
        <v>16</v>
      </c>
      <c r="BM95" s="63" t="str">
        <f>IF('[2]M6 final'!E91="","",'[2]M6 final'!E91)</f>
        <v/>
      </c>
      <c r="BN95" s="56">
        <f t="shared" si="82"/>
        <v>16</v>
      </c>
      <c r="BO95" s="56" t="str">
        <f t="shared" si="83"/>
        <v/>
      </c>
      <c r="BP95" s="54">
        <f>'[2]M6 final'!G91</f>
        <v>16</v>
      </c>
      <c r="BQ95" s="54" t="str">
        <f>IF('[2]M6 final'!H91="","",'[2]M6 final'!H91)</f>
        <v/>
      </c>
      <c r="BR95" s="56">
        <f t="shared" si="84"/>
        <v>16</v>
      </c>
      <c r="BS95" s="56" t="str">
        <f t="shared" si="85"/>
        <v/>
      </c>
      <c r="BT95" s="57">
        <f>'[2]M6 final'!J91</f>
        <v>12.5</v>
      </c>
      <c r="BU95" s="57" t="str">
        <f>IF('[2]M6 final'!K91="","",'[2]M6 final'!K91)</f>
        <v/>
      </c>
      <c r="BV95" s="56">
        <f t="shared" si="86"/>
        <v>12.5</v>
      </c>
      <c r="BW95" s="56" t="str">
        <f t="shared" si="87"/>
        <v/>
      </c>
      <c r="BX95" s="56">
        <f>'[2]M6 final'!M91</f>
        <v>14.95</v>
      </c>
      <c r="BY95" s="59" t="str">
        <f t="shared" si="88"/>
        <v>V</v>
      </c>
      <c r="BZ95" s="57">
        <f>'[2]M7 final'!D92</f>
        <v>14.25</v>
      </c>
      <c r="CA95" s="57" t="str">
        <f>IF('[2]M7 final'!E92="","",'[2]M7 final'!E92)</f>
        <v/>
      </c>
      <c r="CB95" s="56">
        <f t="shared" si="89"/>
        <v>14.25</v>
      </c>
      <c r="CC95" s="56" t="str">
        <f t="shared" si="90"/>
        <v/>
      </c>
      <c r="CD95" s="57">
        <f>'[2]M7 final'!G92</f>
        <v>16.75</v>
      </c>
      <c r="CE95" s="57" t="str">
        <f>IF('[2]M7 final'!H92="","",'[2]M7 final'!H92)</f>
        <v/>
      </c>
      <c r="CF95" s="56">
        <f t="shared" si="91"/>
        <v>16.75</v>
      </c>
      <c r="CG95" s="56" t="str">
        <f t="shared" si="92"/>
        <v/>
      </c>
      <c r="CH95" s="56">
        <f>'[2]M7 final'!J92</f>
        <v>15.350000000000001</v>
      </c>
      <c r="CI95" s="61" t="str">
        <f t="shared" si="93"/>
        <v>V</v>
      </c>
      <c r="CJ95" s="56">
        <f>'[2]M8 Final'!D91</f>
        <v>20</v>
      </c>
      <c r="CK95" s="56" t="str">
        <f>IF('[2]M8 Final'!E91="","",'[2]M8 Final'!E91)</f>
        <v/>
      </c>
      <c r="CL95" s="56">
        <f t="shared" si="94"/>
        <v>20</v>
      </c>
      <c r="CM95" s="56" t="str">
        <f t="shared" si="95"/>
        <v/>
      </c>
      <c r="CN95" s="57">
        <f>'[2]M8 Final'!G91</f>
        <v>17</v>
      </c>
      <c r="CO95" s="56" t="str">
        <f>IF('[2]M8 Final'!H91="","",'[2]M8 Final'!H91)</f>
        <v/>
      </c>
      <c r="CP95" s="56">
        <f t="shared" si="96"/>
        <v>17</v>
      </c>
      <c r="CQ95" s="56" t="str">
        <f t="shared" si="97"/>
        <v/>
      </c>
      <c r="CR95" s="56">
        <f>'[2]M8 Final'!J91</f>
        <v>18.5</v>
      </c>
      <c r="CS95" s="61" t="str">
        <f t="shared" si="98"/>
        <v>V</v>
      </c>
      <c r="CT95" s="64">
        <f t="shared" si="99"/>
        <v>15.941875</v>
      </c>
      <c r="CU95" s="65" t="str">
        <f t="shared" si="100"/>
        <v>Admis(e)</v>
      </c>
      <c r="CV95" s="53" t="str">
        <f t="shared" si="101"/>
        <v xml:space="preserve">LAMZILI </v>
      </c>
      <c r="CW95" s="66"/>
    </row>
    <row r="96" spans="2:101">
      <c r="B96" s="52">
        <v>83</v>
      </c>
      <c r="D96" s="70" t="s">
        <v>212</v>
      </c>
      <c r="E96" s="77" t="s">
        <v>213</v>
      </c>
      <c r="F96" s="54">
        <f>'[2]M1 final'!E94</f>
        <v>10.600000000000001</v>
      </c>
      <c r="G96" s="55">
        <f>IF('[2]M1 final'!F94="","",'[2]M1 final'!F94)</f>
        <v>10</v>
      </c>
      <c r="H96" s="56">
        <f t="shared" si="52"/>
        <v>10.600000000000001</v>
      </c>
      <c r="I96" s="56" t="str">
        <f t="shared" si="53"/>
        <v/>
      </c>
      <c r="J96" s="57">
        <f>'[2]M1 final'!H94</f>
        <v>13</v>
      </c>
      <c r="K96" s="55" t="str">
        <f>IF('[2]M1 final'!I94="","",'[2]M1 final'!I94)</f>
        <v/>
      </c>
      <c r="L96" s="56">
        <f t="shared" si="54"/>
        <v>13</v>
      </c>
      <c r="M96" s="56" t="str">
        <f t="shared" si="55"/>
        <v/>
      </c>
      <c r="N96" s="57">
        <f>'[2]M1 final'!K94</f>
        <v>10.25</v>
      </c>
      <c r="O96" s="57">
        <v>12</v>
      </c>
      <c r="P96" s="56">
        <f t="shared" si="56"/>
        <v>12</v>
      </c>
      <c r="Q96" s="56" t="str">
        <f t="shared" si="57"/>
        <v/>
      </c>
      <c r="R96" s="58">
        <f>'[2]M1 final'!N94</f>
        <v>11.850000000000001</v>
      </c>
      <c r="S96" s="59" t="str">
        <f t="shared" si="102"/>
        <v>VPC</v>
      </c>
      <c r="T96" s="57">
        <f>'[2]M2 final'!E93</f>
        <v>9</v>
      </c>
      <c r="U96" s="60">
        <v>12</v>
      </c>
      <c r="V96" s="56">
        <f t="shared" si="58"/>
        <v>12</v>
      </c>
      <c r="W96" s="56" t="str">
        <f t="shared" si="59"/>
        <v/>
      </c>
      <c r="X96" s="56">
        <f>'[2]M2 final'!H93</f>
        <v>6</v>
      </c>
      <c r="Y96" s="60">
        <f>IF('[2]M2 final'!I93="","",'[2]M2 final'!I93)</f>
        <v>10.5</v>
      </c>
      <c r="Z96" s="56">
        <f t="shared" si="60"/>
        <v>10.5</v>
      </c>
      <c r="AA96" s="56" t="str">
        <f t="shared" si="61"/>
        <v/>
      </c>
      <c r="AB96" s="56">
        <f t="shared" si="62"/>
        <v>11.34</v>
      </c>
      <c r="AC96" s="61" t="str">
        <f t="shared" si="63"/>
        <v>VPC</v>
      </c>
      <c r="AD96" s="54">
        <f>'[2]M3  final'!E93</f>
        <v>12.5</v>
      </c>
      <c r="AE96" s="54" t="str">
        <f>IF('[2]M3  final'!F93="","",'[2]M3  final'!F93)</f>
        <v/>
      </c>
      <c r="AF96" s="56">
        <f t="shared" si="64"/>
        <v>12.5</v>
      </c>
      <c r="AG96" s="56" t="str">
        <f t="shared" si="65"/>
        <v/>
      </c>
      <c r="AH96" s="57">
        <f>'[2]M3  final'!H93</f>
        <v>17.5</v>
      </c>
      <c r="AI96" s="54" t="str">
        <f>IF('[2]M3  final'!I93="","",'[2]M3  final'!I93)</f>
        <v/>
      </c>
      <c r="AJ96" s="56">
        <f t="shared" si="66"/>
        <v>17.5</v>
      </c>
      <c r="AK96" s="56" t="str">
        <f t="shared" si="67"/>
        <v/>
      </c>
      <c r="AL96" s="56">
        <f t="shared" si="68"/>
        <v>15</v>
      </c>
      <c r="AM96" s="61" t="str">
        <f t="shared" si="69"/>
        <v>V</v>
      </c>
      <c r="AN96" s="54">
        <f>'[2]M4 final'!E93</f>
        <v>13.625</v>
      </c>
      <c r="AO96" s="54" t="str">
        <f>IF('[2]M4 final'!F93="","",'[2]M4 final'!F93)</f>
        <v/>
      </c>
      <c r="AP96" s="56">
        <f t="shared" si="70"/>
        <v>13.625</v>
      </c>
      <c r="AQ96" s="56" t="str">
        <f t="shared" si="71"/>
        <v/>
      </c>
      <c r="AR96" s="57">
        <f>'[2]M4 final'!H93</f>
        <v>14.25</v>
      </c>
      <c r="AS96" s="57" t="str">
        <f>IF('[2]M4 final'!I93="","",'[2]M4 final'!I93)</f>
        <v/>
      </c>
      <c r="AT96" s="56">
        <f t="shared" si="72"/>
        <v>14.25</v>
      </c>
      <c r="AU96" s="56" t="str">
        <f t="shared" si="73"/>
        <v/>
      </c>
      <c r="AV96" s="56">
        <f>'[2]M4 final'!K93</f>
        <v>13.900000000000002</v>
      </c>
      <c r="AW96" s="61" t="str">
        <f t="shared" si="74"/>
        <v>V</v>
      </c>
      <c r="AX96" s="54">
        <f>'[2]M5 FINAL'!D89</f>
        <v>10.8</v>
      </c>
      <c r="AY96" s="62">
        <f>IF('[2]M5 FINAL'!E89="","",'[2]M5 FINAL'!E89)</f>
        <v>8</v>
      </c>
      <c r="AZ96" s="54">
        <f t="shared" si="75"/>
        <v>10.8</v>
      </c>
      <c r="BA96" s="56" t="str">
        <f t="shared" si="76"/>
        <v/>
      </c>
      <c r="BB96" s="57">
        <f>'[2]M5 FINAL'!G89</f>
        <v>10.5</v>
      </c>
      <c r="BC96" s="57">
        <f>IF('[2]M5 FINAL'!H89="","",'[2]M5 FINAL'!H89)</f>
        <v>9</v>
      </c>
      <c r="BD96" s="54">
        <f t="shared" si="77"/>
        <v>10.5</v>
      </c>
      <c r="BE96" s="56" t="str">
        <f t="shared" si="78"/>
        <v/>
      </c>
      <c r="BF96" s="57">
        <f>'[2]M5 FINAL'!J89</f>
        <v>12</v>
      </c>
      <c r="BG96" s="57" t="str">
        <f>IF('[2]M5 FINAL'!K89="","",'[2]M5 FINAL'!K89)</f>
        <v/>
      </c>
      <c r="BH96" s="54">
        <f t="shared" si="79"/>
        <v>12</v>
      </c>
      <c r="BI96" s="56" t="str">
        <f t="shared" si="80"/>
        <v/>
      </c>
      <c r="BJ96" s="57">
        <f>'[2]M5 FINAL'!M89</f>
        <v>11.109000000000002</v>
      </c>
      <c r="BK96" s="59" t="str">
        <f t="shared" si="81"/>
        <v>VPC</v>
      </c>
      <c r="BL96" s="63">
        <f>'[2]M6 final'!D92</f>
        <v>13.5</v>
      </c>
      <c r="BM96" s="63" t="str">
        <f>IF('[2]M6 final'!E92="","",'[2]M6 final'!E92)</f>
        <v/>
      </c>
      <c r="BN96" s="56">
        <f t="shared" si="82"/>
        <v>13.5</v>
      </c>
      <c r="BO96" s="56" t="str">
        <f t="shared" si="83"/>
        <v/>
      </c>
      <c r="BP96" s="54">
        <f>'[2]M6 final'!G92</f>
        <v>11.75</v>
      </c>
      <c r="BQ96" s="54" t="str">
        <f>IF('[2]M6 final'!H92="","",'[2]M6 final'!H92)</f>
        <v/>
      </c>
      <c r="BR96" s="56">
        <f t="shared" si="84"/>
        <v>11.75</v>
      </c>
      <c r="BS96" s="56" t="str">
        <f t="shared" si="85"/>
        <v/>
      </c>
      <c r="BT96" s="57">
        <f>'[2]M6 final'!J92</f>
        <v>13.5</v>
      </c>
      <c r="BU96" s="57" t="str">
        <f>IF('[2]M6 final'!K92="","",'[2]M6 final'!K92)</f>
        <v/>
      </c>
      <c r="BV96" s="56">
        <f t="shared" si="86"/>
        <v>13.5</v>
      </c>
      <c r="BW96" s="56" t="str">
        <f t="shared" si="87"/>
        <v/>
      </c>
      <c r="BX96" s="56">
        <f>'[2]M6 final'!M92</f>
        <v>12.8</v>
      </c>
      <c r="BY96" s="59" t="str">
        <f t="shared" si="88"/>
        <v>V</v>
      </c>
      <c r="BZ96" s="57">
        <f>'[2]M7 final'!D93</f>
        <v>11</v>
      </c>
      <c r="CA96" s="57" t="str">
        <f>IF('[2]M7 final'!E93="","",'[2]M7 final'!E93)</f>
        <v/>
      </c>
      <c r="CB96" s="56">
        <f t="shared" si="89"/>
        <v>11</v>
      </c>
      <c r="CC96" s="56" t="str">
        <f t="shared" si="90"/>
        <v/>
      </c>
      <c r="CD96" s="57">
        <f>'[2]M7 final'!G93</f>
        <v>16</v>
      </c>
      <c r="CE96" s="57" t="str">
        <f>IF('[2]M7 final'!H93="","",'[2]M7 final'!H93)</f>
        <v/>
      </c>
      <c r="CF96" s="56">
        <f t="shared" si="91"/>
        <v>16</v>
      </c>
      <c r="CG96" s="56" t="str">
        <f t="shared" si="92"/>
        <v/>
      </c>
      <c r="CH96" s="56">
        <f>'[2]M7 final'!J93</f>
        <v>13.2</v>
      </c>
      <c r="CI96" s="61" t="str">
        <f t="shared" si="93"/>
        <v>V</v>
      </c>
      <c r="CJ96" s="56">
        <f>'[2]M8 Final'!D92</f>
        <v>14.5</v>
      </c>
      <c r="CK96" s="56" t="str">
        <f>IF('[2]M8 Final'!E92="","",'[2]M8 Final'!E92)</f>
        <v/>
      </c>
      <c r="CL96" s="56">
        <f t="shared" si="94"/>
        <v>14.5</v>
      </c>
      <c r="CM96" s="56" t="str">
        <f t="shared" si="95"/>
        <v/>
      </c>
      <c r="CN96" s="57">
        <f>'[2]M8 Final'!G92</f>
        <v>10.625</v>
      </c>
      <c r="CO96" s="56" t="str">
        <f>IF('[2]M8 Final'!H92="","",'[2]M8 Final'!H92)</f>
        <v/>
      </c>
      <c r="CP96" s="56">
        <f t="shared" si="96"/>
        <v>10.625</v>
      </c>
      <c r="CQ96" s="56" t="str">
        <f t="shared" si="97"/>
        <v/>
      </c>
      <c r="CR96" s="56">
        <f>'[2]M8 Final'!J92</f>
        <v>12.5625</v>
      </c>
      <c r="CS96" s="61" t="str">
        <f t="shared" si="98"/>
        <v>V</v>
      </c>
      <c r="CT96" s="64">
        <f t="shared" si="99"/>
        <v>12.720187500000002</v>
      </c>
      <c r="CU96" s="65" t="str">
        <f t="shared" si="100"/>
        <v>Admis(e)</v>
      </c>
      <c r="CV96" s="53" t="str">
        <f t="shared" si="101"/>
        <v xml:space="preserve">MAGUERI             </v>
      </c>
      <c r="CW96" s="66"/>
    </row>
    <row r="97" spans="2:101">
      <c r="B97" s="52">
        <v>84</v>
      </c>
      <c r="D97" s="70" t="s">
        <v>214</v>
      </c>
      <c r="E97" s="77" t="s">
        <v>215</v>
      </c>
      <c r="F97" s="54">
        <f>'[2]M1 final'!E95</f>
        <v>10.1</v>
      </c>
      <c r="G97" s="55">
        <v>12</v>
      </c>
      <c r="H97" s="56">
        <f t="shared" si="52"/>
        <v>12</v>
      </c>
      <c r="I97" s="56" t="str">
        <f t="shared" si="53"/>
        <v/>
      </c>
      <c r="J97" s="57">
        <f>'[2]M1 final'!H95</f>
        <v>13</v>
      </c>
      <c r="K97" s="55" t="str">
        <f>IF('[2]M1 final'!I95="","",'[2]M1 final'!I95)</f>
        <v/>
      </c>
      <c r="L97" s="56">
        <f t="shared" si="54"/>
        <v>13</v>
      </c>
      <c r="M97" s="56" t="str">
        <f t="shared" si="55"/>
        <v/>
      </c>
      <c r="N97" s="57">
        <f>'[2]M1 final'!K95</f>
        <v>12</v>
      </c>
      <c r="O97" s="57" t="str">
        <f>IF('[2]M1 final'!L95="","",'[2]M1 final'!L95)</f>
        <v/>
      </c>
      <c r="P97" s="56">
        <f t="shared" si="56"/>
        <v>12</v>
      </c>
      <c r="Q97" s="56" t="str">
        <f t="shared" si="57"/>
        <v/>
      </c>
      <c r="R97" s="58">
        <f>'[2]M1 final'!N95</f>
        <v>12.375</v>
      </c>
      <c r="S97" s="59" t="str">
        <f t="shared" si="102"/>
        <v>VAR</v>
      </c>
      <c r="T97" s="57">
        <f>'[2]M2 final'!E94</f>
        <v>12.5</v>
      </c>
      <c r="U97" s="60" t="str">
        <f>IF('[2]M2 final'!F94="","",'[2]M2 final'!F94)</f>
        <v/>
      </c>
      <c r="V97" s="56">
        <f t="shared" si="58"/>
        <v>12.5</v>
      </c>
      <c r="W97" s="56" t="str">
        <f t="shared" si="59"/>
        <v/>
      </c>
      <c r="X97" s="56">
        <f>'[2]M2 final'!H94</f>
        <v>13.75</v>
      </c>
      <c r="Y97" s="60" t="str">
        <f>IF('[2]M2 final'!I94="","",'[2]M2 final'!I94)</f>
        <v/>
      </c>
      <c r="Z97" s="56">
        <f t="shared" si="60"/>
        <v>13.75</v>
      </c>
      <c r="AA97" s="56" t="str">
        <f t="shared" si="61"/>
        <v/>
      </c>
      <c r="AB97" s="56">
        <f t="shared" si="62"/>
        <v>13.05</v>
      </c>
      <c r="AC97" s="61" t="str">
        <f t="shared" si="63"/>
        <v>V</v>
      </c>
      <c r="AD97" s="54">
        <f>'[2]M3  final'!E94</f>
        <v>15.25</v>
      </c>
      <c r="AE97" s="54" t="str">
        <f>IF('[2]M3  final'!F94="","",'[2]M3  final'!F94)</f>
        <v/>
      </c>
      <c r="AF97" s="56">
        <f t="shared" si="64"/>
        <v>15.25</v>
      </c>
      <c r="AG97" s="56" t="str">
        <f t="shared" si="65"/>
        <v/>
      </c>
      <c r="AH97" s="57">
        <f>'[2]M3  final'!H94</f>
        <v>14.5</v>
      </c>
      <c r="AI97" s="54" t="str">
        <f>IF('[2]M3  final'!I94="","",'[2]M3  final'!I94)</f>
        <v/>
      </c>
      <c r="AJ97" s="56">
        <f t="shared" si="66"/>
        <v>14.5</v>
      </c>
      <c r="AK97" s="56" t="str">
        <f t="shared" si="67"/>
        <v/>
      </c>
      <c r="AL97" s="56">
        <f t="shared" si="68"/>
        <v>14.875</v>
      </c>
      <c r="AM97" s="61" t="str">
        <f t="shared" si="69"/>
        <v>V</v>
      </c>
      <c r="AN97" s="54">
        <f>'[2]M4 final'!E94</f>
        <v>13.125</v>
      </c>
      <c r="AO97" s="54" t="str">
        <f>IF('[2]M4 final'!F94="","",'[2]M4 final'!F94)</f>
        <v/>
      </c>
      <c r="AP97" s="56">
        <f t="shared" si="70"/>
        <v>13.125</v>
      </c>
      <c r="AQ97" s="56" t="str">
        <f t="shared" si="71"/>
        <v/>
      </c>
      <c r="AR97" s="57">
        <f>'[2]M4 final'!H94</f>
        <v>16</v>
      </c>
      <c r="AS97" s="57" t="str">
        <f>IF('[2]M4 final'!I94="","",'[2]M4 final'!I94)</f>
        <v/>
      </c>
      <c r="AT97" s="56">
        <f t="shared" si="72"/>
        <v>16</v>
      </c>
      <c r="AU97" s="56" t="str">
        <f t="shared" si="73"/>
        <v/>
      </c>
      <c r="AV97" s="56">
        <f>'[2]M4 final'!K94</f>
        <v>14.39</v>
      </c>
      <c r="AW97" s="61" t="str">
        <f t="shared" si="74"/>
        <v>V</v>
      </c>
      <c r="AX97" s="54">
        <f>'[2]M5 FINAL'!D90</f>
        <v>12.8</v>
      </c>
      <c r="AY97" s="62" t="str">
        <f>IF('[2]M5 FINAL'!E90="","",'[2]M5 FINAL'!E90)</f>
        <v/>
      </c>
      <c r="AZ97" s="54">
        <f t="shared" si="75"/>
        <v>12.8</v>
      </c>
      <c r="BA97" s="56" t="str">
        <f t="shared" si="76"/>
        <v/>
      </c>
      <c r="BB97" s="57">
        <f>'[2]M5 FINAL'!G90</f>
        <v>13.5</v>
      </c>
      <c r="BC97" s="57" t="str">
        <f>IF('[2]M5 FINAL'!H90="","",'[2]M5 FINAL'!H90)</f>
        <v/>
      </c>
      <c r="BD97" s="54">
        <f t="shared" si="77"/>
        <v>13.5</v>
      </c>
      <c r="BE97" s="56" t="str">
        <f t="shared" si="78"/>
        <v/>
      </c>
      <c r="BF97" s="57">
        <f>'[2]M5 FINAL'!J90</f>
        <v>13</v>
      </c>
      <c r="BG97" s="57" t="str">
        <f>IF('[2]M5 FINAL'!K90="","",'[2]M5 FINAL'!K90)</f>
        <v/>
      </c>
      <c r="BH97" s="54">
        <f t="shared" si="79"/>
        <v>13</v>
      </c>
      <c r="BI97" s="56" t="str">
        <f t="shared" si="80"/>
        <v/>
      </c>
      <c r="BJ97" s="57">
        <f>'[2]M5 FINAL'!M90</f>
        <v>13.099</v>
      </c>
      <c r="BK97" s="59" t="str">
        <f t="shared" si="81"/>
        <v>V</v>
      </c>
      <c r="BL97" s="63">
        <f>'[2]M6 final'!D93</f>
        <v>13.25</v>
      </c>
      <c r="BM97" s="63" t="str">
        <f>IF('[2]M6 final'!E93="","",'[2]M6 final'!E93)</f>
        <v/>
      </c>
      <c r="BN97" s="56">
        <f t="shared" si="82"/>
        <v>13.25</v>
      </c>
      <c r="BO97" s="56" t="str">
        <f t="shared" si="83"/>
        <v/>
      </c>
      <c r="BP97" s="54">
        <f>'[2]M6 final'!G93</f>
        <v>14</v>
      </c>
      <c r="BQ97" s="54" t="str">
        <f>IF('[2]M6 final'!H93="","",'[2]M6 final'!H93)</f>
        <v/>
      </c>
      <c r="BR97" s="56">
        <f t="shared" si="84"/>
        <v>14</v>
      </c>
      <c r="BS97" s="56" t="str">
        <f t="shared" si="85"/>
        <v/>
      </c>
      <c r="BT97" s="57">
        <f>'[2]M6 final'!J93</f>
        <v>13.5</v>
      </c>
      <c r="BU97" s="57" t="str">
        <f>IF('[2]M6 final'!K93="","",'[2]M6 final'!K93)</f>
        <v/>
      </c>
      <c r="BV97" s="56">
        <f t="shared" si="86"/>
        <v>13.5</v>
      </c>
      <c r="BW97" s="56" t="str">
        <f t="shared" si="87"/>
        <v/>
      </c>
      <c r="BX97" s="56">
        <f>'[2]M6 final'!M93</f>
        <v>13.625</v>
      </c>
      <c r="BY97" s="59" t="str">
        <f t="shared" si="88"/>
        <v>V</v>
      </c>
      <c r="BZ97" s="57">
        <f>'[2]M7 final'!D94</f>
        <v>7.5</v>
      </c>
      <c r="CA97" s="57">
        <f>IF('[2]M7 final'!E94="","",'[2]M7 final'!E94)</f>
        <v>12</v>
      </c>
      <c r="CB97" s="56">
        <f t="shared" si="89"/>
        <v>12</v>
      </c>
      <c r="CC97" s="56" t="str">
        <f t="shared" si="90"/>
        <v/>
      </c>
      <c r="CD97" s="57">
        <f>'[2]M7 final'!G94</f>
        <v>13.5</v>
      </c>
      <c r="CE97" s="57" t="str">
        <f>IF('[2]M7 final'!H94="","",'[2]M7 final'!H94)</f>
        <v/>
      </c>
      <c r="CF97" s="56">
        <f t="shared" si="91"/>
        <v>13.5</v>
      </c>
      <c r="CG97" s="56" t="str">
        <f t="shared" si="92"/>
        <v/>
      </c>
      <c r="CH97" s="56">
        <f>'[2]M7 final'!J94</f>
        <v>12.66</v>
      </c>
      <c r="CI97" s="61" t="str">
        <f t="shared" si="93"/>
        <v>VAR</v>
      </c>
      <c r="CJ97" s="56">
        <f>'[2]M8 Final'!D93</f>
        <v>10</v>
      </c>
      <c r="CK97" s="56">
        <f>IF('[2]M8 Final'!E93="","",'[2]M8 Final'!E93)</f>
        <v>11</v>
      </c>
      <c r="CL97" s="56">
        <f t="shared" si="94"/>
        <v>11</v>
      </c>
      <c r="CM97" s="56" t="str">
        <f t="shared" si="95"/>
        <v/>
      </c>
      <c r="CN97" s="57">
        <f>'[2]M8 Final'!G93</f>
        <v>13.375</v>
      </c>
      <c r="CO97" s="56" t="str">
        <f>IF('[2]M8 Final'!H93="","",'[2]M8 Final'!H93)</f>
        <v/>
      </c>
      <c r="CP97" s="56">
        <f t="shared" si="96"/>
        <v>13.375</v>
      </c>
      <c r="CQ97" s="56" t="str">
        <f t="shared" si="97"/>
        <v/>
      </c>
      <c r="CR97" s="56">
        <f>'[2]M8 Final'!J93</f>
        <v>12.1875</v>
      </c>
      <c r="CS97" s="61" t="str">
        <f t="shared" si="98"/>
        <v>VAR</v>
      </c>
      <c r="CT97" s="64">
        <f t="shared" si="99"/>
        <v>13.2826875</v>
      </c>
      <c r="CU97" s="65" t="str">
        <f t="shared" si="100"/>
        <v>Admis(e)</v>
      </c>
      <c r="CV97" s="53" t="str">
        <f t="shared" si="101"/>
        <v xml:space="preserve">MANEKOUCHA    </v>
      </c>
      <c r="CW97" s="66"/>
    </row>
    <row r="98" spans="2:101">
      <c r="B98" s="52">
        <v>85</v>
      </c>
      <c r="D98" s="70" t="s">
        <v>216</v>
      </c>
      <c r="E98" s="77" t="s">
        <v>68</v>
      </c>
      <c r="F98" s="54">
        <f>'[2]M1 final'!E96</f>
        <v>8.9</v>
      </c>
      <c r="G98" s="55">
        <f>IF('[2]M1 final'!F96="","",'[2]M1 final'!F96)</f>
        <v>0</v>
      </c>
      <c r="H98" s="56">
        <f t="shared" si="52"/>
        <v>8.9</v>
      </c>
      <c r="I98" s="56" t="str">
        <f t="shared" si="53"/>
        <v/>
      </c>
      <c r="J98" s="57">
        <f>'[2]M1 final'!H96</f>
        <v>13</v>
      </c>
      <c r="K98" s="55" t="str">
        <f>IF('[2]M1 final'!I96="","",'[2]M1 final'!I96)</f>
        <v/>
      </c>
      <c r="L98" s="56">
        <f t="shared" si="54"/>
        <v>13</v>
      </c>
      <c r="M98" s="56" t="str">
        <f t="shared" si="55"/>
        <v/>
      </c>
      <c r="N98" s="57">
        <f>'[2]M1 final'!K96</f>
        <v>12</v>
      </c>
      <c r="O98" s="57" t="str">
        <f>IF('[2]M1 final'!L96="","",'[2]M1 final'!L96)</f>
        <v/>
      </c>
      <c r="P98" s="56">
        <f t="shared" si="56"/>
        <v>12</v>
      </c>
      <c r="Q98" s="56" t="str">
        <f t="shared" si="57"/>
        <v/>
      </c>
      <c r="R98" s="58">
        <f>'[2]M1 final'!N96</f>
        <v>11.2125</v>
      </c>
      <c r="S98" s="59" t="str">
        <f t="shared" si="102"/>
        <v>VPC</v>
      </c>
      <c r="T98" s="57">
        <f>'[2]M2 final'!E95</f>
        <v>14</v>
      </c>
      <c r="U98" s="60" t="str">
        <f>IF('[2]M2 final'!F95="","",'[2]M2 final'!F95)</f>
        <v/>
      </c>
      <c r="V98" s="56">
        <f t="shared" si="58"/>
        <v>14</v>
      </c>
      <c r="W98" s="56" t="str">
        <f t="shared" si="59"/>
        <v/>
      </c>
      <c r="X98" s="56">
        <f>'[2]M2 final'!H95</f>
        <v>11.25</v>
      </c>
      <c r="Y98" s="60" t="str">
        <f>IF('[2]M2 final'!I95="","",'[2]M2 final'!I95)</f>
        <v/>
      </c>
      <c r="Z98" s="56">
        <f t="shared" si="60"/>
        <v>11.25</v>
      </c>
      <c r="AA98" s="56" t="str">
        <f t="shared" si="61"/>
        <v/>
      </c>
      <c r="AB98" s="56">
        <f t="shared" si="62"/>
        <v>12.790000000000001</v>
      </c>
      <c r="AC98" s="61" t="str">
        <f t="shared" si="63"/>
        <v>V</v>
      </c>
      <c r="AD98" s="54">
        <f>'[2]M3  final'!E95</f>
        <v>11.25</v>
      </c>
      <c r="AE98" s="54" t="str">
        <f>IF('[2]M3  final'!F95="","",'[2]M3  final'!F95)</f>
        <v/>
      </c>
      <c r="AF98" s="56">
        <f t="shared" si="64"/>
        <v>11.25</v>
      </c>
      <c r="AG98" s="56" t="str">
        <f t="shared" si="65"/>
        <v/>
      </c>
      <c r="AH98" s="57">
        <f>'[2]M3  final'!H95</f>
        <v>15</v>
      </c>
      <c r="AI98" s="54" t="str">
        <f>IF('[2]M3  final'!I95="","",'[2]M3  final'!I95)</f>
        <v/>
      </c>
      <c r="AJ98" s="56">
        <f t="shared" si="66"/>
        <v>15</v>
      </c>
      <c r="AK98" s="56" t="str">
        <f t="shared" si="67"/>
        <v/>
      </c>
      <c r="AL98" s="56">
        <f t="shared" si="68"/>
        <v>13.125</v>
      </c>
      <c r="AM98" s="61" t="str">
        <f t="shared" si="69"/>
        <v>V</v>
      </c>
      <c r="AN98" s="54">
        <f>'[2]M4 final'!E95</f>
        <v>16.75</v>
      </c>
      <c r="AO98" s="54" t="str">
        <f>IF('[2]M4 final'!F95="","",'[2]M4 final'!F95)</f>
        <v/>
      </c>
      <c r="AP98" s="56">
        <f t="shared" si="70"/>
        <v>16.75</v>
      </c>
      <c r="AQ98" s="56" t="str">
        <f t="shared" si="71"/>
        <v/>
      </c>
      <c r="AR98" s="57">
        <f>'[2]M4 final'!H95</f>
        <v>10</v>
      </c>
      <c r="AS98" s="57" t="str">
        <f>IF('[2]M4 final'!I95="","",'[2]M4 final'!I95)</f>
        <v/>
      </c>
      <c r="AT98" s="56">
        <f t="shared" si="72"/>
        <v>10</v>
      </c>
      <c r="AU98" s="56" t="str">
        <f t="shared" si="73"/>
        <v/>
      </c>
      <c r="AV98" s="56">
        <f>'[2]M4 final'!K95</f>
        <v>13.780000000000001</v>
      </c>
      <c r="AW98" s="61" t="str">
        <f t="shared" si="74"/>
        <v>V</v>
      </c>
      <c r="AX98" s="54">
        <f>'[2]M5 FINAL'!D91</f>
        <v>12</v>
      </c>
      <c r="AY98" s="62" t="str">
        <f>IF('[2]M5 FINAL'!E91="","",'[2]M5 FINAL'!E91)</f>
        <v/>
      </c>
      <c r="AZ98" s="54">
        <f t="shared" si="75"/>
        <v>12</v>
      </c>
      <c r="BA98" s="56" t="str">
        <f t="shared" si="76"/>
        <v/>
      </c>
      <c r="BB98" s="57">
        <f>'[2]M5 FINAL'!G91</f>
        <v>13.5</v>
      </c>
      <c r="BC98" s="57" t="str">
        <f>IF('[2]M5 FINAL'!H91="","",'[2]M5 FINAL'!H91)</f>
        <v/>
      </c>
      <c r="BD98" s="54">
        <f t="shared" si="77"/>
        <v>13.5</v>
      </c>
      <c r="BE98" s="56" t="str">
        <f t="shared" si="78"/>
        <v/>
      </c>
      <c r="BF98" s="57">
        <f>'[2]M5 FINAL'!J91</f>
        <v>14.5</v>
      </c>
      <c r="BG98" s="57" t="str">
        <f>IF('[2]M5 FINAL'!K91="","",'[2]M5 FINAL'!K91)</f>
        <v/>
      </c>
      <c r="BH98" s="54">
        <f t="shared" si="79"/>
        <v>14.5</v>
      </c>
      <c r="BI98" s="56" t="str">
        <f t="shared" si="80"/>
        <v/>
      </c>
      <c r="BJ98" s="57">
        <f>'[2]M5 FINAL'!M91</f>
        <v>13.344999999999999</v>
      </c>
      <c r="BK98" s="59" t="str">
        <f t="shared" si="81"/>
        <v>V</v>
      </c>
      <c r="BL98" s="63">
        <f>'[2]M6 final'!D94</f>
        <v>13.75</v>
      </c>
      <c r="BM98" s="63" t="str">
        <f>IF('[2]M6 final'!E94="","",'[2]M6 final'!E94)</f>
        <v/>
      </c>
      <c r="BN98" s="56">
        <f t="shared" si="82"/>
        <v>13.75</v>
      </c>
      <c r="BO98" s="56" t="str">
        <f t="shared" si="83"/>
        <v/>
      </c>
      <c r="BP98" s="54">
        <f>'[2]M6 final'!G94</f>
        <v>13.5</v>
      </c>
      <c r="BQ98" s="54" t="str">
        <f>IF('[2]M6 final'!H94="","",'[2]M6 final'!H94)</f>
        <v/>
      </c>
      <c r="BR98" s="56">
        <f t="shared" si="84"/>
        <v>13.5</v>
      </c>
      <c r="BS98" s="56" t="str">
        <f t="shared" si="85"/>
        <v/>
      </c>
      <c r="BT98" s="57">
        <f>'[2]M6 final'!J94</f>
        <v>11.5</v>
      </c>
      <c r="BU98" s="57" t="str">
        <f>IF('[2]M6 final'!K94="","",'[2]M6 final'!K94)</f>
        <v/>
      </c>
      <c r="BV98" s="56">
        <f t="shared" si="86"/>
        <v>11.5</v>
      </c>
      <c r="BW98" s="56" t="str">
        <f t="shared" si="87"/>
        <v/>
      </c>
      <c r="BX98" s="56">
        <f>'[2]M6 final'!M94</f>
        <v>12.975</v>
      </c>
      <c r="BY98" s="59" t="str">
        <f t="shared" si="88"/>
        <v>V</v>
      </c>
      <c r="BZ98" s="57">
        <f>'[2]M7 final'!D95</f>
        <v>10.5</v>
      </c>
      <c r="CA98" s="57">
        <f>IF('[2]M7 final'!E95="","",'[2]M7 final'!E95)</f>
        <v>12</v>
      </c>
      <c r="CB98" s="56">
        <f t="shared" si="89"/>
        <v>12</v>
      </c>
      <c r="CC98" s="56" t="str">
        <f t="shared" si="90"/>
        <v/>
      </c>
      <c r="CD98" s="57">
        <f>'[2]M7 final'!G95</f>
        <v>10.5</v>
      </c>
      <c r="CE98" s="57">
        <f>IF('[2]M7 final'!H95="","",'[2]M7 final'!H95)</f>
        <v>12</v>
      </c>
      <c r="CF98" s="56">
        <f t="shared" si="91"/>
        <v>12</v>
      </c>
      <c r="CG98" s="56" t="str">
        <f t="shared" si="92"/>
        <v/>
      </c>
      <c r="CH98" s="56">
        <f>'[2]M7 final'!J95</f>
        <v>12</v>
      </c>
      <c r="CI98" s="61" t="str">
        <f t="shared" si="93"/>
        <v>VAR</v>
      </c>
      <c r="CJ98" s="56">
        <f>'[2]M8 Final'!D94</f>
        <v>17</v>
      </c>
      <c r="CK98" s="56" t="str">
        <f>IF('[2]M8 Final'!E94="","",'[2]M8 Final'!E94)</f>
        <v/>
      </c>
      <c r="CL98" s="56">
        <f t="shared" si="94"/>
        <v>17</v>
      </c>
      <c r="CM98" s="56" t="str">
        <f t="shared" si="95"/>
        <v/>
      </c>
      <c r="CN98" s="57">
        <f>'[2]M8 Final'!G94</f>
        <v>14.125</v>
      </c>
      <c r="CO98" s="56" t="str">
        <f>IF('[2]M8 Final'!H94="","",'[2]M8 Final'!H94)</f>
        <v/>
      </c>
      <c r="CP98" s="56">
        <f t="shared" si="96"/>
        <v>14.125</v>
      </c>
      <c r="CQ98" s="56" t="str">
        <f t="shared" si="97"/>
        <v/>
      </c>
      <c r="CR98" s="56">
        <f>'[2]M8 Final'!J94</f>
        <v>15.5625</v>
      </c>
      <c r="CS98" s="61" t="str">
        <f t="shared" si="98"/>
        <v>V</v>
      </c>
      <c r="CT98" s="64">
        <f t="shared" si="99"/>
        <v>13.098749999999999</v>
      </c>
      <c r="CU98" s="65" t="str">
        <f t="shared" si="100"/>
        <v>Admis(e)</v>
      </c>
      <c r="CV98" s="53" t="str">
        <f t="shared" si="101"/>
        <v xml:space="preserve">MASROUR             </v>
      </c>
      <c r="CW98" s="66"/>
    </row>
    <row r="99" spans="2:101">
      <c r="B99" s="52">
        <v>86</v>
      </c>
      <c r="D99" s="70" t="s">
        <v>217</v>
      </c>
      <c r="E99" s="77" t="s">
        <v>218</v>
      </c>
      <c r="F99" s="54">
        <f>'[2]M1 final'!E97</f>
        <v>9.4</v>
      </c>
      <c r="G99" s="55">
        <v>12</v>
      </c>
      <c r="H99" s="56">
        <f t="shared" si="52"/>
        <v>12</v>
      </c>
      <c r="I99" s="56" t="str">
        <f t="shared" si="53"/>
        <v/>
      </c>
      <c r="J99" s="57">
        <f>'[2]M1 final'!H97</f>
        <v>12</v>
      </c>
      <c r="K99" s="55" t="str">
        <f>IF('[2]M1 final'!I97="","",'[2]M1 final'!I97)</f>
        <v/>
      </c>
      <c r="L99" s="56">
        <f t="shared" si="54"/>
        <v>12</v>
      </c>
      <c r="M99" s="56" t="str">
        <f t="shared" si="55"/>
        <v/>
      </c>
      <c r="N99" s="57">
        <f>'[2]M1 final'!K97</f>
        <v>11</v>
      </c>
      <c r="O99" s="57">
        <v>12</v>
      </c>
      <c r="P99" s="56">
        <f t="shared" si="56"/>
        <v>12</v>
      </c>
      <c r="Q99" s="56" t="str">
        <f t="shared" si="57"/>
        <v/>
      </c>
      <c r="R99" s="58">
        <f>'[2]M1 final'!N97</f>
        <v>12</v>
      </c>
      <c r="S99" s="59" t="str">
        <f t="shared" si="102"/>
        <v>VAR</v>
      </c>
      <c r="T99" s="57">
        <f>'[2]M2 final'!E96</f>
        <v>14.25</v>
      </c>
      <c r="U99" s="60" t="str">
        <f>IF('[2]M2 final'!F96="","",'[2]M2 final'!F96)</f>
        <v/>
      </c>
      <c r="V99" s="56">
        <f t="shared" si="58"/>
        <v>14.25</v>
      </c>
      <c r="W99" s="56" t="str">
        <f t="shared" si="59"/>
        <v/>
      </c>
      <c r="X99" s="56">
        <f>'[2]M2 final'!H96</f>
        <v>8.5</v>
      </c>
      <c r="Y99" s="60">
        <f>IF('[2]M2 final'!I96="","",'[2]M2 final'!I96)</f>
        <v>10</v>
      </c>
      <c r="Z99" s="56">
        <f t="shared" si="60"/>
        <v>10</v>
      </c>
      <c r="AA99" s="56" t="str">
        <f t="shared" si="61"/>
        <v/>
      </c>
      <c r="AB99" s="56">
        <f t="shared" si="62"/>
        <v>12.38</v>
      </c>
      <c r="AC99" s="61" t="str">
        <f t="shared" si="63"/>
        <v>VAR</v>
      </c>
      <c r="AD99" s="54">
        <f>'[2]M3  final'!E96</f>
        <v>9.875</v>
      </c>
      <c r="AE99" s="54" t="str">
        <f>IF('[2]M3  final'!F96="","",'[2]M3  final'!F96)</f>
        <v/>
      </c>
      <c r="AF99" s="56">
        <f t="shared" si="64"/>
        <v>9.875</v>
      </c>
      <c r="AG99" s="56" t="str">
        <f t="shared" si="65"/>
        <v/>
      </c>
      <c r="AH99" s="57">
        <f>'[2]M3  final'!H96</f>
        <v>15.25</v>
      </c>
      <c r="AI99" s="54" t="str">
        <f>IF('[2]M3  final'!I96="","",'[2]M3  final'!I96)</f>
        <v/>
      </c>
      <c r="AJ99" s="56">
        <f t="shared" si="66"/>
        <v>15.25</v>
      </c>
      <c r="AK99" s="56" t="str">
        <f t="shared" si="67"/>
        <v/>
      </c>
      <c r="AL99" s="56">
        <f t="shared" si="68"/>
        <v>12.5625</v>
      </c>
      <c r="AM99" s="61" t="str">
        <f t="shared" si="69"/>
        <v>V</v>
      </c>
      <c r="AN99" s="54">
        <f>'[2]M4 final'!E96</f>
        <v>16.875</v>
      </c>
      <c r="AO99" s="54" t="str">
        <f>IF('[2]M4 final'!F96="","",'[2]M4 final'!F96)</f>
        <v/>
      </c>
      <c r="AP99" s="56">
        <f t="shared" si="70"/>
        <v>16.875</v>
      </c>
      <c r="AQ99" s="56" t="str">
        <f t="shared" si="71"/>
        <v/>
      </c>
      <c r="AR99" s="57">
        <f>'[2]M4 final'!H96</f>
        <v>11.5</v>
      </c>
      <c r="AS99" s="57" t="str">
        <f>IF('[2]M4 final'!I96="","",'[2]M4 final'!I96)</f>
        <v/>
      </c>
      <c r="AT99" s="56">
        <f t="shared" si="72"/>
        <v>11.5</v>
      </c>
      <c r="AU99" s="56" t="str">
        <f t="shared" si="73"/>
        <v/>
      </c>
      <c r="AV99" s="56">
        <f>'[2]M4 final'!K96</f>
        <v>14.510000000000002</v>
      </c>
      <c r="AW99" s="61" t="str">
        <f t="shared" si="74"/>
        <v>V</v>
      </c>
      <c r="AX99" s="54">
        <f>'[2]M5 FINAL'!D92</f>
        <v>7.6</v>
      </c>
      <c r="AY99" s="62">
        <f>IF('[2]M5 FINAL'!E92="","",'[2]M5 FINAL'!E92)</f>
        <v>12</v>
      </c>
      <c r="AZ99" s="54">
        <f t="shared" si="75"/>
        <v>12</v>
      </c>
      <c r="BA99" s="56" t="str">
        <f t="shared" si="76"/>
        <v/>
      </c>
      <c r="BB99" s="57">
        <f>'[2]M5 FINAL'!G92</f>
        <v>11</v>
      </c>
      <c r="BC99" s="57">
        <f>IF('[2]M5 FINAL'!H92="","",'[2]M5 FINAL'!H92)</f>
        <v>10</v>
      </c>
      <c r="BD99" s="54">
        <f t="shared" si="77"/>
        <v>11</v>
      </c>
      <c r="BE99" s="56" t="str">
        <f t="shared" si="78"/>
        <v/>
      </c>
      <c r="BF99" s="57">
        <f>'[2]M5 FINAL'!J92</f>
        <v>12</v>
      </c>
      <c r="BG99" s="57" t="str">
        <f>IF('[2]M5 FINAL'!K92="","",'[2]M5 FINAL'!K92)</f>
        <v/>
      </c>
      <c r="BH99" s="54">
        <f t="shared" si="79"/>
        <v>12</v>
      </c>
      <c r="BI99" s="56" t="str">
        <f t="shared" si="80"/>
        <v/>
      </c>
      <c r="BJ99" s="57">
        <f>'[2]M5 FINAL'!M92</f>
        <v>11.67</v>
      </c>
      <c r="BK99" s="59" t="str">
        <f t="shared" si="81"/>
        <v>VPC</v>
      </c>
      <c r="BL99" s="63">
        <f>'[2]M6 final'!D95</f>
        <v>11.25</v>
      </c>
      <c r="BM99" s="63" t="str">
        <f>IF('[2]M6 final'!E95="","",'[2]M6 final'!E95)</f>
        <v/>
      </c>
      <c r="BN99" s="56">
        <f t="shared" si="82"/>
        <v>11.25</v>
      </c>
      <c r="BO99" s="56" t="str">
        <f t="shared" si="83"/>
        <v/>
      </c>
      <c r="BP99" s="54">
        <f>'[2]M6 final'!G95</f>
        <v>13.25</v>
      </c>
      <c r="BQ99" s="54" t="str">
        <f>IF('[2]M6 final'!H95="","",'[2]M6 final'!H95)</f>
        <v/>
      </c>
      <c r="BR99" s="56">
        <f t="shared" si="84"/>
        <v>13.25</v>
      </c>
      <c r="BS99" s="56" t="str">
        <f t="shared" si="85"/>
        <v/>
      </c>
      <c r="BT99" s="57">
        <f>'[2]M6 final'!J95</f>
        <v>11.5</v>
      </c>
      <c r="BU99" s="57" t="str">
        <f>IF('[2]M6 final'!K95="","",'[2]M6 final'!K95)</f>
        <v/>
      </c>
      <c r="BV99" s="56">
        <f t="shared" si="86"/>
        <v>11.5</v>
      </c>
      <c r="BW99" s="56" t="str">
        <f t="shared" si="87"/>
        <v/>
      </c>
      <c r="BX99" s="56">
        <f>'[2]M6 final'!M95</f>
        <v>12.125</v>
      </c>
      <c r="BY99" s="59" t="str">
        <f t="shared" si="88"/>
        <v>V</v>
      </c>
      <c r="BZ99" s="57">
        <f>'[2]M7 final'!D96</f>
        <v>14.5</v>
      </c>
      <c r="CA99" s="57" t="str">
        <f>IF('[2]M7 final'!E96="","",'[2]M7 final'!E96)</f>
        <v/>
      </c>
      <c r="CB99" s="56">
        <f t="shared" si="89"/>
        <v>14.5</v>
      </c>
      <c r="CC99" s="56" t="str">
        <f t="shared" si="90"/>
        <v/>
      </c>
      <c r="CD99" s="57">
        <f>'[2]M7 final'!G96</f>
        <v>11.25</v>
      </c>
      <c r="CE99" s="57" t="str">
        <f>IF('[2]M7 final'!H96="","",'[2]M7 final'!H96)</f>
        <v/>
      </c>
      <c r="CF99" s="56">
        <f t="shared" si="91"/>
        <v>11.25</v>
      </c>
      <c r="CG99" s="56" t="str">
        <f t="shared" si="92"/>
        <v/>
      </c>
      <c r="CH99" s="56">
        <f>'[2]M7 final'!J96</f>
        <v>13.07</v>
      </c>
      <c r="CI99" s="61" t="str">
        <f t="shared" si="93"/>
        <v>V</v>
      </c>
      <c r="CJ99" s="56">
        <f>'[2]M8 Final'!D95</f>
        <v>14</v>
      </c>
      <c r="CK99" s="56" t="str">
        <f>IF('[2]M8 Final'!E95="","",'[2]M8 Final'!E95)</f>
        <v/>
      </c>
      <c r="CL99" s="56">
        <f t="shared" si="94"/>
        <v>14</v>
      </c>
      <c r="CM99" s="56" t="str">
        <f t="shared" si="95"/>
        <v/>
      </c>
      <c r="CN99" s="57">
        <f>'[2]M8 Final'!G95</f>
        <v>11.5</v>
      </c>
      <c r="CO99" s="56" t="str">
        <f>IF('[2]M8 Final'!H95="","",'[2]M8 Final'!H95)</f>
        <v/>
      </c>
      <c r="CP99" s="56">
        <f t="shared" si="96"/>
        <v>11.5</v>
      </c>
      <c r="CQ99" s="56" t="str">
        <f t="shared" si="97"/>
        <v/>
      </c>
      <c r="CR99" s="56">
        <f>'[2]M8 Final'!J95</f>
        <v>12.75</v>
      </c>
      <c r="CS99" s="61" t="str">
        <f t="shared" si="98"/>
        <v>V</v>
      </c>
      <c r="CT99" s="64">
        <f t="shared" si="99"/>
        <v>12.633437499999999</v>
      </c>
      <c r="CU99" s="65" t="str">
        <f t="shared" si="100"/>
        <v>Admis(e)</v>
      </c>
      <c r="CV99" s="53" t="str">
        <f t="shared" si="101"/>
        <v xml:space="preserve">MEDRAOUI           </v>
      </c>
      <c r="CW99" s="66"/>
    </row>
    <row r="100" spans="2:101" s="68" customFormat="1">
      <c r="B100" s="52">
        <v>87</v>
      </c>
      <c r="D100" s="72" t="s">
        <v>219</v>
      </c>
      <c r="E100" s="78" t="s">
        <v>220</v>
      </c>
      <c r="F100" s="54">
        <f>'[2]M1 final'!E98</f>
        <v>16.100000000000001</v>
      </c>
      <c r="G100" s="55" t="str">
        <f>IF('[2]M1 final'!F98="","",'[2]M1 final'!F98)</f>
        <v/>
      </c>
      <c r="H100" s="56">
        <f t="shared" si="52"/>
        <v>16.100000000000001</v>
      </c>
      <c r="I100" s="56" t="str">
        <f t="shared" si="53"/>
        <v/>
      </c>
      <c r="J100" s="57">
        <f>'[2]M1 final'!H98</f>
        <v>12.6</v>
      </c>
      <c r="K100" s="55" t="str">
        <f>IF('[2]M1 final'!I98="","",'[2]M1 final'!I98)</f>
        <v/>
      </c>
      <c r="L100" s="56">
        <f t="shared" si="54"/>
        <v>12.6</v>
      </c>
      <c r="M100" s="56" t="str">
        <f t="shared" si="55"/>
        <v/>
      </c>
      <c r="N100" s="57">
        <f>'[2]M1 final'!K98</f>
        <v>10.25</v>
      </c>
      <c r="O100" s="57" t="str">
        <f>IF('[2]M1 final'!L98="","",'[2]M1 final'!L98)</f>
        <v/>
      </c>
      <c r="P100" s="56">
        <f t="shared" si="56"/>
        <v>10.25</v>
      </c>
      <c r="Q100" s="56" t="str">
        <f t="shared" si="57"/>
        <v/>
      </c>
      <c r="R100" s="58">
        <f>'[2]M1 final'!N98</f>
        <v>13.324999999999999</v>
      </c>
      <c r="S100" s="59" t="str">
        <f t="shared" si="102"/>
        <v>V</v>
      </c>
      <c r="T100" s="57">
        <f>'[2]M2 final'!E97</f>
        <v>12</v>
      </c>
      <c r="U100" s="60" t="str">
        <f>IF('[2]M2 final'!F97="","",'[2]M2 final'!F97)</f>
        <v/>
      </c>
      <c r="V100" s="56">
        <f t="shared" si="58"/>
        <v>12</v>
      </c>
      <c r="W100" s="56" t="str">
        <f t="shared" si="59"/>
        <v/>
      </c>
      <c r="X100" s="56">
        <f>'[2]M2 final'!H97</f>
        <v>3</v>
      </c>
      <c r="Y100" s="60">
        <f>IF('[2]M2 final'!I97="","",'[2]M2 final'!I97)</f>
        <v>12</v>
      </c>
      <c r="Z100" s="56">
        <f t="shared" si="60"/>
        <v>12</v>
      </c>
      <c r="AA100" s="56" t="str">
        <f t="shared" si="61"/>
        <v/>
      </c>
      <c r="AB100" s="56">
        <f t="shared" si="62"/>
        <v>12</v>
      </c>
      <c r="AC100" s="61" t="str">
        <f t="shared" si="63"/>
        <v>VAR</v>
      </c>
      <c r="AD100" s="54">
        <f>'[2]M3  final'!E97</f>
        <v>12</v>
      </c>
      <c r="AE100" s="54" t="str">
        <f>IF('[2]M3  final'!F97="","",'[2]M3  final'!F97)</f>
        <v/>
      </c>
      <c r="AF100" s="56">
        <f t="shared" si="64"/>
        <v>12</v>
      </c>
      <c r="AG100" s="56" t="str">
        <f t="shared" si="65"/>
        <v/>
      </c>
      <c r="AH100" s="57">
        <f>'[2]M3  final'!H97</f>
        <v>12</v>
      </c>
      <c r="AI100" s="54" t="str">
        <f>IF('[2]M3  final'!I97="","",'[2]M3  final'!I97)</f>
        <v/>
      </c>
      <c r="AJ100" s="56">
        <f t="shared" si="66"/>
        <v>12</v>
      </c>
      <c r="AK100" s="56" t="str">
        <f t="shared" si="67"/>
        <v/>
      </c>
      <c r="AL100" s="56">
        <f t="shared" si="68"/>
        <v>12</v>
      </c>
      <c r="AM100" s="61" t="str">
        <f t="shared" si="69"/>
        <v>V</v>
      </c>
      <c r="AN100" s="54">
        <f>'[2]M4 final'!E97</f>
        <v>10.75</v>
      </c>
      <c r="AO100" s="54">
        <f>IF('[2]M4 final'!F97="","",'[2]M4 final'!F97)</f>
        <v>12</v>
      </c>
      <c r="AP100" s="56">
        <f t="shared" si="70"/>
        <v>12</v>
      </c>
      <c r="AQ100" s="56" t="str">
        <f t="shared" si="71"/>
        <v/>
      </c>
      <c r="AR100" s="57">
        <f>'[2]M4 final'!H97</f>
        <v>7.5</v>
      </c>
      <c r="AS100" s="57">
        <f>IF('[2]M4 final'!I97="","",'[2]M4 final'!I97)</f>
        <v>6</v>
      </c>
      <c r="AT100" s="56">
        <f t="shared" si="72"/>
        <v>7.5</v>
      </c>
      <c r="AU100" s="56" t="str">
        <f t="shared" si="73"/>
        <v/>
      </c>
      <c r="AV100" s="56">
        <f>'[2]M4 final'!K97</f>
        <v>10.02</v>
      </c>
      <c r="AW100" s="61" t="str">
        <f t="shared" si="74"/>
        <v>VPC</v>
      </c>
      <c r="AX100" s="54">
        <f>'[2]M5 FINAL'!D93</f>
        <v>12.6</v>
      </c>
      <c r="AY100" s="62" t="str">
        <f>IF('[2]M5 FINAL'!E93="","",'[2]M5 FINAL'!E93)</f>
        <v/>
      </c>
      <c r="AZ100" s="54">
        <f t="shared" si="75"/>
        <v>12.6</v>
      </c>
      <c r="BA100" s="56" t="str">
        <f t="shared" si="76"/>
        <v/>
      </c>
      <c r="BB100" s="57">
        <f>'[2]M5 FINAL'!G93</f>
        <v>13</v>
      </c>
      <c r="BC100" s="57" t="str">
        <f>IF('[2]M5 FINAL'!H93="","",'[2]M5 FINAL'!H93)</f>
        <v/>
      </c>
      <c r="BD100" s="54">
        <f t="shared" si="77"/>
        <v>13</v>
      </c>
      <c r="BE100" s="56" t="str">
        <f t="shared" si="78"/>
        <v/>
      </c>
      <c r="BF100" s="57">
        <f>'[2]M5 FINAL'!J93</f>
        <v>12</v>
      </c>
      <c r="BG100" s="57" t="str">
        <f>IF('[2]M5 FINAL'!K93="","",'[2]M5 FINAL'!K93)</f>
        <v/>
      </c>
      <c r="BH100" s="54">
        <f t="shared" si="79"/>
        <v>12</v>
      </c>
      <c r="BI100" s="56" t="str">
        <f t="shared" si="80"/>
        <v/>
      </c>
      <c r="BJ100" s="57">
        <f>'[2]M5 FINAL'!M93</f>
        <v>12.528</v>
      </c>
      <c r="BK100" s="59" t="str">
        <f t="shared" si="81"/>
        <v>V</v>
      </c>
      <c r="BL100" s="63">
        <f>'[2]M6 final'!D96</f>
        <v>13.25</v>
      </c>
      <c r="BM100" s="63" t="str">
        <f>IF('[2]M6 final'!E96="","",'[2]M6 final'!E96)</f>
        <v/>
      </c>
      <c r="BN100" s="56">
        <f t="shared" si="82"/>
        <v>13.25</v>
      </c>
      <c r="BO100" s="56" t="str">
        <f t="shared" si="83"/>
        <v/>
      </c>
      <c r="BP100" s="54">
        <f>'[2]M6 final'!G96</f>
        <v>8.5</v>
      </c>
      <c r="BQ100" s="54">
        <f>IF('[2]M6 final'!H96="","",'[2]M6 final'!H96)</f>
        <v>12</v>
      </c>
      <c r="BR100" s="56">
        <f t="shared" si="84"/>
        <v>12</v>
      </c>
      <c r="BS100" s="56" t="str">
        <f t="shared" si="85"/>
        <v/>
      </c>
      <c r="BT100" s="57">
        <f>'[2]M6 final'!J96</f>
        <v>6</v>
      </c>
      <c r="BU100" s="57">
        <f>IF('[2]M6 final'!K96="","",'[2]M6 final'!K96)</f>
        <v>11.5</v>
      </c>
      <c r="BV100" s="56">
        <f t="shared" si="86"/>
        <v>11.5</v>
      </c>
      <c r="BW100" s="56" t="str">
        <f t="shared" si="87"/>
        <v/>
      </c>
      <c r="BX100" s="56">
        <f>'[2]M6 final'!M96</f>
        <v>12.225</v>
      </c>
      <c r="BY100" s="59" t="str">
        <f t="shared" si="88"/>
        <v>VAR</v>
      </c>
      <c r="BZ100" s="57">
        <f>'[2]M7 final'!D97</f>
        <v>12</v>
      </c>
      <c r="CA100" s="57" t="str">
        <f>IF('[2]M7 final'!E97="","",'[2]M7 final'!E97)</f>
        <v/>
      </c>
      <c r="CB100" s="56">
        <f t="shared" si="89"/>
        <v>12</v>
      </c>
      <c r="CC100" s="56" t="str">
        <f t="shared" si="90"/>
        <v/>
      </c>
      <c r="CD100" s="57">
        <f>'[2]M7 final'!G97</f>
        <v>12</v>
      </c>
      <c r="CE100" s="57" t="str">
        <f>IF('[2]M7 final'!H97="","",'[2]M7 final'!H97)</f>
        <v/>
      </c>
      <c r="CF100" s="56">
        <f t="shared" si="91"/>
        <v>12</v>
      </c>
      <c r="CG100" s="56" t="str">
        <f t="shared" si="92"/>
        <v/>
      </c>
      <c r="CH100" s="56">
        <f>'[2]M7 final'!J97</f>
        <v>12</v>
      </c>
      <c r="CI100" s="61" t="str">
        <f t="shared" si="93"/>
        <v>V</v>
      </c>
      <c r="CJ100" s="56">
        <f>'[2]M8 Final'!D96</f>
        <v>2</v>
      </c>
      <c r="CK100" s="56">
        <f>IF('[2]M8 Final'!E96="","",'[2]M8 Final'!E96)</f>
        <v>12</v>
      </c>
      <c r="CL100" s="56">
        <f t="shared" si="94"/>
        <v>12</v>
      </c>
      <c r="CM100" s="56" t="str">
        <f t="shared" si="95"/>
        <v/>
      </c>
      <c r="CN100" s="57">
        <f>'[2]M8 Final'!G96</f>
        <v>12</v>
      </c>
      <c r="CO100" s="56" t="str">
        <f>IF('[2]M8 Final'!H96="","",'[2]M8 Final'!H96)</f>
        <v/>
      </c>
      <c r="CP100" s="56">
        <f t="shared" si="96"/>
        <v>12</v>
      </c>
      <c r="CQ100" s="56" t="str">
        <f t="shared" si="97"/>
        <v/>
      </c>
      <c r="CR100" s="56">
        <f>'[2]M8 Final'!J96</f>
        <v>12</v>
      </c>
      <c r="CS100" s="61" t="str">
        <f t="shared" si="98"/>
        <v>VAR</v>
      </c>
      <c r="CT100" s="64">
        <f t="shared" si="99"/>
        <v>12.01225</v>
      </c>
      <c r="CU100" s="65" t="str">
        <f t="shared" si="100"/>
        <v>Admis(e)</v>
      </c>
      <c r="CV100" s="53" t="str">
        <f t="shared" si="101"/>
        <v>MHANI</v>
      </c>
      <c r="CW100" s="66"/>
    </row>
    <row r="101" spans="2:101" s="68" customFormat="1">
      <c r="B101" s="52">
        <v>88</v>
      </c>
      <c r="D101" s="70" t="s">
        <v>221</v>
      </c>
      <c r="E101" s="77" t="s">
        <v>222</v>
      </c>
      <c r="F101" s="54">
        <f>'[2]M1 final'!E99</f>
        <v>11</v>
      </c>
      <c r="G101" s="55">
        <f>IF('[2]M1 final'!F99="","",'[2]M1 final'!F99)</f>
        <v>3.5</v>
      </c>
      <c r="H101" s="56">
        <f t="shared" si="52"/>
        <v>11</v>
      </c>
      <c r="I101" s="56" t="str">
        <f t="shared" si="53"/>
        <v/>
      </c>
      <c r="J101" s="57">
        <f>'[2]M1 final'!H99</f>
        <v>12</v>
      </c>
      <c r="K101" s="55" t="str">
        <f>IF('[2]M1 final'!I99="","",'[2]M1 final'!I99)</f>
        <v/>
      </c>
      <c r="L101" s="56">
        <f t="shared" si="54"/>
        <v>12</v>
      </c>
      <c r="M101" s="56" t="str">
        <f t="shared" si="55"/>
        <v/>
      </c>
      <c r="N101" s="57">
        <f>'[2]M1 final'!K99</f>
        <v>9.75</v>
      </c>
      <c r="O101" s="57">
        <f>IF('[2]M1 final'!L99="","",'[2]M1 final'!L99)</f>
        <v>12</v>
      </c>
      <c r="P101" s="56">
        <f t="shared" si="56"/>
        <v>12</v>
      </c>
      <c r="Q101" s="56" t="str">
        <f t="shared" si="57"/>
        <v/>
      </c>
      <c r="R101" s="58">
        <f>'[2]M1 final'!N99</f>
        <v>11.625</v>
      </c>
      <c r="S101" s="59" t="str">
        <f t="shared" si="102"/>
        <v>VPC</v>
      </c>
      <c r="T101" s="57">
        <f>'[2]M2 final'!E98</f>
        <v>10.75</v>
      </c>
      <c r="U101" s="60">
        <v>12</v>
      </c>
      <c r="V101" s="56">
        <f t="shared" si="58"/>
        <v>12</v>
      </c>
      <c r="W101" s="56" t="str">
        <f t="shared" si="59"/>
        <v/>
      </c>
      <c r="X101" s="56">
        <f>'[2]M2 final'!H98</f>
        <v>6.75</v>
      </c>
      <c r="Y101" s="60">
        <f>IF('[2]M2 final'!I98="","",'[2]M2 final'!I98)</f>
        <v>9.5</v>
      </c>
      <c r="Z101" s="56">
        <f t="shared" si="60"/>
        <v>9.5</v>
      </c>
      <c r="AA101" s="56" t="str">
        <f t="shared" si="61"/>
        <v/>
      </c>
      <c r="AB101" s="56">
        <f t="shared" si="62"/>
        <v>10.9</v>
      </c>
      <c r="AC101" s="61" t="str">
        <f t="shared" si="63"/>
        <v>VPC</v>
      </c>
      <c r="AD101" s="54">
        <f>'[2]M3  final'!E98</f>
        <v>6.375</v>
      </c>
      <c r="AE101" s="54">
        <f>IF('[2]M3  final'!F98="","",'[2]M3  final'!F98)</f>
        <v>6.75</v>
      </c>
      <c r="AF101" s="56">
        <f t="shared" si="64"/>
        <v>6.75</v>
      </c>
      <c r="AG101" s="56" t="str">
        <f t="shared" si="65"/>
        <v/>
      </c>
      <c r="AH101" s="57">
        <f>'[2]M3  final'!H98</f>
        <v>11.5</v>
      </c>
      <c r="AI101" s="54">
        <f>IF('[2]M3  final'!I98="","",'[2]M3  final'!I98)</f>
        <v>12</v>
      </c>
      <c r="AJ101" s="56">
        <f t="shared" si="66"/>
        <v>12</v>
      </c>
      <c r="AK101" s="56" t="str">
        <f t="shared" si="67"/>
        <v/>
      </c>
      <c r="AL101" s="56">
        <f t="shared" si="68"/>
        <v>9.375</v>
      </c>
      <c r="AM101" s="61" t="str">
        <f t="shared" si="69"/>
        <v>VPC</v>
      </c>
      <c r="AN101" s="54">
        <f>'[2]M4 final'!E98</f>
        <v>13.875</v>
      </c>
      <c r="AO101" s="54" t="str">
        <f>IF('[2]M4 final'!F98="","",'[2]M4 final'!F98)</f>
        <v/>
      </c>
      <c r="AP101" s="56">
        <f t="shared" si="70"/>
        <v>13.875</v>
      </c>
      <c r="AQ101" s="56" t="str">
        <f t="shared" si="71"/>
        <v/>
      </c>
      <c r="AR101" s="57">
        <f>'[2]M4 final'!H98</f>
        <v>16.5</v>
      </c>
      <c r="AS101" s="57" t="str">
        <f>IF('[2]M4 final'!I98="","",'[2]M4 final'!I98)</f>
        <v/>
      </c>
      <c r="AT101" s="56">
        <f t="shared" si="72"/>
        <v>16.5</v>
      </c>
      <c r="AU101" s="56" t="str">
        <f t="shared" si="73"/>
        <v/>
      </c>
      <c r="AV101" s="56">
        <f>'[2]M4 final'!K98</f>
        <v>15.030000000000001</v>
      </c>
      <c r="AW101" s="61" t="str">
        <f t="shared" si="74"/>
        <v>V</v>
      </c>
      <c r="AX101" s="54">
        <f>'[2]M5 FINAL'!D94</f>
        <v>7</v>
      </c>
      <c r="AY101" s="62">
        <f>IF('[2]M5 FINAL'!E94="","",'[2]M5 FINAL'!E94)</f>
        <v>12</v>
      </c>
      <c r="AZ101" s="54">
        <f t="shared" si="75"/>
        <v>12</v>
      </c>
      <c r="BA101" s="56" t="str">
        <f t="shared" si="76"/>
        <v/>
      </c>
      <c r="BB101" s="57">
        <f>'[2]M5 FINAL'!G94</f>
        <v>11</v>
      </c>
      <c r="BC101" s="57">
        <f>IF('[2]M5 FINAL'!H94="","",'[2]M5 FINAL'!H94)</f>
        <v>12</v>
      </c>
      <c r="BD101" s="54">
        <f t="shared" si="77"/>
        <v>12</v>
      </c>
      <c r="BE101" s="56" t="str">
        <f t="shared" si="78"/>
        <v/>
      </c>
      <c r="BF101" s="57">
        <f>'[2]M5 FINAL'!J94</f>
        <v>11</v>
      </c>
      <c r="BG101" s="57">
        <f>IF('[2]M5 FINAL'!K94="","",'[2]M5 FINAL'!K94)</f>
        <v>12</v>
      </c>
      <c r="BH101" s="54">
        <f t="shared" si="79"/>
        <v>12</v>
      </c>
      <c r="BI101" s="56" t="str">
        <f t="shared" si="80"/>
        <v/>
      </c>
      <c r="BJ101" s="57">
        <f>'[2]M5 FINAL'!M94</f>
        <v>12</v>
      </c>
      <c r="BK101" s="59" t="str">
        <f t="shared" si="81"/>
        <v>VAR</v>
      </c>
      <c r="BL101" s="63">
        <f>'[2]M6 final'!D97</f>
        <v>12</v>
      </c>
      <c r="BM101" s="63" t="str">
        <f>IF('[2]M6 final'!E97="","",'[2]M6 final'!E97)</f>
        <v/>
      </c>
      <c r="BN101" s="56">
        <f t="shared" si="82"/>
        <v>12</v>
      </c>
      <c r="BO101" s="56" t="str">
        <f t="shared" si="83"/>
        <v/>
      </c>
      <c r="BP101" s="54">
        <f>'[2]M6 final'!G97</f>
        <v>11.5</v>
      </c>
      <c r="BQ101" s="54">
        <f>IF('[2]M6 final'!H97="","",'[2]M6 final'!H97)</f>
        <v>10</v>
      </c>
      <c r="BR101" s="56">
        <f t="shared" si="84"/>
        <v>11.5</v>
      </c>
      <c r="BS101" s="56" t="str">
        <f t="shared" si="85"/>
        <v/>
      </c>
      <c r="BT101" s="57">
        <f>'[2]M6 final'!J97</f>
        <v>11</v>
      </c>
      <c r="BU101" s="57">
        <f>IF('[2]M6 final'!K97="","",'[2]M6 final'!K97)</f>
        <v>12</v>
      </c>
      <c r="BV101" s="56">
        <f t="shared" si="86"/>
        <v>12</v>
      </c>
      <c r="BW101" s="56" t="str">
        <f t="shared" si="87"/>
        <v/>
      </c>
      <c r="BX101" s="56">
        <f>'[2]M6 final'!M97</f>
        <v>11.799999999999999</v>
      </c>
      <c r="BY101" s="59" t="str">
        <f t="shared" si="88"/>
        <v>VPC</v>
      </c>
      <c r="BZ101" s="57">
        <f>'[2]M7 final'!D98</f>
        <v>11</v>
      </c>
      <c r="CA101" s="57">
        <f>IF('[2]M7 final'!E98="","",'[2]M7 final'!E98)</f>
        <v>12</v>
      </c>
      <c r="CB101" s="56">
        <f t="shared" si="89"/>
        <v>12</v>
      </c>
      <c r="CC101" s="56" t="str">
        <f t="shared" si="90"/>
        <v/>
      </c>
      <c r="CD101" s="57">
        <f>'[2]M7 final'!G98</f>
        <v>10.5</v>
      </c>
      <c r="CE101" s="57">
        <f>IF('[2]M7 final'!H98="","",'[2]M7 final'!H98)</f>
        <v>12</v>
      </c>
      <c r="CF101" s="56">
        <f t="shared" si="91"/>
        <v>12</v>
      </c>
      <c r="CG101" s="56" t="str">
        <f t="shared" si="92"/>
        <v/>
      </c>
      <c r="CH101" s="56">
        <f>'[2]M7 final'!J98</f>
        <v>12</v>
      </c>
      <c r="CI101" s="61" t="str">
        <f t="shared" si="93"/>
        <v>VAR</v>
      </c>
      <c r="CJ101" s="56">
        <f>'[2]M8 Final'!D97</f>
        <v>17.25</v>
      </c>
      <c r="CK101" s="56" t="str">
        <f>IF('[2]M8 Final'!E97="","",'[2]M8 Final'!E97)</f>
        <v/>
      </c>
      <c r="CL101" s="56">
        <f t="shared" si="94"/>
        <v>17.25</v>
      </c>
      <c r="CM101" s="56" t="str">
        <f t="shared" si="95"/>
        <v/>
      </c>
      <c r="CN101" s="57">
        <f>'[2]M8 Final'!G97</f>
        <v>13.5</v>
      </c>
      <c r="CO101" s="56" t="str">
        <f>IF('[2]M8 Final'!H97="","",'[2]M8 Final'!H97)</f>
        <v/>
      </c>
      <c r="CP101" s="56">
        <f t="shared" si="96"/>
        <v>13.5</v>
      </c>
      <c r="CQ101" s="56" t="str">
        <f t="shared" si="97"/>
        <v/>
      </c>
      <c r="CR101" s="56">
        <f>'[2]M8 Final'!J97</f>
        <v>15.375</v>
      </c>
      <c r="CS101" s="61" t="str">
        <f t="shared" si="98"/>
        <v>V</v>
      </c>
      <c r="CT101" s="64">
        <f t="shared" si="99"/>
        <v>12.263125</v>
      </c>
      <c r="CU101" s="65" t="str">
        <f t="shared" si="100"/>
        <v>Admis(e)</v>
      </c>
      <c r="CV101" s="53" t="str">
        <f t="shared" si="101"/>
        <v xml:space="preserve">MOUSTAKIM           </v>
      </c>
      <c r="CW101" s="66"/>
    </row>
    <row r="102" spans="2:101" s="68" customFormat="1">
      <c r="B102" s="52">
        <v>89</v>
      </c>
      <c r="D102" s="70" t="s">
        <v>223</v>
      </c>
      <c r="E102" s="77" t="s">
        <v>224</v>
      </c>
      <c r="F102" s="54">
        <f>'[2]M1 final'!E100</f>
        <v>12.8</v>
      </c>
      <c r="G102" s="55" t="str">
        <f>IF('[2]M1 final'!F100="","",'[2]M1 final'!F100)</f>
        <v/>
      </c>
      <c r="H102" s="56">
        <f t="shared" si="52"/>
        <v>12.8</v>
      </c>
      <c r="I102" s="56" t="str">
        <f t="shared" si="53"/>
        <v/>
      </c>
      <c r="J102" s="57">
        <f>'[2]M1 final'!H100</f>
        <v>14</v>
      </c>
      <c r="K102" s="55" t="str">
        <f>IF('[2]M1 final'!I100="","",'[2]M1 final'!I100)</f>
        <v/>
      </c>
      <c r="L102" s="56">
        <f t="shared" si="54"/>
        <v>14</v>
      </c>
      <c r="M102" s="56" t="str">
        <f t="shared" si="55"/>
        <v/>
      </c>
      <c r="N102" s="57">
        <f>'[2]M1 final'!K100</f>
        <v>15.75</v>
      </c>
      <c r="O102" s="57" t="str">
        <f>IF('[2]M1 final'!L100="","",'[2]M1 final'!L100)</f>
        <v/>
      </c>
      <c r="P102" s="56">
        <f t="shared" si="56"/>
        <v>15.75</v>
      </c>
      <c r="Q102" s="56" t="str">
        <f t="shared" si="57"/>
        <v/>
      </c>
      <c r="R102" s="58">
        <f>'[2]M1 final'!N100</f>
        <v>13.987500000000001</v>
      </c>
      <c r="S102" s="59" t="str">
        <f t="shared" si="102"/>
        <v>V</v>
      </c>
      <c r="T102" s="57">
        <f>'[2]M2 final'!E99</f>
        <v>14.25</v>
      </c>
      <c r="U102" s="60" t="str">
        <f>IF('[2]M2 final'!F99="","",'[2]M2 final'!F99)</f>
        <v/>
      </c>
      <c r="V102" s="56">
        <f t="shared" si="58"/>
        <v>14.25</v>
      </c>
      <c r="W102" s="56" t="str">
        <f t="shared" si="59"/>
        <v/>
      </c>
      <c r="X102" s="56">
        <f>'[2]M2 final'!H99</f>
        <v>13</v>
      </c>
      <c r="Y102" s="60" t="str">
        <f>IF('[2]M2 final'!I99="","",'[2]M2 final'!I99)</f>
        <v/>
      </c>
      <c r="Z102" s="56">
        <f t="shared" si="60"/>
        <v>13</v>
      </c>
      <c r="AA102" s="56" t="str">
        <f t="shared" si="61"/>
        <v/>
      </c>
      <c r="AB102" s="56">
        <f t="shared" si="62"/>
        <v>13.7</v>
      </c>
      <c r="AC102" s="61" t="str">
        <f t="shared" si="63"/>
        <v>V</v>
      </c>
      <c r="AD102" s="54">
        <f>'[2]M3  final'!E99</f>
        <v>17</v>
      </c>
      <c r="AE102" s="54" t="str">
        <f>IF('[2]M3  final'!F99="","",'[2]M3  final'!F99)</f>
        <v/>
      </c>
      <c r="AF102" s="56">
        <f t="shared" si="64"/>
        <v>17</v>
      </c>
      <c r="AG102" s="56" t="str">
        <f t="shared" si="65"/>
        <v/>
      </c>
      <c r="AH102" s="57">
        <f>'[2]M3  final'!H99</f>
        <v>17.5</v>
      </c>
      <c r="AI102" s="54" t="str">
        <f>IF('[2]M3  final'!I99="","",'[2]M3  final'!I99)</f>
        <v/>
      </c>
      <c r="AJ102" s="56">
        <f t="shared" si="66"/>
        <v>17.5</v>
      </c>
      <c r="AK102" s="56" t="str">
        <f t="shared" si="67"/>
        <v/>
      </c>
      <c r="AL102" s="56">
        <f t="shared" si="68"/>
        <v>17.25</v>
      </c>
      <c r="AM102" s="61" t="str">
        <f t="shared" si="69"/>
        <v>V</v>
      </c>
      <c r="AN102" s="54">
        <f>'[2]M4 final'!E99</f>
        <v>11.5</v>
      </c>
      <c r="AO102" s="54">
        <f>IF('[2]M4 final'!F99="","",'[2]M4 final'!F99)</f>
        <v>0</v>
      </c>
      <c r="AP102" s="56">
        <f t="shared" si="70"/>
        <v>11.5</v>
      </c>
      <c r="AQ102" s="56" t="str">
        <f t="shared" si="71"/>
        <v/>
      </c>
      <c r="AR102" s="57">
        <f>'[2]M4 final'!H99</f>
        <v>11</v>
      </c>
      <c r="AS102" s="57">
        <f>IF('[2]M4 final'!I99="","",'[2]M4 final'!I99)</f>
        <v>0</v>
      </c>
      <c r="AT102" s="56">
        <f t="shared" si="72"/>
        <v>11</v>
      </c>
      <c r="AU102" s="56" t="str">
        <f t="shared" si="73"/>
        <v/>
      </c>
      <c r="AV102" s="56">
        <f>'[2]M4 final'!K99</f>
        <v>11.280000000000001</v>
      </c>
      <c r="AW102" s="61" t="str">
        <f t="shared" si="74"/>
        <v>VPC</v>
      </c>
      <c r="AX102" s="54">
        <f>'[2]M5 FINAL'!D95</f>
        <v>12.100000000000001</v>
      </c>
      <c r="AY102" s="62" t="str">
        <f>IF('[2]M5 FINAL'!E95="","",'[2]M5 FINAL'!E95)</f>
        <v/>
      </c>
      <c r="AZ102" s="54">
        <f t="shared" si="75"/>
        <v>12.100000000000001</v>
      </c>
      <c r="BA102" s="56" t="str">
        <f t="shared" si="76"/>
        <v/>
      </c>
      <c r="BB102" s="57">
        <f>'[2]M5 FINAL'!G95</f>
        <v>15</v>
      </c>
      <c r="BC102" s="57" t="str">
        <f>IF('[2]M5 FINAL'!H95="","",'[2]M5 FINAL'!H95)</f>
        <v/>
      </c>
      <c r="BD102" s="54">
        <f t="shared" si="77"/>
        <v>15</v>
      </c>
      <c r="BE102" s="56" t="str">
        <f t="shared" si="78"/>
        <v/>
      </c>
      <c r="BF102" s="57">
        <f>'[2]M5 FINAL'!J95</f>
        <v>17</v>
      </c>
      <c r="BG102" s="57" t="str">
        <f>IF('[2]M5 FINAL'!K95="","",'[2]M5 FINAL'!K95)</f>
        <v/>
      </c>
      <c r="BH102" s="54">
        <f t="shared" si="79"/>
        <v>17</v>
      </c>
      <c r="BI102" s="56" t="str">
        <f t="shared" si="80"/>
        <v/>
      </c>
      <c r="BJ102" s="57">
        <f>'[2]M5 FINAL'!M95</f>
        <v>14.723000000000003</v>
      </c>
      <c r="BK102" s="59" t="str">
        <f t="shared" si="81"/>
        <v>V</v>
      </c>
      <c r="BL102" s="63">
        <f>'[2]M6 final'!D98</f>
        <v>14.5</v>
      </c>
      <c r="BM102" s="63" t="str">
        <f>IF('[2]M6 final'!E98="","",'[2]M6 final'!E98)</f>
        <v/>
      </c>
      <c r="BN102" s="56">
        <f t="shared" si="82"/>
        <v>14.5</v>
      </c>
      <c r="BO102" s="56" t="str">
        <f t="shared" si="83"/>
        <v/>
      </c>
      <c r="BP102" s="54">
        <f>'[2]M6 final'!G98</f>
        <v>14</v>
      </c>
      <c r="BQ102" s="54" t="str">
        <f>IF('[2]M6 final'!H98="","",'[2]M6 final'!H98)</f>
        <v/>
      </c>
      <c r="BR102" s="56">
        <f t="shared" si="84"/>
        <v>14</v>
      </c>
      <c r="BS102" s="56" t="str">
        <f t="shared" si="85"/>
        <v/>
      </c>
      <c r="BT102" s="57">
        <f>'[2]M6 final'!J98</f>
        <v>13.5</v>
      </c>
      <c r="BU102" s="57" t="str">
        <f>IF('[2]M6 final'!K98="","",'[2]M6 final'!K98)</f>
        <v/>
      </c>
      <c r="BV102" s="56">
        <f t="shared" si="86"/>
        <v>13.5</v>
      </c>
      <c r="BW102" s="56" t="str">
        <f t="shared" si="87"/>
        <v/>
      </c>
      <c r="BX102" s="56">
        <f>'[2]M6 final'!M98</f>
        <v>14</v>
      </c>
      <c r="BY102" s="59" t="str">
        <f t="shared" si="88"/>
        <v>V</v>
      </c>
      <c r="BZ102" s="57">
        <f>'[2]M7 final'!D99</f>
        <v>18.5</v>
      </c>
      <c r="CA102" s="57" t="str">
        <f>IF('[2]M7 final'!E99="","",'[2]M7 final'!E99)</f>
        <v/>
      </c>
      <c r="CB102" s="56">
        <f t="shared" si="89"/>
        <v>18.5</v>
      </c>
      <c r="CC102" s="56" t="str">
        <f t="shared" si="90"/>
        <v/>
      </c>
      <c r="CD102" s="57">
        <f>'[2]M7 final'!G99</f>
        <v>15.5</v>
      </c>
      <c r="CE102" s="57" t="str">
        <f>IF('[2]M7 final'!H99="","",'[2]M7 final'!H99)</f>
        <v/>
      </c>
      <c r="CF102" s="56">
        <f t="shared" si="91"/>
        <v>15.5</v>
      </c>
      <c r="CG102" s="56" t="str">
        <f t="shared" si="92"/>
        <v/>
      </c>
      <c r="CH102" s="56">
        <f>'[2]M7 final'!J99</f>
        <v>17.18</v>
      </c>
      <c r="CI102" s="61" t="str">
        <f t="shared" si="93"/>
        <v>V</v>
      </c>
      <c r="CJ102" s="56">
        <f>'[2]M8 Final'!D98</f>
        <v>16</v>
      </c>
      <c r="CK102" s="56" t="str">
        <f>IF('[2]M8 Final'!E98="","",'[2]M8 Final'!E98)</f>
        <v/>
      </c>
      <c r="CL102" s="56">
        <f t="shared" si="94"/>
        <v>16</v>
      </c>
      <c r="CM102" s="56" t="str">
        <f t="shared" si="95"/>
        <v/>
      </c>
      <c r="CN102" s="57">
        <f>'[2]M8 Final'!G98</f>
        <v>14.875</v>
      </c>
      <c r="CO102" s="56" t="str">
        <f>IF('[2]M8 Final'!H98="","",'[2]M8 Final'!H98)</f>
        <v/>
      </c>
      <c r="CP102" s="56">
        <f t="shared" si="96"/>
        <v>14.875</v>
      </c>
      <c r="CQ102" s="56" t="str">
        <f t="shared" si="97"/>
        <v/>
      </c>
      <c r="CR102" s="56">
        <f>'[2]M8 Final'!J98</f>
        <v>15.4375</v>
      </c>
      <c r="CS102" s="61" t="str">
        <f t="shared" si="98"/>
        <v>V</v>
      </c>
      <c r="CT102" s="64">
        <f t="shared" si="99"/>
        <v>14.694749999999999</v>
      </c>
      <c r="CU102" s="65" t="str">
        <f t="shared" si="100"/>
        <v>Admis(e)</v>
      </c>
      <c r="CV102" s="53" t="str">
        <f t="shared" si="101"/>
        <v xml:space="preserve">NAASSE        </v>
      </c>
      <c r="CW102" s="66"/>
    </row>
    <row r="103" spans="2:101" s="68" customFormat="1">
      <c r="B103" s="52">
        <v>90</v>
      </c>
      <c r="D103" s="70" t="s">
        <v>225</v>
      </c>
      <c r="E103" s="77" t="s">
        <v>226</v>
      </c>
      <c r="F103" s="54">
        <f>'[2]M1 final'!E101</f>
        <v>0.4</v>
      </c>
      <c r="G103" s="55">
        <f>IF('[2]M1 final'!F101="","",'[2]M1 final'!F101)</f>
        <v>0</v>
      </c>
      <c r="H103" s="56">
        <f t="shared" si="52"/>
        <v>0.4</v>
      </c>
      <c r="I103" s="56" t="str">
        <f t="shared" si="53"/>
        <v>AR</v>
      </c>
      <c r="J103" s="57">
        <f>'[2]M1 final'!H101</f>
        <v>12</v>
      </c>
      <c r="K103" s="55" t="str">
        <f>IF('[2]M1 final'!I101="","",'[2]M1 final'!I101)</f>
        <v/>
      </c>
      <c r="L103" s="56">
        <f t="shared" si="54"/>
        <v>12</v>
      </c>
      <c r="M103" s="56" t="str">
        <f t="shared" si="55"/>
        <v/>
      </c>
      <c r="N103" s="57">
        <f>'[2]M1 final'!K101</f>
        <v>9.25</v>
      </c>
      <c r="O103" s="57">
        <f>IF('[2]M1 final'!L101="","",'[2]M1 final'!L101)</f>
        <v>0</v>
      </c>
      <c r="P103" s="56">
        <f t="shared" si="56"/>
        <v>9.25</v>
      </c>
      <c r="Q103" s="56" t="str">
        <f t="shared" si="57"/>
        <v>AR</v>
      </c>
      <c r="R103" s="58">
        <f>'[2]M1 final'!N101</f>
        <v>6.9625000000000004</v>
      </c>
      <c r="S103" s="59" t="str">
        <f t="shared" si="102"/>
        <v>NV</v>
      </c>
      <c r="T103" s="57">
        <f>'[2]M2 final'!E100</f>
        <v>4.75</v>
      </c>
      <c r="U103" s="60" t="str">
        <f>IF('[2]M2 final'!F100="","",'[2]M2 final'!F100)</f>
        <v/>
      </c>
      <c r="V103" s="56">
        <f t="shared" si="58"/>
        <v>4.75</v>
      </c>
      <c r="W103" s="56" t="str">
        <f t="shared" si="59"/>
        <v>AR</v>
      </c>
      <c r="X103" s="56">
        <f>'[2]M2 final'!H100</f>
        <v>4.5</v>
      </c>
      <c r="Y103" s="60" t="str">
        <f>IF('[2]M2 final'!I100="","",'[2]M2 final'!I100)</f>
        <v/>
      </c>
      <c r="Z103" s="56">
        <f t="shared" si="60"/>
        <v>4.5</v>
      </c>
      <c r="AA103" s="56" t="str">
        <f t="shared" si="61"/>
        <v>AR</v>
      </c>
      <c r="AB103" s="56">
        <f t="shared" si="62"/>
        <v>4.6400000000000006</v>
      </c>
      <c r="AC103" s="61" t="str">
        <f t="shared" si="63"/>
        <v>NV</v>
      </c>
      <c r="AD103" s="54">
        <f>'[2]M3  final'!E100</f>
        <v>5.125</v>
      </c>
      <c r="AE103" s="54" t="str">
        <f>IF('[2]M3  final'!F100="","",'[2]M3  final'!F100)</f>
        <v/>
      </c>
      <c r="AF103" s="56">
        <f t="shared" si="64"/>
        <v>5.125</v>
      </c>
      <c r="AG103" s="56" t="str">
        <f t="shared" si="65"/>
        <v>AR</v>
      </c>
      <c r="AH103" s="57">
        <f>'[2]M3  final'!H100</f>
        <v>3.5</v>
      </c>
      <c r="AI103" s="54" t="str">
        <f>IF('[2]M3  final'!I100="","",'[2]M3  final'!I100)</f>
        <v/>
      </c>
      <c r="AJ103" s="56">
        <f t="shared" si="66"/>
        <v>3.5</v>
      </c>
      <c r="AK103" s="56" t="str">
        <f t="shared" si="67"/>
        <v>AR</v>
      </c>
      <c r="AL103" s="56">
        <f t="shared" si="68"/>
        <v>4.3125</v>
      </c>
      <c r="AM103" s="61" t="str">
        <f t="shared" si="69"/>
        <v>NV</v>
      </c>
      <c r="AN103" s="54">
        <f>'[2]M4 final'!E100</f>
        <v>12.625</v>
      </c>
      <c r="AO103" s="54" t="str">
        <f>IF('[2]M4 final'!F100="","",'[2]M4 final'!F100)</f>
        <v/>
      </c>
      <c r="AP103" s="56">
        <f t="shared" si="70"/>
        <v>12.625</v>
      </c>
      <c r="AQ103" s="56" t="str">
        <f t="shared" si="71"/>
        <v/>
      </c>
      <c r="AR103" s="57">
        <f>'[2]M4 final'!H100</f>
        <v>6</v>
      </c>
      <c r="AS103" s="57">
        <f>IF('[2]M4 final'!I100="","",'[2]M4 final'!I100)</f>
        <v>0</v>
      </c>
      <c r="AT103" s="56">
        <f t="shared" si="72"/>
        <v>6</v>
      </c>
      <c r="AU103" s="56" t="str">
        <f t="shared" si="73"/>
        <v>AR</v>
      </c>
      <c r="AV103" s="56">
        <f>'[2]M4 final'!K100</f>
        <v>9.7100000000000009</v>
      </c>
      <c r="AW103" s="61" t="str">
        <f t="shared" si="74"/>
        <v>NV</v>
      </c>
      <c r="AX103" s="54">
        <f>'[2]M5 FINAL'!D96</f>
        <v>0</v>
      </c>
      <c r="AY103" s="62" t="str">
        <f>IF('[2]M5 FINAL'!E96="","",'[2]M5 FINAL'!E96)</f>
        <v/>
      </c>
      <c r="AZ103" s="54">
        <f t="shared" si="75"/>
        <v>0</v>
      </c>
      <c r="BA103" s="56" t="str">
        <f t="shared" si="76"/>
        <v>AR</v>
      </c>
      <c r="BB103" s="57">
        <f>'[2]M5 FINAL'!G96</f>
        <v>0</v>
      </c>
      <c r="BC103" s="57" t="str">
        <f>IF('[2]M5 FINAL'!H96="","",'[2]M5 FINAL'!H96)</f>
        <v/>
      </c>
      <c r="BD103" s="54">
        <f t="shared" si="77"/>
        <v>0</v>
      </c>
      <c r="BE103" s="56" t="str">
        <f t="shared" si="78"/>
        <v>AR</v>
      </c>
      <c r="BF103" s="57">
        <f>'[2]M5 FINAL'!J96</f>
        <v>0</v>
      </c>
      <c r="BG103" s="57" t="str">
        <f>IF('[2]M5 FINAL'!K96="","",'[2]M5 FINAL'!K96)</f>
        <v/>
      </c>
      <c r="BH103" s="54">
        <f t="shared" si="79"/>
        <v>0</v>
      </c>
      <c r="BI103" s="56" t="str">
        <f t="shared" si="80"/>
        <v>AR</v>
      </c>
      <c r="BJ103" s="57">
        <f>'[2]M5 FINAL'!M96</f>
        <v>0</v>
      </c>
      <c r="BK103" s="59" t="str">
        <f t="shared" si="81"/>
        <v>NV</v>
      </c>
      <c r="BL103" s="63">
        <f>'[2]M6 final'!D99</f>
        <v>0</v>
      </c>
      <c r="BM103" s="63" t="str">
        <f>IF('[2]M6 final'!E99="","",'[2]M6 final'!E99)</f>
        <v/>
      </c>
      <c r="BN103" s="56">
        <f t="shared" si="82"/>
        <v>0</v>
      </c>
      <c r="BO103" s="56" t="str">
        <f t="shared" si="83"/>
        <v>AR</v>
      </c>
      <c r="BP103" s="54">
        <f>'[2]M6 final'!G99</f>
        <v>0</v>
      </c>
      <c r="BQ103" s="54" t="str">
        <f>IF('[2]M6 final'!H99="","",'[2]M6 final'!H99)</f>
        <v/>
      </c>
      <c r="BR103" s="56">
        <f t="shared" si="84"/>
        <v>0</v>
      </c>
      <c r="BS103" s="56" t="str">
        <f t="shared" si="85"/>
        <v>AR</v>
      </c>
      <c r="BT103" s="57">
        <f>'[2]M6 final'!J99</f>
        <v>0</v>
      </c>
      <c r="BU103" s="57" t="str">
        <f>IF('[2]M6 final'!K99="","",'[2]M6 final'!K99)</f>
        <v/>
      </c>
      <c r="BV103" s="56">
        <f t="shared" si="86"/>
        <v>0</v>
      </c>
      <c r="BW103" s="56" t="str">
        <f t="shared" si="87"/>
        <v>AR</v>
      </c>
      <c r="BX103" s="56">
        <f>'[2]M6 final'!M99</f>
        <v>0</v>
      </c>
      <c r="BY103" s="59" t="str">
        <f t="shared" si="88"/>
        <v>NV</v>
      </c>
      <c r="BZ103" s="57">
        <f>'[2]M7 final'!D100</f>
        <v>0</v>
      </c>
      <c r="CA103" s="57" t="str">
        <f>IF('[2]M7 final'!E100="","",'[2]M7 final'!E100)</f>
        <v/>
      </c>
      <c r="CB103" s="56">
        <f t="shared" si="89"/>
        <v>0</v>
      </c>
      <c r="CC103" s="56" t="str">
        <f t="shared" si="90"/>
        <v>AR</v>
      </c>
      <c r="CD103" s="57">
        <f>'[2]M7 final'!G100</f>
        <v>0</v>
      </c>
      <c r="CE103" s="57" t="str">
        <f>IF('[2]M7 final'!H100="","",'[2]M7 final'!H100)</f>
        <v/>
      </c>
      <c r="CF103" s="56">
        <f t="shared" si="91"/>
        <v>0</v>
      </c>
      <c r="CG103" s="56" t="str">
        <f t="shared" si="92"/>
        <v>AR</v>
      </c>
      <c r="CH103" s="56">
        <f>'[2]M7 final'!J100</f>
        <v>0</v>
      </c>
      <c r="CI103" s="61" t="str">
        <f t="shared" si="93"/>
        <v>NV</v>
      </c>
      <c r="CJ103" s="56">
        <f>'[2]M8 Final'!D99</f>
        <v>0</v>
      </c>
      <c r="CK103" s="56" t="str">
        <f>IF('[2]M8 Final'!E99="","",'[2]M8 Final'!E99)</f>
        <v/>
      </c>
      <c r="CL103" s="56">
        <f t="shared" si="94"/>
        <v>0</v>
      </c>
      <c r="CM103" s="56" t="str">
        <f t="shared" si="95"/>
        <v>AR</v>
      </c>
      <c r="CN103" s="57">
        <f>'[2]M8 Final'!G99</f>
        <v>0</v>
      </c>
      <c r="CO103" s="56" t="str">
        <f>IF('[2]M8 Final'!H99="","",'[2]M8 Final'!H99)</f>
        <v/>
      </c>
      <c r="CP103" s="56">
        <f t="shared" si="96"/>
        <v>0</v>
      </c>
      <c r="CQ103" s="56" t="str">
        <f t="shared" si="97"/>
        <v>AR</v>
      </c>
      <c r="CR103" s="56">
        <f>'[2]M8 Final'!J99</f>
        <v>0</v>
      </c>
      <c r="CS103" s="61" t="str">
        <f t="shared" si="98"/>
        <v>NV</v>
      </c>
      <c r="CT103" s="64">
        <f t="shared" si="99"/>
        <v>3.203125</v>
      </c>
      <c r="CU103" s="65" t="str">
        <f t="shared" si="100"/>
        <v/>
      </c>
      <c r="CV103" s="53" t="str">
        <f t="shared" si="101"/>
        <v xml:space="preserve">NASAR              </v>
      </c>
      <c r="CW103" s="66"/>
    </row>
    <row r="104" spans="2:101" s="68" customFormat="1">
      <c r="B104" s="52">
        <v>91</v>
      </c>
      <c r="D104" s="70" t="s">
        <v>227</v>
      </c>
      <c r="E104" s="77" t="s">
        <v>228</v>
      </c>
      <c r="F104" s="54">
        <f>'[2]M1 final'!E102</f>
        <v>10.7</v>
      </c>
      <c r="G104" s="55" t="str">
        <f>IF('[2]M1 final'!F102="","",'[2]M1 final'!F102)</f>
        <v/>
      </c>
      <c r="H104" s="56">
        <f t="shared" si="52"/>
        <v>10.7</v>
      </c>
      <c r="I104" s="56" t="str">
        <f t="shared" si="53"/>
        <v/>
      </c>
      <c r="J104" s="57">
        <f>'[2]M1 final'!H102</f>
        <v>17</v>
      </c>
      <c r="K104" s="55" t="str">
        <f>IF('[2]M1 final'!I102="","",'[2]M1 final'!I102)</f>
        <v/>
      </c>
      <c r="L104" s="56">
        <f t="shared" si="54"/>
        <v>17</v>
      </c>
      <c r="M104" s="56" t="str">
        <f t="shared" si="55"/>
        <v/>
      </c>
      <c r="N104" s="57">
        <f>'[2]M1 final'!K102</f>
        <v>10.5</v>
      </c>
      <c r="O104" s="57" t="str">
        <f>IF('[2]M1 final'!L102="","",'[2]M1 final'!L102)</f>
        <v/>
      </c>
      <c r="P104" s="56">
        <f t="shared" si="56"/>
        <v>10.5</v>
      </c>
      <c r="Q104" s="56" t="str">
        <f t="shared" si="57"/>
        <v/>
      </c>
      <c r="R104" s="58">
        <f>'[2]M1 final'!N102</f>
        <v>13.012499999999999</v>
      </c>
      <c r="S104" s="59" t="str">
        <f t="shared" si="102"/>
        <v>V</v>
      </c>
      <c r="T104" s="57">
        <f>'[2]M2 final'!E101</f>
        <v>12</v>
      </c>
      <c r="U104" s="60" t="str">
        <f>IF('[2]M2 final'!F101="","",'[2]M2 final'!F101)</f>
        <v/>
      </c>
      <c r="V104" s="56">
        <f t="shared" si="58"/>
        <v>12</v>
      </c>
      <c r="W104" s="56" t="str">
        <f t="shared" si="59"/>
        <v/>
      </c>
      <c r="X104" s="56">
        <f>'[2]M2 final'!H101</f>
        <v>10</v>
      </c>
      <c r="Y104" s="60">
        <f>IF('[2]M2 final'!I101="","",'[2]M2 final'!I101)</f>
        <v>10.5</v>
      </c>
      <c r="Z104" s="56">
        <f t="shared" si="60"/>
        <v>10.5</v>
      </c>
      <c r="AA104" s="56" t="str">
        <f t="shared" si="61"/>
        <v/>
      </c>
      <c r="AB104" s="56">
        <f t="shared" si="62"/>
        <v>11.34</v>
      </c>
      <c r="AC104" s="61" t="str">
        <f t="shared" si="63"/>
        <v>VPC</v>
      </c>
      <c r="AD104" s="54">
        <f>'[2]M3  final'!E101</f>
        <v>12.75</v>
      </c>
      <c r="AE104" s="54" t="str">
        <f>IF('[2]M3  final'!F101="","",'[2]M3  final'!F101)</f>
        <v/>
      </c>
      <c r="AF104" s="56">
        <f t="shared" si="64"/>
        <v>12.75</v>
      </c>
      <c r="AG104" s="56" t="str">
        <f t="shared" si="65"/>
        <v/>
      </c>
      <c r="AH104" s="57">
        <f>'[2]M3  final'!H101</f>
        <v>10.5</v>
      </c>
      <c r="AI104" s="54">
        <f>IF('[2]M3  final'!I101="","",'[2]M3  final'!I101)</f>
        <v>12</v>
      </c>
      <c r="AJ104" s="56">
        <f t="shared" si="66"/>
        <v>12</v>
      </c>
      <c r="AK104" s="56" t="str">
        <f t="shared" si="67"/>
        <v/>
      </c>
      <c r="AL104" s="56">
        <f t="shared" si="68"/>
        <v>12.375</v>
      </c>
      <c r="AM104" s="61" t="str">
        <f t="shared" si="69"/>
        <v>VAR</v>
      </c>
      <c r="AN104" s="54">
        <f>'[2]M4 final'!E101</f>
        <v>12.25</v>
      </c>
      <c r="AO104" s="54" t="str">
        <f>IF('[2]M4 final'!F101="","",'[2]M4 final'!F101)</f>
        <v/>
      </c>
      <c r="AP104" s="56">
        <f t="shared" si="70"/>
        <v>12.25</v>
      </c>
      <c r="AQ104" s="56" t="str">
        <f t="shared" si="71"/>
        <v/>
      </c>
      <c r="AR104" s="57">
        <f>'[2]M4 final'!H101</f>
        <v>16.5</v>
      </c>
      <c r="AS104" s="57" t="str">
        <f>IF('[2]M4 final'!I101="","",'[2]M4 final'!I101)</f>
        <v/>
      </c>
      <c r="AT104" s="56">
        <f t="shared" si="72"/>
        <v>16.5</v>
      </c>
      <c r="AU104" s="56" t="str">
        <f t="shared" si="73"/>
        <v/>
      </c>
      <c r="AV104" s="56">
        <f>'[2]M4 final'!K101</f>
        <v>14.120000000000001</v>
      </c>
      <c r="AW104" s="61" t="str">
        <f t="shared" si="74"/>
        <v>V</v>
      </c>
      <c r="AX104" s="54">
        <f>'[2]M5 FINAL'!D97</f>
        <v>8.4</v>
      </c>
      <c r="AY104" s="62" t="str">
        <f>IF('[2]M5 FINAL'!E97="","",'[2]M5 FINAL'!E97)</f>
        <v/>
      </c>
      <c r="AZ104" s="54">
        <f t="shared" si="75"/>
        <v>8.4</v>
      </c>
      <c r="BA104" s="56" t="str">
        <f t="shared" si="76"/>
        <v/>
      </c>
      <c r="BB104" s="57">
        <f>'[2]M5 FINAL'!G97</f>
        <v>17.5</v>
      </c>
      <c r="BC104" s="57" t="str">
        <f>IF('[2]M5 FINAL'!H97="","",'[2]M5 FINAL'!H97)</f>
        <v/>
      </c>
      <c r="BD104" s="54">
        <f t="shared" si="77"/>
        <v>17.5</v>
      </c>
      <c r="BE104" s="56" t="str">
        <f t="shared" si="78"/>
        <v/>
      </c>
      <c r="BF104" s="57">
        <f>'[2]M5 FINAL'!J97</f>
        <v>13.5</v>
      </c>
      <c r="BG104" s="57" t="str">
        <f>IF('[2]M5 FINAL'!K97="","",'[2]M5 FINAL'!K97)</f>
        <v/>
      </c>
      <c r="BH104" s="54">
        <f t="shared" si="79"/>
        <v>13.5</v>
      </c>
      <c r="BI104" s="56" t="str">
        <f t="shared" si="80"/>
        <v/>
      </c>
      <c r="BJ104" s="57">
        <f>'[2]M5 FINAL'!M97</f>
        <v>13.137</v>
      </c>
      <c r="BK104" s="59" t="str">
        <f t="shared" si="81"/>
        <v>V</v>
      </c>
      <c r="BL104" s="63">
        <f>'[2]M6 final'!D100</f>
        <v>12.25</v>
      </c>
      <c r="BM104" s="63" t="str">
        <f>IF('[2]M6 final'!E100="","",'[2]M6 final'!E100)</f>
        <v/>
      </c>
      <c r="BN104" s="56">
        <f t="shared" si="82"/>
        <v>12.25</v>
      </c>
      <c r="BO104" s="56" t="str">
        <f t="shared" si="83"/>
        <v/>
      </c>
      <c r="BP104" s="54">
        <f>'[2]M6 final'!G100</f>
        <v>14</v>
      </c>
      <c r="BQ104" s="54" t="str">
        <f>IF('[2]M6 final'!H100="","",'[2]M6 final'!H100)</f>
        <v/>
      </c>
      <c r="BR104" s="56">
        <f t="shared" si="84"/>
        <v>14</v>
      </c>
      <c r="BS104" s="56" t="str">
        <f t="shared" si="85"/>
        <v/>
      </c>
      <c r="BT104" s="57">
        <f>'[2]M6 final'!J100</f>
        <v>12</v>
      </c>
      <c r="BU104" s="57" t="str">
        <f>IF('[2]M6 final'!K100="","",'[2]M6 final'!K100)</f>
        <v/>
      </c>
      <c r="BV104" s="56">
        <f t="shared" si="86"/>
        <v>12</v>
      </c>
      <c r="BW104" s="56" t="str">
        <f t="shared" si="87"/>
        <v/>
      </c>
      <c r="BX104" s="56">
        <f>'[2]M6 final'!M100</f>
        <v>12.875</v>
      </c>
      <c r="BY104" s="59" t="str">
        <f t="shared" si="88"/>
        <v>V</v>
      </c>
      <c r="BZ104" s="57">
        <f>'[2]M7 final'!D101</f>
        <v>13</v>
      </c>
      <c r="CA104" s="57" t="str">
        <f>IF('[2]M7 final'!E101="","",'[2]M7 final'!E101)</f>
        <v/>
      </c>
      <c r="CB104" s="56">
        <f t="shared" si="89"/>
        <v>13</v>
      </c>
      <c r="CC104" s="56" t="str">
        <f t="shared" si="90"/>
        <v/>
      </c>
      <c r="CD104" s="57">
        <f>'[2]M7 final'!G101</f>
        <v>7.5</v>
      </c>
      <c r="CE104" s="57">
        <f>IF('[2]M7 final'!H101="","",'[2]M7 final'!H101)</f>
        <v>12</v>
      </c>
      <c r="CF104" s="56">
        <f t="shared" si="91"/>
        <v>12</v>
      </c>
      <c r="CG104" s="56" t="str">
        <f t="shared" si="92"/>
        <v/>
      </c>
      <c r="CH104" s="56">
        <f>'[2]M7 final'!J101</f>
        <v>12.560000000000002</v>
      </c>
      <c r="CI104" s="61" t="str">
        <f t="shared" si="93"/>
        <v>VAR</v>
      </c>
      <c r="CJ104" s="56">
        <f>'[2]M8 Final'!D100</f>
        <v>13.75</v>
      </c>
      <c r="CK104" s="56" t="str">
        <f>IF('[2]M8 Final'!E100="","",'[2]M8 Final'!E100)</f>
        <v/>
      </c>
      <c r="CL104" s="56">
        <f t="shared" si="94"/>
        <v>13.75</v>
      </c>
      <c r="CM104" s="56" t="str">
        <f t="shared" si="95"/>
        <v/>
      </c>
      <c r="CN104" s="57">
        <f>'[2]M8 Final'!G100</f>
        <v>13.625</v>
      </c>
      <c r="CO104" s="56" t="str">
        <f>IF('[2]M8 Final'!H100="","",'[2]M8 Final'!H100)</f>
        <v/>
      </c>
      <c r="CP104" s="56">
        <f t="shared" si="96"/>
        <v>13.625</v>
      </c>
      <c r="CQ104" s="56" t="str">
        <f t="shared" si="97"/>
        <v/>
      </c>
      <c r="CR104" s="56">
        <f>'[2]M8 Final'!J100</f>
        <v>13.6875</v>
      </c>
      <c r="CS104" s="61" t="str">
        <f t="shared" si="98"/>
        <v>V</v>
      </c>
      <c r="CT104" s="64">
        <f t="shared" si="99"/>
        <v>12.888375</v>
      </c>
      <c r="CU104" s="65" t="str">
        <f t="shared" si="100"/>
        <v>Admis(e)</v>
      </c>
      <c r="CV104" s="53" t="str">
        <f t="shared" si="101"/>
        <v xml:space="preserve">NASSEF              </v>
      </c>
      <c r="CW104" s="66"/>
    </row>
    <row r="105" spans="2:101" s="68" customFormat="1">
      <c r="B105" s="52">
        <v>92</v>
      </c>
      <c r="D105" s="70" t="s">
        <v>229</v>
      </c>
      <c r="E105" s="77" t="s">
        <v>230</v>
      </c>
      <c r="F105" s="54">
        <f>'[2]M1 final'!E103</f>
        <v>2.1</v>
      </c>
      <c r="G105" s="55">
        <f>IF('[2]M1 final'!F103="","",'[2]M1 final'!F103)</f>
        <v>2.5</v>
      </c>
      <c r="H105" s="56">
        <f t="shared" si="52"/>
        <v>2.5</v>
      </c>
      <c r="I105" s="56" t="str">
        <f t="shared" si="53"/>
        <v>AR</v>
      </c>
      <c r="J105" s="57">
        <f>'[2]M1 final'!H103</f>
        <v>11</v>
      </c>
      <c r="K105" s="55">
        <f>IF('[2]M1 final'!I103="","",'[2]M1 final'!I103)</f>
        <v>10</v>
      </c>
      <c r="L105" s="56">
        <f t="shared" si="54"/>
        <v>11</v>
      </c>
      <c r="M105" s="56" t="str">
        <f t="shared" si="55"/>
        <v>AR</v>
      </c>
      <c r="N105" s="57">
        <f>'[2]M1 final'!K103</f>
        <v>8.5</v>
      </c>
      <c r="O105" s="57">
        <f>IF('[2]M1 final'!L103="","",'[2]M1 final'!L103)</f>
        <v>8</v>
      </c>
      <c r="P105" s="56">
        <f t="shared" si="56"/>
        <v>8.5</v>
      </c>
      <c r="Q105" s="56" t="str">
        <f t="shared" si="57"/>
        <v>AR</v>
      </c>
      <c r="R105" s="58">
        <f>'[2]M1 final'!N103</f>
        <v>7.1875</v>
      </c>
      <c r="S105" s="59" t="str">
        <f t="shared" si="102"/>
        <v>NV</v>
      </c>
      <c r="T105" s="57">
        <f>'[2]M2 final'!E102</f>
        <v>7.75</v>
      </c>
      <c r="U105" s="60">
        <f>IF('[2]M2 final'!F102="","",'[2]M2 final'!F102)</f>
        <v>8.5</v>
      </c>
      <c r="V105" s="56">
        <f t="shared" si="58"/>
        <v>8.5</v>
      </c>
      <c r="W105" s="56" t="str">
        <f t="shared" si="59"/>
        <v>AR</v>
      </c>
      <c r="X105" s="56">
        <f>'[2]M2 final'!H102</f>
        <v>4.5</v>
      </c>
      <c r="Y105" s="60">
        <f>IF('[2]M2 final'!I102="","",'[2]M2 final'!I102)</f>
        <v>9.25</v>
      </c>
      <c r="Z105" s="56">
        <f t="shared" si="60"/>
        <v>9.25</v>
      </c>
      <c r="AA105" s="56" t="str">
        <f t="shared" si="61"/>
        <v>AR</v>
      </c>
      <c r="AB105" s="56">
        <f t="shared" si="62"/>
        <v>8.8300000000000018</v>
      </c>
      <c r="AC105" s="61" t="str">
        <f t="shared" si="63"/>
        <v>NV</v>
      </c>
      <c r="AD105" s="54">
        <f>'[2]M3  final'!E102</f>
        <v>12.25</v>
      </c>
      <c r="AE105" s="54" t="str">
        <f>IF('[2]M3  final'!F102="","",'[2]M3  final'!F102)</f>
        <v/>
      </c>
      <c r="AF105" s="56">
        <f t="shared" si="64"/>
        <v>12.25</v>
      </c>
      <c r="AG105" s="56" t="str">
        <f t="shared" si="65"/>
        <v/>
      </c>
      <c r="AH105" s="57">
        <f>'[2]M3  final'!H102</f>
        <v>13</v>
      </c>
      <c r="AI105" s="54" t="str">
        <f>IF('[2]M3  final'!I102="","",'[2]M3  final'!I102)</f>
        <v/>
      </c>
      <c r="AJ105" s="56">
        <f t="shared" si="66"/>
        <v>13</v>
      </c>
      <c r="AK105" s="56" t="str">
        <f t="shared" si="67"/>
        <v/>
      </c>
      <c r="AL105" s="56">
        <f t="shared" si="68"/>
        <v>12.625</v>
      </c>
      <c r="AM105" s="61" t="str">
        <f t="shared" si="69"/>
        <v>V</v>
      </c>
      <c r="AN105" s="54">
        <f>'[2]M4 final'!E102</f>
        <v>12.25</v>
      </c>
      <c r="AO105" s="54" t="str">
        <f>IF('[2]M4 final'!F102="","",'[2]M4 final'!F102)</f>
        <v/>
      </c>
      <c r="AP105" s="56">
        <f t="shared" si="70"/>
        <v>12.25</v>
      </c>
      <c r="AQ105" s="56" t="str">
        <f t="shared" si="71"/>
        <v/>
      </c>
      <c r="AR105" s="57">
        <f>'[2]M4 final'!H102</f>
        <v>12</v>
      </c>
      <c r="AS105" s="57" t="str">
        <f>IF('[2]M4 final'!I102="","",'[2]M4 final'!I102)</f>
        <v/>
      </c>
      <c r="AT105" s="56">
        <f t="shared" si="72"/>
        <v>12</v>
      </c>
      <c r="AU105" s="56" t="str">
        <f t="shared" si="73"/>
        <v/>
      </c>
      <c r="AV105" s="56">
        <f>'[2]M4 final'!K102</f>
        <v>12.14</v>
      </c>
      <c r="AW105" s="61" t="str">
        <f t="shared" si="74"/>
        <v>V</v>
      </c>
      <c r="AX105" s="54">
        <f>'[2]M5 FINAL'!D98</f>
        <v>8.1999999999999993</v>
      </c>
      <c r="AY105" s="62">
        <f>IF('[2]M5 FINAL'!E98="","",'[2]M5 FINAL'!E98)</f>
        <v>0</v>
      </c>
      <c r="AZ105" s="54">
        <f t="shared" si="75"/>
        <v>8.1999999999999993</v>
      </c>
      <c r="BA105" s="56" t="str">
        <f t="shared" si="76"/>
        <v>AR</v>
      </c>
      <c r="BB105" s="57">
        <f>'[2]M5 FINAL'!G98</f>
        <v>10</v>
      </c>
      <c r="BC105" s="57">
        <f>IF('[2]M5 FINAL'!H98="","",'[2]M5 FINAL'!H98)</f>
        <v>0</v>
      </c>
      <c r="BD105" s="54">
        <f t="shared" si="77"/>
        <v>10</v>
      </c>
      <c r="BE105" s="56" t="str">
        <f t="shared" si="78"/>
        <v>AR</v>
      </c>
      <c r="BF105" s="57">
        <f>'[2]M5 FINAL'!J98</f>
        <v>8</v>
      </c>
      <c r="BG105" s="57">
        <f>IF('[2]M5 FINAL'!K98="","",'[2]M5 FINAL'!K98)</f>
        <v>0</v>
      </c>
      <c r="BH105" s="54">
        <f t="shared" si="79"/>
        <v>8</v>
      </c>
      <c r="BI105" s="56" t="str">
        <f t="shared" si="80"/>
        <v>AR</v>
      </c>
      <c r="BJ105" s="57">
        <f>'[2]M5 FINAL'!M98</f>
        <v>8.7260000000000009</v>
      </c>
      <c r="BK105" s="59" t="str">
        <f t="shared" si="81"/>
        <v>NV</v>
      </c>
      <c r="BL105" s="63">
        <f>'[2]M6 final'!D101</f>
        <v>3.75</v>
      </c>
      <c r="BM105" s="63">
        <f>IF('[2]M6 final'!E101="","",'[2]M6 final'!E101)</f>
        <v>0</v>
      </c>
      <c r="BN105" s="56">
        <f t="shared" si="82"/>
        <v>3.75</v>
      </c>
      <c r="BO105" s="56" t="str">
        <f t="shared" si="83"/>
        <v>AR</v>
      </c>
      <c r="BP105" s="54">
        <f>'[2]M6 final'!G101</f>
        <v>8</v>
      </c>
      <c r="BQ105" s="54">
        <f>IF('[2]M6 final'!H101="","",'[2]M6 final'!H101)</f>
        <v>0</v>
      </c>
      <c r="BR105" s="56">
        <f t="shared" si="84"/>
        <v>8</v>
      </c>
      <c r="BS105" s="56" t="str">
        <f t="shared" si="85"/>
        <v>AR</v>
      </c>
      <c r="BT105" s="57">
        <f>'[2]M6 final'!J101</f>
        <v>10</v>
      </c>
      <c r="BU105" s="57">
        <f>IF('[2]M6 final'!K101="","",'[2]M6 final'!K101)</f>
        <v>0</v>
      </c>
      <c r="BV105" s="56">
        <f t="shared" si="86"/>
        <v>10</v>
      </c>
      <c r="BW105" s="56" t="str">
        <f t="shared" si="87"/>
        <v>AR</v>
      </c>
      <c r="BX105" s="56">
        <f>'[2]M6 final'!M101</f>
        <v>7.3250000000000002</v>
      </c>
      <c r="BY105" s="59" t="str">
        <f t="shared" si="88"/>
        <v>NV</v>
      </c>
      <c r="BZ105" s="57">
        <f>'[2]M7 final'!D102</f>
        <v>7.5</v>
      </c>
      <c r="CA105" s="57">
        <f>IF('[2]M7 final'!E102="","",'[2]M7 final'!E102)</f>
        <v>0</v>
      </c>
      <c r="CB105" s="56">
        <f t="shared" si="89"/>
        <v>7.5</v>
      </c>
      <c r="CC105" s="56" t="str">
        <f t="shared" si="90"/>
        <v>AR</v>
      </c>
      <c r="CD105" s="57">
        <f>'[2]M7 final'!G102</f>
        <v>7</v>
      </c>
      <c r="CE105" s="57">
        <f>IF('[2]M7 final'!H102="","",'[2]M7 final'!H102)</f>
        <v>0</v>
      </c>
      <c r="CF105" s="56">
        <f t="shared" si="91"/>
        <v>7</v>
      </c>
      <c r="CG105" s="56" t="str">
        <f t="shared" si="92"/>
        <v>AR</v>
      </c>
      <c r="CH105" s="56">
        <f>'[2]M7 final'!J102</f>
        <v>7.28</v>
      </c>
      <c r="CI105" s="61" t="str">
        <f t="shared" si="93"/>
        <v>NV</v>
      </c>
      <c r="CJ105" s="56">
        <f>'[2]M8 Final'!D101</f>
        <v>2</v>
      </c>
      <c r="CK105" s="56">
        <f>IF('[2]M8 Final'!E101="","",'[2]M8 Final'!E101)</f>
        <v>0</v>
      </c>
      <c r="CL105" s="56">
        <f t="shared" si="94"/>
        <v>2</v>
      </c>
      <c r="CM105" s="56" t="str">
        <f t="shared" si="95"/>
        <v>AR</v>
      </c>
      <c r="CN105" s="57">
        <f>'[2]M8 Final'!G101</f>
        <v>10</v>
      </c>
      <c r="CO105" s="56">
        <f>IF('[2]M8 Final'!H101="","",'[2]M8 Final'!H101)</f>
        <v>0</v>
      </c>
      <c r="CP105" s="56">
        <f t="shared" si="96"/>
        <v>10</v>
      </c>
      <c r="CQ105" s="56" t="str">
        <f t="shared" si="97"/>
        <v>AR</v>
      </c>
      <c r="CR105" s="56">
        <f>'[2]M8 Final'!J101</f>
        <v>6</v>
      </c>
      <c r="CS105" s="61" t="str">
        <f t="shared" si="98"/>
        <v>NV</v>
      </c>
      <c r="CT105" s="64">
        <f t="shared" si="99"/>
        <v>8.7641875000000002</v>
      </c>
      <c r="CU105" s="65" t="str">
        <f t="shared" si="100"/>
        <v/>
      </c>
      <c r="CV105" s="53" t="str">
        <f t="shared" si="101"/>
        <v xml:space="preserve">NOUFAIL             </v>
      </c>
      <c r="CW105" s="66"/>
    </row>
    <row r="106" spans="2:101" s="68" customFormat="1">
      <c r="B106" s="52">
        <v>93</v>
      </c>
      <c r="D106" s="70" t="s">
        <v>231</v>
      </c>
      <c r="E106" s="75" t="s">
        <v>232</v>
      </c>
      <c r="F106" s="54">
        <f>'[2]M1 final'!E104</f>
        <v>10.7</v>
      </c>
      <c r="G106" s="55">
        <f>IF('[2]M1 final'!F104="","",'[2]M1 final'!F104)</f>
        <v>9.5</v>
      </c>
      <c r="H106" s="56">
        <f t="shared" si="52"/>
        <v>10.7</v>
      </c>
      <c r="I106" s="56" t="str">
        <f t="shared" si="53"/>
        <v>AR</v>
      </c>
      <c r="J106" s="57">
        <f>'[2]M1 final'!H104</f>
        <v>12</v>
      </c>
      <c r="K106" s="55" t="str">
        <f>IF('[2]M1 final'!I104="","",'[2]M1 final'!I104)</f>
        <v/>
      </c>
      <c r="L106" s="56">
        <f t="shared" si="54"/>
        <v>12</v>
      </c>
      <c r="M106" s="56" t="str">
        <f t="shared" si="55"/>
        <v/>
      </c>
      <c r="N106" s="57">
        <f>'[2]M1 final'!K104</f>
        <v>12.25</v>
      </c>
      <c r="O106" s="57" t="str">
        <f>IF('[2]M1 final'!L104="","",'[2]M1 final'!L104)</f>
        <v/>
      </c>
      <c r="P106" s="56">
        <f t="shared" si="56"/>
        <v>12.25</v>
      </c>
      <c r="Q106" s="56" t="str">
        <f t="shared" si="57"/>
        <v/>
      </c>
      <c r="R106" s="58">
        <f>'[2]M1 final'!N104</f>
        <v>11.574999999999999</v>
      </c>
      <c r="S106" s="59" t="str">
        <f t="shared" si="102"/>
        <v>NV</v>
      </c>
      <c r="T106" s="57">
        <f>'[2]M2 final'!E103</f>
        <v>10.75</v>
      </c>
      <c r="U106" s="60">
        <v>12</v>
      </c>
      <c r="V106" s="56">
        <f t="shared" si="58"/>
        <v>12</v>
      </c>
      <c r="W106" s="56" t="str">
        <f t="shared" si="59"/>
        <v/>
      </c>
      <c r="X106" s="56">
        <f>'[2]M2 final'!H103</f>
        <v>5</v>
      </c>
      <c r="Y106" s="60">
        <f>IF('[2]M2 final'!I103="","",'[2]M2 final'!I103)</f>
        <v>8</v>
      </c>
      <c r="Z106" s="56">
        <f t="shared" si="60"/>
        <v>8</v>
      </c>
      <c r="AA106" s="56" t="str">
        <f t="shared" si="61"/>
        <v>AR</v>
      </c>
      <c r="AB106" s="56">
        <f t="shared" si="62"/>
        <v>10.24</v>
      </c>
      <c r="AC106" s="61" t="str">
        <f t="shared" si="63"/>
        <v>NV</v>
      </c>
      <c r="AD106" s="54">
        <f>'[2]M3  final'!E103</f>
        <v>14.875</v>
      </c>
      <c r="AE106" s="54" t="str">
        <f>IF('[2]M3  final'!F103="","",'[2]M3  final'!F103)</f>
        <v/>
      </c>
      <c r="AF106" s="56">
        <f t="shared" si="64"/>
        <v>14.875</v>
      </c>
      <c r="AG106" s="56" t="str">
        <f t="shared" si="65"/>
        <v/>
      </c>
      <c r="AH106" s="57">
        <f>'[2]M3  final'!H103</f>
        <v>11.25</v>
      </c>
      <c r="AI106" s="54" t="str">
        <f>IF('[2]M3  final'!I103="","",'[2]M3  final'!I103)</f>
        <v/>
      </c>
      <c r="AJ106" s="56">
        <f t="shared" si="66"/>
        <v>11.25</v>
      </c>
      <c r="AK106" s="56" t="str">
        <f t="shared" si="67"/>
        <v/>
      </c>
      <c r="AL106" s="56">
        <f t="shared" si="68"/>
        <v>13.0625</v>
      </c>
      <c r="AM106" s="61" t="str">
        <f t="shared" si="69"/>
        <v>V</v>
      </c>
      <c r="AN106" s="54">
        <f>'[2]M4 final'!E103</f>
        <v>8.875</v>
      </c>
      <c r="AO106" s="54">
        <f>IF('[2]M4 final'!F103="","",'[2]M4 final'!F103)</f>
        <v>12</v>
      </c>
      <c r="AP106" s="56">
        <f t="shared" si="70"/>
        <v>12</v>
      </c>
      <c r="AQ106" s="56" t="str">
        <f t="shared" si="71"/>
        <v/>
      </c>
      <c r="AR106" s="57">
        <f>'[2]M4 final'!H103</f>
        <v>11.5</v>
      </c>
      <c r="AS106" s="57">
        <f>IF('[2]M4 final'!I103="","",'[2]M4 final'!I103)</f>
        <v>12</v>
      </c>
      <c r="AT106" s="56">
        <f t="shared" si="72"/>
        <v>12</v>
      </c>
      <c r="AU106" s="56" t="str">
        <f t="shared" si="73"/>
        <v/>
      </c>
      <c r="AV106" s="56">
        <f>'[2]M4 final'!K103</f>
        <v>12</v>
      </c>
      <c r="AW106" s="61" t="str">
        <f t="shared" si="74"/>
        <v>VAR</v>
      </c>
      <c r="AX106" s="54">
        <f>'[2]M5 FINAL'!D99</f>
        <v>9.1999999999999993</v>
      </c>
      <c r="AY106" s="62">
        <f>IF('[2]M5 FINAL'!E99="","",'[2]M5 FINAL'!E99)</f>
        <v>0</v>
      </c>
      <c r="AZ106" s="54">
        <f t="shared" si="75"/>
        <v>9.1999999999999993</v>
      </c>
      <c r="BA106" s="56" t="str">
        <f t="shared" si="76"/>
        <v>AR</v>
      </c>
      <c r="BB106" s="57">
        <f>'[2]M5 FINAL'!G99</f>
        <v>10</v>
      </c>
      <c r="BC106" s="57">
        <f>IF('[2]M5 FINAL'!H99="","",'[2]M5 FINAL'!H99)</f>
        <v>0</v>
      </c>
      <c r="BD106" s="54">
        <f t="shared" si="77"/>
        <v>10</v>
      </c>
      <c r="BE106" s="56" t="str">
        <f t="shared" si="78"/>
        <v>AR</v>
      </c>
      <c r="BF106" s="57">
        <f>'[2]M5 FINAL'!J99</f>
        <v>10</v>
      </c>
      <c r="BG106" s="57">
        <f>IF('[2]M5 FINAL'!K99="","",'[2]M5 FINAL'!K99)</f>
        <v>0</v>
      </c>
      <c r="BH106" s="54">
        <f t="shared" si="79"/>
        <v>10</v>
      </c>
      <c r="BI106" s="56" t="str">
        <f t="shared" si="80"/>
        <v>AR</v>
      </c>
      <c r="BJ106" s="57">
        <f>'[2]M5 FINAL'!M99</f>
        <v>9.7360000000000007</v>
      </c>
      <c r="BK106" s="59" t="str">
        <f t="shared" si="81"/>
        <v>NV</v>
      </c>
      <c r="BL106" s="63">
        <f>'[2]M6 final'!D102</f>
        <v>12.75</v>
      </c>
      <c r="BM106" s="63" t="str">
        <f>IF('[2]M6 final'!E102="","",'[2]M6 final'!E102)</f>
        <v/>
      </c>
      <c r="BN106" s="56">
        <f t="shared" si="82"/>
        <v>12.75</v>
      </c>
      <c r="BO106" s="56" t="str">
        <f t="shared" si="83"/>
        <v/>
      </c>
      <c r="BP106" s="54">
        <f>'[2]M6 final'!G102</f>
        <v>11.5</v>
      </c>
      <c r="BQ106" s="54">
        <f>IF('[2]M6 final'!H102="","",'[2]M6 final'!H102)</f>
        <v>0</v>
      </c>
      <c r="BR106" s="56">
        <f t="shared" si="84"/>
        <v>11.5</v>
      </c>
      <c r="BS106" s="56" t="str">
        <f t="shared" si="85"/>
        <v>AR</v>
      </c>
      <c r="BT106" s="57">
        <f>'[2]M6 final'!J102</f>
        <v>11.5</v>
      </c>
      <c r="BU106" s="57">
        <f>IF('[2]M6 final'!K102="","",'[2]M6 final'!K102)</f>
        <v>0</v>
      </c>
      <c r="BV106" s="56">
        <f t="shared" si="86"/>
        <v>11.5</v>
      </c>
      <c r="BW106" s="56" t="str">
        <f t="shared" si="87"/>
        <v>AR</v>
      </c>
      <c r="BX106" s="56">
        <f>'[2]M6 final'!M102</f>
        <v>11.875</v>
      </c>
      <c r="BY106" s="59" t="str">
        <f t="shared" si="88"/>
        <v>NV</v>
      </c>
      <c r="BZ106" s="57">
        <f>'[2]M7 final'!D103</f>
        <v>6</v>
      </c>
      <c r="CA106" s="57">
        <f>IF('[2]M7 final'!E103="","",'[2]M7 final'!E103)</f>
        <v>0</v>
      </c>
      <c r="CB106" s="56">
        <f t="shared" si="89"/>
        <v>6</v>
      </c>
      <c r="CC106" s="56" t="str">
        <f t="shared" si="90"/>
        <v>AR</v>
      </c>
      <c r="CD106" s="57">
        <f>'[2]M7 final'!G103</f>
        <v>10</v>
      </c>
      <c r="CE106" s="57">
        <f>IF('[2]M7 final'!H103="","",'[2]M7 final'!H103)</f>
        <v>0</v>
      </c>
      <c r="CF106" s="56">
        <f t="shared" si="91"/>
        <v>10</v>
      </c>
      <c r="CG106" s="56" t="str">
        <f t="shared" si="92"/>
        <v>AR</v>
      </c>
      <c r="CH106" s="56">
        <f>'[2]M7 final'!J103</f>
        <v>7.7600000000000007</v>
      </c>
      <c r="CI106" s="61" t="str">
        <f t="shared" si="93"/>
        <v>NV</v>
      </c>
      <c r="CJ106" s="56">
        <f>'[2]M8 Final'!D102</f>
        <v>10</v>
      </c>
      <c r="CK106" s="56">
        <f>IF('[2]M8 Final'!E102="","",'[2]M8 Final'!E102)</f>
        <v>0</v>
      </c>
      <c r="CL106" s="56">
        <f t="shared" si="94"/>
        <v>10</v>
      </c>
      <c r="CM106" s="56" t="str">
        <f t="shared" si="95"/>
        <v>AR</v>
      </c>
      <c r="CN106" s="57">
        <f>'[2]M8 Final'!G102</f>
        <v>11.5</v>
      </c>
      <c r="CO106" s="56">
        <f>IF('[2]M8 Final'!H102="","",'[2]M8 Final'!H102)</f>
        <v>0</v>
      </c>
      <c r="CP106" s="56">
        <f t="shared" si="96"/>
        <v>11.5</v>
      </c>
      <c r="CQ106" s="56" t="str">
        <f t="shared" si="97"/>
        <v>AR</v>
      </c>
      <c r="CR106" s="56">
        <f>'[2]M8 Final'!J102</f>
        <v>10.75</v>
      </c>
      <c r="CS106" s="61" t="str">
        <f t="shared" si="98"/>
        <v>NV</v>
      </c>
      <c r="CT106" s="64">
        <f t="shared" si="99"/>
        <v>10.874812500000001</v>
      </c>
      <c r="CU106" s="65" t="str">
        <f t="shared" si="100"/>
        <v/>
      </c>
      <c r="CV106" s="53" t="str">
        <f t="shared" si="101"/>
        <v xml:space="preserve">NOUIH                </v>
      </c>
      <c r="CW106" s="66"/>
    </row>
    <row r="107" spans="2:101" s="68" customFormat="1">
      <c r="B107" s="52">
        <v>94</v>
      </c>
      <c r="D107" s="70" t="s">
        <v>233</v>
      </c>
      <c r="E107" s="75" t="s">
        <v>234</v>
      </c>
      <c r="F107" s="54">
        <f>'[2]M1 final'!E105</f>
        <v>12.3</v>
      </c>
      <c r="G107" s="55" t="str">
        <f>IF('[2]M1 final'!F105="","",'[2]M1 final'!F105)</f>
        <v/>
      </c>
      <c r="H107" s="56">
        <f t="shared" si="52"/>
        <v>12.3</v>
      </c>
      <c r="I107" s="56" t="str">
        <f t="shared" si="53"/>
        <v/>
      </c>
      <c r="J107" s="57">
        <f>'[2]M1 final'!H105</f>
        <v>12</v>
      </c>
      <c r="K107" s="55" t="str">
        <f>IF('[2]M1 final'!I105="","",'[2]M1 final'!I105)</f>
        <v/>
      </c>
      <c r="L107" s="56">
        <f t="shared" si="54"/>
        <v>12</v>
      </c>
      <c r="M107" s="56" t="str">
        <f t="shared" si="55"/>
        <v/>
      </c>
      <c r="N107" s="57">
        <f>'[2]M1 final'!K105</f>
        <v>15.5</v>
      </c>
      <c r="O107" s="57" t="str">
        <f>IF('[2]M1 final'!L105="","",'[2]M1 final'!L105)</f>
        <v/>
      </c>
      <c r="P107" s="56">
        <f t="shared" si="56"/>
        <v>15.5</v>
      </c>
      <c r="Q107" s="56" t="str">
        <f t="shared" si="57"/>
        <v/>
      </c>
      <c r="R107" s="58">
        <f>'[2]M1 final'!N105</f>
        <v>12.987500000000001</v>
      </c>
      <c r="S107" s="59" t="str">
        <f t="shared" si="102"/>
        <v>V</v>
      </c>
      <c r="T107" s="57">
        <f>'[2]M2 final'!E104</f>
        <v>15.75</v>
      </c>
      <c r="U107" s="60" t="str">
        <f>IF('[2]M2 final'!F104="","",'[2]M2 final'!F104)</f>
        <v/>
      </c>
      <c r="V107" s="56">
        <f t="shared" si="58"/>
        <v>15.75</v>
      </c>
      <c r="W107" s="56" t="str">
        <f t="shared" si="59"/>
        <v/>
      </c>
      <c r="X107" s="56">
        <f>'[2]M2 final'!H104</f>
        <v>10.5</v>
      </c>
      <c r="Y107" s="60" t="str">
        <f>IF('[2]M2 final'!I104="","",'[2]M2 final'!I104)</f>
        <v/>
      </c>
      <c r="Z107" s="56">
        <f t="shared" si="60"/>
        <v>10.5</v>
      </c>
      <c r="AA107" s="56" t="str">
        <f t="shared" si="61"/>
        <v/>
      </c>
      <c r="AB107" s="56">
        <f t="shared" si="62"/>
        <v>13.440000000000001</v>
      </c>
      <c r="AC107" s="61" t="str">
        <f t="shared" si="63"/>
        <v>V</v>
      </c>
      <c r="AD107" s="54">
        <f>'[2]M3  final'!E104</f>
        <v>12.875</v>
      </c>
      <c r="AE107" s="54" t="str">
        <f>IF('[2]M3  final'!F104="","",'[2]M3  final'!F104)</f>
        <v/>
      </c>
      <c r="AF107" s="56">
        <f t="shared" si="64"/>
        <v>12.875</v>
      </c>
      <c r="AG107" s="56" t="str">
        <f t="shared" si="65"/>
        <v/>
      </c>
      <c r="AH107" s="57">
        <f>'[2]M3  final'!H104</f>
        <v>14.75</v>
      </c>
      <c r="AI107" s="54" t="str">
        <f>IF('[2]M3  final'!I104="","",'[2]M3  final'!I104)</f>
        <v/>
      </c>
      <c r="AJ107" s="56">
        <f t="shared" si="66"/>
        <v>14.75</v>
      </c>
      <c r="AK107" s="56" t="str">
        <f t="shared" si="67"/>
        <v/>
      </c>
      <c r="AL107" s="56">
        <f t="shared" si="68"/>
        <v>13.8125</v>
      </c>
      <c r="AM107" s="61" t="str">
        <f t="shared" si="69"/>
        <v>V</v>
      </c>
      <c r="AN107" s="54">
        <f>'[2]M4 final'!E104</f>
        <v>15.375</v>
      </c>
      <c r="AO107" s="54" t="str">
        <f>IF('[2]M4 final'!F104="","",'[2]M4 final'!F104)</f>
        <v/>
      </c>
      <c r="AP107" s="56">
        <f t="shared" si="70"/>
        <v>15.375</v>
      </c>
      <c r="AQ107" s="56" t="str">
        <f t="shared" si="71"/>
        <v/>
      </c>
      <c r="AR107" s="57">
        <f>'[2]M4 final'!H104</f>
        <v>14.25</v>
      </c>
      <c r="AS107" s="57" t="str">
        <f>IF('[2]M4 final'!I104="","",'[2]M4 final'!I104)</f>
        <v/>
      </c>
      <c r="AT107" s="56">
        <f t="shared" si="72"/>
        <v>14.25</v>
      </c>
      <c r="AU107" s="56" t="str">
        <f t="shared" si="73"/>
        <v/>
      </c>
      <c r="AV107" s="56">
        <f>'[2]M4 final'!K104</f>
        <v>14.880000000000003</v>
      </c>
      <c r="AW107" s="61" t="str">
        <f t="shared" si="74"/>
        <v>V</v>
      </c>
      <c r="AX107" s="54">
        <f>'[2]M5 FINAL'!D100</f>
        <v>8</v>
      </c>
      <c r="AY107" s="62" t="str">
        <f>IF('[2]M5 FINAL'!E100="","",'[2]M5 FINAL'!E100)</f>
        <v/>
      </c>
      <c r="AZ107" s="54">
        <f t="shared" si="75"/>
        <v>8</v>
      </c>
      <c r="BA107" s="56" t="str">
        <f t="shared" si="76"/>
        <v/>
      </c>
      <c r="BB107" s="57">
        <f>'[2]M5 FINAL'!G100</f>
        <v>12</v>
      </c>
      <c r="BC107" s="57" t="str">
        <f>IF('[2]M5 FINAL'!H100="","",'[2]M5 FINAL'!H100)</f>
        <v/>
      </c>
      <c r="BD107" s="54">
        <f t="shared" si="77"/>
        <v>12</v>
      </c>
      <c r="BE107" s="56" t="str">
        <f t="shared" si="78"/>
        <v/>
      </c>
      <c r="BF107" s="57">
        <f>'[2]M5 FINAL'!J100</f>
        <v>19</v>
      </c>
      <c r="BG107" s="57" t="str">
        <f>IF('[2]M5 FINAL'!K100="","",'[2]M5 FINAL'!K100)</f>
        <v/>
      </c>
      <c r="BH107" s="54">
        <f t="shared" si="79"/>
        <v>19</v>
      </c>
      <c r="BI107" s="56" t="str">
        <f t="shared" si="80"/>
        <v/>
      </c>
      <c r="BJ107" s="57">
        <f>'[2]M5 FINAL'!M100</f>
        <v>13.06</v>
      </c>
      <c r="BK107" s="59" t="str">
        <f t="shared" si="81"/>
        <v>V</v>
      </c>
      <c r="BL107" s="63">
        <f>'[2]M6 final'!D103</f>
        <v>17.25</v>
      </c>
      <c r="BM107" s="63" t="str">
        <f>IF('[2]M6 final'!E103="","",'[2]M6 final'!E103)</f>
        <v/>
      </c>
      <c r="BN107" s="56">
        <f t="shared" si="82"/>
        <v>17.25</v>
      </c>
      <c r="BO107" s="56" t="str">
        <f t="shared" si="83"/>
        <v/>
      </c>
      <c r="BP107" s="54">
        <f>'[2]M6 final'!G103</f>
        <v>14.5</v>
      </c>
      <c r="BQ107" s="54" t="str">
        <f>IF('[2]M6 final'!H103="","",'[2]M6 final'!H103)</f>
        <v/>
      </c>
      <c r="BR107" s="56">
        <f t="shared" si="84"/>
        <v>14.5</v>
      </c>
      <c r="BS107" s="56" t="str">
        <f t="shared" si="85"/>
        <v/>
      </c>
      <c r="BT107" s="57">
        <f>'[2]M6 final'!J103</f>
        <v>13</v>
      </c>
      <c r="BU107" s="57" t="str">
        <f>IF('[2]M6 final'!K103="","",'[2]M6 final'!K103)</f>
        <v/>
      </c>
      <c r="BV107" s="56">
        <f t="shared" si="86"/>
        <v>13</v>
      </c>
      <c r="BW107" s="56" t="str">
        <f t="shared" si="87"/>
        <v/>
      </c>
      <c r="BX107" s="56">
        <f>'[2]M6 final'!M103</f>
        <v>14.875000000000002</v>
      </c>
      <c r="BY107" s="59" t="str">
        <f t="shared" si="88"/>
        <v>V</v>
      </c>
      <c r="BZ107" s="57">
        <f>'[2]M7 final'!D104</f>
        <v>11</v>
      </c>
      <c r="CA107" s="57" t="str">
        <f>IF('[2]M7 final'!E104="","",'[2]M7 final'!E104)</f>
        <v/>
      </c>
      <c r="CB107" s="56">
        <f t="shared" si="89"/>
        <v>11</v>
      </c>
      <c r="CC107" s="56" t="str">
        <f t="shared" si="90"/>
        <v/>
      </c>
      <c r="CD107" s="57">
        <f>'[2]M7 final'!G104</f>
        <v>14</v>
      </c>
      <c r="CE107" s="57" t="str">
        <f>IF('[2]M7 final'!H104="","",'[2]M7 final'!H104)</f>
        <v/>
      </c>
      <c r="CF107" s="56">
        <f t="shared" si="91"/>
        <v>14</v>
      </c>
      <c r="CG107" s="56" t="str">
        <f t="shared" si="92"/>
        <v/>
      </c>
      <c r="CH107" s="56">
        <f>'[2]M7 final'!J104</f>
        <v>12.32</v>
      </c>
      <c r="CI107" s="61" t="str">
        <f t="shared" si="93"/>
        <v>V</v>
      </c>
      <c r="CJ107" s="56">
        <f>'[2]M8 Final'!D103</f>
        <v>20</v>
      </c>
      <c r="CK107" s="56" t="str">
        <f>IF('[2]M8 Final'!E103="","",'[2]M8 Final'!E103)</f>
        <v/>
      </c>
      <c r="CL107" s="56">
        <f t="shared" si="94"/>
        <v>20</v>
      </c>
      <c r="CM107" s="56" t="str">
        <f t="shared" si="95"/>
        <v/>
      </c>
      <c r="CN107" s="57">
        <f>'[2]M8 Final'!G103</f>
        <v>14.25</v>
      </c>
      <c r="CO107" s="56" t="str">
        <f>IF('[2]M8 Final'!H103="","",'[2]M8 Final'!H103)</f>
        <v/>
      </c>
      <c r="CP107" s="56">
        <f t="shared" si="96"/>
        <v>14.25</v>
      </c>
      <c r="CQ107" s="56" t="str">
        <f t="shared" si="97"/>
        <v/>
      </c>
      <c r="CR107" s="56">
        <f>'[2]M8 Final'!J103</f>
        <v>17.125</v>
      </c>
      <c r="CS107" s="61" t="str">
        <f t="shared" si="98"/>
        <v>V</v>
      </c>
      <c r="CT107" s="64">
        <f t="shared" si="99"/>
        <v>14.0625</v>
      </c>
      <c r="CU107" s="65" t="str">
        <f t="shared" si="100"/>
        <v>Admis(e)</v>
      </c>
      <c r="CV107" s="53" t="str">
        <f t="shared" si="101"/>
        <v xml:space="preserve">OFIR                   </v>
      </c>
      <c r="CW107" s="66"/>
    </row>
    <row r="108" spans="2:101" s="68" customFormat="1">
      <c r="B108" s="67">
        <v>95</v>
      </c>
      <c r="D108" s="72" t="s">
        <v>235</v>
      </c>
      <c r="E108" s="78" t="s">
        <v>236</v>
      </c>
      <c r="F108" s="54">
        <f>'[2]M1 final'!E106</f>
        <v>15.3</v>
      </c>
      <c r="G108" s="55" t="str">
        <f>IF('[2]M1 final'!F106="","",'[2]M1 final'!F106)</f>
        <v/>
      </c>
      <c r="H108" s="56">
        <f t="shared" si="52"/>
        <v>15.3</v>
      </c>
      <c r="I108" s="56" t="str">
        <f t="shared" si="53"/>
        <v/>
      </c>
      <c r="J108" s="57">
        <f>'[2]M1 final'!H106</f>
        <v>11.2</v>
      </c>
      <c r="K108" s="55" t="str">
        <f>IF('[2]M1 final'!I106="","",'[2]M1 final'!I106)</f>
        <v/>
      </c>
      <c r="L108" s="56">
        <f t="shared" si="54"/>
        <v>11.2</v>
      </c>
      <c r="M108" s="56" t="str">
        <f t="shared" si="55"/>
        <v/>
      </c>
      <c r="N108" s="57">
        <f>'[2]M1 final'!K106</f>
        <v>12.25</v>
      </c>
      <c r="O108" s="57" t="str">
        <f>IF('[2]M1 final'!L106="","",'[2]M1 final'!L106)</f>
        <v/>
      </c>
      <c r="P108" s="56">
        <f t="shared" si="56"/>
        <v>12.25</v>
      </c>
      <c r="Q108" s="56" t="str">
        <f t="shared" si="57"/>
        <v/>
      </c>
      <c r="R108" s="58">
        <f>'[2]M1 final'!N106</f>
        <v>13</v>
      </c>
      <c r="S108" s="59" t="str">
        <f t="shared" si="102"/>
        <v>V</v>
      </c>
      <c r="T108" s="57">
        <f>'[2]M2 final'!E105</f>
        <v>15</v>
      </c>
      <c r="U108" s="60" t="str">
        <f>IF('[2]M2 final'!F105="","",'[2]M2 final'!F105)</f>
        <v/>
      </c>
      <c r="V108" s="56">
        <f t="shared" si="58"/>
        <v>15</v>
      </c>
      <c r="W108" s="56" t="str">
        <f t="shared" si="59"/>
        <v/>
      </c>
      <c r="X108" s="56">
        <f>'[2]M2 final'!H105</f>
        <v>8</v>
      </c>
      <c r="Y108" s="60">
        <f>IF('[2]M2 final'!I105="","",'[2]M2 final'!I105)</f>
        <v>8</v>
      </c>
      <c r="Z108" s="56">
        <f t="shared" si="60"/>
        <v>8</v>
      </c>
      <c r="AA108" s="56" t="str">
        <f t="shared" si="61"/>
        <v/>
      </c>
      <c r="AB108" s="56">
        <f t="shared" si="62"/>
        <v>11.92</v>
      </c>
      <c r="AC108" s="61" t="str">
        <f t="shared" si="63"/>
        <v>VPC</v>
      </c>
      <c r="AD108" s="54">
        <f>'[2]M3  final'!E105</f>
        <v>4.5</v>
      </c>
      <c r="AE108" s="54">
        <f>IF('[2]M3  final'!F105="","",'[2]M3  final'!F105)</f>
        <v>6</v>
      </c>
      <c r="AF108" s="56">
        <f t="shared" si="64"/>
        <v>6</v>
      </c>
      <c r="AG108" s="56" t="str">
        <f t="shared" si="65"/>
        <v/>
      </c>
      <c r="AH108" s="57">
        <f>'[2]M3  final'!H105</f>
        <v>12</v>
      </c>
      <c r="AI108" s="54" t="str">
        <f>IF('[2]M3  final'!I105="","",'[2]M3  final'!I105)</f>
        <v/>
      </c>
      <c r="AJ108" s="56">
        <f t="shared" si="66"/>
        <v>12</v>
      </c>
      <c r="AK108" s="56" t="str">
        <f t="shared" si="67"/>
        <v/>
      </c>
      <c r="AL108" s="56">
        <f t="shared" si="68"/>
        <v>9</v>
      </c>
      <c r="AM108" s="61" t="str">
        <f t="shared" si="69"/>
        <v>VPC</v>
      </c>
      <c r="AN108" s="54">
        <f>'[2]M4 final'!E105</f>
        <v>17.75</v>
      </c>
      <c r="AO108" s="54" t="str">
        <f>IF('[2]M4 final'!F105="","",'[2]M4 final'!F105)</f>
        <v/>
      </c>
      <c r="AP108" s="56">
        <f t="shared" si="70"/>
        <v>17.75</v>
      </c>
      <c r="AQ108" s="56" t="str">
        <f t="shared" si="71"/>
        <v/>
      </c>
      <c r="AR108" s="57">
        <f>'[2]M4 final'!H105</f>
        <v>14.5</v>
      </c>
      <c r="AS108" s="57" t="str">
        <f>IF('[2]M4 final'!I105="","",'[2]M4 final'!I105)</f>
        <v/>
      </c>
      <c r="AT108" s="56">
        <f t="shared" si="72"/>
        <v>14.5</v>
      </c>
      <c r="AU108" s="56" t="str">
        <f t="shared" si="73"/>
        <v/>
      </c>
      <c r="AV108" s="56">
        <f>'[2]M4 final'!K105</f>
        <v>16.32</v>
      </c>
      <c r="AW108" s="61" t="str">
        <f t="shared" si="74"/>
        <v>V</v>
      </c>
      <c r="AX108" s="54">
        <f>'[2]M5 FINAL'!D101</f>
        <v>12.8</v>
      </c>
      <c r="AY108" s="62" t="str">
        <f>IF('[2]M5 FINAL'!E101="","",'[2]M5 FINAL'!E101)</f>
        <v/>
      </c>
      <c r="AZ108" s="54">
        <f t="shared" si="75"/>
        <v>12.8</v>
      </c>
      <c r="BA108" s="56" t="str">
        <f t="shared" si="76"/>
        <v/>
      </c>
      <c r="BB108" s="57">
        <f>'[2]M5 FINAL'!G101</f>
        <v>12</v>
      </c>
      <c r="BC108" s="57" t="str">
        <f>IF('[2]M5 FINAL'!H101="","",'[2]M5 FINAL'!H101)</f>
        <v/>
      </c>
      <c r="BD108" s="54">
        <f t="shared" si="77"/>
        <v>12</v>
      </c>
      <c r="BE108" s="56" t="str">
        <f t="shared" si="78"/>
        <v/>
      </c>
      <c r="BF108" s="57">
        <f>'[2]M5 FINAL'!J101</f>
        <v>13.25</v>
      </c>
      <c r="BG108" s="57" t="str">
        <f>IF('[2]M5 FINAL'!K101="","",'[2]M5 FINAL'!K101)</f>
        <v/>
      </c>
      <c r="BH108" s="54">
        <f t="shared" si="79"/>
        <v>13.25</v>
      </c>
      <c r="BI108" s="56" t="str">
        <f t="shared" si="80"/>
        <v/>
      </c>
      <c r="BJ108" s="57">
        <f>'[2]M5 FINAL'!M101</f>
        <v>12.689</v>
      </c>
      <c r="BK108" s="59" t="str">
        <f t="shared" si="81"/>
        <v>V</v>
      </c>
      <c r="BL108" s="63">
        <f>'[2]M6 final'!D104</f>
        <v>11</v>
      </c>
      <c r="BM108" s="63" t="str">
        <f>IF('[2]M6 final'!E104="","",'[2]M6 final'!E104)</f>
        <v/>
      </c>
      <c r="BN108" s="56">
        <f t="shared" si="82"/>
        <v>11</v>
      </c>
      <c r="BO108" s="56" t="str">
        <f t="shared" si="83"/>
        <v/>
      </c>
      <c r="BP108" s="54">
        <f>'[2]M6 final'!G104</f>
        <v>12.75</v>
      </c>
      <c r="BQ108" s="54" t="str">
        <f>IF('[2]M6 final'!H104="","",'[2]M6 final'!H104)</f>
        <v/>
      </c>
      <c r="BR108" s="56">
        <f t="shared" si="84"/>
        <v>12.75</v>
      </c>
      <c r="BS108" s="56" t="str">
        <f t="shared" si="85"/>
        <v/>
      </c>
      <c r="BT108" s="57">
        <f>'[2]M6 final'!J104</f>
        <v>12</v>
      </c>
      <c r="BU108" s="57" t="str">
        <f>IF('[2]M6 final'!K104="","",'[2]M6 final'!K104)</f>
        <v/>
      </c>
      <c r="BV108" s="56">
        <f t="shared" si="86"/>
        <v>12</v>
      </c>
      <c r="BW108" s="56" t="str">
        <f t="shared" si="87"/>
        <v/>
      </c>
      <c r="BX108" s="56">
        <f>'[2]M6 final'!M104</f>
        <v>12</v>
      </c>
      <c r="BY108" s="59" t="str">
        <f t="shared" si="88"/>
        <v>V</v>
      </c>
      <c r="BZ108" s="57">
        <f>'[2]M7 final'!D105</f>
        <v>12.5</v>
      </c>
      <c r="CA108" s="57" t="str">
        <f>IF('[2]M7 final'!E105="","",'[2]M7 final'!E105)</f>
        <v/>
      </c>
      <c r="CB108" s="56">
        <f t="shared" si="89"/>
        <v>12.5</v>
      </c>
      <c r="CC108" s="56" t="str">
        <f t="shared" si="90"/>
        <v/>
      </c>
      <c r="CD108" s="57">
        <f>'[2]M7 final'!G105</f>
        <v>12</v>
      </c>
      <c r="CE108" s="57" t="str">
        <f>IF('[2]M7 final'!H105="","",'[2]M7 final'!H105)</f>
        <v/>
      </c>
      <c r="CF108" s="56">
        <f t="shared" si="91"/>
        <v>12</v>
      </c>
      <c r="CG108" s="56" t="str">
        <f t="shared" si="92"/>
        <v/>
      </c>
      <c r="CH108" s="56">
        <f>'[2]M7 final'!J105</f>
        <v>12.280000000000001</v>
      </c>
      <c r="CI108" s="61" t="str">
        <f t="shared" si="93"/>
        <v>V</v>
      </c>
      <c r="CJ108" s="56">
        <f>'[2]M8 Final'!D104</f>
        <v>13.5</v>
      </c>
      <c r="CK108" s="56" t="str">
        <f>IF('[2]M8 Final'!E104="","",'[2]M8 Final'!E104)</f>
        <v/>
      </c>
      <c r="CL108" s="56">
        <f t="shared" si="94"/>
        <v>13.5</v>
      </c>
      <c r="CM108" s="56" t="str">
        <f t="shared" si="95"/>
        <v/>
      </c>
      <c r="CN108" s="57">
        <f>'[2]M8 Final'!G104</f>
        <v>11.125</v>
      </c>
      <c r="CO108" s="56" t="str">
        <f>IF('[2]M8 Final'!H104="","",'[2]M8 Final'!H104)</f>
        <v/>
      </c>
      <c r="CP108" s="56">
        <f t="shared" si="96"/>
        <v>11.125</v>
      </c>
      <c r="CQ108" s="56" t="str">
        <f t="shared" si="97"/>
        <v/>
      </c>
      <c r="CR108" s="56">
        <f>'[2]M8 Final'!J104</f>
        <v>12.3125</v>
      </c>
      <c r="CS108" s="61" t="str">
        <f t="shared" si="98"/>
        <v>V</v>
      </c>
      <c r="CT108" s="64">
        <f t="shared" si="99"/>
        <v>12.4401875</v>
      </c>
      <c r="CU108" s="65" t="str">
        <f t="shared" si="100"/>
        <v>Admis(e)</v>
      </c>
      <c r="CV108" s="53" t="str">
        <f t="shared" si="101"/>
        <v xml:space="preserve">OKAR </v>
      </c>
      <c r="CW108" s="66"/>
    </row>
    <row r="109" spans="2:101" s="68" customFormat="1">
      <c r="B109" s="67">
        <v>96</v>
      </c>
      <c r="D109" s="70" t="s">
        <v>237</v>
      </c>
      <c r="E109" s="75" t="s">
        <v>238</v>
      </c>
      <c r="F109" s="54">
        <f>'[2]M1 final'!E107</f>
        <v>11.399999999999999</v>
      </c>
      <c r="G109" s="55">
        <f>IF('[2]M1 final'!F107="","",'[2]M1 final'!F107)</f>
        <v>11.5</v>
      </c>
      <c r="H109" s="56">
        <f t="shared" si="52"/>
        <v>11.5</v>
      </c>
      <c r="I109" s="56" t="str">
        <f t="shared" si="53"/>
        <v/>
      </c>
      <c r="J109" s="57">
        <f>'[2]M1 final'!H107</f>
        <v>9</v>
      </c>
      <c r="K109" s="55">
        <f>IF('[2]M1 final'!I107="","",'[2]M1 final'!I107)</f>
        <v>12</v>
      </c>
      <c r="L109" s="56">
        <f t="shared" si="54"/>
        <v>12</v>
      </c>
      <c r="M109" s="56" t="str">
        <f t="shared" si="55"/>
        <v/>
      </c>
      <c r="N109" s="57">
        <f>'[2]M1 final'!K107</f>
        <v>8.75</v>
      </c>
      <c r="O109" s="57">
        <f>IF('[2]M1 final'!L107="","",'[2]M1 final'!L107)</f>
        <v>11</v>
      </c>
      <c r="P109" s="56">
        <f t="shared" si="56"/>
        <v>11</v>
      </c>
      <c r="Q109" s="56" t="str">
        <f t="shared" si="57"/>
        <v/>
      </c>
      <c r="R109" s="58">
        <f>'[2]M1 final'!N107</f>
        <v>11.5625</v>
      </c>
      <c r="S109" s="59" t="str">
        <f t="shared" si="102"/>
        <v>VPC</v>
      </c>
      <c r="T109" s="57">
        <f>'[2]M2 final'!E106</f>
        <v>7.75</v>
      </c>
      <c r="U109" s="60">
        <f>IF('[2]M2 final'!F106="","",'[2]M2 final'!F106)</f>
        <v>8</v>
      </c>
      <c r="V109" s="56">
        <f t="shared" si="58"/>
        <v>8</v>
      </c>
      <c r="W109" s="56" t="str">
        <f t="shared" si="59"/>
        <v/>
      </c>
      <c r="X109" s="56">
        <f>'[2]M2 final'!H106</f>
        <v>9</v>
      </c>
      <c r="Y109" s="60">
        <f>IF('[2]M2 final'!I106="","",'[2]M2 final'!I106)</f>
        <v>8.75</v>
      </c>
      <c r="Z109" s="56">
        <f t="shared" si="60"/>
        <v>9</v>
      </c>
      <c r="AA109" s="56" t="str">
        <f t="shared" si="61"/>
        <v/>
      </c>
      <c r="AB109" s="56">
        <f t="shared" si="62"/>
        <v>8.4400000000000013</v>
      </c>
      <c r="AC109" s="61" t="str">
        <f t="shared" si="63"/>
        <v>VPC</v>
      </c>
      <c r="AD109" s="54">
        <f>'[2]M3  final'!E106</f>
        <v>14.25</v>
      </c>
      <c r="AE109" s="54" t="str">
        <f>IF('[2]M3  final'!F106="","",'[2]M3  final'!F106)</f>
        <v/>
      </c>
      <c r="AF109" s="56">
        <f t="shared" si="64"/>
        <v>14.25</v>
      </c>
      <c r="AG109" s="56" t="str">
        <f t="shared" si="65"/>
        <v/>
      </c>
      <c r="AH109" s="57">
        <f>'[2]M3  final'!H106</f>
        <v>19</v>
      </c>
      <c r="AI109" s="54" t="str">
        <f>IF('[2]M3  final'!I106="","",'[2]M3  final'!I106)</f>
        <v/>
      </c>
      <c r="AJ109" s="56">
        <f t="shared" si="66"/>
        <v>19</v>
      </c>
      <c r="AK109" s="56" t="str">
        <f t="shared" si="67"/>
        <v/>
      </c>
      <c r="AL109" s="56">
        <f t="shared" si="68"/>
        <v>16.625</v>
      </c>
      <c r="AM109" s="61" t="str">
        <f t="shared" si="69"/>
        <v>V</v>
      </c>
      <c r="AN109" s="54">
        <f>'[2]M4 final'!E106</f>
        <v>12.125</v>
      </c>
      <c r="AO109" s="54" t="str">
        <f>IF('[2]M4 final'!F106="","",'[2]M4 final'!F106)</f>
        <v/>
      </c>
      <c r="AP109" s="56">
        <f t="shared" si="70"/>
        <v>12.125</v>
      </c>
      <c r="AQ109" s="56" t="str">
        <f t="shared" si="71"/>
        <v/>
      </c>
      <c r="AR109" s="57">
        <f>'[2]M4 final'!H106</f>
        <v>11.5</v>
      </c>
      <c r="AS109" s="57">
        <f>IF('[2]M4 final'!I106="","",'[2]M4 final'!I106)</f>
        <v>12</v>
      </c>
      <c r="AT109" s="56">
        <f t="shared" si="72"/>
        <v>12</v>
      </c>
      <c r="AU109" s="56" t="str">
        <f t="shared" si="73"/>
        <v/>
      </c>
      <c r="AV109" s="56">
        <f>'[2]M4 final'!K106</f>
        <v>12.07</v>
      </c>
      <c r="AW109" s="61" t="str">
        <f t="shared" si="74"/>
        <v>VAR</v>
      </c>
      <c r="AX109" s="54">
        <f>'[2]M5 FINAL'!D102</f>
        <v>7.8000000000000007</v>
      </c>
      <c r="AY109" s="62">
        <f>IF('[2]M5 FINAL'!E102="","",'[2]M5 FINAL'!E102)</f>
        <v>6</v>
      </c>
      <c r="AZ109" s="54">
        <f t="shared" si="75"/>
        <v>7.8000000000000007</v>
      </c>
      <c r="BA109" s="56" t="str">
        <f t="shared" si="76"/>
        <v/>
      </c>
      <c r="BB109" s="57">
        <f>'[2]M5 FINAL'!G102</f>
        <v>12</v>
      </c>
      <c r="BC109" s="57" t="str">
        <f>IF('[2]M5 FINAL'!H102="","",'[2]M5 FINAL'!H102)</f>
        <v/>
      </c>
      <c r="BD109" s="54">
        <f t="shared" si="77"/>
        <v>12</v>
      </c>
      <c r="BE109" s="56" t="str">
        <f t="shared" si="78"/>
        <v/>
      </c>
      <c r="BF109" s="57">
        <f>'[2]M5 FINAL'!J102</f>
        <v>9</v>
      </c>
      <c r="BG109" s="57">
        <f>IF('[2]M5 FINAL'!K102="","",'[2]M5 FINAL'!K102)</f>
        <v>10</v>
      </c>
      <c r="BH109" s="54">
        <f t="shared" si="79"/>
        <v>10</v>
      </c>
      <c r="BI109" s="56" t="str">
        <f t="shared" si="80"/>
        <v/>
      </c>
      <c r="BJ109" s="57">
        <f>'[2]M5 FINAL'!M102</f>
        <v>9.9340000000000011</v>
      </c>
      <c r="BK109" s="59" t="str">
        <f t="shared" si="81"/>
        <v>VPC</v>
      </c>
      <c r="BL109" s="63">
        <f>'[2]M6 final'!D105</f>
        <v>9.75</v>
      </c>
      <c r="BM109" s="63">
        <f>IF('[2]M6 final'!E105="","",'[2]M6 final'!E105)</f>
        <v>12</v>
      </c>
      <c r="BN109" s="56">
        <f t="shared" si="82"/>
        <v>12</v>
      </c>
      <c r="BO109" s="56" t="str">
        <f t="shared" si="83"/>
        <v/>
      </c>
      <c r="BP109" s="54">
        <f>'[2]M6 final'!G105</f>
        <v>9.75</v>
      </c>
      <c r="BQ109" s="54">
        <f>IF('[2]M6 final'!H105="","",'[2]M6 final'!H105)</f>
        <v>0</v>
      </c>
      <c r="BR109" s="56">
        <f t="shared" si="84"/>
        <v>9.75</v>
      </c>
      <c r="BS109" s="56" t="str">
        <f t="shared" si="85"/>
        <v/>
      </c>
      <c r="BT109" s="57">
        <f>'[2]M6 final'!J105</f>
        <v>10</v>
      </c>
      <c r="BU109" s="57">
        <f>IF('[2]M6 final'!K105="","",'[2]M6 final'!K105)</f>
        <v>12</v>
      </c>
      <c r="BV109" s="56">
        <f t="shared" si="86"/>
        <v>12</v>
      </c>
      <c r="BW109" s="56" t="str">
        <f t="shared" si="87"/>
        <v/>
      </c>
      <c r="BX109" s="56">
        <f>'[2]M6 final'!M105</f>
        <v>11.1</v>
      </c>
      <c r="BY109" s="59" t="str">
        <f t="shared" si="88"/>
        <v>VPC</v>
      </c>
      <c r="BZ109" s="57">
        <f>'[2]M7 final'!D106</f>
        <v>14</v>
      </c>
      <c r="CA109" s="57" t="str">
        <f>IF('[2]M7 final'!E106="","",'[2]M7 final'!E106)</f>
        <v/>
      </c>
      <c r="CB109" s="56">
        <f t="shared" si="89"/>
        <v>14</v>
      </c>
      <c r="CC109" s="56" t="str">
        <f t="shared" si="90"/>
        <v/>
      </c>
      <c r="CD109" s="57">
        <f>'[2]M7 final'!G106</f>
        <v>10.5</v>
      </c>
      <c r="CE109" s="57" t="str">
        <f>IF('[2]M7 final'!H106="","",'[2]M7 final'!H106)</f>
        <v/>
      </c>
      <c r="CF109" s="56">
        <f t="shared" si="91"/>
        <v>10.5</v>
      </c>
      <c r="CG109" s="56" t="str">
        <f t="shared" si="92"/>
        <v/>
      </c>
      <c r="CH109" s="56">
        <f>'[2]M7 final'!J106</f>
        <v>12.46</v>
      </c>
      <c r="CI109" s="61" t="str">
        <f t="shared" si="93"/>
        <v>V</v>
      </c>
      <c r="CJ109" s="56">
        <f>'[2]M8 Final'!D105</f>
        <v>16.75</v>
      </c>
      <c r="CK109" s="56" t="str">
        <f>IF('[2]M8 Final'!E105="","",'[2]M8 Final'!E105)</f>
        <v/>
      </c>
      <c r="CL109" s="56">
        <f t="shared" si="94"/>
        <v>16.75</v>
      </c>
      <c r="CM109" s="56" t="str">
        <f t="shared" si="95"/>
        <v/>
      </c>
      <c r="CN109" s="57">
        <f>'[2]M8 Final'!G105</f>
        <v>11.375</v>
      </c>
      <c r="CO109" s="56" t="str">
        <f>IF('[2]M8 Final'!H105="","",'[2]M8 Final'!H105)</f>
        <v/>
      </c>
      <c r="CP109" s="56">
        <f t="shared" si="96"/>
        <v>11.375</v>
      </c>
      <c r="CQ109" s="56" t="str">
        <f t="shared" si="97"/>
        <v/>
      </c>
      <c r="CR109" s="56">
        <f>'[2]M8 Final'!J105</f>
        <v>14.0625</v>
      </c>
      <c r="CS109" s="61" t="str">
        <f t="shared" si="98"/>
        <v>V</v>
      </c>
      <c r="CT109" s="64">
        <f t="shared" si="99"/>
        <v>12.031749999999999</v>
      </c>
      <c r="CU109" s="65" t="str">
        <f t="shared" si="100"/>
        <v>Admis(e)</v>
      </c>
      <c r="CV109" s="53" t="str">
        <f t="shared" si="101"/>
        <v xml:space="preserve">OUFEDDOUL            </v>
      </c>
      <c r="CW109" s="66"/>
    </row>
    <row r="110" spans="2:101">
      <c r="B110" s="67">
        <v>97</v>
      </c>
      <c r="C110" s="68"/>
      <c r="D110" s="70" t="s">
        <v>239</v>
      </c>
      <c r="E110" s="75" t="s">
        <v>240</v>
      </c>
      <c r="F110" s="54">
        <f>'[2]M1 final'!E108</f>
        <v>9.1999999999999993</v>
      </c>
      <c r="G110" s="55">
        <f>IF('[2]M1 final'!F108="","",'[2]M1 final'!F108)</f>
        <v>5.5</v>
      </c>
      <c r="H110" s="56">
        <f t="shared" si="52"/>
        <v>9.1999999999999993</v>
      </c>
      <c r="I110" s="56" t="str">
        <f t="shared" si="53"/>
        <v/>
      </c>
      <c r="J110" s="57">
        <f>'[2]M1 final'!H108</f>
        <v>12.5</v>
      </c>
      <c r="K110" s="55" t="str">
        <f>IF('[2]M1 final'!I108="","",'[2]M1 final'!I108)</f>
        <v/>
      </c>
      <c r="L110" s="56">
        <f t="shared" si="54"/>
        <v>12.5</v>
      </c>
      <c r="M110" s="56" t="str">
        <f t="shared" si="55"/>
        <v/>
      </c>
      <c r="N110" s="57">
        <f>'[2]M1 final'!K108</f>
        <v>12.75</v>
      </c>
      <c r="O110" s="57" t="str">
        <f>IF('[2]M1 final'!L108="","",'[2]M1 final'!L108)</f>
        <v/>
      </c>
      <c r="P110" s="56">
        <f t="shared" si="56"/>
        <v>12.75</v>
      </c>
      <c r="Q110" s="56" t="str">
        <f t="shared" si="57"/>
        <v/>
      </c>
      <c r="R110" s="58">
        <f>'[2]M1 final'!N108</f>
        <v>11.324999999999999</v>
      </c>
      <c r="S110" s="59" t="str">
        <f t="shared" si="102"/>
        <v>VPC</v>
      </c>
      <c r="T110" s="57">
        <f>'[2]M2 final'!E107</f>
        <v>12</v>
      </c>
      <c r="U110" s="60" t="str">
        <f>IF('[2]M2 final'!F107="","",'[2]M2 final'!F107)</f>
        <v/>
      </c>
      <c r="V110" s="56">
        <f t="shared" si="58"/>
        <v>12</v>
      </c>
      <c r="W110" s="56" t="str">
        <f t="shared" si="59"/>
        <v/>
      </c>
      <c r="X110" s="56">
        <f>'[2]M2 final'!H107</f>
        <v>2.5</v>
      </c>
      <c r="Y110" s="60">
        <f>IF('[2]M2 final'!I107="","",'[2]M2 final'!I107)</f>
        <v>9</v>
      </c>
      <c r="Z110" s="56">
        <f t="shared" si="60"/>
        <v>9</v>
      </c>
      <c r="AA110" s="56" t="str">
        <f t="shared" si="61"/>
        <v/>
      </c>
      <c r="AB110" s="56">
        <f t="shared" si="62"/>
        <v>10.68</v>
      </c>
      <c r="AC110" s="61" t="str">
        <f t="shared" si="63"/>
        <v>VPC</v>
      </c>
      <c r="AD110" s="54">
        <f>'[2]M3  final'!E107</f>
        <v>15.625</v>
      </c>
      <c r="AE110" s="54" t="str">
        <f>IF('[2]M3  final'!F107="","",'[2]M3  final'!F107)</f>
        <v/>
      </c>
      <c r="AF110" s="56">
        <f t="shared" si="64"/>
        <v>15.625</v>
      </c>
      <c r="AG110" s="56" t="str">
        <f t="shared" si="65"/>
        <v/>
      </c>
      <c r="AH110" s="57">
        <f>'[2]M3  final'!H107</f>
        <v>9.5</v>
      </c>
      <c r="AI110" s="54" t="str">
        <f>IF('[2]M3  final'!I107="","",'[2]M3  final'!I107)</f>
        <v/>
      </c>
      <c r="AJ110" s="56">
        <f t="shared" si="66"/>
        <v>9.5</v>
      </c>
      <c r="AK110" s="56" t="str">
        <f t="shared" si="67"/>
        <v/>
      </c>
      <c r="AL110" s="56">
        <f t="shared" si="68"/>
        <v>12.5625</v>
      </c>
      <c r="AM110" s="61" t="str">
        <f t="shared" si="69"/>
        <v>V</v>
      </c>
      <c r="AN110" s="54">
        <f>'[2]M4 final'!E107</f>
        <v>9.875</v>
      </c>
      <c r="AO110" s="54">
        <f>IF('[2]M4 final'!F107="","",'[2]M4 final'!F107)</f>
        <v>12</v>
      </c>
      <c r="AP110" s="56">
        <f t="shared" si="70"/>
        <v>12</v>
      </c>
      <c r="AQ110" s="56" t="str">
        <f t="shared" si="71"/>
        <v/>
      </c>
      <c r="AR110" s="57">
        <f>'[2]M4 final'!H107</f>
        <v>7</v>
      </c>
      <c r="AS110" s="57">
        <f>IF('[2]M4 final'!I107="","",'[2]M4 final'!I107)</f>
        <v>12</v>
      </c>
      <c r="AT110" s="56">
        <f t="shared" si="72"/>
        <v>12</v>
      </c>
      <c r="AU110" s="56" t="str">
        <f t="shared" si="73"/>
        <v/>
      </c>
      <c r="AV110" s="56">
        <f>'[2]M4 final'!K107</f>
        <v>12</v>
      </c>
      <c r="AW110" s="61" t="str">
        <f t="shared" si="74"/>
        <v>VAR</v>
      </c>
      <c r="AX110" s="54">
        <f>'[2]M5 FINAL'!D103</f>
        <v>9</v>
      </c>
      <c r="AY110" s="62" t="str">
        <f>IF('[2]M5 FINAL'!E103="","",'[2]M5 FINAL'!E103)</f>
        <v/>
      </c>
      <c r="AZ110" s="54">
        <f t="shared" si="75"/>
        <v>9</v>
      </c>
      <c r="BA110" s="56" t="str">
        <f t="shared" si="76"/>
        <v/>
      </c>
      <c r="BB110" s="57">
        <f>'[2]M5 FINAL'!G103</f>
        <v>12</v>
      </c>
      <c r="BC110" s="57" t="str">
        <f>IF('[2]M5 FINAL'!H103="","",'[2]M5 FINAL'!H103)</f>
        <v/>
      </c>
      <c r="BD110" s="54">
        <f t="shared" si="77"/>
        <v>12</v>
      </c>
      <c r="BE110" s="56" t="str">
        <f t="shared" si="78"/>
        <v/>
      </c>
      <c r="BF110" s="57">
        <f>'[2]M5 FINAL'!J103</f>
        <v>15.5</v>
      </c>
      <c r="BG110" s="57" t="str">
        <f>IF('[2]M5 FINAL'!K103="","",'[2]M5 FINAL'!K103)</f>
        <v/>
      </c>
      <c r="BH110" s="54">
        <f t="shared" si="79"/>
        <v>15.5</v>
      </c>
      <c r="BI110" s="56" t="str">
        <f t="shared" si="80"/>
        <v/>
      </c>
      <c r="BJ110" s="57">
        <f>'[2]M5 FINAL'!M103</f>
        <v>12.2</v>
      </c>
      <c r="BK110" s="59" t="str">
        <f t="shared" si="81"/>
        <v>V</v>
      </c>
      <c r="BL110" s="63">
        <f>'[2]M6 final'!D106</f>
        <v>16.25</v>
      </c>
      <c r="BM110" s="63" t="str">
        <f>IF('[2]M6 final'!E106="","",'[2]M6 final'!E106)</f>
        <v/>
      </c>
      <c r="BN110" s="56">
        <f t="shared" si="82"/>
        <v>16.25</v>
      </c>
      <c r="BO110" s="56" t="str">
        <f t="shared" si="83"/>
        <v/>
      </c>
      <c r="BP110" s="54">
        <f>'[2]M6 final'!G106</f>
        <v>14.25</v>
      </c>
      <c r="BQ110" s="54" t="str">
        <f>IF('[2]M6 final'!H106="","",'[2]M6 final'!H106)</f>
        <v/>
      </c>
      <c r="BR110" s="56">
        <f t="shared" si="84"/>
        <v>14.25</v>
      </c>
      <c r="BS110" s="56" t="str">
        <f t="shared" si="85"/>
        <v/>
      </c>
      <c r="BT110" s="57">
        <f>'[2]M6 final'!J106</f>
        <v>12.5</v>
      </c>
      <c r="BU110" s="57" t="str">
        <f>IF('[2]M6 final'!K106="","",'[2]M6 final'!K106)</f>
        <v/>
      </c>
      <c r="BV110" s="56">
        <f t="shared" si="86"/>
        <v>12.5</v>
      </c>
      <c r="BW110" s="56" t="str">
        <f t="shared" si="87"/>
        <v/>
      </c>
      <c r="BX110" s="56">
        <f>'[2]M6 final'!M106</f>
        <v>14.324999999999999</v>
      </c>
      <c r="BY110" s="59" t="str">
        <f t="shared" si="88"/>
        <v>V</v>
      </c>
      <c r="BZ110" s="57">
        <f>'[2]M7 final'!D107</f>
        <v>13</v>
      </c>
      <c r="CA110" s="57" t="str">
        <f>IF('[2]M7 final'!E107="","",'[2]M7 final'!E107)</f>
        <v/>
      </c>
      <c r="CB110" s="56">
        <f t="shared" si="89"/>
        <v>13</v>
      </c>
      <c r="CC110" s="56" t="str">
        <f t="shared" si="90"/>
        <v/>
      </c>
      <c r="CD110" s="57">
        <f>'[2]M7 final'!G107</f>
        <v>11.75</v>
      </c>
      <c r="CE110" s="57" t="str">
        <f>IF('[2]M7 final'!H107="","",'[2]M7 final'!H107)</f>
        <v/>
      </c>
      <c r="CF110" s="56">
        <f t="shared" si="91"/>
        <v>11.75</v>
      </c>
      <c r="CG110" s="56" t="str">
        <f t="shared" si="92"/>
        <v/>
      </c>
      <c r="CH110" s="56">
        <f>'[2]M7 final'!J107</f>
        <v>12.450000000000001</v>
      </c>
      <c r="CI110" s="61" t="str">
        <f t="shared" si="93"/>
        <v>V</v>
      </c>
      <c r="CJ110" s="56">
        <f>'[2]M8 Final'!D106</f>
        <v>19.25</v>
      </c>
      <c r="CK110" s="56" t="str">
        <f>IF('[2]M8 Final'!E106="","",'[2]M8 Final'!E106)</f>
        <v/>
      </c>
      <c r="CL110" s="56">
        <f t="shared" si="94"/>
        <v>19.25</v>
      </c>
      <c r="CM110" s="56" t="str">
        <f t="shared" si="95"/>
        <v/>
      </c>
      <c r="CN110" s="57">
        <f>'[2]M8 Final'!G106</f>
        <v>14.25</v>
      </c>
      <c r="CO110" s="56" t="str">
        <f>IF('[2]M8 Final'!H106="","",'[2]M8 Final'!H106)</f>
        <v/>
      </c>
      <c r="CP110" s="56">
        <f t="shared" si="96"/>
        <v>14.25</v>
      </c>
      <c r="CQ110" s="56" t="str">
        <f t="shared" si="97"/>
        <v/>
      </c>
      <c r="CR110" s="56">
        <f>'[2]M8 Final'!J106</f>
        <v>16.75</v>
      </c>
      <c r="CS110" s="61" t="str">
        <f t="shared" si="98"/>
        <v>V</v>
      </c>
      <c r="CT110" s="64">
        <f t="shared" si="99"/>
        <v>12.7865625</v>
      </c>
      <c r="CU110" s="65" t="str">
        <f t="shared" si="100"/>
        <v>Admis(e)</v>
      </c>
      <c r="CV110" s="53" t="str">
        <f t="shared" si="101"/>
        <v xml:space="preserve">RACHIBI       </v>
      </c>
      <c r="CW110" s="66"/>
    </row>
    <row r="111" spans="2:101">
      <c r="B111" s="67">
        <v>98</v>
      </c>
      <c r="C111" s="68"/>
      <c r="D111" s="70" t="s">
        <v>241</v>
      </c>
      <c r="E111" s="75" t="s">
        <v>242</v>
      </c>
      <c r="F111" s="54">
        <f>'[2]M1 final'!E109</f>
        <v>2.2000000000000002</v>
      </c>
      <c r="G111" s="55">
        <f>IF('[2]M1 final'!F109="","",'[2]M1 final'!F109)</f>
        <v>3.5</v>
      </c>
      <c r="H111" s="56">
        <f t="shared" si="52"/>
        <v>3.5</v>
      </c>
      <c r="I111" s="56" t="str">
        <f t="shared" si="53"/>
        <v>AR</v>
      </c>
      <c r="J111" s="57">
        <f>'[2]M1 final'!H109</f>
        <v>9.5</v>
      </c>
      <c r="K111" s="55">
        <f>IF('[2]M1 final'!I109="","",'[2]M1 final'!I109)</f>
        <v>10</v>
      </c>
      <c r="L111" s="56">
        <f t="shared" si="54"/>
        <v>10</v>
      </c>
      <c r="M111" s="56" t="str">
        <f t="shared" si="55"/>
        <v>AR</v>
      </c>
      <c r="N111" s="57">
        <f>'[2]M1 final'!K109</f>
        <v>12</v>
      </c>
      <c r="O111" s="57" t="str">
        <f>IF('[2]M1 final'!L109="","",'[2]M1 final'!L109)</f>
        <v/>
      </c>
      <c r="P111" s="56">
        <f t="shared" si="56"/>
        <v>12</v>
      </c>
      <c r="Q111" s="56" t="str">
        <f t="shared" si="57"/>
        <v/>
      </c>
      <c r="R111" s="58">
        <f>'[2]M1 final'!N109</f>
        <v>8.0625</v>
      </c>
      <c r="S111" s="59" t="str">
        <f t="shared" si="102"/>
        <v>NV</v>
      </c>
      <c r="T111" s="57">
        <f>'[2]M2 final'!E108</f>
        <v>9.5</v>
      </c>
      <c r="U111" s="60">
        <v>12</v>
      </c>
      <c r="V111" s="56">
        <f t="shared" si="58"/>
        <v>12</v>
      </c>
      <c r="W111" s="56" t="str">
        <f t="shared" si="59"/>
        <v/>
      </c>
      <c r="X111" s="56">
        <f>'[2]M2 final'!H108</f>
        <v>9.75</v>
      </c>
      <c r="Y111" s="60">
        <f>IF('[2]M2 final'!I108="","",'[2]M2 final'!I108)</f>
        <v>9.75</v>
      </c>
      <c r="Z111" s="56">
        <f t="shared" si="60"/>
        <v>9.75</v>
      </c>
      <c r="AA111" s="56" t="str">
        <f t="shared" si="61"/>
        <v>AR</v>
      </c>
      <c r="AB111" s="56">
        <f t="shared" si="62"/>
        <v>11.010000000000002</v>
      </c>
      <c r="AC111" s="61" t="str">
        <f t="shared" si="63"/>
        <v>NV</v>
      </c>
      <c r="AD111" s="54">
        <f>'[2]M3  final'!E108</f>
        <v>14.5</v>
      </c>
      <c r="AE111" s="54" t="str">
        <f>IF('[2]M3  final'!F108="","",'[2]M3  final'!F108)</f>
        <v/>
      </c>
      <c r="AF111" s="56">
        <f t="shared" si="64"/>
        <v>14.5</v>
      </c>
      <c r="AG111" s="56" t="str">
        <f t="shared" si="65"/>
        <v/>
      </c>
      <c r="AH111" s="57">
        <f>'[2]M3  final'!H108</f>
        <v>15.5</v>
      </c>
      <c r="AI111" s="54" t="str">
        <f>IF('[2]M3  final'!I108="","",'[2]M3  final'!I108)</f>
        <v/>
      </c>
      <c r="AJ111" s="56">
        <f t="shared" si="66"/>
        <v>15.5</v>
      </c>
      <c r="AK111" s="56" t="str">
        <f t="shared" si="67"/>
        <v/>
      </c>
      <c r="AL111" s="56">
        <f t="shared" si="68"/>
        <v>15</v>
      </c>
      <c r="AM111" s="61" t="str">
        <f t="shared" si="69"/>
        <v>V</v>
      </c>
      <c r="AN111" s="54">
        <f>'[2]M4 final'!E108</f>
        <v>16.75</v>
      </c>
      <c r="AO111" s="54" t="str">
        <f>IF('[2]M4 final'!F108="","",'[2]M4 final'!F108)</f>
        <v/>
      </c>
      <c r="AP111" s="56">
        <f t="shared" si="70"/>
        <v>16.75</v>
      </c>
      <c r="AQ111" s="56" t="str">
        <f t="shared" si="71"/>
        <v/>
      </c>
      <c r="AR111" s="57">
        <f>'[2]M4 final'!H108</f>
        <v>14.5</v>
      </c>
      <c r="AS111" s="57" t="str">
        <f>IF('[2]M4 final'!I108="","",'[2]M4 final'!I108)</f>
        <v/>
      </c>
      <c r="AT111" s="56">
        <f t="shared" si="72"/>
        <v>14.5</v>
      </c>
      <c r="AU111" s="56" t="str">
        <f t="shared" si="73"/>
        <v/>
      </c>
      <c r="AV111" s="56">
        <f>'[2]M4 final'!K108</f>
        <v>15.760000000000002</v>
      </c>
      <c r="AW111" s="61" t="str">
        <f t="shared" si="74"/>
        <v>V</v>
      </c>
      <c r="AX111" s="54">
        <f>'[2]M5 FINAL'!D104</f>
        <v>8</v>
      </c>
      <c r="AY111" s="62">
        <f>IF('[2]M5 FINAL'!E104="","",'[2]M5 FINAL'!E104)</f>
        <v>10</v>
      </c>
      <c r="AZ111" s="54">
        <f t="shared" si="75"/>
        <v>10</v>
      </c>
      <c r="BA111" s="56" t="str">
        <f t="shared" si="76"/>
        <v>AR</v>
      </c>
      <c r="BB111" s="57">
        <f>'[2]M5 FINAL'!G104</f>
        <v>11</v>
      </c>
      <c r="BC111" s="57">
        <f>IF('[2]M5 FINAL'!H104="","",'[2]M5 FINAL'!H104)</f>
        <v>10</v>
      </c>
      <c r="BD111" s="54">
        <f t="shared" si="77"/>
        <v>11</v>
      </c>
      <c r="BE111" s="56" t="str">
        <f t="shared" si="78"/>
        <v>AR</v>
      </c>
      <c r="BF111" s="57">
        <f>'[2]M5 FINAL'!J104</f>
        <v>13.5</v>
      </c>
      <c r="BG111" s="57" t="str">
        <f>IF('[2]M5 FINAL'!K104="","",'[2]M5 FINAL'!K104)</f>
        <v/>
      </c>
      <c r="BH111" s="54">
        <f t="shared" si="79"/>
        <v>13.5</v>
      </c>
      <c r="BI111" s="56" t="str">
        <f t="shared" si="80"/>
        <v/>
      </c>
      <c r="BJ111" s="57">
        <f>'[2]M5 FINAL'!M104</f>
        <v>11.520000000000001</v>
      </c>
      <c r="BK111" s="59" t="str">
        <f t="shared" si="81"/>
        <v>NV</v>
      </c>
      <c r="BL111" s="63">
        <f>'[2]M6 final'!D107</f>
        <v>13</v>
      </c>
      <c r="BM111" s="63" t="str">
        <f>IF('[2]M6 final'!E107="","",'[2]M6 final'!E107)</f>
        <v/>
      </c>
      <c r="BN111" s="56">
        <f t="shared" si="82"/>
        <v>13</v>
      </c>
      <c r="BO111" s="56" t="str">
        <f t="shared" si="83"/>
        <v/>
      </c>
      <c r="BP111" s="54">
        <f>'[2]M6 final'!G107</f>
        <v>11.25</v>
      </c>
      <c r="BQ111" s="54">
        <f>IF('[2]M6 final'!H107="","",'[2]M6 final'!H107)</f>
        <v>11</v>
      </c>
      <c r="BR111" s="56">
        <f t="shared" si="84"/>
        <v>11.25</v>
      </c>
      <c r="BS111" s="56" t="str">
        <f t="shared" si="85"/>
        <v>AR</v>
      </c>
      <c r="BT111" s="57">
        <f>'[2]M6 final'!J107</f>
        <v>10.5</v>
      </c>
      <c r="BU111" s="57">
        <f>IF('[2]M6 final'!K107="","",'[2]M6 final'!K107)</f>
        <v>11</v>
      </c>
      <c r="BV111" s="56">
        <f t="shared" si="86"/>
        <v>11</v>
      </c>
      <c r="BW111" s="56" t="str">
        <f t="shared" si="87"/>
        <v>AR</v>
      </c>
      <c r="BX111" s="56">
        <f>'[2]M6 final'!M107</f>
        <v>11.7</v>
      </c>
      <c r="BY111" s="59" t="str">
        <f t="shared" si="88"/>
        <v>NV</v>
      </c>
      <c r="BZ111" s="57">
        <f>'[2]M7 final'!D108</f>
        <v>12</v>
      </c>
      <c r="CA111" s="57" t="str">
        <f>IF('[2]M7 final'!E108="","",'[2]M7 final'!E108)</f>
        <v/>
      </c>
      <c r="CB111" s="56">
        <f t="shared" si="89"/>
        <v>12</v>
      </c>
      <c r="CC111" s="56" t="str">
        <f t="shared" si="90"/>
        <v/>
      </c>
      <c r="CD111" s="57">
        <f>'[2]M7 final'!G108</f>
        <v>16.5</v>
      </c>
      <c r="CE111" s="57" t="str">
        <f>IF('[2]M7 final'!H108="","",'[2]M7 final'!H108)</f>
        <v/>
      </c>
      <c r="CF111" s="56">
        <f t="shared" si="91"/>
        <v>16.5</v>
      </c>
      <c r="CG111" s="56" t="str">
        <f t="shared" si="92"/>
        <v/>
      </c>
      <c r="CH111" s="56">
        <f>'[2]M7 final'!J108</f>
        <v>13.98</v>
      </c>
      <c r="CI111" s="61" t="str">
        <f t="shared" si="93"/>
        <v>V</v>
      </c>
      <c r="CJ111" s="56">
        <f>'[2]M8 Final'!D107</f>
        <v>19.25</v>
      </c>
      <c r="CK111" s="56" t="str">
        <f>IF('[2]M8 Final'!E107="","",'[2]M8 Final'!E107)</f>
        <v/>
      </c>
      <c r="CL111" s="56">
        <f t="shared" si="94"/>
        <v>19.25</v>
      </c>
      <c r="CM111" s="56" t="str">
        <f t="shared" si="95"/>
        <v/>
      </c>
      <c r="CN111" s="57">
        <f>'[2]M8 Final'!G107</f>
        <v>11</v>
      </c>
      <c r="CO111" s="56" t="str">
        <f>IF('[2]M8 Final'!H107="","",'[2]M8 Final'!H107)</f>
        <v/>
      </c>
      <c r="CP111" s="56">
        <f t="shared" si="96"/>
        <v>11</v>
      </c>
      <c r="CQ111" s="56" t="str">
        <f t="shared" si="97"/>
        <v/>
      </c>
      <c r="CR111" s="56">
        <f>'[2]M8 Final'!J107</f>
        <v>15.125</v>
      </c>
      <c r="CS111" s="61" t="str">
        <f t="shared" si="98"/>
        <v>V</v>
      </c>
      <c r="CT111" s="64">
        <f t="shared" si="99"/>
        <v>12.769687500000002</v>
      </c>
      <c r="CU111" s="65" t="str">
        <f t="shared" si="100"/>
        <v/>
      </c>
      <c r="CV111" s="53" t="str">
        <f t="shared" si="101"/>
        <v xml:space="preserve">RACHID      </v>
      </c>
      <c r="CW111" s="66"/>
    </row>
    <row r="112" spans="2:101">
      <c r="B112" s="67">
        <v>99</v>
      </c>
      <c r="C112" s="68"/>
      <c r="D112" s="70" t="s">
        <v>243</v>
      </c>
      <c r="E112" s="75" t="s">
        <v>244</v>
      </c>
      <c r="F112" s="54">
        <f>'[2]M1 final'!E110</f>
        <v>10.8</v>
      </c>
      <c r="G112" s="55">
        <f>IF('[2]M1 final'!F110="","",'[2]M1 final'!F110)</f>
        <v>0</v>
      </c>
      <c r="H112" s="56">
        <f t="shared" si="52"/>
        <v>10.8</v>
      </c>
      <c r="I112" s="56" t="str">
        <f t="shared" si="53"/>
        <v/>
      </c>
      <c r="J112" s="57">
        <f>'[2]M1 final'!H110</f>
        <v>10.5</v>
      </c>
      <c r="K112" s="55">
        <v>12</v>
      </c>
      <c r="L112" s="56">
        <f t="shared" si="54"/>
        <v>12</v>
      </c>
      <c r="M112" s="56" t="str">
        <f t="shared" si="55"/>
        <v/>
      </c>
      <c r="N112" s="57">
        <f>'[2]M1 final'!K110</f>
        <v>12</v>
      </c>
      <c r="O112" s="57" t="str">
        <f>IF('[2]M1 final'!L110="","",'[2]M1 final'!L110)</f>
        <v/>
      </c>
      <c r="P112" s="56">
        <f t="shared" si="56"/>
        <v>12</v>
      </c>
      <c r="Q112" s="56" t="str">
        <f t="shared" si="57"/>
        <v/>
      </c>
      <c r="R112" s="58">
        <f>'[2]M1 final'!N110</f>
        <v>11.55</v>
      </c>
      <c r="S112" s="59" t="str">
        <f t="shared" si="102"/>
        <v>VPC</v>
      </c>
      <c r="T112" s="57">
        <f>'[2]M2 final'!E109</f>
        <v>12.5</v>
      </c>
      <c r="U112" s="60" t="str">
        <f>IF('[2]M2 final'!F109="","",'[2]M2 final'!F109)</f>
        <v/>
      </c>
      <c r="V112" s="56">
        <f t="shared" si="58"/>
        <v>12.5</v>
      </c>
      <c r="W112" s="56" t="str">
        <f t="shared" si="59"/>
        <v/>
      </c>
      <c r="X112" s="56">
        <f>'[2]M2 final'!H109</f>
        <v>5.25</v>
      </c>
      <c r="Y112" s="60">
        <f>IF('[2]M2 final'!I109="","",'[2]M2 final'!I109)</f>
        <v>9.75</v>
      </c>
      <c r="Z112" s="56">
        <f t="shared" si="60"/>
        <v>9.75</v>
      </c>
      <c r="AA112" s="56" t="str">
        <f t="shared" si="61"/>
        <v/>
      </c>
      <c r="AB112" s="56">
        <f t="shared" si="62"/>
        <v>11.290000000000001</v>
      </c>
      <c r="AC112" s="61" t="str">
        <f t="shared" si="63"/>
        <v>VPC</v>
      </c>
      <c r="AD112" s="54">
        <f>'[2]M3  final'!E109</f>
        <v>6</v>
      </c>
      <c r="AE112" s="54">
        <f>IF('[2]M3  final'!F109="","",'[2]M3  final'!F109)</f>
        <v>11.5</v>
      </c>
      <c r="AF112" s="56">
        <f t="shared" si="64"/>
        <v>11.5</v>
      </c>
      <c r="AG112" s="56" t="str">
        <f t="shared" si="65"/>
        <v/>
      </c>
      <c r="AH112" s="57">
        <f>'[2]M3  final'!H109</f>
        <v>16.25</v>
      </c>
      <c r="AI112" s="54" t="str">
        <f>IF('[2]M3  final'!I109="","",'[2]M3  final'!I109)</f>
        <v/>
      </c>
      <c r="AJ112" s="56">
        <f t="shared" si="66"/>
        <v>16.25</v>
      </c>
      <c r="AK112" s="56" t="str">
        <f t="shared" si="67"/>
        <v/>
      </c>
      <c r="AL112" s="56">
        <f t="shared" si="68"/>
        <v>13.875</v>
      </c>
      <c r="AM112" s="61" t="str">
        <f t="shared" si="69"/>
        <v>VAR</v>
      </c>
      <c r="AN112" s="54">
        <f>'[2]M4 final'!E109</f>
        <v>18.25</v>
      </c>
      <c r="AO112" s="54" t="str">
        <f>IF('[2]M4 final'!F109="","",'[2]M4 final'!F109)</f>
        <v/>
      </c>
      <c r="AP112" s="56">
        <f t="shared" si="70"/>
        <v>18.25</v>
      </c>
      <c r="AQ112" s="56" t="str">
        <f t="shared" si="71"/>
        <v/>
      </c>
      <c r="AR112" s="57">
        <f>'[2]M4 final'!H109</f>
        <v>11.75</v>
      </c>
      <c r="AS112" s="57" t="str">
        <f>IF('[2]M4 final'!I109="","",'[2]M4 final'!I109)</f>
        <v/>
      </c>
      <c r="AT112" s="56">
        <f t="shared" si="72"/>
        <v>11.75</v>
      </c>
      <c r="AU112" s="56" t="str">
        <f t="shared" si="73"/>
        <v/>
      </c>
      <c r="AV112" s="56">
        <f>'[2]M4 final'!K109</f>
        <v>15.39</v>
      </c>
      <c r="AW112" s="61" t="str">
        <f t="shared" si="74"/>
        <v>V</v>
      </c>
      <c r="AX112" s="54">
        <f>'[2]M5 FINAL'!D105</f>
        <v>7.4</v>
      </c>
      <c r="AY112" s="62">
        <f>IF('[2]M5 FINAL'!E105="","",'[2]M5 FINAL'!E105)</f>
        <v>12</v>
      </c>
      <c r="AZ112" s="54">
        <f t="shared" si="75"/>
        <v>12</v>
      </c>
      <c r="BA112" s="56" t="str">
        <f t="shared" si="76"/>
        <v/>
      </c>
      <c r="BB112" s="57">
        <f>'[2]M5 FINAL'!G105</f>
        <v>10.5</v>
      </c>
      <c r="BC112" s="57">
        <f>IF('[2]M5 FINAL'!H105="","",'[2]M5 FINAL'!H105)</f>
        <v>12</v>
      </c>
      <c r="BD112" s="54">
        <f t="shared" si="77"/>
        <v>12</v>
      </c>
      <c r="BE112" s="56" t="str">
        <f t="shared" si="78"/>
        <v/>
      </c>
      <c r="BF112" s="57">
        <f>'[2]M5 FINAL'!J105</f>
        <v>8</v>
      </c>
      <c r="BG112" s="57">
        <f>IF('[2]M5 FINAL'!K105="","",'[2]M5 FINAL'!K105)</f>
        <v>12</v>
      </c>
      <c r="BH112" s="54">
        <f t="shared" si="79"/>
        <v>12</v>
      </c>
      <c r="BI112" s="56" t="str">
        <f t="shared" si="80"/>
        <v/>
      </c>
      <c r="BJ112" s="57">
        <f>'[2]M5 FINAL'!M105</f>
        <v>12</v>
      </c>
      <c r="BK112" s="59" t="str">
        <f t="shared" si="81"/>
        <v>VAR</v>
      </c>
      <c r="BL112" s="63">
        <f>'[2]M6 final'!D108</f>
        <v>10</v>
      </c>
      <c r="BM112" s="63">
        <f>IF('[2]M6 final'!E108="","",'[2]M6 final'!E108)</f>
        <v>12</v>
      </c>
      <c r="BN112" s="56">
        <f t="shared" si="82"/>
        <v>12</v>
      </c>
      <c r="BO112" s="56" t="str">
        <f t="shared" si="83"/>
        <v/>
      </c>
      <c r="BP112" s="54">
        <f>'[2]M6 final'!G108</f>
        <v>10.5</v>
      </c>
      <c r="BQ112" s="54">
        <f>IF('[2]M6 final'!H108="","",'[2]M6 final'!H108)</f>
        <v>12</v>
      </c>
      <c r="BR112" s="56">
        <f t="shared" si="84"/>
        <v>12</v>
      </c>
      <c r="BS112" s="56" t="str">
        <f t="shared" si="85"/>
        <v/>
      </c>
      <c r="BT112" s="57">
        <f>'[2]M6 final'!J108</f>
        <v>9.5</v>
      </c>
      <c r="BU112" s="57">
        <f>IF('[2]M6 final'!K108="","",'[2]M6 final'!K108)</f>
        <v>0</v>
      </c>
      <c r="BV112" s="56">
        <f t="shared" si="86"/>
        <v>9.5</v>
      </c>
      <c r="BW112" s="56" t="str">
        <f t="shared" si="87"/>
        <v/>
      </c>
      <c r="BX112" s="56">
        <f>'[2]M6 final'!M108</f>
        <v>11.25</v>
      </c>
      <c r="BY112" s="59" t="str">
        <f t="shared" si="88"/>
        <v>VPC</v>
      </c>
      <c r="BZ112" s="57">
        <f>'[2]M7 final'!D109</f>
        <v>10</v>
      </c>
      <c r="CA112" s="57">
        <f>IF('[2]M7 final'!E109="","",'[2]M7 final'!E109)</f>
        <v>12</v>
      </c>
      <c r="CB112" s="56">
        <f t="shared" si="89"/>
        <v>12</v>
      </c>
      <c r="CC112" s="56" t="str">
        <f t="shared" si="90"/>
        <v/>
      </c>
      <c r="CD112" s="57">
        <f>'[2]M7 final'!G109</f>
        <v>11</v>
      </c>
      <c r="CE112" s="57">
        <f>IF('[2]M7 final'!H109="","",'[2]M7 final'!H109)</f>
        <v>10</v>
      </c>
      <c r="CF112" s="56">
        <f t="shared" si="91"/>
        <v>11</v>
      </c>
      <c r="CG112" s="56" t="str">
        <f t="shared" si="92"/>
        <v/>
      </c>
      <c r="CH112" s="56">
        <f>'[2]M7 final'!J109</f>
        <v>11.56</v>
      </c>
      <c r="CI112" s="61" t="str">
        <f t="shared" si="93"/>
        <v>VPC</v>
      </c>
      <c r="CJ112" s="56">
        <f>'[2]M8 Final'!D108</f>
        <v>16.25</v>
      </c>
      <c r="CK112" s="56" t="str">
        <f>IF('[2]M8 Final'!E108="","",'[2]M8 Final'!E108)</f>
        <v/>
      </c>
      <c r="CL112" s="56">
        <f t="shared" si="94"/>
        <v>16.25</v>
      </c>
      <c r="CM112" s="56" t="str">
        <f t="shared" si="95"/>
        <v/>
      </c>
      <c r="CN112" s="57">
        <f>'[2]M8 Final'!G108</f>
        <v>12.5</v>
      </c>
      <c r="CO112" s="56" t="str">
        <f>IF('[2]M8 Final'!H108="","",'[2]M8 Final'!H108)</f>
        <v/>
      </c>
      <c r="CP112" s="56">
        <f t="shared" si="96"/>
        <v>12.5</v>
      </c>
      <c r="CQ112" s="56" t="str">
        <f t="shared" si="97"/>
        <v/>
      </c>
      <c r="CR112" s="56">
        <f>'[2]M8 Final'!J108</f>
        <v>14.375</v>
      </c>
      <c r="CS112" s="61" t="str">
        <f t="shared" si="98"/>
        <v>V</v>
      </c>
      <c r="CT112" s="64">
        <f t="shared" si="99"/>
        <v>12.661250000000001</v>
      </c>
      <c r="CU112" s="65" t="str">
        <f t="shared" si="100"/>
        <v>Admis(e)</v>
      </c>
      <c r="CV112" s="53" t="str">
        <f t="shared" si="101"/>
        <v xml:space="preserve">RACHQI           </v>
      </c>
      <c r="CW112" s="66"/>
    </row>
    <row r="113" spans="2:101">
      <c r="B113" s="67">
        <v>100</v>
      </c>
      <c r="C113" s="68"/>
      <c r="D113" s="79" t="s">
        <v>245</v>
      </c>
      <c r="E113" s="75" t="s">
        <v>246</v>
      </c>
      <c r="F113" s="54">
        <f>'[2]M1 final'!E111</f>
        <v>6.1</v>
      </c>
      <c r="G113" s="55">
        <f>IF('[2]M1 final'!F111="","",'[2]M1 final'!F111)</f>
        <v>5.5</v>
      </c>
      <c r="H113" s="56">
        <f t="shared" si="52"/>
        <v>6.1</v>
      </c>
      <c r="I113" s="56" t="str">
        <f t="shared" si="53"/>
        <v>AR</v>
      </c>
      <c r="J113" s="57">
        <f>'[2]M1 final'!H111</f>
        <v>12</v>
      </c>
      <c r="K113" s="55" t="str">
        <f>IF('[2]M1 final'!I111="","",'[2]M1 final'!I111)</f>
        <v/>
      </c>
      <c r="L113" s="56">
        <f t="shared" si="54"/>
        <v>12</v>
      </c>
      <c r="M113" s="56" t="str">
        <f t="shared" si="55"/>
        <v/>
      </c>
      <c r="N113" s="57">
        <f>'[2]M1 final'!K111</f>
        <v>10</v>
      </c>
      <c r="O113" s="57">
        <f>IF('[2]M1 final'!L111="","",'[2]M1 final'!L111)</f>
        <v>7.5</v>
      </c>
      <c r="P113" s="56">
        <f t="shared" si="56"/>
        <v>10</v>
      </c>
      <c r="Q113" s="56" t="str">
        <f t="shared" si="57"/>
        <v>AR</v>
      </c>
      <c r="R113" s="58">
        <f>'[2]M1 final'!N111</f>
        <v>9.2874999999999996</v>
      </c>
      <c r="S113" s="59" t="str">
        <f t="shared" si="102"/>
        <v>NV</v>
      </c>
      <c r="T113" s="57">
        <f>'[2]M2 final'!E110</f>
        <v>11.25</v>
      </c>
      <c r="U113" s="60">
        <f>IF('[2]M2 final'!F110="","",'[2]M2 final'!F110)</f>
        <v>0</v>
      </c>
      <c r="V113" s="56">
        <f t="shared" si="58"/>
        <v>11.25</v>
      </c>
      <c r="W113" s="56" t="str">
        <f t="shared" si="59"/>
        <v>AR</v>
      </c>
      <c r="X113" s="56">
        <f>'[2]M2 final'!H110</f>
        <v>2.25</v>
      </c>
      <c r="Y113" s="60">
        <f>IF('[2]M2 final'!I110="","",'[2]M2 final'!I110)</f>
        <v>7.25</v>
      </c>
      <c r="Z113" s="56">
        <f t="shared" si="60"/>
        <v>7.25</v>
      </c>
      <c r="AA113" s="56" t="str">
        <f t="shared" si="61"/>
        <v>AR</v>
      </c>
      <c r="AB113" s="56">
        <f t="shared" si="62"/>
        <v>9.49</v>
      </c>
      <c r="AC113" s="61" t="str">
        <f t="shared" si="63"/>
        <v>NV</v>
      </c>
      <c r="AD113" s="54">
        <f>'[2]M3  final'!E110</f>
        <v>7.375</v>
      </c>
      <c r="AE113" s="54">
        <f>IF('[2]M3  final'!F110="","",'[2]M3  final'!F110)</f>
        <v>9.5</v>
      </c>
      <c r="AF113" s="56">
        <f t="shared" si="64"/>
        <v>9.5</v>
      </c>
      <c r="AG113" s="56" t="str">
        <f t="shared" si="65"/>
        <v>AR</v>
      </c>
      <c r="AH113" s="57">
        <f>'[2]M3  final'!H110</f>
        <v>12.5</v>
      </c>
      <c r="AI113" s="54" t="str">
        <f>IF('[2]M3  final'!I110="","",'[2]M3  final'!I110)</f>
        <v/>
      </c>
      <c r="AJ113" s="56">
        <f t="shared" si="66"/>
        <v>12.5</v>
      </c>
      <c r="AK113" s="56" t="str">
        <f t="shared" si="67"/>
        <v/>
      </c>
      <c r="AL113" s="56">
        <f t="shared" si="68"/>
        <v>11</v>
      </c>
      <c r="AM113" s="61" t="str">
        <f t="shared" si="69"/>
        <v>NV</v>
      </c>
      <c r="AN113" s="54">
        <f>'[2]M4 final'!E110</f>
        <v>12.5</v>
      </c>
      <c r="AO113" s="54" t="str">
        <f>IF('[2]M4 final'!F110="","",'[2]M4 final'!F110)</f>
        <v/>
      </c>
      <c r="AP113" s="56">
        <f t="shared" si="70"/>
        <v>12.5</v>
      </c>
      <c r="AQ113" s="56" t="str">
        <f t="shared" si="71"/>
        <v/>
      </c>
      <c r="AR113" s="57">
        <f>'[2]M4 final'!H110</f>
        <v>10</v>
      </c>
      <c r="AS113" s="57">
        <f>IF('[2]M4 final'!I110="","",'[2]M4 final'!I110)</f>
        <v>12</v>
      </c>
      <c r="AT113" s="56">
        <f t="shared" si="72"/>
        <v>12</v>
      </c>
      <c r="AU113" s="56" t="str">
        <f t="shared" si="73"/>
        <v/>
      </c>
      <c r="AV113" s="56">
        <f>'[2]M4 final'!K110</f>
        <v>12.280000000000001</v>
      </c>
      <c r="AW113" s="61" t="str">
        <f t="shared" si="74"/>
        <v>VAR</v>
      </c>
      <c r="AX113" s="54">
        <f>'[2]M5 FINAL'!D106</f>
        <v>11.4</v>
      </c>
      <c r="AY113" s="62">
        <f>IF('[2]M5 FINAL'!E106="","",'[2]M5 FINAL'!E106)</f>
        <v>0</v>
      </c>
      <c r="AZ113" s="54">
        <f t="shared" si="75"/>
        <v>11.4</v>
      </c>
      <c r="BA113" s="56" t="str">
        <f t="shared" si="76"/>
        <v>AR</v>
      </c>
      <c r="BB113" s="57">
        <f>'[2]M5 FINAL'!G106</f>
        <v>11</v>
      </c>
      <c r="BC113" s="57">
        <f>IF('[2]M5 FINAL'!H106="","",'[2]M5 FINAL'!H106)</f>
        <v>0</v>
      </c>
      <c r="BD113" s="54">
        <f t="shared" si="77"/>
        <v>11</v>
      </c>
      <c r="BE113" s="56" t="str">
        <f t="shared" si="78"/>
        <v>AR</v>
      </c>
      <c r="BF113" s="57">
        <f>'[2]M5 FINAL'!J106</f>
        <v>9</v>
      </c>
      <c r="BG113" s="57">
        <f>IF('[2]M5 FINAL'!K106="","",'[2]M5 FINAL'!K106)</f>
        <v>0</v>
      </c>
      <c r="BH113" s="54">
        <f t="shared" si="79"/>
        <v>9</v>
      </c>
      <c r="BI113" s="56" t="str">
        <f t="shared" si="80"/>
        <v>AR</v>
      </c>
      <c r="BJ113" s="57">
        <f>'[2]M5 FINAL'!M106</f>
        <v>10.452000000000002</v>
      </c>
      <c r="BK113" s="59" t="str">
        <f t="shared" si="81"/>
        <v>NV</v>
      </c>
      <c r="BL113" s="63">
        <f>'[2]M6 final'!D109</f>
        <v>4.75</v>
      </c>
      <c r="BM113" s="63" t="str">
        <f>IF('[2]M6 final'!E109="","",'[2]M6 final'!E109)</f>
        <v/>
      </c>
      <c r="BN113" s="56">
        <f t="shared" si="82"/>
        <v>4.75</v>
      </c>
      <c r="BO113" s="56" t="str">
        <f t="shared" si="83"/>
        <v>AR</v>
      </c>
      <c r="BP113" s="54">
        <f>'[2]M6 final'!G109</f>
        <v>2</v>
      </c>
      <c r="BQ113" s="54" t="str">
        <f>IF('[2]M6 final'!H109="","",'[2]M6 final'!H109)</f>
        <v/>
      </c>
      <c r="BR113" s="56">
        <f t="shared" si="84"/>
        <v>2</v>
      </c>
      <c r="BS113" s="56" t="str">
        <f t="shared" si="85"/>
        <v>AR</v>
      </c>
      <c r="BT113" s="57">
        <f>'[2]M6 final'!J109</f>
        <v>10</v>
      </c>
      <c r="BU113" s="57" t="str">
        <f>IF('[2]M6 final'!K109="","",'[2]M6 final'!K109)</f>
        <v/>
      </c>
      <c r="BV113" s="56">
        <f t="shared" si="86"/>
        <v>10</v>
      </c>
      <c r="BW113" s="56" t="str">
        <f t="shared" si="87"/>
        <v>AR</v>
      </c>
      <c r="BX113" s="56">
        <f>'[2]M6 final'!M109</f>
        <v>5.2249999999999996</v>
      </c>
      <c r="BY113" s="59" t="str">
        <f t="shared" si="88"/>
        <v>NV</v>
      </c>
      <c r="BZ113" s="57">
        <f>'[2]M7 final'!D110</f>
        <v>11</v>
      </c>
      <c r="CA113" s="57">
        <f>IF('[2]M7 final'!E110="","",'[2]M7 final'!E110)</f>
        <v>0</v>
      </c>
      <c r="CB113" s="56">
        <f t="shared" si="89"/>
        <v>11</v>
      </c>
      <c r="CC113" s="56" t="str">
        <f t="shared" si="90"/>
        <v>AR</v>
      </c>
      <c r="CD113" s="57">
        <f>'[2]M7 final'!G110</f>
        <v>9.5</v>
      </c>
      <c r="CE113" s="57">
        <f>IF('[2]M7 final'!H110="","",'[2]M7 final'!H110)</f>
        <v>0</v>
      </c>
      <c r="CF113" s="56">
        <f t="shared" si="91"/>
        <v>9.5</v>
      </c>
      <c r="CG113" s="56" t="str">
        <f t="shared" si="92"/>
        <v>AR</v>
      </c>
      <c r="CH113" s="56">
        <f>'[2]M7 final'!J110</f>
        <v>10.34</v>
      </c>
      <c r="CI113" s="61" t="str">
        <f t="shared" si="93"/>
        <v>NV</v>
      </c>
      <c r="CJ113" s="56">
        <f>'[2]M8 Final'!D109</f>
        <v>12</v>
      </c>
      <c r="CK113" s="56" t="str">
        <f>IF('[2]M8 Final'!E109="","",'[2]M8 Final'!E109)</f>
        <v/>
      </c>
      <c r="CL113" s="56">
        <f t="shared" si="94"/>
        <v>12</v>
      </c>
      <c r="CM113" s="56" t="str">
        <f t="shared" si="95"/>
        <v/>
      </c>
      <c r="CN113" s="57">
        <f>'[2]M8 Final'!G109</f>
        <v>8.5</v>
      </c>
      <c r="CO113" s="56">
        <f>IF('[2]M8 Final'!H109="","",'[2]M8 Final'!H109)</f>
        <v>0</v>
      </c>
      <c r="CP113" s="56">
        <f t="shared" si="96"/>
        <v>8.5</v>
      </c>
      <c r="CQ113" s="56" t="str">
        <f t="shared" si="97"/>
        <v>AR</v>
      </c>
      <c r="CR113" s="56">
        <f>'[2]M8 Final'!J109</f>
        <v>10.25</v>
      </c>
      <c r="CS113" s="61" t="str">
        <f t="shared" si="98"/>
        <v>NV</v>
      </c>
      <c r="CT113" s="64">
        <f t="shared" si="99"/>
        <v>9.7905625000000001</v>
      </c>
      <c r="CU113" s="65" t="str">
        <f t="shared" si="100"/>
        <v/>
      </c>
      <c r="CV113" s="53" t="str">
        <f t="shared" si="101"/>
        <v xml:space="preserve">RAFIYI           </v>
      </c>
      <c r="CW113" s="66"/>
    </row>
    <row r="114" spans="2:101">
      <c r="B114" s="67">
        <v>101</v>
      </c>
      <c r="C114" s="68"/>
      <c r="D114" s="70" t="s">
        <v>247</v>
      </c>
      <c r="E114" s="75" t="s">
        <v>248</v>
      </c>
      <c r="F114" s="54">
        <f>'[2]M1 final'!E112</f>
        <v>9.8000000000000007</v>
      </c>
      <c r="G114" s="55">
        <f>IF('[2]M1 final'!F112="","",'[2]M1 final'!F112)</f>
        <v>9.5</v>
      </c>
      <c r="H114" s="56">
        <f t="shared" si="52"/>
        <v>9.8000000000000007</v>
      </c>
      <c r="I114" s="56" t="str">
        <f t="shared" si="53"/>
        <v/>
      </c>
      <c r="J114" s="57">
        <f>'[2]M1 final'!H112</f>
        <v>11</v>
      </c>
      <c r="K114" s="55">
        <v>12</v>
      </c>
      <c r="L114" s="56">
        <f t="shared" si="54"/>
        <v>12</v>
      </c>
      <c r="M114" s="56" t="str">
        <f t="shared" si="55"/>
        <v/>
      </c>
      <c r="N114" s="57">
        <f>'[2]M1 final'!K112</f>
        <v>13</v>
      </c>
      <c r="O114" s="57" t="str">
        <f>IF('[2]M1 final'!L112="","",'[2]M1 final'!L112)</f>
        <v/>
      </c>
      <c r="P114" s="56">
        <f t="shared" si="56"/>
        <v>13</v>
      </c>
      <c r="Q114" s="56" t="str">
        <f t="shared" si="57"/>
        <v/>
      </c>
      <c r="R114" s="58">
        <f>'[2]M1 final'!N112</f>
        <v>11.425000000000001</v>
      </c>
      <c r="S114" s="59" t="str">
        <f t="shared" si="102"/>
        <v>VPC</v>
      </c>
      <c r="T114" s="57">
        <f>'[2]M2 final'!E111</f>
        <v>11</v>
      </c>
      <c r="U114" s="60">
        <v>12</v>
      </c>
      <c r="V114" s="56">
        <f t="shared" si="58"/>
        <v>12</v>
      </c>
      <c r="W114" s="56" t="str">
        <f t="shared" si="59"/>
        <v/>
      </c>
      <c r="X114" s="56">
        <f>'[2]M2 final'!H111</f>
        <v>8.25</v>
      </c>
      <c r="Y114" s="60">
        <f>IF('[2]M2 final'!I111="","",'[2]M2 final'!I111)</f>
        <v>10.25</v>
      </c>
      <c r="Z114" s="56">
        <f t="shared" si="60"/>
        <v>10.25</v>
      </c>
      <c r="AA114" s="56" t="str">
        <f t="shared" si="61"/>
        <v/>
      </c>
      <c r="AB114" s="56">
        <f t="shared" si="62"/>
        <v>11.23</v>
      </c>
      <c r="AC114" s="61" t="str">
        <f t="shared" si="63"/>
        <v>VPC</v>
      </c>
      <c r="AD114" s="54">
        <f>'[2]M3  final'!E111</f>
        <v>17.75</v>
      </c>
      <c r="AE114" s="54" t="str">
        <f>IF('[2]M3  final'!F111="","",'[2]M3  final'!F111)</f>
        <v/>
      </c>
      <c r="AF114" s="56">
        <f t="shared" si="64"/>
        <v>17.75</v>
      </c>
      <c r="AG114" s="56" t="str">
        <f t="shared" si="65"/>
        <v/>
      </c>
      <c r="AH114" s="57">
        <f>'[2]M3  final'!H111</f>
        <v>15.25</v>
      </c>
      <c r="AI114" s="54" t="str">
        <f>IF('[2]M3  final'!I111="","",'[2]M3  final'!I111)</f>
        <v/>
      </c>
      <c r="AJ114" s="56">
        <f t="shared" si="66"/>
        <v>15.25</v>
      </c>
      <c r="AK114" s="56" t="str">
        <f t="shared" si="67"/>
        <v/>
      </c>
      <c r="AL114" s="56">
        <f t="shared" si="68"/>
        <v>16.5</v>
      </c>
      <c r="AM114" s="61" t="str">
        <f t="shared" si="69"/>
        <v>V</v>
      </c>
      <c r="AN114" s="54">
        <f>'[2]M4 final'!E111</f>
        <v>13.625</v>
      </c>
      <c r="AO114" s="54" t="str">
        <f>IF('[2]M4 final'!F111="","",'[2]M4 final'!F111)</f>
        <v/>
      </c>
      <c r="AP114" s="56">
        <f t="shared" si="70"/>
        <v>13.625</v>
      </c>
      <c r="AQ114" s="56" t="str">
        <f t="shared" si="71"/>
        <v/>
      </c>
      <c r="AR114" s="57">
        <f>'[2]M4 final'!H111</f>
        <v>10</v>
      </c>
      <c r="AS114" s="57" t="str">
        <f>IF('[2]M4 final'!I111="","",'[2]M4 final'!I111)</f>
        <v/>
      </c>
      <c r="AT114" s="56">
        <f t="shared" si="72"/>
        <v>10</v>
      </c>
      <c r="AU114" s="56" t="str">
        <f t="shared" si="73"/>
        <v/>
      </c>
      <c r="AV114" s="56">
        <f>'[2]M4 final'!K111</f>
        <v>12.030000000000001</v>
      </c>
      <c r="AW114" s="61" t="str">
        <f t="shared" si="74"/>
        <v>V</v>
      </c>
      <c r="AX114" s="54">
        <f>'[2]M5 FINAL'!D107</f>
        <v>12.1</v>
      </c>
      <c r="AY114" s="62" t="str">
        <f>IF('[2]M5 FINAL'!E107="","",'[2]M5 FINAL'!E107)</f>
        <v/>
      </c>
      <c r="AZ114" s="54">
        <f t="shared" si="75"/>
        <v>12.1</v>
      </c>
      <c r="BA114" s="56" t="str">
        <f t="shared" si="76"/>
        <v/>
      </c>
      <c r="BB114" s="57">
        <f>'[2]M5 FINAL'!G107</f>
        <v>10</v>
      </c>
      <c r="BC114" s="57">
        <f>IF('[2]M5 FINAL'!H107="","",'[2]M5 FINAL'!H107)</f>
        <v>0</v>
      </c>
      <c r="BD114" s="54">
        <f t="shared" si="77"/>
        <v>10</v>
      </c>
      <c r="BE114" s="56" t="str">
        <f t="shared" si="78"/>
        <v/>
      </c>
      <c r="BF114" s="57">
        <f>'[2]M5 FINAL'!J107</f>
        <v>13</v>
      </c>
      <c r="BG114" s="57" t="str">
        <f>IF('[2]M5 FINAL'!K107="","",'[2]M5 FINAL'!K107)</f>
        <v/>
      </c>
      <c r="BH114" s="54">
        <f t="shared" si="79"/>
        <v>13</v>
      </c>
      <c r="BI114" s="56" t="str">
        <f t="shared" si="80"/>
        <v/>
      </c>
      <c r="BJ114" s="57">
        <f>'[2]M5 FINAL'!M107</f>
        <v>11.713000000000001</v>
      </c>
      <c r="BK114" s="59" t="str">
        <f t="shared" si="81"/>
        <v>VPC</v>
      </c>
      <c r="BL114" s="63">
        <f>'[2]M6 final'!D110</f>
        <v>12</v>
      </c>
      <c r="BM114" s="63" t="str">
        <f>IF('[2]M6 final'!E110="","",'[2]M6 final'!E110)</f>
        <v/>
      </c>
      <c r="BN114" s="56">
        <f t="shared" si="82"/>
        <v>12</v>
      </c>
      <c r="BO114" s="56" t="str">
        <f t="shared" si="83"/>
        <v/>
      </c>
      <c r="BP114" s="54">
        <f>'[2]M6 final'!G110</f>
        <v>12.5</v>
      </c>
      <c r="BQ114" s="54" t="str">
        <f>IF('[2]M6 final'!H110="","",'[2]M6 final'!H110)</f>
        <v/>
      </c>
      <c r="BR114" s="56">
        <f t="shared" si="84"/>
        <v>12.5</v>
      </c>
      <c r="BS114" s="56" t="str">
        <f t="shared" si="85"/>
        <v/>
      </c>
      <c r="BT114" s="57">
        <f>'[2]M6 final'!J110</f>
        <v>12</v>
      </c>
      <c r="BU114" s="57" t="str">
        <f>IF('[2]M6 final'!K110="","",'[2]M6 final'!K110)</f>
        <v/>
      </c>
      <c r="BV114" s="56">
        <f t="shared" si="86"/>
        <v>12</v>
      </c>
      <c r="BW114" s="56" t="str">
        <f t="shared" si="87"/>
        <v/>
      </c>
      <c r="BX114" s="56">
        <f>'[2]M6 final'!M110</f>
        <v>12.2</v>
      </c>
      <c r="BY114" s="59" t="str">
        <f t="shared" si="88"/>
        <v>V</v>
      </c>
      <c r="BZ114" s="57">
        <f>'[2]M7 final'!D111</f>
        <v>12.625</v>
      </c>
      <c r="CA114" s="57" t="str">
        <f>IF('[2]M7 final'!E111="","",'[2]M7 final'!E111)</f>
        <v/>
      </c>
      <c r="CB114" s="56">
        <f t="shared" si="89"/>
        <v>12.625</v>
      </c>
      <c r="CC114" s="56" t="str">
        <f t="shared" si="90"/>
        <v/>
      </c>
      <c r="CD114" s="57">
        <f>'[2]M7 final'!G111</f>
        <v>13.5</v>
      </c>
      <c r="CE114" s="57" t="str">
        <f>IF('[2]M7 final'!H111="","",'[2]M7 final'!H111)</f>
        <v/>
      </c>
      <c r="CF114" s="56">
        <f t="shared" si="91"/>
        <v>13.5</v>
      </c>
      <c r="CG114" s="56" t="str">
        <f t="shared" si="92"/>
        <v/>
      </c>
      <c r="CH114" s="56">
        <f>'[2]M7 final'!J111</f>
        <v>13.010000000000002</v>
      </c>
      <c r="CI114" s="61" t="str">
        <f t="shared" si="93"/>
        <v>V</v>
      </c>
      <c r="CJ114" s="56">
        <f>'[2]M8 Final'!D110</f>
        <v>12.25</v>
      </c>
      <c r="CK114" s="56" t="str">
        <f>IF('[2]M8 Final'!E110="","",'[2]M8 Final'!E110)</f>
        <v/>
      </c>
      <c r="CL114" s="56">
        <f t="shared" si="94"/>
        <v>12.25</v>
      </c>
      <c r="CM114" s="56" t="str">
        <f t="shared" si="95"/>
        <v/>
      </c>
      <c r="CN114" s="57">
        <f>'[2]M8 Final'!G110</f>
        <v>14.75</v>
      </c>
      <c r="CO114" s="56" t="str">
        <f>IF('[2]M8 Final'!H110="","",'[2]M8 Final'!H110)</f>
        <v/>
      </c>
      <c r="CP114" s="56">
        <f t="shared" si="96"/>
        <v>14.75</v>
      </c>
      <c r="CQ114" s="56" t="str">
        <f t="shared" si="97"/>
        <v/>
      </c>
      <c r="CR114" s="56">
        <f>'[2]M8 Final'!J110</f>
        <v>13.5</v>
      </c>
      <c r="CS114" s="61" t="str">
        <f t="shared" si="98"/>
        <v>V</v>
      </c>
      <c r="CT114" s="64">
        <f t="shared" si="99"/>
        <v>12.701000000000001</v>
      </c>
      <c r="CU114" s="65" t="str">
        <f t="shared" si="100"/>
        <v>Admis(e)</v>
      </c>
      <c r="CV114" s="53" t="str">
        <f t="shared" si="101"/>
        <v xml:space="preserve">RIAD      </v>
      </c>
      <c r="CW114" s="66"/>
    </row>
    <row r="115" spans="2:101">
      <c r="B115" s="67">
        <v>102</v>
      </c>
      <c r="C115" s="68"/>
      <c r="D115" s="70" t="s">
        <v>249</v>
      </c>
      <c r="E115" s="75" t="s">
        <v>96</v>
      </c>
      <c r="F115" s="54">
        <f>'[2]M1 final'!E113</f>
        <v>9.6</v>
      </c>
      <c r="G115" s="55">
        <f>IF('[2]M1 final'!F113="","",'[2]M1 final'!F113)</f>
        <v>0</v>
      </c>
      <c r="H115" s="56">
        <f t="shared" si="52"/>
        <v>9.6</v>
      </c>
      <c r="I115" s="56" t="str">
        <f t="shared" si="53"/>
        <v/>
      </c>
      <c r="J115" s="57">
        <f>'[2]M1 final'!H113</f>
        <v>12</v>
      </c>
      <c r="K115" s="55" t="str">
        <f>IF('[2]M1 final'!I113="","",'[2]M1 final'!I113)</f>
        <v/>
      </c>
      <c r="L115" s="56">
        <f t="shared" si="54"/>
        <v>12</v>
      </c>
      <c r="M115" s="56" t="str">
        <f t="shared" si="55"/>
        <v/>
      </c>
      <c r="N115" s="57">
        <f>'[2]M1 final'!K113</f>
        <v>12.75</v>
      </c>
      <c r="O115" s="57" t="str">
        <f>IF('[2]M1 final'!L113="","",'[2]M1 final'!L113)</f>
        <v/>
      </c>
      <c r="P115" s="56">
        <f t="shared" si="56"/>
        <v>12.75</v>
      </c>
      <c r="Q115" s="56" t="str">
        <f t="shared" si="57"/>
        <v/>
      </c>
      <c r="R115" s="58">
        <f>'[2]M1 final'!N113</f>
        <v>11.2875</v>
      </c>
      <c r="S115" s="59" t="str">
        <f t="shared" si="102"/>
        <v>VPC</v>
      </c>
      <c r="T115" s="57">
        <f>'[2]M2 final'!E112</f>
        <v>13.75</v>
      </c>
      <c r="U115" s="60" t="str">
        <f>IF('[2]M2 final'!F112="","",'[2]M2 final'!F112)</f>
        <v/>
      </c>
      <c r="V115" s="56">
        <f t="shared" si="58"/>
        <v>13.75</v>
      </c>
      <c r="W115" s="56" t="str">
        <f t="shared" si="59"/>
        <v/>
      </c>
      <c r="X115" s="56">
        <f>'[2]M2 final'!H112</f>
        <v>12</v>
      </c>
      <c r="Y115" s="60" t="str">
        <f>IF('[2]M2 final'!I112="","",'[2]M2 final'!I112)</f>
        <v/>
      </c>
      <c r="Z115" s="56">
        <f t="shared" si="60"/>
        <v>12</v>
      </c>
      <c r="AA115" s="56" t="str">
        <f t="shared" si="61"/>
        <v/>
      </c>
      <c r="AB115" s="56">
        <f t="shared" si="62"/>
        <v>12.98</v>
      </c>
      <c r="AC115" s="61" t="str">
        <f t="shared" si="63"/>
        <v>V</v>
      </c>
      <c r="AD115" s="54">
        <f>'[2]M3  final'!E112</f>
        <v>16</v>
      </c>
      <c r="AE115" s="54" t="str">
        <f>IF('[2]M3  final'!F112="","",'[2]M3  final'!F112)</f>
        <v/>
      </c>
      <c r="AF115" s="56">
        <f t="shared" si="64"/>
        <v>16</v>
      </c>
      <c r="AG115" s="56" t="str">
        <f t="shared" si="65"/>
        <v/>
      </c>
      <c r="AH115" s="57">
        <f>'[2]M3  final'!H112</f>
        <v>17.5</v>
      </c>
      <c r="AI115" s="54" t="str">
        <f>IF('[2]M3  final'!I112="","",'[2]M3  final'!I112)</f>
        <v/>
      </c>
      <c r="AJ115" s="56">
        <f t="shared" si="66"/>
        <v>17.5</v>
      </c>
      <c r="AK115" s="56" t="str">
        <f t="shared" si="67"/>
        <v/>
      </c>
      <c r="AL115" s="56">
        <f t="shared" si="68"/>
        <v>16.75</v>
      </c>
      <c r="AM115" s="61" t="str">
        <f t="shared" si="69"/>
        <v>V</v>
      </c>
      <c r="AN115" s="54">
        <f>'[2]M4 final'!E112</f>
        <v>19.5</v>
      </c>
      <c r="AO115" s="54" t="str">
        <f>IF('[2]M4 final'!F112="","",'[2]M4 final'!F112)</f>
        <v/>
      </c>
      <c r="AP115" s="56">
        <f t="shared" si="70"/>
        <v>19.5</v>
      </c>
      <c r="AQ115" s="56" t="str">
        <f t="shared" si="71"/>
        <v/>
      </c>
      <c r="AR115" s="57">
        <f>'[2]M4 final'!H112</f>
        <v>18</v>
      </c>
      <c r="AS115" s="57" t="str">
        <f>IF('[2]M4 final'!I112="","",'[2]M4 final'!I112)</f>
        <v/>
      </c>
      <c r="AT115" s="56">
        <f t="shared" si="72"/>
        <v>18</v>
      </c>
      <c r="AU115" s="56" t="str">
        <f t="shared" si="73"/>
        <v/>
      </c>
      <c r="AV115" s="56">
        <f>'[2]M4 final'!K112</f>
        <v>18.840000000000003</v>
      </c>
      <c r="AW115" s="61" t="str">
        <f t="shared" si="74"/>
        <v>V</v>
      </c>
      <c r="AX115" s="54">
        <f>'[2]M5 FINAL'!D108</f>
        <v>6.2</v>
      </c>
      <c r="AY115" s="62">
        <f>IF('[2]M5 FINAL'!E108="","",'[2]M5 FINAL'!E108)</f>
        <v>0</v>
      </c>
      <c r="AZ115" s="54">
        <f t="shared" si="75"/>
        <v>6.2</v>
      </c>
      <c r="BA115" s="56" t="str">
        <f t="shared" si="76"/>
        <v/>
      </c>
      <c r="BB115" s="57">
        <f>'[2]M5 FINAL'!G108</f>
        <v>11</v>
      </c>
      <c r="BC115" s="57">
        <f>IF('[2]M5 FINAL'!H108="","",'[2]M5 FINAL'!H108)</f>
        <v>0</v>
      </c>
      <c r="BD115" s="54">
        <f t="shared" si="77"/>
        <v>11</v>
      </c>
      <c r="BE115" s="56" t="str">
        <f t="shared" si="78"/>
        <v/>
      </c>
      <c r="BF115" s="57">
        <f>'[2]M5 FINAL'!J108</f>
        <v>14.5</v>
      </c>
      <c r="BG115" s="57" t="str">
        <f>IF('[2]M5 FINAL'!K108="","",'[2]M5 FINAL'!K108)</f>
        <v/>
      </c>
      <c r="BH115" s="54">
        <f t="shared" si="79"/>
        <v>14.5</v>
      </c>
      <c r="BI115" s="56" t="str">
        <f t="shared" si="80"/>
        <v/>
      </c>
      <c r="BJ115" s="57">
        <f>'[2]M5 FINAL'!M108</f>
        <v>10.606000000000002</v>
      </c>
      <c r="BK115" s="59" t="str">
        <f t="shared" si="81"/>
        <v>VPC</v>
      </c>
      <c r="BL115" s="63">
        <f>'[2]M6 final'!D111</f>
        <v>14.75</v>
      </c>
      <c r="BM115" s="63" t="str">
        <f>IF('[2]M6 final'!E111="","",'[2]M6 final'!E111)</f>
        <v/>
      </c>
      <c r="BN115" s="56">
        <f t="shared" si="82"/>
        <v>14.75</v>
      </c>
      <c r="BO115" s="56" t="str">
        <f t="shared" si="83"/>
        <v/>
      </c>
      <c r="BP115" s="54">
        <f>'[2]M6 final'!G111</f>
        <v>12.25</v>
      </c>
      <c r="BQ115" s="54" t="str">
        <f>IF('[2]M6 final'!H111="","",'[2]M6 final'!H111)</f>
        <v/>
      </c>
      <c r="BR115" s="56">
        <f t="shared" si="84"/>
        <v>12.25</v>
      </c>
      <c r="BS115" s="56" t="str">
        <f t="shared" si="85"/>
        <v/>
      </c>
      <c r="BT115" s="57">
        <f>'[2]M6 final'!J111</f>
        <v>14.5</v>
      </c>
      <c r="BU115" s="57" t="str">
        <f>IF('[2]M6 final'!K111="","",'[2]M6 final'!K111)</f>
        <v/>
      </c>
      <c r="BV115" s="56">
        <f t="shared" si="86"/>
        <v>14.5</v>
      </c>
      <c r="BW115" s="56" t="str">
        <f t="shared" si="87"/>
        <v/>
      </c>
      <c r="BX115" s="56">
        <f>'[2]M6 final'!M111</f>
        <v>13.674999999999999</v>
      </c>
      <c r="BY115" s="59" t="str">
        <f t="shared" si="88"/>
        <v>V</v>
      </c>
      <c r="BZ115" s="57">
        <f>'[2]M7 final'!D112</f>
        <v>14.25</v>
      </c>
      <c r="CA115" s="57" t="str">
        <f>IF('[2]M7 final'!E112="","",'[2]M7 final'!E112)</f>
        <v/>
      </c>
      <c r="CB115" s="56">
        <f t="shared" si="89"/>
        <v>14.25</v>
      </c>
      <c r="CC115" s="56" t="str">
        <f t="shared" si="90"/>
        <v/>
      </c>
      <c r="CD115" s="57">
        <f>'[2]M7 final'!G112</f>
        <v>13</v>
      </c>
      <c r="CE115" s="57" t="str">
        <f>IF('[2]M7 final'!H112="","",'[2]M7 final'!H112)</f>
        <v/>
      </c>
      <c r="CF115" s="56">
        <f t="shared" si="91"/>
        <v>13</v>
      </c>
      <c r="CG115" s="56" t="str">
        <f t="shared" si="92"/>
        <v/>
      </c>
      <c r="CH115" s="56">
        <f>'[2]M7 final'!J112</f>
        <v>13.7</v>
      </c>
      <c r="CI115" s="61" t="str">
        <f t="shared" si="93"/>
        <v>V</v>
      </c>
      <c r="CJ115" s="56">
        <f>'[2]M8 Final'!D111</f>
        <v>18</v>
      </c>
      <c r="CK115" s="56" t="str">
        <f>IF('[2]M8 Final'!E111="","",'[2]M8 Final'!E111)</f>
        <v/>
      </c>
      <c r="CL115" s="56">
        <f t="shared" si="94"/>
        <v>18</v>
      </c>
      <c r="CM115" s="56" t="str">
        <f t="shared" si="95"/>
        <v/>
      </c>
      <c r="CN115" s="57">
        <f>'[2]M8 Final'!G111</f>
        <v>13.125</v>
      </c>
      <c r="CO115" s="56" t="str">
        <f>IF('[2]M8 Final'!H111="","",'[2]M8 Final'!H111)</f>
        <v/>
      </c>
      <c r="CP115" s="56">
        <f t="shared" si="96"/>
        <v>13.125</v>
      </c>
      <c r="CQ115" s="56" t="str">
        <f t="shared" si="97"/>
        <v/>
      </c>
      <c r="CR115" s="56">
        <f>'[2]M8 Final'!J111</f>
        <v>15.5625</v>
      </c>
      <c r="CS115" s="61" t="str">
        <f t="shared" si="98"/>
        <v>V</v>
      </c>
      <c r="CT115" s="64">
        <f t="shared" si="99"/>
        <v>14.175125000000001</v>
      </c>
      <c r="CU115" s="65" t="str">
        <f t="shared" si="100"/>
        <v>Admis(e)</v>
      </c>
      <c r="CV115" s="53" t="str">
        <f t="shared" si="101"/>
        <v xml:space="preserve">SAADI             </v>
      </c>
      <c r="CW115" s="66"/>
    </row>
    <row r="116" spans="2:101">
      <c r="B116" s="67">
        <v>103</v>
      </c>
      <c r="C116" s="68"/>
      <c r="D116" s="70" t="s">
        <v>250</v>
      </c>
      <c r="E116" s="77" t="s">
        <v>251</v>
      </c>
      <c r="F116" s="54">
        <f>'[2]M1 final'!E114</f>
        <v>9.8000000000000007</v>
      </c>
      <c r="G116" s="55">
        <v>12</v>
      </c>
      <c r="H116" s="56">
        <f t="shared" si="52"/>
        <v>12</v>
      </c>
      <c r="I116" s="56" t="str">
        <f t="shared" si="53"/>
        <v/>
      </c>
      <c r="J116" s="57">
        <f>'[2]M1 final'!H114</f>
        <v>14</v>
      </c>
      <c r="K116" s="55" t="str">
        <f>IF('[2]M1 final'!I114="","",'[2]M1 final'!I114)</f>
        <v/>
      </c>
      <c r="L116" s="56">
        <f t="shared" si="54"/>
        <v>14</v>
      </c>
      <c r="M116" s="56" t="str">
        <f t="shared" si="55"/>
        <v/>
      </c>
      <c r="N116" s="57">
        <f>'[2]M1 final'!K114</f>
        <v>8.25</v>
      </c>
      <c r="O116" s="57">
        <f>IF('[2]M1 final'!L114="","",'[2]M1 final'!L114)</f>
        <v>9</v>
      </c>
      <c r="P116" s="56">
        <f t="shared" si="56"/>
        <v>9</v>
      </c>
      <c r="Q116" s="56" t="str">
        <f t="shared" si="57"/>
        <v/>
      </c>
      <c r="R116" s="58">
        <f>'[2]M1 final'!N114</f>
        <v>12</v>
      </c>
      <c r="S116" s="59" t="str">
        <f t="shared" si="102"/>
        <v>VAR</v>
      </c>
      <c r="T116" s="57">
        <f>'[2]M2 final'!E113</f>
        <v>5</v>
      </c>
      <c r="U116" s="60" t="str">
        <f>IF('[2]M2 final'!F113="","",'[2]M2 final'!F113)</f>
        <v/>
      </c>
      <c r="V116" s="56">
        <f t="shared" si="58"/>
        <v>5</v>
      </c>
      <c r="W116" s="56" t="str">
        <f t="shared" si="59"/>
        <v>AR</v>
      </c>
      <c r="X116" s="56">
        <f>'[2]M2 final'!H113</f>
        <v>4.5</v>
      </c>
      <c r="Y116" s="60" t="str">
        <f>IF('[2]M2 final'!I113="","",'[2]M2 final'!I113)</f>
        <v/>
      </c>
      <c r="Z116" s="56">
        <f t="shared" si="60"/>
        <v>4.5</v>
      </c>
      <c r="AA116" s="56" t="str">
        <f t="shared" si="61"/>
        <v>AR</v>
      </c>
      <c r="AB116" s="56">
        <f t="shared" si="62"/>
        <v>4.78</v>
      </c>
      <c r="AC116" s="61" t="str">
        <f t="shared" si="63"/>
        <v>NV</v>
      </c>
      <c r="AD116" s="54">
        <f>'[2]M3  final'!E113</f>
        <v>11.875</v>
      </c>
      <c r="AE116" s="54" t="str">
        <f>IF('[2]M3  final'!F113="","",'[2]M3  final'!F113)</f>
        <v/>
      </c>
      <c r="AF116" s="56">
        <f t="shared" si="64"/>
        <v>11.875</v>
      </c>
      <c r="AG116" s="56" t="str">
        <f t="shared" si="65"/>
        <v/>
      </c>
      <c r="AH116" s="57">
        <f>'[2]M3  final'!H113</f>
        <v>13</v>
      </c>
      <c r="AI116" s="54" t="str">
        <f>IF('[2]M3  final'!I113="","",'[2]M3  final'!I113)</f>
        <v/>
      </c>
      <c r="AJ116" s="56">
        <f t="shared" si="66"/>
        <v>13</v>
      </c>
      <c r="AK116" s="56" t="str">
        <f t="shared" si="67"/>
        <v/>
      </c>
      <c r="AL116" s="56">
        <f t="shared" si="68"/>
        <v>12.4375</v>
      </c>
      <c r="AM116" s="61" t="str">
        <f t="shared" si="69"/>
        <v>V</v>
      </c>
      <c r="AN116" s="54">
        <f>'[2]M4 final'!E113</f>
        <v>12.25</v>
      </c>
      <c r="AO116" s="54" t="str">
        <f>IF('[2]M4 final'!F113="","",'[2]M4 final'!F113)</f>
        <v/>
      </c>
      <c r="AP116" s="56">
        <f t="shared" si="70"/>
        <v>12.25</v>
      </c>
      <c r="AQ116" s="56" t="str">
        <f t="shared" si="71"/>
        <v/>
      </c>
      <c r="AR116" s="57">
        <f>'[2]M4 final'!H113</f>
        <v>7</v>
      </c>
      <c r="AS116" s="57">
        <f>IF('[2]M4 final'!I113="","",'[2]M4 final'!I113)</f>
        <v>12</v>
      </c>
      <c r="AT116" s="56">
        <f t="shared" si="72"/>
        <v>12</v>
      </c>
      <c r="AU116" s="56" t="str">
        <f t="shared" si="73"/>
        <v/>
      </c>
      <c r="AV116" s="56">
        <f>'[2]M4 final'!K113</f>
        <v>12.14</v>
      </c>
      <c r="AW116" s="61" t="str">
        <f t="shared" si="74"/>
        <v>VAR</v>
      </c>
      <c r="AX116" s="54">
        <f>'[2]M5 FINAL'!D109</f>
        <v>12.1</v>
      </c>
      <c r="AY116" s="62" t="str">
        <f>IF('[2]M5 FINAL'!E109="","",'[2]M5 FINAL'!E109)</f>
        <v/>
      </c>
      <c r="AZ116" s="54">
        <f t="shared" si="75"/>
        <v>12.1</v>
      </c>
      <c r="BA116" s="56" t="str">
        <f t="shared" si="76"/>
        <v/>
      </c>
      <c r="BB116" s="57">
        <f>'[2]M5 FINAL'!G109</f>
        <v>13</v>
      </c>
      <c r="BC116" s="57" t="str">
        <f>IF('[2]M5 FINAL'!H109="","",'[2]M5 FINAL'!H109)</f>
        <v/>
      </c>
      <c r="BD116" s="54">
        <f t="shared" si="77"/>
        <v>13</v>
      </c>
      <c r="BE116" s="56" t="str">
        <f t="shared" si="78"/>
        <v/>
      </c>
      <c r="BF116" s="57">
        <f>'[2]M5 FINAL'!J109</f>
        <v>10</v>
      </c>
      <c r="BG116" s="57">
        <f>IF('[2]M5 FINAL'!K109="","",'[2]M5 FINAL'!K109)</f>
        <v>0</v>
      </c>
      <c r="BH116" s="54">
        <f t="shared" si="79"/>
        <v>10</v>
      </c>
      <c r="BI116" s="56" t="str">
        <f t="shared" si="80"/>
        <v>AR</v>
      </c>
      <c r="BJ116" s="57">
        <f>'[2]M5 FINAL'!M109</f>
        <v>11.683</v>
      </c>
      <c r="BK116" s="59" t="str">
        <f t="shared" si="81"/>
        <v>NV</v>
      </c>
      <c r="BL116" s="63">
        <f>'[2]M6 final'!D112</f>
        <v>6.75</v>
      </c>
      <c r="BM116" s="63">
        <f>IF('[2]M6 final'!E112="","",'[2]M6 final'!E112)</f>
        <v>0</v>
      </c>
      <c r="BN116" s="56">
        <f t="shared" si="82"/>
        <v>6.75</v>
      </c>
      <c r="BO116" s="56" t="str">
        <f t="shared" si="83"/>
        <v>AR</v>
      </c>
      <c r="BP116" s="54">
        <f>'[2]M6 final'!G112</f>
        <v>9.5</v>
      </c>
      <c r="BQ116" s="54">
        <f>IF('[2]M6 final'!H112="","",'[2]M6 final'!H112)</f>
        <v>0</v>
      </c>
      <c r="BR116" s="56">
        <f t="shared" si="84"/>
        <v>9.5</v>
      </c>
      <c r="BS116" s="56" t="str">
        <f t="shared" si="85"/>
        <v>AR</v>
      </c>
      <c r="BT116" s="57">
        <f>'[2]M6 final'!J112</f>
        <v>9.5</v>
      </c>
      <c r="BU116" s="57">
        <f>IF('[2]M6 final'!K112="","",'[2]M6 final'!K112)</f>
        <v>0</v>
      </c>
      <c r="BV116" s="56">
        <f t="shared" si="86"/>
        <v>9.5</v>
      </c>
      <c r="BW116" s="56" t="str">
        <f t="shared" si="87"/>
        <v>AR</v>
      </c>
      <c r="BX116" s="56">
        <f>'[2]M6 final'!M112</f>
        <v>8.6750000000000007</v>
      </c>
      <c r="BY116" s="59" t="str">
        <f t="shared" si="88"/>
        <v>NV</v>
      </c>
      <c r="BZ116" s="57">
        <f>'[2]M7 final'!D113</f>
        <v>9</v>
      </c>
      <c r="CA116" s="57">
        <f>IF('[2]M7 final'!E113="","",'[2]M7 final'!E113)</f>
        <v>0</v>
      </c>
      <c r="CB116" s="56">
        <f t="shared" si="89"/>
        <v>9</v>
      </c>
      <c r="CC116" s="56" t="str">
        <f t="shared" si="90"/>
        <v>AR</v>
      </c>
      <c r="CD116" s="57">
        <f>'[2]M7 final'!G113</f>
        <v>8</v>
      </c>
      <c r="CE116" s="57">
        <f>IF('[2]M7 final'!H113="","",'[2]M7 final'!H113)</f>
        <v>0</v>
      </c>
      <c r="CF116" s="56">
        <f t="shared" si="91"/>
        <v>8</v>
      </c>
      <c r="CG116" s="56" t="str">
        <f t="shared" si="92"/>
        <v>AR</v>
      </c>
      <c r="CH116" s="56">
        <f>'[2]M7 final'!J113</f>
        <v>8.56</v>
      </c>
      <c r="CI116" s="61" t="str">
        <f t="shared" si="93"/>
        <v>NV</v>
      </c>
      <c r="CJ116" s="56">
        <f>'[2]M8 Final'!D112</f>
        <v>10</v>
      </c>
      <c r="CK116" s="56">
        <f>IF('[2]M8 Final'!E112="","",'[2]M8 Final'!E112)</f>
        <v>0</v>
      </c>
      <c r="CL116" s="56">
        <f t="shared" si="94"/>
        <v>10</v>
      </c>
      <c r="CM116" s="56" t="str">
        <f t="shared" si="95"/>
        <v>AR</v>
      </c>
      <c r="CN116" s="57">
        <f>'[2]M8 Final'!G112</f>
        <v>13.375</v>
      </c>
      <c r="CO116" s="56" t="str">
        <f>IF('[2]M8 Final'!H112="","",'[2]M8 Final'!H112)</f>
        <v/>
      </c>
      <c r="CP116" s="56">
        <f t="shared" si="96"/>
        <v>13.375</v>
      </c>
      <c r="CQ116" s="56" t="str">
        <f t="shared" si="97"/>
        <v/>
      </c>
      <c r="CR116" s="56">
        <f>'[2]M8 Final'!J112</f>
        <v>11.6875</v>
      </c>
      <c r="CS116" s="61" t="str">
        <f t="shared" si="98"/>
        <v>NV</v>
      </c>
      <c r="CT116" s="64">
        <f t="shared" si="99"/>
        <v>10.245375000000001</v>
      </c>
      <c r="CU116" s="65" t="str">
        <f t="shared" si="100"/>
        <v/>
      </c>
      <c r="CV116" s="53" t="str">
        <f t="shared" si="101"/>
        <v xml:space="preserve">SABER                   </v>
      </c>
      <c r="CW116" s="66"/>
    </row>
    <row r="117" spans="2:101">
      <c r="B117" s="67">
        <v>104</v>
      </c>
      <c r="C117" s="68"/>
      <c r="D117" s="70" t="s">
        <v>252</v>
      </c>
      <c r="E117" s="77" t="s">
        <v>253</v>
      </c>
      <c r="F117" s="54">
        <f>'[2]M1 final'!E115</f>
        <v>12.4</v>
      </c>
      <c r="G117" s="55" t="str">
        <f>IF('[2]M1 final'!F115="","",'[2]M1 final'!F115)</f>
        <v/>
      </c>
      <c r="H117" s="56">
        <f t="shared" si="52"/>
        <v>12.4</v>
      </c>
      <c r="I117" s="56" t="str">
        <f t="shared" si="53"/>
        <v/>
      </c>
      <c r="J117" s="57">
        <f>'[2]M1 final'!H115</f>
        <v>12.5</v>
      </c>
      <c r="K117" s="55" t="str">
        <f>IF('[2]M1 final'!I115="","",'[2]M1 final'!I115)</f>
        <v/>
      </c>
      <c r="L117" s="56">
        <f t="shared" si="54"/>
        <v>12.5</v>
      </c>
      <c r="M117" s="56" t="str">
        <f t="shared" si="55"/>
        <v/>
      </c>
      <c r="N117" s="57">
        <f>'[2]M1 final'!K115</f>
        <v>14.5</v>
      </c>
      <c r="O117" s="57" t="str">
        <f>IF('[2]M1 final'!L115="","",'[2]M1 final'!L115)</f>
        <v/>
      </c>
      <c r="P117" s="56">
        <f t="shared" si="56"/>
        <v>14.5</v>
      </c>
      <c r="Q117" s="56" t="str">
        <f t="shared" si="57"/>
        <v/>
      </c>
      <c r="R117" s="58">
        <f>'[2]M1 final'!N115</f>
        <v>12.9625</v>
      </c>
      <c r="S117" s="59" t="str">
        <f t="shared" si="102"/>
        <v>V</v>
      </c>
      <c r="T117" s="57">
        <f>'[2]M2 final'!E114</f>
        <v>14.5</v>
      </c>
      <c r="U117" s="60" t="str">
        <f>IF('[2]M2 final'!F114="","",'[2]M2 final'!F114)</f>
        <v/>
      </c>
      <c r="V117" s="56">
        <f t="shared" si="58"/>
        <v>14.5</v>
      </c>
      <c r="W117" s="56" t="str">
        <f t="shared" si="59"/>
        <v/>
      </c>
      <c r="X117" s="56">
        <f>'[2]M2 final'!H114</f>
        <v>9.75</v>
      </c>
      <c r="Y117" s="60" t="str">
        <f>IF('[2]M2 final'!I114="","",'[2]M2 final'!I114)</f>
        <v/>
      </c>
      <c r="Z117" s="56">
        <f t="shared" si="60"/>
        <v>9.75</v>
      </c>
      <c r="AA117" s="56" t="str">
        <f t="shared" si="61"/>
        <v/>
      </c>
      <c r="AB117" s="56">
        <f t="shared" si="62"/>
        <v>12.41</v>
      </c>
      <c r="AC117" s="61" t="str">
        <f t="shared" si="63"/>
        <v>V</v>
      </c>
      <c r="AD117" s="54">
        <f>'[2]M3  final'!E114</f>
        <v>15.75</v>
      </c>
      <c r="AE117" s="54" t="str">
        <f>IF('[2]M3  final'!F114="","",'[2]M3  final'!F114)</f>
        <v/>
      </c>
      <c r="AF117" s="56">
        <f t="shared" si="64"/>
        <v>15.75</v>
      </c>
      <c r="AG117" s="56" t="str">
        <f t="shared" si="65"/>
        <v/>
      </c>
      <c r="AH117" s="57">
        <f>'[2]M3  final'!H114</f>
        <v>15.5</v>
      </c>
      <c r="AI117" s="54" t="str">
        <f>IF('[2]M3  final'!I114="","",'[2]M3  final'!I114)</f>
        <v/>
      </c>
      <c r="AJ117" s="56">
        <f t="shared" si="66"/>
        <v>15.5</v>
      </c>
      <c r="AK117" s="56" t="str">
        <f t="shared" si="67"/>
        <v/>
      </c>
      <c r="AL117" s="56">
        <f t="shared" si="68"/>
        <v>15.625</v>
      </c>
      <c r="AM117" s="61" t="str">
        <f t="shared" si="69"/>
        <v>V</v>
      </c>
      <c r="AN117" s="54">
        <f>'[2]M4 final'!E114</f>
        <v>15.75</v>
      </c>
      <c r="AO117" s="54" t="str">
        <f>IF('[2]M4 final'!F114="","",'[2]M4 final'!F114)</f>
        <v/>
      </c>
      <c r="AP117" s="56">
        <f t="shared" si="70"/>
        <v>15.75</v>
      </c>
      <c r="AQ117" s="56" t="str">
        <f t="shared" si="71"/>
        <v/>
      </c>
      <c r="AR117" s="57">
        <f>'[2]M4 final'!H114</f>
        <v>18.5</v>
      </c>
      <c r="AS117" s="57" t="str">
        <f>IF('[2]M4 final'!I114="","",'[2]M4 final'!I114)</f>
        <v/>
      </c>
      <c r="AT117" s="56">
        <f t="shared" si="72"/>
        <v>18.5</v>
      </c>
      <c r="AU117" s="56" t="str">
        <f t="shared" si="73"/>
        <v/>
      </c>
      <c r="AV117" s="56">
        <f>'[2]M4 final'!K114</f>
        <v>16.96</v>
      </c>
      <c r="AW117" s="61" t="str">
        <f t="shared" si="74"/>
        <v>V</v>
      </c>
      <c r="AX117" s="54">
        <f>'[2]M5 FINAL'!D110</f>
        <v>6.6</v>
      </c>
      <c r="AY117" s="62">
        <f>IF('[2]M5 FINAL'!E110="","",'[2]M5 FINAL'!E110)</f>
        <v>12</v>
      </c>
      <c r="AZ117" s="54">
        <f t="shared" si="75"/>
        <v>12</v>
      </c>
      <c r="BA117" s="56" t="str">
        <f t="shared" si="76"/>
        <v/>
      </c>
      <c r="BB117" s="57">
        <f>'[2]M5 FINAL'!G110</f>
        <v>12.5</v>
      </c>
      <c r="BC117" s="57" t="str">
        <f>IF('[2]M5 FINAL'!H110="","",'[2]M5 FINAL'!H110)</f>
        <v/>
      </c>
      <c r="BD117" s="54">
        <f t="shared" si="77"/>
        <v>12.5</v>
      </c>
      <c r="BE117" s="56" t="str">
        <f t="shared" si="78"/>
        <v/>
      </c>
      <c r="BF117" s="57">
        <f>'[2]M5 FINAL'!J110</f>
        <v>14.5</v>
      </c>
      <c r="BG117" s="57" t="str">
        <f>IF('[2]M5 FINAL'!K110="","",'[2]M5 FINAL'!K110)</f>
        <v/>
      </c>
      <c r="BH117" s="54">
        <f t="shared" si="79"/>
        <v>14.5</v>
      </c>
      <c r="BI117" s="56" t="str">
        <f t="shared" si="80"/>
        <v/>
      </c>
      <c r="BJ117" s="57">
        <f>'[2]M5 FINAL'!M110</f>
        <v>13.015000000000001</v>
      </c>
      <c r="BK117" s="59" t="str">
        <f t="shared" si="81"/>
        <v>VAR</v>
      </c>
      <c r="BL117" s="63">
        <f>'[2]M6 final'!D113</f>
        <v>14.75</v>
      </c>
      <c r="BM117" s="63" t="str">
        <f>IF('[2]M6 final'!E113="","",'[2]M6 final'!E113)</f>
        <v/>
      </c>
      <c r="BN117" s="56">
        <f t="shared" si="82"/>
        <v>14.75</v>
      </c>
      <c r="BO117" s="56" t="str">
        <f t="shared" si="83"/>
        <v/>
      </c>
      <c r="BP117" s="54">
        <f>'[2]M6 final'!G113</f>
        <v>12.5</v>
      </c>
      <c r="BQ117" s="54" t="str">
        <f>IF('[2]M6 final'!H113="","",'[2]M6 final'!H113)</f>
        <v/>
      </c>
      <c r="BR117" s="56">
        <f t="shared" si="84"/>
        <v>12.5</v>
      </c>
      <c r="BS117" s="56" t="str">
        <f t="shared" si="85"/>
        <v/>
      </c>
      <c r="BT117" s="57">
        <f>'[2]M6 final'!J113</f>
        <v>11.5</v>
      </c>
      <c r="BU117" s="57" t="str">
        <f>IF('[2]M6 final'!K113="","",'[2]M6 final'!K113)</f>
        <v/>
      </c>
      <c r="BV117" s="56">
        <f t="shared" si="86"/>
        <v>11.5</v>
      </c>
      <c r="BW117" s="56" t="str">
        <f t="shared" si="87"/>
        <v/>
      </c>
      <c r="BX117" s="56">
        <f>'[2]M6 final'!M113</f>
        <v>12.875</v>
      </c>
      <c r="BY117" s="59" t="str">
        <f t="shared" si="88"/>
        <v>V</v>
      </c>
      <c r="BZ117" s="57">
        <f>'[2]M7 final'!D114</f>
        <v>12.5</v>
      </c>
      <c r="CA117" s="57" t="str">
        <f>IF('[2]M7 final'!E114="","",'[2]M7 final'!E114)</f>
        <v/>
      </c>
      <c r="CB117" s="56">
        <f t="shared" si="89"/>
        <v>12.5</v>
      </c>
      <c r="CC117" s="56" t="str">
        <f t="shared" si="90"/>
        <v/>
      </c>
      <c r="CD117" s="57">
        <f>'[2]M7 final'!G114</f>
        <v>18</v>
      </c>
      <c r="CE117" s="57" t="str">
        <f>IF('[2]M7 final'!H114="","",'[2]M7 final'!H114)</f>
        <v/>
      </c>
      <c r="CF117" s="56">
        <f t="shared" si="91"/>
        <v>18</v>
      </c>
      <c r="CG117" s="56" t="str">
        <f t="shared" si="92"/>
        <v/>
      </c>
      <c r="CH117" s="56">
        <f>'[2]M7 final'!J114</f>
        <v>14.920000000000002</v>
      </c>
      <c r="CI117" s="61" t="str">
        <f t="shared" si="93"/>
        <v>V</v>
      </c>
      <c r="CJ117" s="56">
        <f>'[2]M8 Final'!D113</f>
        <v>12.75</v>
      </c>
      <c r="CK117" s="56" t="str">
        <f>IF('[2]M8 Final'!E113="","",'[2]M8 Final'!E113)</f>
        <v/>
      </c>
      <c r="CL117" s="56">
        <f t="shared" si="94"/>
        <v>12.75</v>
      </c>
      <c r="CM117" s="56" t="str">
        <f t="shared" si="95"/>
        <v/>
      </c>
      <c r="CN117" s="57">
        <f>'[2]M8 Final'!G113</f>
        <v>14.25</v>
      </c>
      <c r="CO117" s="56" t="str">
        <f>IF('[2]M8 Final'!H113="","",'[2]M8 Final'!H113)</f>
        <v/>
      </c>
      <c r="CP117" s="56">
        <f t="shared" si="96"/>
        <v>14.25</v>
      </c>
      <c r="CQ117" s="56" t="str">
        <f t="shared" si="97"/>
        <v/>
      </c>
      <c r="CR117" s="56">
        <f>'[2]M8 Final'!J113</f>
        <v>13.5</v>
      </c>
      <c r="CS117" s="61" t="str">
        <f t="shared" si="98"/>
        <v>V</v>
      </c>
      <c r="CT117" s="64">
        <f t="shared" si="99"/>
        <v>14.0334375</v>
      </c>
      <c r="CU117" s="65" t="str">
        <f t="shared" si="100"/>
        <v>Admis(e)</v>
      </c>
      <c r="CV117" s="53" t="str">
        <f t="shared" si="101"/>
        <v xml:space="preserve">SAFYAN </v>
      </c>
      <c r="CW117" s="66"/>
    </row>
    <row r="118" spans="2:101">
      <c r="B118" s="67">
        <v>105</v>
      </c>
      <c r="C118" s="68"/>
      <c r="D118" s="70" t="s">
        <v>254</v>
      </c>
      <c r="E118" s="77" t="s">
        <v>255</v>
      </c>
      <c r="F118" s="54">
        <f>'[2]M1 final'!E116</f>
        <v>13.3</v>
      </c>
      <c r="G118" s="55" t="str">
        <f>IF('[2]M1 final'!F116="","",'[2]M1 final'!F116)</f>
        <v/>
      </c>
      <c r="H118" s="56">
        <f t="shared" si="52"/>
        <v>13.3</v>
      </c>
      <c r="I118" s="56" t="str">
        <f t="shared" si="53"/>
        <v/>
      </c>
      <c r="J118" s="57">
        <f>'[2]M1 final'!H116</f>
        <v>14</v>
      </c>
      <c r="K118" s="55" t="str">
        <f>IF('[2]M1 final'!I116="","",'[2]M1 final'!I116)</f>
        <v/>
      </c>
      <c r="L118" s="56">
        <f t="shared" si="54"/>
        <v>14</v>
      </c>
      <c r="M118" s="56" t="str">
        <f t="shared" si="55"/>
        <v/>
      </c>
      <c r="N118" s="57">
        <f>'[2]M1 final'!K116</f>
        <v>14.75</v>
      </c>
      <c r="O118" s="57" t="str">
        <f>IF('[2]M1 final'!L116="","",'[2]M1 final'!L116)</f>
        <v/>
      </c>
      <c r="P118" s="56">
        <f t="shared" si="56"/>
        <v>14.75</v>
      </c>
      <c r="Q118" s="56" t="str">
        <f t="shared" si="57"/>
        <v/>
      </c>
      <c r="R118" s="58">
        <f>'[2]M1 final'!N116</f>
        <v>13.925000000000001</v>
      </c>
      <c r="S118" s="59" t="str">
        <f t="shared" si="102"/>
        <v>V</v>
      </c>
      <c r="T118" s="57">
        <f>'[2]M2 final'!E115</f>
        <v>15</v>
      </c>
      <c r="U118" s="60" t="str">
        <f>IF('[2]M2 final'!F115="","",'[2]M2 final'!F115)</f>
        <v/>
      </c>
      <c r="V118" s="56">
        <f t="shared" si="58"/>
        <v>15</v>
      </c>
      <c r="W118" s="56" t="str">
        <f t="shared" si="59"/>
        <v/>
      </c>
      <c r="X118" s="56">
        <f>'[2]M2 final'!H115</f>
        <v>9.5</v>
      </c>
      <c r="Y118" s="60" t="str">
        <f>IF('[2]M2 final'!I115="","",'[2]M2 final'!I115)</f>
        <v/>
      </c>
      <c r="Z118" s="56">
        <f t="shared" si="60"/>
        <v>9.5</v>
      </c>
      <c r="AA118" s="56" t="str">
        <f t="shared" si="61"/>
        <v/>
      </c>
      <c r="AB118" s="56">
        <f t="shared" si="62"/>
        <v>12.58</v>
      </c>
      <c r="AC118" s="61" t="str">
        <f t="shared" si="63"/>
        <v>V</v>
      </c>
      <c r="AD118" s="54">
        <f>'[2]M3  final'!E115</f>
        <v>16</v>
      </c>
      <c r="AE118" s="54" t="str">
        <f>IF('[2]M3  final'!F115="","",'[2]M3  final'!F115)</f>
        <v/>
      </c>
      <c r="AF118" s="56">
        <f t="shared" si="64"/>
        <v>16</v>
      </c>
      <c r="AG118" s="56" t="str">
        <f t="shared" si="65"/>
        <v/>
      </c>
      <c r="AH118" s="57">
        <f>'[2]M3  final'!H115</f>
        <v>16.75</v>
      </c>
      <c r="AI118" s="54" t="str">
        <f>IF('[2]M3  final'!I115="","",'[2]M3  final'!I115)</f>
        <v/>
      </c>
      <c r="AJ118" s="56">
        <f t="shared" si="66"/>
        <v>16.75</v>
      </c>
      <c r="AK118" s="56" t="str">
        <f t="shared" si="67"/>
        <v/>
      </c>
      <c r="AL118" s="56">
        <f t="shared" si="68"/>
        <v>16.375</v>
      </c>
      <c r="AM118" s="61" t="str">
        <f t="shared" si="69"/>
        <v>V</v>
      </c>
      <c r="AN118" s="54">
        <f>'[2]M4 final'!E115</f>
        <v>12.5</v>
      </c>
      <c r="AO118" s="54" t="str">
        <f>IF('[2]M4 final'!F115="","",'[2]M4 final'!F115)</f>
        <v/>
      </c>
      <c r="AP118" s="56">
        <f t="shared" si="70"/>
        <v>12.5</v>
      </c>
      <c r="AQ118" s="56" t="str">
        <f t="shared" si="71"/>
        <v/>
      </c>
      <c r="AR118" s="57">
        <f>'[2]M4 final'!H115</f>
        <v>11</v>
      </c>
      <c r="AS118" s="57">
        <f>IF('[2]M4 final'!I115="","",'[2]M4 final'!I115)</f>
        <v>0</v>
      </c>
      <c r="AT118" s="56">
        <f t="shared" si="72"/>
        <v>11</v>
      </c>
      <c r="AU118" s="56" t="str">
        <f t="shared" si="73"/>
        <v/>
      </c>
      <c r="AV118" s="56">
        <f>'[2]M4 final'!K115</f>
        <v>11.84</v>
      </c>
      <c r="AW118" s="61" t="str">
        <f t="shared" si="74"/>
        <v>VPC</v>
      </c>
      <c r="AX118" s="54">
        <f>'[2]M5 FINAL'!D111</f>
        <v>14.8</v>
      </c>
      <c r="AY118" s="62" t="str">
        <f>IF('[2]M5 FINAL'!E111="","",'[2]M5 FINAL'!E111)</f>
        <v/>
      </c>
      <c r="AZ118" s="54">
        <f t="shared" si="75"/>
        <v>14.8</v>
      </c>
      <c r="BA118" s="56" t="str">
        <f t="shared" si="76"/>
        <v/>
      </c>
      <c r="BB118" s="57">
        <f>'[2]M5 FINAL'!G111</f>
        <v>13.5</v>
      </c>
      <c r="BC118" s="57" t="str">
        <f>IF('[2]M5 FINAL'!H111="","",'[2]M5 FINAL'!H111)</f>
        <v/>
      </c>
      <c r="BD118" s="54">
        <f t="shared" si="77"/>
        <v>13.5</v>
      </c>
      <c r="BE118" s="56" t="str">
        <f t="shared" si="78"/>
        <v/>
      </c>
      <c r="BF118" s="57">
        <f>'[2]M5 FINAL'!J111</f>
        <v>16</v>
      </c>
      <c r="BG118" s="57" t="str">
        <f>IF('[2]M5 FINAL'!K111="","",'[2]M5 FINAL'!K111)</f>
        <v/>
      </c>
      <c r="BH118" s="54">
        <f t="shared" si="79"/>
        <v>16</v>
      </c>
      <c r="BI118" s="56" t="str">
        <f t="shared" si="80"/>
        <v/>
      </c>
      <c r="BJ118" s="57">
        <f>'[2]M5 FINAL'!M111</f>
        <v>14.779</v>
      </c>
      <c r="BK118" s="59" t="str">
        <f t="shared" si="81"/>
        <v>V</v>
      </c>
      <c r="BL118" s="63">
        <f>'[2]M6 final'!D114</f>
        <v>15.25</v>
      </c>
      <c r="BM118" s="63" t="str">
        <f>IF('[2]M6 final'!E114="","",'[2]M6 final'!E114)</f>
        <v/>
      </c>
      <c r="BN118" s="56">
        <f t="shared" si="82"/>
        <v>15.25</v>
      </c>
      <c r="BO118" s="56" t="str">
        <f t="shared" si="83"/>
        <v/>
      </c>
      <c r="BP118" s="54">
        <f>'[2]M6 final'!G114</f>
        <v>15.25</v>
      </c>
      <c r="BQ118" s="54" t="str">
        <f>IF('[2]M6 final'!H114="","",'[2]M6 final'!H114)</f>
        <v/>
      </c>
      <c r="BR118" s="56">
        <f t="shared" si="84"/>
        <v>15.25</v>
      </c>
      <c r="BS118" s="56" t="str">
        <f t="shared" si="85"/>
        <v/>
      </c>
      <c r="BT118" s="57">
        <f>'[2]M6 final'!J114</f>
        <v>14.5</v>
      </c>
      <c r="BU118" s="57" t="str">
        <f>IF('[2]M6 final'!K114="","",'[2]M6 final'!K114)</f>
        <v/>
      </c>
      <c r="BV118" s="56">
        <f t="shared" si="86"/>
        <v>14.5</v>
      </c>
      <c r="BW118" s="56" t="str">
        <f t="shared" si="87"/>
        <v/>
      </c>
      <c r="BX118" s="56">
        <f>'[2]M6 final'!M114</f>
        <v>15.025</v>
      </c>
      <c r="BY118" s="59" t="str">
        <f t="shared" si="88"/>
        <v>V</v>
      </c>
      <c r="BZ118" s="57">
        <f>'[2]M7 final'!D115</f>
        <v>17.25</v>
      </c>
      <c r="CA118" s="57" t="str">
        <f>IF('[2]M7 final'!E115="","",'[2]M7 final'!E115)</f>
        <v/>
      </c>
      <c r="CB118" s="56">
        <f t="shared" si="89"/>
        <v>17.25</v>
      </c>
      <c r="CC118" s="56" t="str">
        <f t="shared" si="90"/>
        <v/>
      </c>
      <c r="CD118" s="57">
        <f>'[2]M7 final'!G115</f>
        <v>15.5</v>
      </c>
      <c r="CE118" s="57" t="str">
        <f>IF('[2]M7 final'!H115="","",'[2]M7 final'!H115)</f>
        <v/>
      </c>
      <c r="CF118" s="56">
        <f t="shared" si="91"/>
        <v>15.5</v>
      </c>
      <c r="CG118" s="56" t="str">
        <f t="shared" si="92"/>
        <v/>
      </c>
      <c r="CH118" s="56">
        <f>'[2]M7 final'!J115</f>
        <v>16.48</v>
      </c>
      <c r="CI118" s="61" t="str">
        <f t="shared" si="93"/>
        <v>V</v>
      </c>
      <c r="CJ118" s="56">
        <f>'[2]M8 Final'!D114</f>
        <v>18.75</v>
      </c>
      <c r="CK118" s="56" t="str">
        <f>IF('[2]M8 Final'!E114="","",'[2]M8 Final'!E114)</f>
        <v/>
      </c>
      <c r="CL118" s="56">
        <f t="shared" si="94"/>
        <v>18.75</v>
      </c>
      <c r="CM118" s="56" t="str">
        <f t="shared" si="95"/>
        <v/>
      </c>
      <c r="CN118" s="57">
        <f>'[2]M8 Final'!G114</f>
        <v>14.875</v>
      </c>
      <c r="CO118" s="56" t="str">
        <f>IF('[2]M8 Final'!H114="","",'[2]M8 Final'!H114)</f>
        <v/>
      </c>
      <c r="CP118" s="56">
        <f t="shared" si="96"/>
        <v>14.875</v>
      </c>
      <c r="CQ118" s="56" t="str">
        <f t="shared" si="97"/>
        <v/>
      </c>
      <c r="CR118" s="56">
        <f>'[2]M8 Final'!J114</f>
        <v>16.8125</v>
      </c>
      <c r="CS118" s="61" t="str">
        <f t="shared" si="98"/>
        <v>V</v>
      </c>
      <c r="CT118" s="64">
        <f t="shared" si="99"/>
        <v>14.727062500000001</v>
      </c>
      <c r="CU118" s="65" t="str">
        <f t="shared" si="100"/>
        <v>Admis(e)</v>
      </c>
      <c r="CV118" s="53" t="str">
        <f t="shared" si="101"/>
        <v xml:space="preserve">SAIDI        </v>
      </c>
      <c r="CW118" s="66"/>
    </row>
    <row r="119" spans="2:101" s="80" customFormat="1">
      <c r="B119" s="67">
        <v>106</v>
      </c>
      <c r="C119" s="68"/>
      <c r="D119" s="70" t="s">
        <v>256</v>
      </c>
      <c r="E119" s="77" t="s">
        <v>257</v>
      </c>
      <c r="F119" s="54">
        <f>'[2]M1 final'!E117</f>
        <v>12.5</v>
      </c>
      <c r="G119" s="55" t="str">
        <f>IF('[2]M1 final'!F117="","",'[2]M1 final'!F117)</f>
        <v/>
      </c>
      <c r="H119" s="56">
        <f t="shared" si="52"/>
        <v>12.5</v>
      </c>
      <c r="I119" s="56" t="str">
        <f t="shared" si="53"/>
        <v/>
      </c>
      <c r="J119" s="57">
        <f>'[2]M1 final'!H117</f>
        <v>13.5</v>
      </c>
      <c r="K119" s="55" t="str">
        <f>IF('[2]M1 final'!I117="","",'[2]M1 final'!I117)</f>
        <v/>
      </c>
      <c r="L119" s="56">
        <f t="shared" si="54"/>
        <v>13.5</v>
      </c>
      <c r="M119" s="56" t="str">
        <f t="shared" si="55"/>
        <v/>
      </c>
      <c r="N119" s="57">
        <f>'[2]M1 final'!K117</f>
        <v>16</v>
      </c>
      <c r="O119" s="57" t="str">
        <f>IF('[2]M1 final'!L117="","",'[2]M1 final'!L117)</f>
        <v/>
      </c>
      <c r="P119" s="56">
        <f t="shared" si="56"/>
        <v>16</v>
      </c>
      <c r="Q119" s="56" t="str">
        <f t="shared" si="57"/>
        <v/>
      </c>
      <c r="R119" s="58">
        <f>'[2]M1 final'!N117</f>
        <v>13.75</v>
      </c>
      <c r="S119" s="59" t="str">
        <f t="shared" si="102"/>
        <v>V</v>
      </c>
      <c r="T119" s="57">
        <f>'[2]M2 final'!E116</f>
        <v>12</v>
      </c>
      <c r="U119" s="60" t="str">
        <f>IF('[2]M2 final'!F116="","",'[2]M2 final'!F116)</f>
        <v/>
      </c>
      <c r="V119" s="56">
        <f t="shared" si="58"/>
        <v>12</v>
      </c>
      <c r="W119" s="56" t="str">
        <f t="shared" si="59"/>
        <v/>
      </c>
      <c r="X119" s="56">
        <f>'[2]M2 final'!H116</f>
        <v>10</v>
      </c>
      <c r="Y119" s="60">
        <f>IF('[2]M2 final'!I116="","",'[2]M2 final'!I116)</f>
        <v>0</v>
      </c>
      <c r="Z119" s="56">
        <f t="shared" si="60"/>
        <v>10</v>
      </c>
      <c r="AA119" s="56" t="str">
        <f t="shared" si="61"/>
        <v/>
      </c>
      <c r="AB119" s="56">
        <f t="shared" si="62"/>
        <v>11.120000000000001</v>
      </c>
      <c r="AC119" s="61" t="str">
        <f t="shared" si="63"/>
        <v>VPC</v>
      </c>
      <c r="AD119" s="54">
        <f>'[2]M3  final'!E116</f>
        <v>16.375</v>
      </c>
      <c r="AE119" s="54" t="str">
        <f>IF('[2]M3  final'!F116="","",'[2]M3  final'!F116)</f>
        <v/>
      </c>
      <c r="AF119" s="56">
        <f t="shared" si="64"/>
        <v>16.375</v>
      </c>
      <c r="AG119" s="56" t="str">
        <f t="shared" si="65"/>
        <v/>
      </c>
      <c r="AH119" s="57">
        <f>'[2]M3  final'!H116</f>
        <v>15.5</v>
      </c>
      <c r="AI119" s="54" t="str">
        <f>IF('[2]M3  final'!I116="","",'[2]M3  final'!I116)</f>
        <v/>
      </c>
      <c r="AJ119" s="56">
        <f t="shared" si="66"/>
        <v>15.5</v>
      </c>
      <c r="AK119" s="56" t="str">
        <f t="shared" si="67"/>
        <v/>
      </c>
      <c r="AL119" s="56">
        <f t="shared" si="68"/>
        <v>15.9375</v>
      </c>
      <c r="AM119" s="61" t="str">
        <f t="shared" si="69"/>
        <v>V</v>
      </c>
      <c r="AN119" s="54">
        <f>'[2]M4 final'!E116</f>
        <v>18</v>
      </c>
      <c r="AO119" s="54" t="str">
        <f>IF('[2]M4 final'!F116="","",'[2]M4 final'!F116)</f>
        <v/>
      </c>
      <c r="AP119" s="56">
        <f t="shared" si="70"/>
        <v>18</v>
      </c>
      <c r="AQ119" s="56" t="str">
        <f t="shared" si="71"/>
        <v/>
      </c>
      <c r="AR119" s="57">
        <f>'[2]M4 final'!H116</f>
        <v>14.5</v>
      </c>
      <c r="AS119" s="57" t="str">
        <f>IF('[2]M4 final'!I116="","",'[2]M4 final'!I116)</f>
        <v/>
      </c>
      <c r="AT119" s="56">
        <f t="shared" si="72"/>
        <v>14.5</v>
      </c>
      <c r="AU119" s="56" t="str">
        <f t="shared" si="73"/>
        <v/>
      </c>
      <c r="AV119" s="56">
        <f>'[2]M4 final'!K116</f>
        <v>16.46</v>
      </c>
      <c r="AW119" s="61" t="str">
        <f t="shared" si="74"/>
        <v>V</v>
      </c>
      <c r="AX119" s="54">
        <f>'[2]M5 FINAL'!D112</f>
        <v>7.8000000000000007</v>
      </c>
      <c r="AY119" s="62">
        <f>IF('[2]M5 FINAL'!E112="","",'[2]M5 FINAL'!E112)</f>
        <v>12</v>
      </c>
      <c r="AZ119" s="54">
        <f t="shared" si="75"/>
        <v>12</v>
      </c>
      <c r="BA119" s="56" t="str">
        <f t="shared" si="76"/>
        <v/>
      </c>
      <c r="BB119" s="57">
        <f>'[2]M5 FINAL'!G112</f>
        <v>13</v>
      </c>
      <c r="BC119" s="57" t="str">
        <f>IF('[2]M5 FINAL'!H112="","",'[2]M5 FINAL'!H112)</f>
        <v/>
      </c>
      <c r="BD119" s="54">
        <f t="shared" si="77"/>
        <v>13</v>
      </c>
      <c r="BE119" s="56" t="str">
        <f t="shared" si="78"/>
        <v/>
      </c>
      <c r="BF119" s="57">
        <f>'[2]M5 FINAL'!J112</f>
        <v>13.5</v>
      </c>
      <c r="BG119" s="57" t="str">
        <f>IF('[2]M5 FINAL'!K112="","",'[2]M5 FINAL'!K112)</f>
        <v/>
      </c>
      <c r="BH119" s="54">
        <f t="shared" si="79"/>
        <v>13.5</v>
      </c>
      <c r="BI119" s="56" t="str">
        <f t="shared" si="80"/>
        <v/>
      </c>
      <c r="BJ119" s="57">
        <f>'[2]M5 FINAL'!M112</f>
        <v>12.84</v>
      </c>
      <c r="BK119" s="59" t="str">
        <f t="shared" si="81"/>
        <v>VAR</v>
      </c>
      <c r="BL119" s="63">
        <f>'[2]M6 final'!D115</f>
        <v>16.75</v>
      </c>
      <c r="BM119" s="63" t="str">
        <f>IF('[2]M6 final'!E115="","",'[2]M6 final'!E115)</f>
        <v/>
      </c>
      <c r="BN119" s="56">
        <f t="shared" si="82"/>
        <v>16.75</v>
      </c>
      <c r="BO119" s="56" t="str">
        <f t="shared" si="83"/>
        <v/>
      </c>
      <c r="BP119" s="54">
        <f>'[2]M6 final'!G115</f>
        <v>14.5</v>
      </c>
      <c r="BQ119" s="54" t="str">
        <f>IF('[2]M6 final'!H115="","",'[2]M6 final'!H115)</f>
        <v/>
      </c>
      <c r="BR119" s="56">
        <f t="shared" si="84"/>
        <v>14.5</v>
      </c>
      <c r="BS119" s="56" t="str">
        <f t="shared" si="85"/>
        <v/>
      </c>
      <c r="BT119" s="57">
        <f>'[2]M6 final'!J115</f>
        <v>14</v>
      </c>
      <c r="BU119" s="57" t="str">
        <f>IF('[2]M6 final'!K115="","",'[2]M6 final'!K115)</f>
        <v/>
      </c>
      <c r="BV119" s="56">
        <f t="shared" si="86"/>
        <v>14</v>
      </c>
      <c r="BW119" s="56" t="str">
        <f t="shared" si="87"/>
        <v/>
      </c>
      <c r="BX119" s="56">
        <f>'[2]M6 final'!M115</f>
        <v>15.024999999999999</v>
      </c>
      <c r="BY119" s="59" t="str">
        <f t="shared" si="88"/>
        <v>V</v>
      </c>
      <c r="BZ119" s="57">
        <f>'[2]M7 final'!D116</f>
        <v>12.5</v>
      </c>
      <c r="CA119" s="57" t="str">
        <f>IF('[2]M7 final'!E116="","",'[2]M7 final'!E116)</f>
        <v/>
      </c>
      <c r="CB119" s="56">
        <f t="shared" si="89"/>
        <v>12.5</v>
      </c>
      <c r="CC119" s="56" t="str">
        <f t="shared" si="90"/>
        <v/>
      </c>
      <c r="CD119" s="57">
        <f>'[2]M7 final'!G116</f>
        <v>13.5</v>
      </c>
      <c r="CE119" s="57" t="str">
        <f>IF('[2]M7 final'!H116="","",'[2]M7 final'!H116)</f>
        <v/>
      </c>
      <c r="CF119" s="56">
        <f t="shared" si="91"/>
        <v>13.5</v>
      </c>
      <c r="CG119" s="56" t="str">
        <f t="shared" si="92"/>
        <v/>
      </c>
      <c r="CH119" s="56">
        <f>'[2]M7 final'!J116</f>
        <v>12.940000000000001</v>
      </c>
      <c r="CI119" s="61" t="str">
        <f t="shared" si="93"/>
        <v>V</v>
      </c>
      <c r="CJ119" s="56">
        <f>'[2]M8 Final'!D115</f>
        <v>13.25</v>
      </c>
      <c r="CK119" s="56" t="str">
        <f>IF('[2]M8 Final'!E115="","",'[2]M8 Final'!E115)</f>
        <v/>
      </c>
      <c r="CL119" s="56">
        <f t="shared" si="94"/>
        <v>13.25</v>
      </c>
      <c r="CM119" s="56" t="str">
        <f t="shared" si="95"/>
        <v/>
      </c>
      <c r="CN119" s="57">
        <f>'[2]M8 Final'!G115</f>
        <v>12.125</v>
      </c>
      <c r="CO119" s="56" t="str">
        <f>IF('[2]M8 Final'!H115="","",'[2]M8 Final'!H115)</f>
        <v/>
      </c>
      <c r="CP119" s="56">
        <f t="shared" si="96"/>
        <v>12.125</v>
      </c>
      <c r="CQ119" s="56" t="str">
        <f t="shared" si="97"/>
        <v/>
      </c>
      <c r="CR119" s="56">
        <f>'[2]M8 Final'!J115</f>
        <v>12.6875</v>
      </c>
      <c r="CS119" s="61" t="str">
        <f t="shared" si="98"/>
        <v>V</v>
      </c>
      <c r="CT119" s="64">
        <f t="shared" si="99"/>
        <v>13.844999999999999</v>
      </c>
      <c r="CU119" s="65" t="str">
        <f t="shared" si="100"/>
        <v>Admis(e)</v>
      </c>
      <c r="CV119" s="53" t="str">
        <f t="shared" si="101"/>
        <v xml:space="preserve">SAMGHOLI              </v>
      </c>
      <c r="CW119" s="66"/>
    </row>
    <row r="120" spans="2:101" s="80" customFormat="1">
      <c r="B120" s="67">
        <v>107</v>
      </c>
      <c r="C120" s="68"/>
      <c r="D120" s="70" t="s">
        <v>258</v>
      </c>
      <c r="E120" s="77" t="s">
        <v>259</v>
      </c>
      <c r="F120" s="54">
        <f>'[2]M1 final'!E118</f>
        <v>9.5</v>
      </c>
      <c r="G120" s="55">
        <f>IF('[2]M1 final'!F118="","",'[2]M1 final'!F118)</f>
        <v>10.5</v>
      </c>
      <c r="H120" s="56">
        <f t="shared" si="52"/>
        <v>10.5</v>
      </c>
      <c r="I120" s="56" t="str">
        <f t="shared" si="53"/>
        <v/>
      </c>
      <c r="J120" s="57">
        <f>'[2]M1 final'!H118</f>
        <v>13</v>
      </c>
      <c r="K120" s="55" t="str">
        <f>IF('[2]M1 final'!I118="","",'[2]M1 final'!I118)</f>
        <v/>
      </c>
      <c r="L120" s="56">
        <f t="shared" si="54"/>
        <v>13</v>
      </c>
      <c r="M120" s="56" t="str">
        <f t="shared" si="55"/>
        <v/>
      </c>
      <c r="N120" s="57">
        <f>'[2]M1 final'!K118</f>
        <v>12.75</v>
      </c>
      <c r="O120" s="57" t="str">
        <f>IF('[2]M1 final'!L118="","",'[2]M1 final'!L118)</f>
        <v/>
      </c>
      <c r="P120" s="56">
        <f t="shared" si="56"/>
        <v>12.75</v>
      </c>
      <c r="Q120" s="56" t="str">
        <f t="shared" si="57"/>
        <v/>
      </c>
      <c r="R120" s="58">
        <f>'[2]M1 final'!N118</f>
        <v>12</v>
      </c>
      <c r="S120" s="59" t="str">
        <f t="shared" si="102"/>
        <v>VAR</v>
      </c>
      <c r="T120" s="57">
        <f>'[2]M2 final'!E117</f>
        <v>9.5</v>
      </c>
      <c r="U120" s="60">
        <v>12</v>
      </c>
      <c r="V120" s="56">
        <f t="shared" si="58"/>
        <v>12</v>
      </c>
      <c r="W120" s="56" t="str">
        <f t="shared" si="59"/>
        <v/>
      </c>
      <c r="X120" s="56">
        <f>'[2]M2 final'!H117</f>
        <v>6.75</v>
      </c>
      <c r="Y120" s="60">
        <f>IF('[2]M2 final'!I117="","",'[2]M2 final'!I117)</f>
        <v>9.75</v>
      </c>
      <c r="Z120" s="56">
        <f t="shared" si="60"/>
        <v>9.75</v>
      </c>
      <c r="AA120" s="56" t="str">
        <f t="shared" si="61"/>
        <v/>
      </c>
      <c r="AB120" s="56">
        <f t="shared" si="62"/>
        <v>11.010000000000002</v>
      </c>
      <c r="AC120" s="61" t="str">
        <f t="shared" si="63"/>
        <v>VPC</v>
      </c>
      <c r="AD120" s="54">
        <f>'[2]M3  final'!E117</f>
        <v>6.5</v>
      </c>
      <c r="AE120" s="54">
        <f>IF('[2]M3  final'!F117="","",'[2]M3  final'!F117)</f>
        <v>11.5</v>
      </c>
      <c r="AF120" s="56">
        <f t="shared" si="64"/>
        <v>11.5</v>
      </c>
      <c r="AG120" s="56" t="str">
        <f t="shared" si="65"/>
        <v/>
      </c>
      <c r="AH120" s="57">
        <f>'[2]M3  final'!H117</f>
        <v>12</v>
      </c>
      <c r="AI120" s="54" t="str">
        <f>IF('[2]M3  final'!I117="","",'[2]M3  final'!I117)</f>
        <v/>
      </c>
      <c r="AJ120" s="56">
        <f t="shared" si="66"/>
        <v>12</v>
      </c>
      <c r="AK120" s="56" t="str">
        <f t="shared" si="67"/>
        <v/>
      </c>
      <c r="AL120" s="56">
        <f t="shared" si="68"/>
        <v>11.75</v>
      </c>
      <c r="AM120" s="61" t="str">
        <f t="shared" si="69"/>
        <v>VPC</v>
      </c>
      <c r="AN120" s="54">
        <f>'[2]M4 final'!E117</f>
        <v>17.25</v>
      </c>
      <c r="AO120" s="54" t="str">
        <f>IF('[2]M4 final'!F117="","",'[2]M4 final'!F117)</f>
        <v/>
      </c>
      <c r="AP120" s="56">
        <f t="shared" si="70"/>
        <v>17.25</v>
      </c>
      <c r="AQ120" s="56" t="str">
        <f t="shared" si="71"/>
        <v/>
      </c>
      <c r="AR120" s="57">
        <f>'[2]M4 final'!H117</f>
        <v>12</v>
      </c>
      <c r="AS120" s="57" t="str">
        <f>IF('[2]M4 final'!I117="","",'[2]M4 final'!I117)</f>
        <v/>
      </c>
      <c r="AT120" s="56">
        <f t="shared" si="72"/>
        <v>12</v>
      </c>
      <c r="AU120" s="56" t="str">
        <f t="shared" si="73"/>
        <v/>
      </c>
      <c r="AV120" s="56">
        <f>'[2]M4 final'!K117</f>
        <v>14.940000000000001</v>
      </c>
      <c r="AW120" s="61" t="str">
        <f t="shared" si="74"/>
        <v>V</v>
      </c>
      <c r="AX120" s="54">
        <f>'[2]M5 FINAL'!D113</f>
        <v>12</v>
      </c>
      <c r="AY120" s="62" t="str">
        <f>IF('[2]M5 FINAL'!E113="","",'[2]M5 FINAL'!E113)</f>
        <v/>
      </c>
      <c r="AZ120" s="54">
        <f t="shared" si="75"/>
        <v>12</v>
      </c>
      <c r="BA120" s="56" t="str">
        <f t="shared" si="76"/>
        <v/>
      </c>
      <c r="BB120" s="57">
        <f>'[2]M5 FINAL'!G113</f>
        <v>5</v>
      </c>
      <c r="BC120" s="57">
        <f>IF('[2]M5 FINAL'!H113="","",'[2]M5 FINAL'!H113)</f>
        <v>10</v>
      </c>
      <c r="BD120" s="54">
        <f t="shared" si="77"/>
        <v>10</v>
      </c>
      <c r="BE120" s="56" t="str">
        <f t="shared" si="78"/>
        <v/>
      </c>
      <c r="BF120" s="57">
        <f>'[2]M5 FINAL'!J113</f>
        <v>12</v>
      </c>
      <c r="BG120" s="57" t="str">
        <f>IF('[2]M5 FINAL'!K113="","",'[2]M5 FINAL'!K113)</f>
        <v/>
      </c>
      <c r="BH120" s="54">
        <f t="shared" si="79"/>
        <v>12</v>
      </c>
      <c r="BI120" s="56" t="str">
        <f t="shared" si="80"/>
        <v/>
      </c>
      <c r="BJ120" s="57">
        <f>'[2]M5 FINAL'!M113</f>
        <v>11.34</v>
      </c>
      <c r="BK120" s="59" t="str">
        <f t="shared" si="81"/>
        <v>VPC</v>
      </c>
      <c r="BL120" s="63">
        <f>'[2]M6 final'!D116</f>
        <v>10.5</v>
      </c>
      <c r="BM120" s="63" t="str">
        <f>IF('[2]M6 final'!E116="","",'[2]M6 final'!E116)</f>
        <v/>
      </c>
      <c r="BN120" s="56">
        <f t="shared" si="82"/>
        <v>10.5</v>
      </c>
      <c r="BO120" s="56" t="str">
        <f t="shared" si="83"/>
        <v/>
      </c>
      <c r="BP120" s="54">
        <f>'[2]M6 final'!G116</f>
        <v>14.75</v>
      </c>
      <c r="BQ120" s="54" t="str">
        <f>IF('[2]M6 final'!H116="","",'[2]M6 final'!H116)</f>
        <v/>
      </c>
      <c r="BR120" s="56">
        <f t="shared" si="84"/>
        <v>14.75</v>
      </c>
      <c r="BS120" s="56" t="str">
        <f t="shared" si="85"/>
        <v/>
      </c>
      <c r="BT120" s="57">
        <f>'[2]M6 final'!J116</f>
        <v>11.5</v>
      </c>
      <c r="BU120" s="57" t="str">
        <f>IF('[2]M6 final'!K116="","",'[2]M6 final'!K116)</f>
        <v/>
      </c>
      <c r="BV120" s="56">
        <f t="shared" si="86"/>
        <v>11.5</v>
      </c>
      <c r="BW120" s="56" t="str">
        <f t="shared" si="87"/>
        <v/>
      </c>
      <c r="BX120" s="56">
        <f>'[2]M6 final'!M116</f>
        <v>12.5</v>
      </c>
      <c r="BY120" s="59" t="str">
        <f t="shared" si="88"/>
        <v>V</v>
      </c>
      <c r="BZ120" s="57">
        <f>'[2]M7 final'!D117</f>
        <v>9.5</v>
      </c>
      <c r="CA120" s="57">
        <f>IF('[2]M7 final'!E117="","",'[2]M7 final'!E117)</f>
        <v>12</v>
      </c>
      <c r="CB120" s="56">
        <f t="shared" si="89"/>
        <v>12</v>
      </c>
      <c r="CC120" s="56" t="str">
        <f t="shared" si="90"/>
        <v/>
      </c>
      <c r="CD120" s="57">
        <f>'[2]M7 final'!G117</f>
        <v>9</v>
      </c>
      <c r="CE120" s="57">
        <f>IF('[2]M7 final'!H117="","",'[2]M7 final'!H117)</f>
        <v>12</v>
      </c>
      <c r="CF120" s="56">
        <f t="shared" si="91"/>
        <v>12</v>
      </c>
      <c r="CG120" s="56" t="str">
        <f t="shared" si="92"/>
        <v/>
      </c>
      <c r="CH120" s="56">
        <f>'[2]M7 final'!J117</f>
        <v>12</v>
      </c>
      <c r="CI120" s="61" t="str">
        <f t="shared" si="93"/>
        <v>VAR</v>
      </c>
      <c r="CJ120" s="56">
        <f>'[2]M8 Final'!D116</f>
        <v>11.125</v>
      </c>
      <c r="CK120" s="56" t="str">
        <f>IF('[2]M8 Final'!E116="","",'[2]M8 Final'!E116)</f>
        <v/>
      </c>
      <c r="CL120" s="56">
        <f t="shared" si="94"/>
        <v>11.125</v>
      </c>
      <c r="CM120" s="56" t="str">
        <f t="shared" si="95"/>
        <v/>
      </c>
      <c r="CN120" s="57">
        <f>'[2]M8 Final'!G116</f>
        <v>13.25</v>
      </c>
      <c r="CO120" s="56" t="str">
        <f>IF('[2]M8 Final'!H116="","",'[2]M8 Final'!H116)</f>
        <v/>
      </c>
      <c r="CP120" s="56">
        <f t="shared" si="96"/>
        <v>13.25</v>
      </c>
      <c r="CQ120" s="56" t="str">
        <f t="shared" si="97"/>
        <v/>
      </c>
      <c r="CR120" s="56">
        <f>'[2]M8 Final'!J116</f>
        <v>12.1875</v>
      </c>
      <c r="CS120" s="61" t="str">
        <f t="shared" si="98"/>
        <v>V</v>
      </c>
      <c r="CT120" s="64">
        <f t="shared" si="99"/>
        <v>12.215937500000001</v>
      </c>
      <c r="CU120" s="65" t="str">
        <f t="shared" si="100"/>
        <v>Admis(e)</v>
      </c>
      <c r="CV120" s="53" t="str">
        <f t="shared" si="101"/>
        <v xml:space="preserve">SAMLALI     </v>
      </c>
      <c r="CW120" s="66"/>
    </row>
    <row r="121" spans="2:101" s="80" customFormat="1">
      <c r="B121" s="67">
        <v>108</v>
      </c>
      <c r="C121" s="68"/>
      <c r="D121" s="70" t="s">
        <v>260</v>
      </c>
      <c r="E121" s="75" t="s">
        <v>261</v>
      </c>
      <c r="F121" s="54">
        <f>'[2]M1 final'!E119</f>
        <v>13.5</v>
      </c>
      <c r="G121" s="55" t="str">
        <f>IF('[2]M1 final'!F119="","",'[2]M1 final'!F119)</f>
        <v/>
      </c>
      <c r="H121" s="56">
        <f t="shared" si="52"/>
        <v>13.5</v>
      </c>
      <c r="I121" s="56" t="str">
        <f t="shared" si="53"/>
        <v/>
      </c>
      <c r="J121" s="57">
        <f>'[2]M1 final'!H119</f>
        <v>13</v>
      </c>
      <c r="K121" s="55" t="str">
        <f>IF('[2]M1 final'!I119="","",'[2]M1 final'!I119)</f>
        <v/>
      </c>
      <c r="L121" s="56">
        <f t="shared" si="54"/>
        <v>13</v>
      </c>
      <c r="M121" s="56" t="str">
        <f t="shared" si="55"/>
        <v/>
      </c>
      <c r="N121" s="57">
        <f>'[2]M1 final'!K119</f>
        <v>14.75</v>
      </c>
      <c r="O121" s="57" t="str">
        <f>IF('[2]M1 final'!L119="","",'[2]M1 final'!L119)</f>
        <v/>
      </c>
      <c r="P121" s="56">
        <f t="shared" si="56"/>
        <v>14.75</v>
      </c>
      <c r="Q121" s="56" t="str">
        <f t="shared" si="57"/>
        <v/>
      </c>
      <c r="R121" s="58">
        <f>'[2]M1 final'!N119</f>
        <v>13.625</v>
      </c>
      <c r="S121" s="59" t="str">
        <f t="shared" si="102"/>
        <v>V</v>
      </c>
      <c r="T121" s="57">
        <f>'[2]M2 final'!E118</f>
        <v>13</v>
      </c>
      <c r="U121" s="60" t="str">
        <f>IF('[2]M2 final'!F118="","",'[2]M2 final'!F118)</f>
        <v/>
      </c>
      <c r="V121" s="56">
        <f t="shared" si="58"/>
        <v>13</v>
      </c>
      <c r="W121" s="56" t="str">
        <f t="shared" si="59"/>
        <v/>
      </c>
      <c r="X121" s="56">
        <f>'[2]M2 final'!H118</f>
        <v>8.25</v>
      </c>
      <c r="Y121" s="60">
        <f>IF('[2]M2 final'!I118="","",'[2]M2 final'!I118)</f>
        <v>11.5</v>
      </c>
      <c r="Z121" s="56">
        <f t="shared" si="60"/>
        <v>11.5</v>
      </c>
      <c r="AA121" s="56" t="str">
        <f t="shared" si="61"/>
        <v/>
      </c>
      <c r="AB121" s="56">
        <f t="shared" si="62"/>
        <v>12.34</v>
      </c>
      <c r="AC121" s="61" t="str">
        <f t="shared" si="63"/>
        <v>VAR</v>
      </c>
      <c r="AD121" s="54">
        <f>'[2]M3  final'!E118</f>
        <v>13.75</v>
      </c>
      <c r="AE121" s="54" t="str">
        <f>IF('[2]M3  final'!F118="","",'[2]M3  final'!F118)</f>
        <v/>
      </c>
      <c r="AF121" s="56">
        <f t="shared" si="64"/>
        <v>13.75</v>
      </c>
      <c r="AG121" s="56" t="str">
        <f t="shared" si="65"/>
        <v/>
      </c>
      <c r="AH121" s="57">
        <f>'[2]M3  final'!H118</f>
        <v>14</v>
      </c>
      <c r="AI121" s="54" t="str">
        <f>IF('[2]M3  final'!I118="","",'[2]M3  final'!I118)</f>
        <v/>
      </c>
      <c r="AJ121" s="56">
        <f t="shared" si="66"/>
        <v>14</v>
      </c>
      <c r="AK121" s="56" t="str">
        <f t="shared" si="67"/>
        <v/>
      </c>
      <c r="AL121" s="56">
        <f t="shared" si="68"/>
        <v>13.875</v>
      </c>
      <c r="AM121" s="61" t="str">
        <f t="shared" si="69"/>
        <v>V</v>
      </c>
      <c r="AN121" s="54">
        <f>'[2]M4 final'!E118</f>
        <v>17</v>
      </c>
      <c r="AO121" s="54" t="str">
        <f>IF('[2]M4 final'!F118="","",'[2]M4 final'!F118)</f>
        <v/>
      </c>
      <c r="AP121" s="56">
        <f t="shared" si="70"/>
        <v>17</v>
      </c>
      <c r="AQ121" s="56" t="str">
        <f t="shared" si="71"/>
        <v/>
      </c>
      <c r="AR121" s="57">
        <f>'[2]M4 final'!H118</f>
        <v>13.5</v>
      </c>
      <c r="AS121" s="57" t="str">
        <f>IF('[2]M4 final'!I118="","",'[2]M4 final'!I118)</f>
        <v/>
      </c>
      <c r="AT121" s="56">
        <f t="shared" si="72"/>
        <v>13.5</v>
      </c>
      <c r="AU121" s="56" t="str">
        <f t="shared" si="73"/>
        <v/>
      </c>
      <c r="AV121" s="56">
        <f>'[2]M4 final'!K118</f>
        <v>15.46</v>
      </c>
      <c r="AW121" s="61" t="str">
        <f t="shared" si="74"/>
        <v>V</v>
      </c>
      <c r="AX121" s="54">
        <f>'[2]M5 FINAL'!D114</f>
        <v>9.6000000000000014</v>
      </c>
      <c r="AY121" s="62" t="str">
        <f>IF('[2]M5 FINAL'!E114="","",'[2]M5 FINAL'!E114)</f>
        <v/>
      </c>
      <c r="AZ121" s="54">
        <f t="shared" si="75"/>
        <v>9.6000000000000014</v>
      </c>
      <c r="BA121" s="56" t="str">
        <f t="shared" si="76"/>
        <v/>
      </c>
      <c r="BB121" s="57">
        <f>'[2]M5 FINAL'!G114</f>
        <v>13</v>
      </c>
      <c r="BC121" s="57" t="str">
        <f>IF('[2]M5 FINAL'!H114="","",'[2]M5 FINAL'!H114)</f>
        <v/>
      </c>
      <c r="BD121" s="54">
        <f t="shared" si="77"/>
        <v>13</v>
      </c>
      <c r="BE121" s="56" t="str">
        <f t="shared" si="78"/>
        <v/>
      </c>
      <c r="BF121" s="57">
        <f>'[2]M5 FINAL'!J114</f>
        <v>15</v>
      </c>
      <c r="BG121" s="57" t="str">
        <f>IF('[2]M5 FINAL'!K114="","",'[2]M5 FINAL'!K114)</f>
        <v/>
      </c>
      <c r="BH121" s="54">
        <f t="shared" si="79"/>
        <v>15</v>
      </c>
      <c r="BI121" s="56" t="str">
        <f t="shared" si="80"/>
        <v/>
      </c>
      <c r="BJ121" s="57">
        <f>'[2]M5 FINAL'!M114</f>
        <v>12.558</v>
      </c>
      <c r="BK121" s="59" t="str">
        <f t="shared" si="81"/>
        <v>V</v>
      </c>
      <c r="BL121" s="63">
        <f>'[2]M6 final'!D117</f>
        <v>14.5</v>
      </c>
      <c r="BM121" s="63" t="str">
        <f>IF('[2]M6 final'!E117="","",'[2]M6 final'!E117)</f>
        <v/>
      </c>
      <c r="BN121" s="56">
        <f t="shared" si="82"/>
        <v>14.5</v>
      </c>
      <c r="BO121" s="56" t="str">
        <f t="shared" si="83"/>
        <v/>
      </c>
      <c r="BP121" s="54">
        <f>'[2]M6 final'!G117</f>
        <v>14.5</v>
      </c>
      <c r="BQ121" s="54" t="str">
        <f>IF('[2]M6 final'!H117="","",'[2]M6 final'!H117)</f>
        <v/>
      </c>
      <c r="BR121" s="56">
        <f t="shared" si="84"/>
        <v>14.5</v>
      </c>
      <c r="BS121" s="56" t="str">
        <f t="shared" si="85"/>
        <v/>
      </c>
      <c r="BT121" s="57">
        <f>'[2]M6 final'!J117</f>
        <v>12</v>
      </c>
      <c r="BU121" s="57" t="str">
        <f>IF('[2]M6 final'!K117="","",'[2]M6 final'!K117)</f>
        <v/>
      </c>
      <c r="BV121" s="56">
        <f t="shared" si="86"/>
        <v>12</v>
      </c>
      <c r="BW121" s="56" t="str">
        <f t="shared" si="87"/>
        <v/>
      </c>
      <c r="BX121" s="56">
        <f>'[2]M6 final'!M117</f>
        <v>13.75</v>
      </c>
      <c r="BY121" s="59" t="str">
        <f t="shared" si="88"/>
        <v>V</v>
      </c>
      <c r="BZ121" s="57">
        <f>'[2]M7 final'!D118</f>
        <v>14</v>
      </c>
      <c r="CA121" s="57" t="str">
        <f>IF('[2]M7 final'!E118="","",'[2]M7 final'!E118)</f>
        <v/>
      </c>
      <c r="CB121" s="56">
        <f t="shared" si="89"/>
        <v>14</v>
      </c>
      <c r="CC121" s="56" t="str">
        <f t="shared" si="90"/>
        <v/>
      </c>
      <c r="CD121" s="57">
        <f>'[2]M7 final'!G118</f>
        <v>14.625</v>
      </c>
      <c r="CE121" s="57" t="str">
        <f>IF('[2]M7 final'!H118="","",'[2]M7 final'!H118)</f>
        <v/>
      </c>
      <c r="CF121" s="56">
        <f t="shared" si="91"/>
        <v>14.625</v>
      </c>
      <c r="CG121" s="56" t="str">
        <f t="shared" si="92"/>
        <v/>
      </c>
      <c r="CH121" s="56">
        <f>'[2]M7 final'!J118</f>
        <v>14.275</v>
      </c>
      <c r="CI121" s="61" t="str">
        <f t="shared" si="93"/>
        <v>V</v>
      </c>
      <c r="CJ121" s="56">
        <f>'[2]M8 Final'!D117</f>
        <v>19.25</v>
      </c>
      <c r="CK121" s="56" t="str">
        <f>IF('[2]M8 Final'!E117="","",'[2]M8 Final'!E117)</f>
        <v/>
      </c>
      <c r="CL121" s="56">
        <f t="shared" si="94"/>
        <v>19.25</v>
      </c>
      <c r="CM121" s="56" t="str">
        <f t="shared" si="95"/>
        <v/>
      </c>
      <c r="CN121" s="57">
        <f>'[2]M8 Final'!G117</f>
        <v>16.125</v>
      </c>
      <c r="CO121" s="56" t="str">
        <f>IF('[2]M8 Final'!H117="","",'[2]M8 Final'!H117)</f>
        <v/>
      </c>
      <c r="CP121" s="56">
        <f t="shared" si="96"/>
        <v>16.125</v>
      </c>
      <c r="CQ121" s="56" t="str">
        <f t="shared" si="97"/>
        <v/>
      </c>
      <c r="CR121" s="56">
        <f>'[2]M8 Final'!J117</f>
        <v>17.6875</v>
      </c>
      <c r="CS121" s="61" t="str">
        <f t="shared" si="98"/>
        <v>V</v>
      </c>
      <c r="CT121" s="64">
        <f t="shared" si="99"/>
        <v>14.196312500000001</v>
      </c>
      <c r="CU121" s="65" t="str">
        <f t="shared" si="100"/>
        <v>Admis(e)</v>
      </c>
      <c r="CV121" s="53" t="str">
        <f t="shared" si="101"/>
        <v xml:space="preserve">SEBBAH           </v>
      </c>
      <c r="CW121" s="66"/>
    </row>
    <row r="122" spans="2:101" s="80" customFormat="1">
      <c r="B122" s="67">
        <v>109</v>
      </c>
      <c r="C122" s="68"/>
      <c r="D122" s="70" t="s">
        <v>262</v>
      </c>
      <c r="E122" s="77" t="s">
        <v>263</v>
      </c>
      <c r="F122" s="54">
        <f>'[2]M1 final'!E120</f>
        <v>12.5</v>
      </c>
      <c r="G122" s="55" t="str">
        <f>IF('[2]M1 final'!F120="","",'[2]M1 final'!F120)</f>
        <v/>
      </c>
      <c r="H122" s="56">
        <f t="shared" si="52"/>
        <v>12.5</v>
      </c>
      <c r="I122" s="56" t="str">
        <f t="shared" si="53"/>
        <v/>
      </c>
      <c r="J122" s="57">
        <f>'[2]M1 final'!H120</f>
        <v>12</v>
      </c>
      <c r="K122" s="55" t="str">
        <f>IF('[2]M1 final'!I120="","",'[2]M1 final'!I120)</f>
        <v/>
      </c>
      <c r="L122" s="56">
        <f t="shared" si="54"/>
        <v>12</v>
      </c>
      <c r="M122" s="56" t="str">
        <f t="shared" si="55"/>
        <v/>
      </c>
      <c r="N122" s="57">
        <f>'[2]M1 final'!K120</f>
        <v>12.75</v>
      </c>
      <c r="O122" s="57" t="str">
        <f>IF('[2]M1 final'!L120="","",'[2]M1 final'!L120)</f>
        <v/>
      </c>
      <c r="P122" s="56">
        <f t="shared" si="56"/>
        <v>12.75</v>
      </c>
      <c r="Q122" s="56" t="str">
        <f t="shared" si="57"/>
        <v/>
      </c>
      <c r="R122" s="58">
        <f>'[2]M1 final'!N120</f>
        <v>12.375</v>
      </c>
      <c r="S122" s="59" t="str">
        <f t="shared" si="102"/>
        <v>V</v>
      </c>
      <c r="T122" s="57">
        <f>'[2]M2 final'!E119</f>
        <v>10.5</v>
      </c>
      <c r="U122" s="60">
        <v>12</v>
      </c>
      <c r="V122" s="56">
        <f t="shared" si="58"/>
        <v>12</v>
      </c>
      <c r="W122" s="56" t="str">
        <f t="shared" si="59"/>
        <v/>
      </c>
      <c r="X122" s="56">
        <f>'[2]M2 final'!H119</f>
        <v>9.25</v>
      </c>
      <c r="Y122" s="60">
        <f>IF('[2]M2 final'!I119="","",'[2]M2 final'!I119)</f>
        <v>8</v>
      </c>
      <c r="Z122" s="56">
        <f t="shared" si="60"/>
        <v>9.25</v>
      </c>
      <c r="AA122" s="56" t="str">
        <f t="shared" si="61"/>
        <v/>
      </c>
      <c r="AB122" s="56">
        <f t="shared" si="62"/>
        <v>10.790000000000001</v>
      </c>
      <c r="AC122" s="61" t="str">
        <f t="shared" si="63"/>
        <v>VPC</v>
      </c>
      <c r="AD122" s="54">
        <f>'[2]M3  final'!E119</f>
        <v>19</v>
      </c>
      <c r="AE122" s="54" t="str">
        <f>IF('[2]M3  final'!F119="","",'[2]M3  final'!F119)</f>
        <v/>
      </c>
      <c r="AF122" s="56">
        <f t="shared" si="64"/>
        <v>19</v>
      </c>
      <c r="AG122" s="56" t="str">
        <f t="shared" si="65"/>
        <v/>
      </c>
      <c r="AH122" s="57">
        <f>'[2]M3  final'!H119</f>
        <v>14.25</v>
      </c>
      <c r="AI122" s="54" t="str">
        <f>IF('[2]M3  final'!I119="","",'[2]M3  final'!I119)</f>
        <v/>
      </c>
      <c r="AJ122" s="56">
        <f t="shared" si="66"/>
        <v>14.25</v>
      </c>
      <c r="AK122" s="56" t="str">
        <f t="shared" si="67"/>
        <v/>
      </c>
      <c r="AL122" s="56">
        <f t="shared" si="68"/>
        <v>16.625</v>
      </c>
      <c r="AM122" s="61" t="str">
        <f t="shared" si="69"/>
        <v>V</v>
      </c>
      <c r="AN122" s="54">
        <f>'[2]M4 final'!E119</f>
        <v>15.875</v>
      </c>
      <c r="AO122" s="54" t="str">
        <f>IF('[2]M4 final'!F119="","",'[2]M4 final'!F119)</f>
        <v/>
      </c>
      <c r="AP122" s="56">
        <f t="shared" si="70"/>
        <v>15.875</v>
      </c>
      <c r="AQ122" s="56" t="str">
        <f t="shared" si="71"/>
        <v/>
      </c>
      <c r="AR122" s="57">
        <f>'[2]M4 final'!H119</f>
        <v>11.75</v>
      </c>
      <c r="AS122" s="57" t="str">
        <f>IF('[2]M4 final'!I119="","",'[2]M4 final'!I119)</f>
        <v/>
      </c>
      <c r="AT122" s="56">
        <f t="shared" si="72"/>
        <v>11.75</v>
      </c>
      <c r="AU122" s="56" t="str">
        <f t="shared" si="73"/>
        <v/>
      </c>
      <c r="AV122" s="56">
        <f>'[2]M4 final'!K119</f>
        <v>14.06</v>
      </c>
      <c r="AW122" s="61" t="str">
        <f t="shared" si="74"/>
        <v>V</v>
      </c>
      <c r="AX122" s="54">
        <f>'[2]M5 FINAL'!D115</f>
        <v>9.1999999999999993</v>
      </c>
      <c r="AY122" s="62" t="str">
        <f>IF('[2]M5 FINAL'!E115="","",'[2]M5 FINAL'!E115)</f>
        <v/>
      </c>
      <c r="AZ122" s="54">
        <f t="shared" si="75"/>
        <v>9.1999999999999993</v>
      </c>
      <c r="BA122" s="56" t="str">
        <f t="shared" si="76"/>
        <v/>
      </c>
      <c r="BB122" s="57">
        <f>'[2]M5 FINAL'!G115</f>
        <v>11</v>
      </c>
      <c r="BC122" s="57" t="str">
        <f>IF('[2]M5 FINAL'!H115="","",'[2]M5 FINAL'!H115)</f>
        <v/>
      </c>
      <c r="BD122" s="54">
        <f t="shared" si="77"/>
        <v>11</v>
      </c>
      <c r="BE122" s="56" t="str">
        <f t="shared" si="78"/>
        <v/>
      </c>
      <c r="BF122" s="57">
        <f>'[2]M5 FINAL'!J115</f>
        <v>16</v>
      </c>
      <c r="BG122" s="57" t="str">
        <f>IF('[2]M5 FINAL'!K115="","",'[2]M5 FINAL'!K115)</f>
        <v/>
      </c>
      <c r="BH122" s="54">
        <f t="shared" si="79"/>
        <v>16</v>
      </c>
      <c r="BI122" s="56" t="str">
        <f t="shared" si="80"/>
        <v/>
      </c>
      <c r="BJ122" s="57">
        <f>'[2]M5 FINAL'!M115</f>
        <v>12.106000000000002</v>
      </c>
      <c r="BK122" s="59" t="str">
        <f t="shared" si="81"/>
        <v>V</v>
      </c>
      <c r="BL122" s="63">
        <f>'[2]M6 final'!D118</f>
        <v>13.75</v>
      </c>
      <c r="BM122" s="63" t="str">
        <f>IF('[2]M6 final'!E118="","",'[2]M6 final'!E118)</f>
        <v/>
      </c>
      <c r="BN122" s="56">
        <f t="shared" si="82"/>
        <v>13.75</v>
      </c>
      <c r="BO122" s="56" t="str">
        <f t="shared" si="83"/>
        <v/>
      </c>
      <c r="BP122" s="54">
        <f>'[2]M6 final'!G118</f>
        <v>9.5</v>
      </c>
      <c r="BQ122" s="54">
        <f>IF('[2]M6 final'!H118="","",'[2]M6 final'!H118)</f>
        <v>12</v>
      </c>
      <c r="BR122" s="56">
        <f t="shared" si="84"/>
        <v>12</v>
      </c>
      <c r="BS122" s="56" t="str">
        <f t="shared" si="85"/>
        <v/>
      </c>
      <c r="BT122" s="57">
        <f>'[2]M6 final'!J118</f>
        <v>13.5</v>
      </c>
      <c r="BU122" s="57" t="str">
        <f>IF('[2]M6 final'!K118="","",'[2]M6 final'!K118)</f>
        <v/>
      </c>
      <c r="BV122" s="56">
        <f t="shared" si="86"/>
        <v>13.5</v>
      </c>
      <c r="BW122" s="56" t="str">
        <f t="shared" si="87"/>
        <v/>
      </c>
      <c r="BX122" s="56">
        <f>'[2]M6 final'!M118</f>
        <v>12.975000000000001</v>
      </c>
      <c r="BY122" s="59" t="str">
        <f t="shared" si="88"/>
        <v>VAR</v>
      </c>
      <c r="BZ122" s="57">
        <f>'[2]M7 final'!D119</f>
        <v>10.5</v>
      </c>
      <c r="CA122" s="57">
        <f>IF('[2]M7 final'!E119="","",'[2]M7 final'!E119)</f>
        <v>12</v>
      </c>
      <c r="CB122" s="56">
        <f t="shared" si="89"/>
        <v>12</v>
      </c>
      <c r="CC122" s="56" t="str">
        <f t="shared" si="90"/>
        <v/>
      </c>
      <c r="CD122" s="57">
        <f>'[2]M7 final'!G119</f>
        <v>11.5</v>
      </c>
      <c r="CE122" s="57">
        <f>IF('[2]M7 final'!H119="","",'[2]M7 final'!H119)</f>
        <v>12</v>
      </c>
      <c r="CF122" s="56">
        <f t="shared" si="91"/>
        <v>12</v>
      </c>
      <c r="CG122" s="56" t="str">
        <f t="shared" si="92"/>
        <v/>
      </c>
      <c r="CH122" s="56">
        <f>'[2]M7 final'!J119</f>
        <v>12</v>
      </c>
      <c r="CI122" s="61" t="str">
        <f t="shared" si="93"/>
        <v>VAR</v>
      </c>
      <c r="CJ122" s="56">
        <f>'[2]M8 Final'!D118</f>
        <v>12.25</v>
      </c>
      <c r="CK122" s="56" t="str">
        <f>IF('[2]M8 Final'!E118="","",'[2]M8 Final'!E118)</f>
        <v/>
      </c>
      <c r="CL122" s="56">
        <f t="shared" si="94"/>
        <v>12.25</v>
      </c>
      <c r="CM122" s="56" t="str">
        <f t="shared" si="95"/>
        <v/>
      </c>
      <c r="CN122" s="57">
        <f>'[2]M8 Final'!G118</f>
        <v>15.25</v>
      </c>
      <c r="CO122" s="56" t="str">
        <f>IF('[2]M8 Final'!H118="","",'[2]M8 Final'!H118)</f>
        <v/>
      </c>
      <c r="CP122" s="56">
        <f t="shared" si="96"/>
        <v>15.25</v>
      </c>
      <c r="CQ122" s="56" t="str">
        <f t="shared" si="97"/>
        <v/>
      </c>
      <c r="CR122" s="56">
        <f>'[2]M8 Final'!J118</f>
        <v>13.75</v>
      </c>
      <c r="CS122" s="61" t="str">
        <f t="shared" si="98"/>
        <v>V</v>
      </c>
      <c r="CT122" s="64">
        <f t="shared" si="99"/>
        <v>13.085125000000001</v>
      </c>
      <c r="CU122" s="65" t="str">
        <f t="shared" si="100"/>
        <v>Admis(e)</v>
      </c>
      <c r="CV122" s="53" t="str">
        <f t="shared" si="101"/>
        <v xml:space="preserve">SNINI         </v>
      </c>
      <c r="CW122" s="66"/>
    </row>
    <row r="123" spans="2:101" s="80" customFormat="1">
      <c r="B123" s="67">
        <v>110</v>
      </c>
      <c r="C123" s="68"/>
      <c r="D123" s="70" t="s">
        <v>264</v>
      </c>
      <c r="E123" s="75" t="s">
        <v>265</v>
      </c>
      <c r="F123" s="54">
        <f>'[2]M1 final'!E121</f>
        <v>11.2</v>
      </c>
      <c r="G123" s="55">
        <f>IF('[2]M1 final'!F121="","",'[2]M1 final'!F121)</f>
        <v>12</v>
      </c>
      <c r="H123" s="56">
        <f t="shared" si="52"/>
        <v>12</v>
      </c>
      <c r="I123" s="56" t="str">
        <f t="shared" si="53"/>
        <v/>
      </c>
      <c r="J123" s="57">
        <f>'[2]M1 final'!H121</f>
        <v>13</v>
      </c>
      <c r="K123" s="55" t="str">
        <f>IF('[2]M1 final'!I121="","",'[2]M1 final'!I121)</f>
        <v/>
      </c>
      <c r="L123" s="56">
        <f t="shared" si="54"/>
        <v>13</v>
      </c>
      <c r="M123" s="56" t="str">
        <f t="shared" si="55"/>
        <v/>
      </c>
      <c r="N123" s="57">
        <f>'[2]M1 final'!K121</f>
        <v>8.5</v>
      </c>
      <c r="O123" s="57">
        <f>IF('[2]M1 final'!L121="","",'[2]M1 final'!L121)</f>
        <v>11</v>
      </c>
      <c r="P123" s="56">
        <f t="shared" si="56"/>
        <v>11</v>
      </c>
      <c r="Q123" s="56" t="str">
        <f t="shared" si="57"/>
        <v/>
      </c>
      <c r="R123" s="58">
        <f>'[2]M1 final'!N121</f>
        <v>12.125</v>
      </c>
      <c r="S123" s="59" t="str">
        <f t="shared" si="102"/>
        <v>VAR</v>
      </c>
      <c r="T123" s="57">
        <f>'[2]M2 final'!E120</f>
        <v>11.5</v>
      </c>
      <c r="U123" s="60">
        <v>12</v>
      </c>
      <c r="V123" s="56">
        <f t="shared" si="58"/>
        <v>12</v>
      </c>
      <c r="W123" s="56" t="str">
        <f t="shared" si="59"/>
        <v/>
      </c>
      <c r="X123" s="56">
        <f>'[2]M2 final'!H120</f>
        <v>4.5</v>
      </c>
      <c r="Y123" s="60">
        <f>IF('[2]M2 final'!I120="","",'[2]M2 final'!I120)</f>
        <v>9.25</v>
      </c>
      <c r="Z123" s="56">
        <f t="shared" si="60"/>
        <v>9.25</v>
      </c>
      <c r="AA123" s="56" t="str">
        <f t="shared" si="61"/>
        <v/>
      </c>
      <c r="AB123" s="56">
        <f t="shared" si="62"/>
        <v>10.790000000000001</v>
      </c>
      <c r="AC123" s="61" t="str">
        <f t="shared" si="63"/>
        <v>VPC</v>
      </c>
      <c r="AD123" s="54">
        <f>'[2]M3  final'!E120</f>
        <v>7.125</v>
      </c>
      <c r="AE123" s="54">
        <f>IF('[2]M3  final'!F120="","",'[2]M3  final'!F120)</f>
        <v>10</v>
      </c>
      <c r="AF123" s="56">
        <f t="shared" si="64"/>
        <v>10</v>
      </c>
      <c r="AG123" s="56" t="str">
        <f t="shared" si="65"/>
        <v/>
      </c>
      <c r="AH123" s="57">
        <f>'[2]M3  final'!H120</f>
        <v>11.5</v>
      </c>
      <c r="AI123" s="54">
        <f>IF('[2]M3  final'!I120="","",'[2]M3  final'!I120)</f>
        <v>12</v>
      </c>
      <c r="AJ123" s="56">
        <f t="shared" si="66"/>
        <v>12</v>
      </c>
      <c r="AK123" s="56" t="str">
        <f t="shared" si="67"/>
        <v/>
      </c>
      <c r="AL123" s="56">
        <f t="shared" si="68"/>
        <v>11</v>
      </c>
      <c r="AM123" s="61" t="str">
        <f t="shared" si="69"/>
        <v>VPC</v>
      </c>
      <c r="AN123" s="54">
        <f>'[2]M4 final'!E120</f>
        <v>14.25</v>
      </c>
      <c r="AO123" s="54" t="str">
        <f>IF('[2]M4 final'!F120="","",'[2]M4 final'!F120)</f>
        <v/>
      </c>
      <c r="AP123" s="56">
        <f t="shared" si="70"/>
        <v>14.25</v>
      </c>
      <c r="AQ123" s="56" t="str">
        <f t="shared" si="71"/>
        <v/>
      </c>
      <c r="AR123" s="57">
        <f>'[2]M4 final'!H120</f>
        <v>9.5</v>
      </c>
      <c r="AS123" s="57" t="str">
        <f>IF('[2]M4 final'!I120="","",'[2]M4 final'!I120)</f>
        <v/>
      </c>
      <c r="AT123" s="56">
        <f t="shared" si="72"/>
        <v>9.5</v>
      </c>
      <c r="AU123" s="56" t="str">
        <f t="shared" si="73"/>
        <v/>
      </c>
      <c r="AV123" s="56">
        <f>'[2]M4 final'!K120</f>
        <v>12.16</v>
      </c>
      <c r="AW123" s="61" t="str">
        <f t="shared" si="74"/>
        <v>V</v>
      </c>
      <c r="AX123" s="54">
        <f>'[2]M5 FINAL'!D116</f>
        <v>12.1</v>
      </c>
      <c r="AY123" s="62" t="str">
        <f>IF('[2]M5 FINAL'!E116="","",'[2]M5 FINAL'!E116)</f>
        <v/>
      </c>
      <c r="AZ123" s="54">
        <f t="shared" si="75"/>
        <v>12.1</v>
      </c>
      <c r="BA123" s="56" t="str">
        <f t="shared" si="76"/>
        <v/>
      </c>
      <c r="BB123" s="57">
        <f>'[2]M5 FINAL'!G116</f>
        <v>12.5</v>
      </c>
      <c r="BC123" s="57" t="str">
        <f>IF('[2]M5 FINAL'!H116="","",'[2]M5 FINAL'!H116)</f>
        <v/>
      </c>
      <c r="BD123" s="54">
        <f t="shared" si="77"/>
        <v>12.5</v>
      </c>
      <c r="BE123" s="56" t="str">
        <f t="shared" si="78"/>
        <v/>
      </c>
      <c r="BF123" s="57">
        <f>'[2]M5 FINAL'!J116</f>
        <v>12</v>
      </c>
      <c r="BG123" s="57" t="str">
        <f>IF('[2]M5 FINAL'!K116="","",'[2]M5 FINAL'!K116)</f>
        <v/>
      </c>
      <c r="BH123" s="54">
        <f t="shared" si="79"/>
        <v>12</v>
      </c>
      <c r="BI123" s="56" t="str">
        <f t="shared" si="80"/>
        <v/>
      </c>
      <c r="BJ123" s="57">
        <f>'[2]M5 FINAL'!M116</f>
        <v>12.198</v>
      </c>
      <c r="BK123" s="59" t="str">
        <f t="shared" si="81"/>
        <v>V</v>
      </c>
      <c r="BL123" s="63">
        <f>'[2]M6 final'!D119</f>
        <v>11.25</v>
      </c>
      <c r="BM123" s="63">
        <f>IF('[2]M6 final'!E119="","",'[2]M6 final'!E119)</f>
        <v>12</v>
      </c>
      <c r="BN123" s="56">
        <f t="shared" si="82"/>
        <v>12</v>
      </c>
      <c r="BO123" s="56" t="str">
        <f t="shared" si="83"/>
        <v/>
      </c>
      <c r="BP123" s="54">
        <f>'[2]M6 final'!G119</f>
        <v>10</v>
      </c>
      <c r="BQ123" s="54">
        <f>IF('[2]M6 final'!H119="","",'[2]M6 final'!H119)</f>
        <v>12</v>
      </c>
      <c r="BR123" s="56">
        <f t="shared" si="84"/>
        <v>12</v>
      </c>
      <c r="BS123" s="56" t="str">
        <f t="shared" si="85"/>
        <v/>
      </c>
      <c r="BT123" s="57">
        <f>'[2]M6 final'!J119</f>
        <v>12</v>
      </c>
      <c r="BU123" s="57" t="str">
        <f>IF('[2]M6 final'!K119="","",'[2]M6 final'!K119)</f>
        <v/>
      </c>
      <c r="BV123" s="56">
        <f t="shared" si="86"/>
        <v>12</v>
      </c>
      <c r="BW123" s="56" t="str">
        <f t="shared" si="87"/>
        <v/>
      </c>
      <c r="BX123" s="56">
        <f>'[2]M6 final'!M119</f>
        <v>12</v>
      </c>
      <c r="BY123" s="59" t="str">
        <f t="shared" si="88"/>
        <v>VAR</v>
      </c>
      <c r="BZ123" s="57">
        <f>'[2]M7 final'!D120</f>
        <v>7</v>
      </c>
      <c r="CA123" s="57">
        <f>IF('[2]M7 final'!E120="","",'[2]M7 final'!E120)</f>
        <v>12</v>
      </c>
      <c r="CB123" s="56">
        <f t="shared" si="89"/>
        <v>12</v>
      </c>
      <c r="CC123" s="56" t="str">
        <f t="shared" si="90"/>
        <v/>
      </c>
      <c r="CD123" s="57">
        <f>'[2]M7 final'!G120</f>
        <v>10.5</v>
      </c>
      <c r="CE123" s="57">
        <f>IF('[2]M7 final'!H120="","",'[2]M7 final'!H120)</f>
        <v>12</v>
      </c>
      <c r="CF123" s="56">
        <f t="shared" si="91"/>
        <v>12</v>
      </c>
      <c r="CG123" s="56" t="str">
        <f t="shared" si="92"/>
        <v/>
      </c>
      <c r="CH123" s="56">
        <f>'[2]M7 final'!J120</f>
        <v>12</v>
      </c>
      <c r="CI123" s="61" t="str">
        <f t="shared" si="93"/>
        <v>VAR</v>
      </c>
      <c r="CJ123" s="56">
        <f>'[2]M8 Final'!D119</f>
        <v>14.25</v>
      </c>
      <c r="CK123" s="56" t="str">
        <f>IF('[2]M8 Final'!E119="","",'[2]M8 Final'!E119)</f>
        <v/>
      </c>
      <c r="CL123" s="56">
        <f t="shared" si="94"/>
        <v>14.25</v>
      </c>
      <c r="CM123" s="56" t="str">
        <f t="shared" si="95"/>
        <v/>
      </c>
      <c r="CN123" s="57">
        <f>'[2]M8 Final'!G119</f>
        <v>13.375</v>
      </c>
      <c r="CO123" s="56" t="str">
        <f>IF('[2]M8 Final'!H119="","",'[2]M8 Final'!H119)</f>
        <v/>
      </c>
      <c r="CP123" s="56">
        <f t="shared" si="96"/>
        <v>13.375</v>
      </c>
      <c r="CQ123" s="56" t="str">
        <f t="shared" si="97"/>
        <v/>
      </c>
      <c r="CR123" s="56">
        <f>'[2]M8 Final'!J119</f>
        <v>13.8125</v>
      </c>
      <c r="CS123" s="61" t="str">
        <f t="shared" si="98"/>
        <v>V</v>
      </c>
      <c r="CT123" s="64">
        <f t="shared" si="99"/>
        <v>12.0106875</v>
      </c>
      <c r="CU123" s="65" t="str">
        <f t="shared" si="100"/>
        <v>Admis(e)</v>
      </c>
      <c r="CV123" s="53" t="str">
        <f t="shared" si="101"/>
        <v xml:space="preserve">SOUDI                  </v>
      </c>
      <c r="CW123" s="66"/>
    </row>
    <row r="124" spans="2:101" s="80" customFormat="1">
      <c r="B124" s="67">
        <v>111</v>
      </c>
      <c r="C124" s="68"/>
      <c r="D124" s="70" t="s">
        <v>266</v>
      </c>
      <c r="E124" s="75" t="s">
        <v>267</v>
      </c>
      <c r="F124" s="54">
        <f>'[2]M1 final'!E122</f>
        <v>10.600000000000001</v>
      </c>
      <c r="G124" s="55" t="str">
        <f>IF('[2]M1 final'!F122="","",'[2]M1 final'!F122)</f>
        <v/>
      </c>
      <c r="H124" s="56">
        <f t="shared" si="52"/>
        <v>10.600000000000001</v>
      </c>
      <c r="I124" s="56" t="str">
        <f t="shared" si="53"/>
        <v/>
      </c>
      <c r="J124" s="57">
        <f>'[2]M1 final'!H122</f>
        <v>13</v>
      </c>
      <c r="K124" s="55" t="str">
        <f>IF('[2]M1 final'!I122="","",'[2]M1 final'!I122)</f>
        <v/>
      </c>
      <c r="L124" s="56">
        <f t="shared" si="54"/>
        <v>13</v>
      </c>
      <c r="M124" s="56" t="str">
        <f t="shared" si="55"/>
        <v/>
      </c>
      <c r="N124" s="57">
        <f>'[2]M1 final'!K122</f>
        <v>13.25</v>
      </c>
      <c r="O124" s="57" t="str">
        <f>IF('[2]M1 final'!L122="","",'[2]M1 final'!L122)</f>
        <v/>
      </c>
      <c r="P124" s="56">
        <f t="shared" si="56"/>
        <v>13.25</v>
      </c>
      <c r="Q124" s="56" t="str">
        <f t="shared" si="57"/>
        <v/>
      </c>
      <c r="R124" s="58">
        <f>'[2]M1 final'!N122</f>
        <v>12.162500000000001</v>
      </c>
      <c r="S124" s="59" t="str">
        <f t="shared" si="102"/>
        <v>V</v>
      </c>
      <c r="T124" s="57">
        <f>'[2]M2 final'!E121</f>
        <v>12.5</v>
      </c>
      <c r="U124" s="60" t="str">
        <f>IF('[2]M2 final'!F121="","",'[2]M2 final'!F121)</f>
        <v/>
      </c>
      <c r="V124" s="56">
        <f t="shared" si="58"/>
        <v>12.5</v>
      </c>
      <c r="W124" s="56" t="str">
        <f t="shared" si="59"/>
        <v/>
      </c>
      <c r="X124" s="56">
        <f>'[2]M2 final'!H121</f>
        <v>13.5</v>
      </c>
      <c r="Y124" s="60" t="str">
        <f>IF('[2]M2 final'!I121="","",'[2]M2 final'!I121)</f>
        <v/>
      </c>
      <c r="Z124" s="56">
        <f t="shared" si="60"/>
        <v>13.5</v>
      </c>
      <c r="AA124" s="56" t="str">
        <f t="shared" si="61"/>
        <v/>
      </c>
      <c r="AB124" s="56">
        <f t="shared" si="62"/>
        <v>12.940000000000001</v>
      </c>
      <c r="AC124" s="61" t="str">
        <f t="shared" si="63"/>
        <v>V</v>
      </c>
      <c r="AD124" s="54">
        <f>'[2]M3  final'!E121</f>
        <v>13.375</v>
      </c>
      <c r="AE124" s="54" t="str">
        <f>IF('[2]M3  final'!F121="","",'[2]M3  final'!F121)</f>
        <v/>
      </c>
      <c r="AF124" s="56">
        <f t="shared" si="64"/>
        <v>13.375</v>
      </c>
      <c r="AG124" s="56" t="str">
        <f t="shared" si="65"/>
        <v/>
      </c>
      <c r="AH124" s="57">
        <f>'[2]M3  final'!H121</f>
        <v>12.75</v>
      </c>
      <c r="AI124" s="54" t="str">
        <f>IF('[2]M3  final'!I121="","",'[2]M3  final'!I121)</f>
        <v/>
      </c>
      <c r="AJ124" s="56">
        <f t="shared" si="66"/>
        <v>12.75</v>
      </c>
      <c r="AK124" s="56" t="str">
        <f t="shared" si="67"/>
        <v/>
      </c>
      <c r="AL124" s="56">
        <f t="shared" si="68"/>
        <v>13.0625</v>
      </c>
      <c r="AM124" s="61" t="str">
        <f t="shared" si="69"/>
        <v>V</v>
      </c>
      <c r="AN124" s="54">
        <f>'[2]M4 final'!E121</f>
        <v>18.5</v>
      </c>
      <c r="AO124" s="54" t="str">
        <f>IF('[2]M4 final'!F121="","",'[2]M4 final'!F121)</f>
        <v/>
      </c>
      <c r="AP124" s="56">
        <f t="shared" si="70"/>
        <v>18.5</v>
      </c>
      <c r="AQ124" s="56" t="str">
        <f t="shared" si="71"/>
        <v/>
      </c>
      <c r="AR124" s="57">
        <f>'[2]M4 final'!H121</f>
        <v>17</v>
      </c>
      <c r="AS124" s="57" t="str">
        <f>IF('[2]M4 final'!I121="","",'[2]M4 final'!I121)</f>
        <v/>
      </c>
      <c r="AT124" s="56">
        <f t="shared" si="72"/>
        <v>17</v>
      </c>
      <c r="AU124" s="56" t="str">
        <f t="shared" si="73"/>
        <v/>
      </c>
      <c r="AV124" s="56">
        <f>'[2]M4 final'!K121</f>
        <v>17.840000000000003</v>
      </c>
      <c r="AW124" s="61" t="str">
        <f t="shared" si="74"/>
        <v>V</v>
      </c>
      <c r="AX124" s="54">
        <f>'[2]M5 FINAL'!D117</f>
        <v>9.6000000000000014</v>
      </c>
      <c r="AY124" s="62">
        <f>IF('[2]M5 FINAL'!E117="","",'[2]M5 FINAL'!E117)</f>
        <v>5</v>
      </c>
      <c r="AZ124" s="54">
        <f t="shared" si="75"/>
        <v>9.6000000000000014</v>
      </c>
      <c r="BA124" s="56" t="str">
        <f t="shared" si="76"/>
        <v/>
      </c>
      <c r="BB124" s="57">
        <f>'[2]M5 FINAL'!G117</f>
        <v>12</v>
      </c>
      <c r="BC124" s="57" t="str">
        <f>IF('[2]M5 FINAL'!H117="","",'[2]M5 FINAL'!H117)</f>
        <v/>
      </c>
      <c r="BD124" s="54">
        <f t="shared" si="77"/>
        <v>12</v>
      </c>
      <c r="BE124" s="56" t="str">
        <f t="shared" si="78"/>
        <v/>
      </c>
      <c r="BF124" s="57">
        <f>'[2]M5 FINAL'!J117</f>
        <v>13.5</v>
      </c>
      <c r="BG124" s="57" t="str">
        <f>IF('[2]M5 FINAL'!K117="","",'[2]M5 FINAL'!K117)</f>
        <v/>
      </c>
      <c r="BH124" s="54">
        <f t="shared" si="79"/>
        <v>13.5</v>
      </c>
      <c r="BI124" s="56" t="str">
        <f t="shared" si="80"/>
        <v/>
      </c>
      <c r="BJ124" s="57">
        <f>'[2]M5 FINAL'!M117</f>
        <v>11.718</v>
      </c>
      <c r="BK124" s="59" t="str">
        <f t="shared" si="81"/>
        <v>VPC</v>
      </c>
      <c r="BL124" s="63">
        <f>'[2]M6 final'!D120</f>
        <v>15.5</v>
      </c>
      <c r="BM124" s="63" t="str">
        <f>IF('[2]M6 final'!E120="","",'[2]M6 final'!E120)</f>
        <v/>
      </c>
      <c r="BN124" s="56">
        <f t="shared" si="82"/>
        <v>15.5</v>
      </c>
      <c r="BO124" s="56" t="str">
        <f t="shared" si="83"/>
        <v/>
      </c>
      <c r="BP124" s="54">
        <f>'[2]M6 final'!G120</f>
        <v>14.25</v>
      </c>
      <c r="BQ124" s="54" t="str">
        <f>IF('[2]M6 final'!H120="","",'[2]M6 final'!H120)</f>
        <v/>
      </c>
      <c r="BR124" s="56">
        <f t="shared" si="84"/>
        <v>14.25</v>
      </c>
      <c r="BS124" s="56" t="str">
        <f t="shared" si="85"/>
        <v/>
      </c>
      <c r="BT124" s="57">
        <f>'[2]M6 final'!J120</f>
        <v>11.5</v>
      </c>
      <c r="BU124" s="57" t="str">
        <f>IF('[2]M6 final'!K120="","",'[2]M6 final'!K120)</f>
        <v/>
      </c>
      <c r="BV124" s="56">
        <f t="shared" si="86"/>
        <v>11.5</v>
      </c>
      <c r="BW124" s="56" t="str">
        <f t="shared" si="87"/>
        <v/>
      </c>
      <c r="BX124" s="56">
        <f>'[2]M6 final'!M120</f>
        <v>13.799999999999999</v>
      </c>
      <c r="BY124" s="59" t="str">
        <f t="shared" si="88"/>
        <v>V</v>
      </c>
      <c r="BZ124" s="57">
        <f>'[2]M7 final'!D121</f>
        <v>14</v>
      </c>
      <c r="CA124" s="57" t="str">
        <f>IF('[2]M7 final'!E121="","",'[2]M7 final'!E121)</f>
        <v/>
      </c>
      <c r="CB124" s="56">
        <f t="shared" si="89"/>
        <v>14</v>
      </c>
      <c r="CC124" s="56" t="str">
        <f t="shared" si="90"/>
        <v/>
      </c>
      <c r="CD124" s="57">
        <f>'[2]M7 final'!G121</f>
        <v>15.5</v>
      </c>
      <c r="CE124" s="57" t="str">
        <f>IF('[2]M7 final'!H121="","",'[2]M7 final'!H121)</f>
        <v/>
      </c>
      <c r="CF124" s="56">
        <f t="shared" si="91"/>
        <v>15.5</v>
      </c>
      <c r="CG124" s="56" t="str">
        <f t="shared" si="92"/>
        <v/>
      </c>
      <c r="CH124" s="56">
        <f>'[2]M7 final'!J121</f>
        <v>14.66</v>
      </c>
      <c r="CI124" s="61" t="str">
        <f t="shared" si="93"/>
        <v>V</v>
      </c>
      <c r="CJ124" s="56">
        <f>'[2]M8 Final'!D120</f>
        <v>18</v>
      </c>
      <c r="CK124" s="56" t="str">
        <f>IF('[2]M8 Final'!E120="","",'[2]M8 Final'!E120)</f>
        <v/>
      </c>
      <c r="CL124" s="56">
        <f t="shared" si="94"/>
        <v>18</v>
      </c>
      <c r="CM124" s="56" t="str">
        <f t="shared" si="95"/>
        <v/>
      </c>
      <c r="CN124" s="57">
        <f>'[2]M8 Final'!G120</f>
        <v>13.375</v>
      </c>
      <c r="CO124" s="56" t="str">
        <f>IF('[2]M8 Final'!H120="","",'[2]M8 Final'!H120)</f>
        <v/>
      </c>
      <c r="CP124" s="56">
        <f t="shared" si="96"/>
        <v>13.375</v>
      </c>
      <c r="CQ124" s="56" t="str">
        <f t="shared" si="97"/>
        <v/>
      </c>
      <c r="CR124" s="56">
        <f>'[2]M8 Final'!J120</f>
        <v>15.6875</v>
      </c>
      <c r="CS124" s="61" t="str">
        <f t="shared" si="98"/>
        <v>V</v>
      </c>
      <c r="CT124" s="64">
        <f t="shared" si="99"/>
        <v>13.983812500000001</v>
      </c>
      <c r="CU124" s="65" t="str">
        <f t="shared" si="100"/>
        <v>Admis(e)</v>
      </c>
      <c r="CV124" s="53" t="str">
        <f t="shared" si="101"/>
        <v xml:space="preserve">SOUHAIB            </v>
      </c>
      <c r="CW124" s="66"/>
    </row>
    <row r="125" spans="2:101" s="80" customFormat="1">
      <c r="B125" s="52">
        <v>112</v>
      </c>
      <c r="D125" s="70" t="s">
        <v>268</v>
      </c>
      <c r="E125" s="75" t="s">
        <v>269</v>
      </c>
      <c r="F125" s="54">
        <f>'[2]M1 final'!E123</f>
        <v>10.1</v>
      </c>
      <c r="G125" s="55">
        <f>IF('[2]M1 final'!F123="","",'[2]M1 final'!F123)</f>
        <v>5</v>
      </c>
      <c r="H125" s="56">
        <f t="shared" si="52"/>
        <v>10.1</v>
      </c>
      <c r="I125" s="56" t="str">
        <f t="shared" si="53"/>
        <v/>
      </c>
      <c r="J125" s="57">
        <f>'[2]M1 final'!H123</f>
        <v>11</v>
      </c>
      <c r="K125" s="55">
        <f>IF('[2]M1 final'!I123="","",'[2]M1 final'!I123)</f>
        <v>12</v>
      </c>
      <c r="L125" s="56">
        <f t="shared" si="54"/>
        <v>12</v>
      </c>
      <c r="M125" s="56" t="str">
        <f t="shared" si="55"/>
        <v/>
      </c>
      <c r="N125" s="57">
        <f>'[2]M1 final'!K123</f>
        <v>13.25</v>
      </c>
      <c r="O125" s="57" t="str">
        <f>IF('[2]M1 final'!L123="","",'[2]M1 final'!L123)</f>
        <v/>
      </c>
      <c r="P125" s="56">
        <f t="shared" si="56"/>
        <v>13.25</v>
      </c>
      <c r="Q125" s="56" t="str">
        <f t="shared" si="57"/>
        <v/>
      </c>
      <c r="R125" s="58">
        <f>'[2]M1 final'!N123</f>
        <v>11.6</v>
      </c>
      <c r="S125" s="59" t="str">
        <f t="shared" si="102"/>
        <v>VPC</v>
      </c>
      <c r="T125" s="57">
        <f>'[2]M2 final'!E122</f>
        <v>11.5</v>
      </c>
      <c r="U125" s="60">
        <v>12</v>
      </c>
      <c r="V125" s="56">
        <f t="shared" si="58"/>
        <v>12</v>
      </c>
      <c r="W125" s="56" t="str">
        <f t="shared" si="59"/>
        <v/>
      </c>
      <c r="X125" s="56">
        <f>'[2]M2 final'!H122</f>
        <v>10</v>
      </c>
      <c r="Y125" s="60">
        <f>IF('[2]M2 final'!I122="","",'[2]M2 final'!I122)</f>
        <v>9</v>
      </c>
      <c r="Z125" s="56">
        <f t="shared" si="60"/>
        <v>10</v>
      </c>
      <c r="AA125" s="56" t="str">
        <f t="shared" si="61"/>
        <v/>
      </c>
      <c r="AB125" s="56">
        <f t="shared" si="62"/>
        <v>11.120000000000001</v>
      </c>
      <c r="AC125" s="61" t="str">
        <f t="shared" si="63"/>
        <v>VPC</v>
      </c>
      <c r="AD125" s="54">
        <f>'[2]M3  final'!E122</f>
        <v>11.375</v>
      </c>
      <c r="AE125" s="54">
        <f>IF('[2]M3  final'!F122="","",'[2]M3  final'!F122)</f>
        <v>9.5</v>
      </c>
      <c r="AF125" s="56">
        <f t="shared" si="64"/>
        <v>11.375</v>
      </c>
      <c r="AG125" s="56" t="str">
        <f t="shared" si="65"/>
        <v/>
      </c>
      <c r="AH125" s="57">
        <f>'[2]M3  final'!H122</f>
        <v>12.5</v>
      </c>
      <c r="AI125" s="54" t="str">
        <f>IF('[2]M3  final'!I122="","",'[2]M3  final'!I122)</f>
        <v/>
      </c>
      <c r="AJ125" s="56">
        <f t="shared" si="66"/>
        <v>12.5</v>
      </c>
      <c r="AK125" s="56" t="str">
        <f t="shared" si="67"/>
        <v/>
      </c>
      <c r="AL125" s="56">
        <f t="shared" si="68"/>
        <v>11.9375</v>
      </c>
      <c r="AM125" s="61" t="str">
        <f t="shared" si="69"/>
        <v>VPC</v>
      </c>
      <c r="AN125" s="54">
        <f>'[2]M4 final'!E122</f>
        <v>16.25</v>
      </c>
      <c r="AO125" s="54" t="str">
        <f>IF('[2]M4 final'!F122="","",'[2]M4 final'!F122)</f>
        <v/>
      </c>
      <c r="AP125" s="56">
        <f t="shared" si="70"/>
        <v>16.25</v>
      </c>
      <c r="AQ125" s="56" t="str">
        <f t="shared" si="71"/>
        <v/>
      </c>
      <c r="AR125" s="57">
        <f>'[2]M4 final'!H122</f>
        <v>13</v>
      </c>
      <c r="AS125" s="57" t="str">
        <f>IF('[2]M4 final'!I122="","",'[2]M4 final'!I122)</f>
        <v/>
      </c>
      <c r="AT125" s="56">
        <f t="shared" si="72"/>
        <v>13</v>
      </c>
      <c r="AU125" s="56" t="str">
        <f t="shared" si="73"/>
        <v/>
      </c>
      <c r="AV125" s="56">
        <f>'[2]M4 final'!K122</f>
        <v>14.82</v>
      </c>
      <c r="AW125" s="61" t="str">
        <f t="shared" si="74"/>
        <v>V</v>
      </c>
      <c r="AX125" s="54">
        <f>'[2]M5 FINAL'!D118</f>
        <v>12.8</v>
      </c>
      <c r="AY125" s="62" t="str">
        <f>IF('[2]M5 FINAL'!E118="","",'[2]M5 FINAL'!E118)</f>
        <v/>
      </c>
      <c r="AZ125" s="54">
        <f t="shared" si="75"/>
        <v>12.8</v>
      </c>
      <c r="BA125" s="56" t="str">
        <f t="shared" si="76"/>
        <v/>
      </c>
      <c r="BB125" s="57">
        <f>'[2]M5 FINAL'!G118</f>
        <v>10</v>
      </c>
      <c r="BC125" s="57" t="str">
        <f>IF('[2]M5 FINAL'!H118="","",'[2]M5 FINAL'!H118)</f>
        <v/>
      </c>
      <c r="BD125" s="54">
        <f t="shared" si="77"/>
        <v>10</v>
      </c>
      <c r="BE125" s="56" t="str">
        <f t="shared" si="78"/>
        <v/>
      </c>
      <c r="BF125" s="57">
        <f>'[2]M5 FINAL'!J118</f>
        <v>15</v>
      </c>
      <c r="BG125" s="57" t="str">
        <f>IF('[2]M5 FINAL'!K118="","",'[2]M5 FINAL'!K118)</f>
        <v/>
      </c>
      <c r="BH125" s="54">
        <f t="shared" si="79"/>
        <v>15</v>
      </c>
      <c r="BI125" s="56" t="str">
        <f t="shared" si="80"/>
        <v/>
      </c>
      <c r="BJ125" s="57">
        <f>'[2]M5 FINAL'!M118</f>
        <v>12.624000000000002</v>
      </c>
      <c r="BK125" s="59" t="str">
        <f t="shared" si="81"/>
        <v>V</v>
      </c>
      <c r="BL125" s="63">
        <f>'[2]M6 final'!D121</f>
        <v>14.75</v>
      </c>
      <c r="BM125" s="63" t="str">
        <f>IF('[2]M6 final'!E121="","",'[2]M6 final'!E121)</f>
        <v/>
      </c>
      <c r="BN125" s="56">
        <f t="shared" si="82"/>
        <v>14.75</v>
      </c>
      <c r="BO125" s="56" t="str">
        <f t="shared" si="83"/>
        <v/>
      </c>
      <c r="BP125" s="54">
        <f>'[2]M6 final'!G121</f>
        <v>13.75</v>
      </c>
      <c r="BQ125" s="54" t="str">
        <f>IF('[2]M6 final'!H121="","",'[2]M6 final'!H121)</f>
        <v/>
      </c>
      <c r="BR125" s="56">
        <f t="shared" si="84"/>
        <v>13.75</v>
      </c>
      <c r="BS125" s="56" t="str">
        <f t="shared" si="85"/>
        <v/>
      </c>
      <c r="BT125" s="57">
        <f>'[2]M6 final'!J121</f>
        <v>10.5</v>
      </c>
      <c r="BU125" s="57" t="str">
        <f>IF('[2]M6 final'!K121="","",'[2]M6 final'!K121)</f>
        <v/>
      </c>
      <c r="BV125" s="56">
        <f t="shared" si="86"/>
        <v>10.5</v>
      </c>
      <c r="BW125" s="56" t="str">
        <f t="shared" si="87"/>
        <v/>
      </c>
      <c r="BX125" s="56">
        <f>'[2]M6 final'!M121</f>
        <v>13.075000000000001</v>
      </c>
      <c r="BY125" s="59" t="str">
        <f t="shared" si="88"/>
        <v>V</v>
      </c>
      <c r="BZ125" s="57">
        <f>'[2]M7 final'!D122</f>
        <v>13.5</v>
      </c>
      <c r="CA125" s="57" t="str">
        <f>IF('[2]M7 final'!E122="","",'[2]M7 final'!E122)</f>
        <v/>
      </c>
      <c r="CB125" s="56">
        <f t="shared" si="89"/>
        <v>13.5</v>
      </c>
      <c r="CC125" s="56" t="str">
        <f t="shared" si="90"/>
        <v/>
      </c>
      <c r="CD125" s="57">
        <f>'[2]M7 final'!G122</f>
        <v>13.5</v>
      </c>
      <c r="CE125" s="57" t="str">
        <f>IF('[2]M7 final'!H122="","",'[2]M7 final'!H122)</f>
        <v/>
      </c>
      <c r="CF125" s="56">
        <f t="shared" si="91"/>
        <v>13.5</v>
      </c>
      <c r="CG125" s="56" t="str">
        <f t="shared" si="92"/>
        <v/>
      </c>
      <c r="CH125" s="56">
        <f>'[2]M7 final'!J122</f>
        <v>13.5</v>
      </c>
      <c r="CI125" s="61" t="str">
        <f t="shared" si="93"/>
        <v>V</v>
      </c>
      <c r="CJ125" s="56">
        <f>'[2]M8 Final'!D121</f>
        <v>17.75</v>
      </c>
      <c r="CK125" s="56" t="str">
        <f>IF('[2]M8 Final'!E121="","",'[2]M8 Final'!E121)</f>
        <v/>
      </c>
      <c r="CL125" s="56">
        <f t="shared" si="94"/>
        <v>17.75</v>
      </c>
      <c r="CM125" s="56" t="str">
        <f t="shared" si="95"/>
        <v/>
      </c>
      <c r="CN125" s="57">
        <f>'[2]M8 Final'!G121</f>
        <v>15.375</v>
      </c>
      <c r="CO125" s="56" t="str">
        <f>IF('[2]M8 Final'!H121="","",'[2]M8 Final'!H121)</f>
        <v/>
      </c>
      <c r="CP125" s="56">
        <f t="shared" si="96"/>
        <v>15.375</v>
      </c>
      <c r="CQ125" s="56" t="str">
        <f t="shared" si="97"/>
        <v/>
      </c>
      <c r="CR125" s="56">
        <f>'[2]M8 Final'!J121</f>
        <v>16.5625</v>
      </c>
      <c r="CS125" s="61" t="str">
        <f t="shared" si="98"/>
        <v>V</v>
      </c>
      <c r="CT125" s="64">
        <f t="shared" si="99"/>
        <v>13.154875000000001</v>
      </c>
      <c r="CU125" s="65" t="str">
        <f t="shared" si="100"/>
        <v>Admis(e)</v>
      </c>
      <c r="CV125" s="53" t="str">
        <f t="shared" si="101"/>
        <v xml:space="preserve">SOUKAKINI    </v>
      </c>
      <c r="CW125" s="66"/>
    </row>
    <row r="126" spans="2:101" s="80" customFormat="1">
      <c r="B126" s="52">
        <v>113</v>
      </c>
      <c r="D126" s="70" t="s">
        <v>270</v>
      </c>
      <c r="E126" s="75" t="s">
        <v>271</v>
      </c>
      <c r="F126" s="54">
        <f>'[2]M1 final'!E124</f>
        <v>11</v>
      </c>
      <c r="G126" s="55" t="str">
        <f>IF('[2]M1 final'!F124="","",'[2]M1 final'!F124)</f>
        <v/>
      </c>
      <c r="H126" s="56">
        <f t="shared" si="52"/>
        <v>11</v>
      </c>
      <c r="I126" s="56" t="str">
        <f t="shared" si="53"/>
        <v/>
      </c>
      <c r="J126" s="57">
        <f>'[2]M1 final'!H124</f>
        <v>12.5</v>
      </c>
      <c r="K126" s="55" t="str">
        <f>IF('[2]M1 final'!I124="","",'[2]M1 final'!I124)</f>
        <v/>
      </c>
      <c r="L126" s="56">
        <f t="shared" si="54"/>
        <v>12.5</v>
      </c>
      <c r="M126" s="56" t="str">
        <f t="shared" si="55"/>
        <v/>
      </c>
      <c r="N126" s="57">
        <f>'[2]M1 final'!K124</f>
        <v>13.5</v>
      </c>
      <c r="O126" s="57" t="str">
        <f>IF('[2]M1 final'!L124="","",'[2]M1 final'!L124)</f>
        <v/>
      </c>
      <c r="P126" s="56">
        <f t="shared" si="56"/>
        <v>13.5</v>
      </c>
      <c r="Q126" s="56" t="str">
        <f t="shared" si="57"/>
        <v/>
      </c>
      <c r="R126" s="58">
        <f>'[2]M1 final'!N124</f>
        <v>12.1875</v>
      </c>
      <c r="S126" s="59" t="str">
        <f t="shared" si="102"/>
        <v>V</v>
      </c>
      <c r="T126" s="57">
        <f>'[2]M2 final'!E123</f>
        <v>14.5</v>
      </c>
      <c r="U126" s="60" t="str">
        <f>IF('[2]M2 final'!F123="","",'[2]M2 final'!F123)</f>
        <v/>
      </c>
      <c r="V126" s="56">
        <f t="shared" si="58"/>
        <v>14.5</v>
      </c>
      <c r="W126" s="56" t="str">
        <f t="shared" si="59"/>
        <v/>
      </c>
      <c r="X126" s="56">
        <f>'[2]M2 final'!H123</f>
        <v>8.75</v>
      </c>
      <c r="Y126" s="60">
        <f>IF('[2]M2 final'!I123="","",'[2]M2 final'!I123)</f>
        <v>12</v>
      </c>
      <c r="Z126" s="56">
        <f t="shared" si="60"/>
        <v>12</v>
      </c>
      <c r="AA126" s="56" t="str">
        <f t="shared" si="61"/>
        <v/>
      </c>
      <c r="AB126" s="56">
        <f t="shared" si="62"/>
        <v>13.400000000000002</v>
      </c>
      <c r="AC126" s="61" t="str">
        <f t="shared" si="63"/>
        <v>VAR</v>
      </c>
      <c r="AD126" s="54">
        <f>'[2]M3  final'!E123</f>
        <v>9.75</v>
      </c>
      <c r="AE126" s="54">
        <f>IF('[2]M3  final'!F123="","",'[2]M3  final'!F123)</f>
        <v>12</v>
      </c>
      <c r="AF126" s="56">
        <f t="shared" si="64"/>
        <v>12</v>
      </c>
      <c r="AG126" s="56" t="str">
        <f t="shared" si="65"/>
        <v/>
      </c>
      <c r="AH126" s="57">
        <f>'[2]M3  final'!H123</f>
        <v>10</v>
      </c>
      <c r="AI126" s="54">
        <f>IF('[2]M3  final'!I123="","",'[2]M3  final'!I123)</f>
        <v>12</v>
      </c>
      <c r="AJ126" s="56">
        <f t="shared" si="66"/>
        <v>12</v>
      </c>
      <c r="AK126" s="56" t="str">
        <f t="shared" si="67"/>
        <v/>
      </c>
      <c r="AL126" s="56">
        <f t="shared" si="68"/>
        <v>12</v>
      </c>
      <c r="AM126" s="61" t="str">
        <f t="shared" si="69"/>
        <v>VAR</v>
      </c>
      <c r="AN126" s="54">
        <f>'[2]M4 final'!E123</f>
        <v>18</v>
      </c>
      <c r="AO126" s="54" t="str">
        <f>IF('[2]M4 final'!F123="","",'[2]M4 final'!F123)</f>
        <v/>
      </c>
      <c r="AP126" s="56">
        <f t="shared" si="70"/>
        <v>18</v>
      </c>
      <c r="AQ126" s="56" t="str">
        <f t="shared" si="71"/>
        <v/>
      </c>
      <c r="AR126" s="57">
        <f>'[2]M4 final'!H123</f>
        <v>16.75</v>
      </c>
      <c r="AS126" s="57" t="str">
        <f>IF('[2]M4 final'!I123="","",'[2]M4 final'!I123)</f>
        <v/>
      </c>
      <c r="AT126" s="56">
        <f t="shared" si="72"/>
        <v>16.75</v>
      </c>
      <c r="AU126" s="56" t="str">
        <f t="shared" si="73"/>
        <v/>
      </c>
      <c r="AV126" s="56">
        <f>'[2]M4 final'!K123</f>
        <v>17.450000000000003</v>
      </c>
      <c r="AW126" s="61" t="str">
        <f t="shared" si="74"/>
        <v>V</v>
      </c>
      <c r="AX126" s="54">
        <f>'[2]M5 FINAL'!D119</f>
        <v>9.4</v>
      </c>
      <c r="AY126" s="62">
        <f>IF('[2]M5 FINAL'!E119="","",'[2]M5 FINAL'!E119)</f>
        <v>7</v>
      </c>
      <c r="AZ126" s="54">
        <f t="shared" si="75"/>
        <v>9.4</v>
      </c>
      <c r="BA126" s="56" t="str">
        <f t="shared" si="76"/>
        <v/>
      </c>
      <c r="BB126" s="57">
        <f>'[2]M5 FINAL'!G119</f>
        <v>11</v>
      </c>
      <c r="BC126" s="57">
        <f>IF('[2]M5 FINAL'!H119="","",'[2]M5 FINAL'!H119)</f>
        <v>0</v>
      </c>
      <c r="BD126" s="54">
        <f t="shared" si="77"/>
        <v>11</v>
      </c>
      <c r="BE126" s="56" t="str">
        <f t="shared" si="78"/>
        <v/>
      </c>
      <c r="BF126" s="57">
        <f>'[2]M5 FINAL'!J119</f>
        <v>15</v>
      </c>
      <c r="BG126" s="57" t="str">
        <f>IF('[2]M5 FINAL'!K119="","",'[2]M5 FINAL'!K119)</f>
        <v/>
      </c>
      <c r="BH126" s="54">
        <f t="shared" si="79"/>
        <v>15</v>
      </c>
      <c r="BI126" s="56" t="str">
        <f t="shared" si="80"/>
        <v/>
      </c>
      <c r="BJ126" s="57">
        <f>'[2]M5 FINAL'!M119</f>
        <v>11.832000000000001</v>
      </c>
      <c r="BK126" s="59" t="str">
        <f t="shared" si="81"/>
        <v>VPC</v>
      </c>
      <c r="BL126" s="63">
        <f>'[2]M6 final'!D122</f>
        <v>16</v>
      </c>
      <c r="BM126" s="63" t="str">
        <f>IF('[2]M6 final'!E122="","",'[2]M6 final'!E122)</f>
        <v/>
      </c>
      <c r="BN126" s="56">
        <f t="shared" si="82"/>
        <v>16</v>
      </c>
      <c r="BO126" s="56" t="str">
        <f t="shared" si="83"/>
        <v/>
      </c>
      <c r="BP126" s="54">
        <f>'[2]M6 final'!G122</f>
        <v>15.75</v>
      </c>
      <c r="BQ126" s="54" t="str">
        <f>IF('[2]M6 final'!H122="","",'[2]M6 final'!H122)</f>
        <v/>
      </c>
      <c r="BR126" s="56">
        <f t="shared" si="84"/>
        <v>15.75</v>
      </c>
      <c r="BS126" s="56" t="str">
        <f t="shared" si="85"/>
        <v/>
      </c>
      <c r="BT126" s="57">
        <f>'[2]M6 final'!J122</f>
        <v>13</v>
      </c>
      <c r="BU126" s="57" t="str">
        <f>IF('[2]M6 final'!K122="","",'[2]M6 final'!K122)</f>
        <v/>
      </c>
      <c r="BV126" s="56">
        <f t="shared" si="86"/>
        <v>13</v>
      </c>
      <c r="BW126" s="56" t="str">
        <f t="shared" si="87"/>
        <v/>
      </c>
      <c r="BX126" s="56">
        <f>'[2]M6 final'!M122</f>
        <v>15.000000000000002</v>
      </c>
      <c r="BY126" s="59" t="str">
        <f t="shared" si="88"/>
        <v>V</v>
      </c>
      <c r="BZ126" s="57">
        <f>'[2]M7 final'!D123</f>
        <v>12.5</v>
      </c>
      <c r="CA126" s="57" t="str">
        <f>IF('[2]M7 final'!E123="","",'[2]M7 final'!E123)</f>
        <v/>
      </c>
      <c r="CB126" s="56">
        <f t="shared" si="89"/>
        <v>12.5</v>
      </c>
      <c r="CC126" s="56" t="str">
        <f t="shared" si="90"/>
        <v/>
      </c>
      <c r="CD126" s="57">
        <f>'[2]M7 final'!G123</f>
        <v>17.25</v>
      </c>
      <c r="CE126" s="57" t="str">
        <f>IF('[2]M7 final'!H123="","",'[2]M7 final'!H123)</f>
        <v/>
      </c>
      <c r="CF126" s="56">
        <f t="shared" si="91"/>
        <v>17.25</v>
      </c>
      <c r="CG126" s="56" t="str">
        <f t="shared" si="92"/>
        <v/>
      </c>
      <c r="CH126" s="56">
        <f>'[2]M7 final'!J123</f>
        <v>14.59</v>
      </c>
      <c r="CI126" s="61" t="str">
        <f t="shared" si="93"/>
        <v>V</v>
      </c>
      <c r="CJ126" s="56">
        <f>'[2]M8 Final'!D122</f>
        <v>14.75</v>
      </c>
      <c r="CK126" s="56" t="str">
        <f>IF('[2]M8 Final'!E122="","",'[2]M8 Final'!E122)</f>
        <v/>
      </c>
      <c r="CL126" s="56">
        <f t="shared" si="94"/>
        <v>14.75</v>
      </c>
      <c r="CM126" s="56" t="str">
        <f t="shared" si="95"/>
        <v/>
      </c>
      <c r="CN126" s="57">
        <f>'[2]M8 Final'!G122</f>
        <v>13.75</v>
      </c>
      <c r="CO126" s="56" t="str">
        <f>IF('[2]M8 Final'!H122="","",'[2]M8 Final'!H122)</f>
        <v/>
      </c>
      <c r="CP126" s="56">
        <f t="shared" si="96"/>
        <v>13.75</v>
      </c>
      <c r="CQ126" s="56" t="str">
        <f t="shared" si="97"/>
        <v/>
      </c>
      <c r="CR126" s="56">
        <f>'[2]M8 Final'!J122</f>
        <v>14.25</v>
      </c>
      <c r="CS126" s="61" t="str">
        <f t="shared" si="98"/>
        <v>V</v>
      </c>
      <c r="CT126" s="64">
        <f t="shared" si="99"/>
        <v>13.838687500000002</v>
      </c>
      <c r="CU126" s="65" t="str">
        <f t="shared" si="100"/>
        <v>Admis(e)</v>
      </c>
      <c r="CV126" s="53" t="str">
        <f t="shared" si="101"/>
        <v xml:space="preserve">TABET              </v>
      </c>
      <c r="CW126" s="66"/>
    </row>
    <row r="127" spans="2:101" s="80" customFormat="1">
      <c r="B127" s="52">
        <v>114</v>
      </c>
      <c r="D127" s="70" t="s">
        <v>272</v>
      </c>
      <c r="E127" s="77" t="s">
        <v>273</v>
      </c>
      <c r="F127" s="54">
        <f>'[2]M1 final'!E125</f>
        <v>10.199999999999999</v>
      </c>
      <c r="G127" s="55">
        <v>12</v>
      </c>
      <c r="H127" s="56">
        <f t="shared" si="52"/>
        <v>12</v>
      </c>
      <c r="I127" s="56" t="str">
        <f t="shared" si="53"/>
        <v/>
      </c>
      <c r="J127" s="57">
        <f>'[2]M1 final'!H125</f>
        <v>7</v>
      </c>
      <c r="K127" s="55">
        <f>IF('[2]M1 final'!I125="","",'[2]M1 final'!I125)</f>
        <v>10.5</v>
      </c>
      <c r="L127" s="56">
        <f t="shared" si="54"/>
        <v>10.5</v>
      </c>
      <c r="M127" s="56" t="str">
        <f t="shared" si="55"/>
        <v/>
      </c>
      <c r="N127" s="57">
        <f>'[2]M1 final'!K125</f>
        <v>4.75</v>
      </c>
      <c r="O127" s="57">
        <f>IF('[2]M1 final'!L125="","",'[2]M1 final'!L125)</f>
        <v>8</v>
      </c>
      <c r="P127" s="56">
        <f t="shared" si="56"/>
        <v>8</v>
      </c>
      <c r="Q127" s="56" t="str">
        <f t="shared" si="57"/>
        <v/>
      </c>
      <c r="R127" s="58">
        <f>'[2]M1 final'!N125</f>
        <v>10.4375</v>
      </c>
      <c r="S127" s="59" t="str">
        <f t="shared" si="102"/>
        <v>VPC</v>
      </c>
      <c r="T127" s="57">
        <f>'[2]M2 final'!E124</f>
        <v>6.25</v>
      </c>
      <c r="U127" s="60">
        <f>IF('[2]M2 final'!F124="","",'[2]M2 final'!F124)</f>
        <v>9</v>
      </c>
      <c r="V127" s="56">
        <f t="shared" si="58"/>
        <v>9</v>
      </c>
      <c r="W127" s="56" t="str">
        <f t="shared" si="59"/>
        <v/>
      </c>
      <c r="X127" s="56">
        <f>'[2]M2 final'!H124</f>
        <v>10.25</v>
      </c>
      <c r="Y127" s="60">
        <f>IF('[2]M2 final'!I124="","",'[2]M2 final'!I124)</f>
        <v>6.5</v>
      </c>
      <c r="Z127" s="56">
        <f t="shared" si="60"/>
        <v>10.25</v>
      </c>
      <c r="AA127" s="56" t="str">
        <f t="shared" si="61"/>
        <v/>
      </c>
      <c r="AB127" s="56">
        <f t="shared" si="62"/>
        <v>9.5500000000000007</v>
      </c>
      <c r="AC127" s="61" t="str">
        <f t="shared" si="63"/>
        <v>VPC</v>
      </c>
      <c r="AD127" s="54">
        <f>'[2]M3  final'!E124</f>
        <v>10.75</v>
      </c>
      <c r="AE127" s="54" t="str">
        <f>IF('[2]M3  final'!F124="","",'[2]M3  final'!F124)</f>
        <v/>
      </c>
      <c r="AF127" s="56">
        <f t="shared" si="64"/>
        <v>10.75</v>
      </c>
      <c r="AG127" s="56" t="str">
        <f t="shared" si="65"/>
        <v/>
      </c>
      <c r="AH127" s="57">
        <f>'[2]M3  final'!H124</f>
        <v>14.5</v>
      </c>
      <c r="AI127" s="54" t="str">
        <f>IF('[2]M3  final'!I124="","",'[2]M3  final'!I124)</f>
        <v/>
      </c>
      <c r="AJ127" s="56">
        <f t="shared" si="66"/>
        <v>14.5</v>
      </c>
      <c r="AK127" s="56" t="str">
        <f t="shared" si="67"/>
        <v/>
      </c>
      <c r="AL127" s="56">
        <f t="shared" si="68"/>
        <v>12.625</v>
      </c>
      <c r="AM127" s="61" t="str">
        <f t="shared" si="69"/>
        <v>V</v>
      </c>
      <c r="AN127" s="54">
        <f>'[2]M4 final'!E124</f>
        <v>13.25</v>
      </c>
      <c r="AO127" s="54" t="str">
        <f>IF('[2]M4 final'!F124="","",'[2]M4 final'!F124)</f>
        <v/>
      </c>
      <c r="AP127" s="56">
        <f t="shared" si="70"/>
        <v>13.25</v>
      </c>
      <c r="AQ127" s="56" t="str">
        <f t="shared" si="71"/>
        <v/>
      </c>
      <c r="AR127" s="57">
        <f>'[2]M4 final'!H124</f>
        <v>15.75</v>
      </c>
      <c r="AS127" s="57" t="str">
        <f>IF('[2]M4 final'!I124="","",'[2]M4 final'!I124)</f>
        <v/>
      </c>
      <c r="AT127" s="56">
        <f t="shared" si="72"/>
        <v>15.75</v>
      </c>
      <c r="AU127" s="56" t="str">
        <f t="shared" si="73"/>
        <v/>
      </c>
      <c r="AV127" s="56">
        <f>'[2]M4 final'!K124</f>
        <v>14.350000000000001</v>
      </c>
      <c r="AW127" s="61" t="str">
        <f t="shared" si="74"/>
        <v>V</v>
      </c>
      <c r="AX127" s="54">
        <f>'[2]M5 FINAL'!D120</f>
        <v>8.1999999999999993</v>
      </c>
      <c r="AY127" s="62">
        <f>IF('[2]M5 FINAL'!E120="","",'[2]M5 FINAL'!E120)</f>
        <v>11</v>
      </c>
      <c r="AZ127" s="54">
        <f t="shared" si="75"/>
        <v>11</v>
      </c>
      <c r="BA127" s="56" t="str">
        <f t="shared" si="76"/>
        <v/>
      </c>
      <c r="BB127" s="57">
        <f>'[2]M5 FINAL'!G120</f>
        <v>10</v>
      </c>
      <c r="BC127" s="57">
        <f>IF('[2]M5 FINAL'!H120="","",'[2]M5 FINAL'!H120)</f>
        <v>12</v>
      </c>
      <c r="BD127" s="54">
        <f t="shared" si="77"/>
        <v>12</v>
      </c>
      <c r="BE127" s="56" t="str">
        <f t="shared" si="78"/>
        <v/>
      </c>
      <c r="BF127" s="57">
        <f>'[2]M5 FINAL'!J120</f>
        <v>5</v>
      </c>
      <c r="BG127" s="57">
        <f>IF('[2]M5 FINAL'!K120="","",'[2]M5 FINAL'!K120)</f>
        <v>12</v>
      </c>
      <c r="BH127" s="54">
        <f t="shared" si="79"/>
        <v>12</v>
      </c>
      <c r="BI127" s="56" t="str">
        <f t="shared" si="80"/>
        <v/>
      </c>
      <c r="BJ127" s="57">
        <f>'[2]M5 FINAL'!M120</f>
        <v>11.67</v>
      </c>
      <c r="BK127" s="59" t="str">
        <f t="shared" si="81"/>
        <v>VPC</v>
      </c>
      <c r="BL127" s="63">
        <f>'[2]M6 final'!D123</f>
        <v>6.25</v>
      </c>
      <c r="BM127" s="63">
        <f>IF('[2]M6 final'!E123="","",'[2]M6 final'!E123)</f>
        <v>10</v>
      </c>
      <c r="BN127" s="56">
        <f t="shared" si="82"/>
        <v>10</v>
      </c>
      <c r="BO127" s="56" t="str">
        <f t="shared" si="83"/>
        <v/>
      </c>
      <c r="BP127" s="54">
        <f>'[2]M6 final'!G123</f>
        <v>9.25</v>
      </c>
      <c r="BQ127" s="54">
        <f>IF('[2]M6 final'!H123="","",'[2]M6 final'!H123)</f>
        <v>10</v>
      </c>
      <c r="BR127" s="56">
        <f t="shared" si="84"/>
        <v>10</v>
      </c>
      <c r="BS127" s="56" t="str">
        <f t="shared" si="85"/>
        <v/>
      </c>
      <c r="BT127" s="57">
        <f>'[2]M6 final'!J123</f>
        <v>11.5</v>
      </c>
      <c r="BU127" s="57">
        <f>IF('[2]M6 final'!K123="","",'[2]M6 final'!K123)</f>
        <v>12</v>
      </c>
      <c r="BV127" s="56">
        <f t="shared" si="86"/>
        <v>12</v>
      </c>
      <c r="BW127" s="56" t="str">
        <f t="shared" si="87"/>
        <v/>
      </c>
      <c r="BX127" s="56">
        <f>'[2]M6 final'!M123</f>
        <v>10.6</v>
      </c>
      <c r="BY127" s="59" t="str">
        <f t="shared" si="88"/>
        <v>VPC</v>
      </c>
      <c r="BZ127" s="57">
        <f>'[2]M7 final'!D124</f>
        <v>11</v>
      </c>
      <c r="CA127" s="57" t="str">
        <f>IF('[2]M7 final'!E124="","",'[2]M7 final'!E124)</f>
        <v/>
      </c>
      <c r="CB127" s="56">
        <f t="shared" si="89"/>
        <v>11</v>
      </c>
      <c r="CC127" s="56" t="str">
        <f t="shared" si="90"/>
        <v/>
      </c>
      <c r="CD127" s="57">
        <f>'[2]M7 final'!G124</f>
        <v>14.5</v>
      </c>
      <c r="CE127" s="57" t="str">
        <f>IF('[2]M7 final'!H124="","",'[2]M7 final'!H124)</f>
        <v/>
      </c>
      <c r="CF127" s="56">
        <f t="shared" si="91"/>
        <v>14.5</v>
      </c>
      <c r="CG127" s="56" t="str">
        <f t="shared" si="92"/>
        <v/>
      </c>
      <c r="CH127" s="56">
        <f>'[2]M7 final'!J124</f>
        <v>12.54</v>
      </c>
      <c r="CI127" s="61" t="str">
        <f t="shared" si="93"/>
        <v>V</v>
      </c>
      <c r="CJ127" s="56">
        <f>'[2]M8 Final'!D123</f>
        <v>16.75</v>
      </c>
      <c r="CK127" s="56" t="str">
        <f>IF('[2]M8 Final'!E123="","",'[2]M8 Final'!E123)</f>
        <v/>
      </c>
      <c r="CL127" s="56">
        <f t="shared" si="94"/>
        <v>16.75</v>
      </c>
      <c r="CM127" s="56" t="str">
        <f t="shared" si="95"/>
        <v/>
      </c>
      <c r="CN127" s="57">
        <f>'[2]M8 Final'!G123</f>
        <v>11.875</v>
      </c>
      <c r="CO127" s="56" t="str">
        <f>IF('[2]M8 Final'!H123="","",'[2]M8 Final'!H123)</f>
        <v/>
      </c>
      <c r="CP127" s="56">
        <f t="shared" si="96"/>
        <v>11.875</v>
      </c>
      <c r="CQ127" s="56" t="str">
        <f t="shared" si="97"/>
        <v/>
      </c>
      <c r="CR127" s="56">
        <f>'[2]M8 Final'!J123</f>
        <v>14.3125</v>
      </c>
      <c r="CS127" s="61" t="str">
        <f t="shared" si="98"/>
        <v>V</v>
      </c>
      <c r="CT127" s="64">
        <f t="shared" si="99"/>
        <v>12.010625000000001</v>
      </c>
      <c r="CU127" s="65" t="str">
        <f t="shared" si="100"/>
        <v>Admis(e)</v>
      </c>
      <c r="CV127" s="53" t="str">
        <f t="shared" si="101"/>
        <v xml:space="preserve">TAZI                </v>
      </c>
      <c r="CW127" s="66"/>
    </row>
    <row r="128" spans="2:101" s="80" customFormat="1">
      <c r="B128" s="52">
        <v>115</v>
      </c>
      <c r="C128" s="81"/>
      <c r="D128" s="70" t="s">
        <v>274</v>
      </c>
      <c r="E128" s="77" t="s">
        <v>275</v>
      </c>
      <c r="F128" s="54">
        <f>'[2]M1 final'!E126</f>
        <v>9.3000000000000007</v>
      </c>
      <c r="G128" s="55" t="str">
        <f>IF('[2]M1 final'!F126="","",'[2]M1 final'!F126)</f>
        <v/>
      </c>
      <c r="H128" s="56">
        <f t="shared" si="52"/>
        <v>9.3000000000000007</v>
      </c>
      <c r="I128" s="56" t="str">
        <f t="shared" si="53"/>
        <v/>
      </c>
      <c r="J128" s="57">
        <f>'[2]M1 final'!H126</f>
        <v>13.5</v>
      </c>
      <c r="K128" s="55" t="str">
        <f>IF('[2]M1 final'!I126="","",'[2]M1 final'!I126)</f>
        <v/>
      </c>
      <c r="L128" s="56">
        <f t="shared" si="54"/>
        <v>13.5</v>
      </c>
      <c r="M128" s="56" t="str">
        <f t="shared" si="55"/>
        <v/>
      </c>
      <c r="N128" s="57">
        <f>'[2]M1 final'!K126</f>
        <v>14</v>
      </c>
      <c r="O128" s="57" t="str">
        <f>IF('[2]M1 final'!L126="","",'[2]M1 final'!L126)</f>
        <v/>
      </c>
      <c r="P128" s="56">
        <f t="shared" si="56"/>
        <v>14</v>
      </c>
      <c r="Q128" s="56" t="str">
        <f t="shared" si="57"/>
        <v/>
      </c>
      <c r="R128" s="58">
        <f>'[2]M1 final'!N126</f>
        <v>12.05</v>
      </c>
      <c r="S128" s="59" t="str">
        <f t="shared" si="102"/>
        <v>V</v>
      </c>
      <c r="T128" s="57">
        <f>'[2]M2 final'!E125</f>
        <v>15.5</v>
      </c>
      <c r="U128" s="60" t="str">
        <f>IF('[2]M2 final'!F125="","",'[2]M2 final'!F125)</f>
        <v/>
      </c>
      <c r="V128" s="56">
        <f t="shared" si="58"/>
        <v>15.5</v>
      </c>
      <c r="W128" s="56" t="str">
        <f t="shared" si="59"/>
        <v/>
      </c>
      <c r="X128" s="56">
        <f>'[2]M2 final'!H125</f>
        <v>7.25</v>
      </c>
      <c r="Y128" s="60">
        <f>IF('[2]M2 final'!I125="","",'[2]M2 final'!I125)</f>
        <v>7.5</v>
      </c>
      <c r="Z128" s="56">
        <f t="shared" si="60"/>
        <v>7.5</v>
      </c>
      <c r="AA128" s="56" t="str">
        <f t="shared" si="61"/>
        <v/>
      </c>
      <c r="AB128" s="56">
        <f t="shared" si="62"/>
        <v>11.98</v>
      </c>
      <c r="AC128" s="61" t="str">
        <f t="shared" si="63"/>
        <v>VPC</v>
      </c>
      <c r="AD128" s="54">
        <f>'[2]M3  final'!E125</f>
        <v>7.375</v>
      </c>
      <c r="AE128" s="54">
        <f>IF('[2]M3  final'!F125="","",'[2]M3  final'!F125)</f>
        <v>11.75</v>
      </c>
      <c r="AF128" s="56">
        <f t="shared" si="64"/>
        <v>11.75</v>
      </c>
      <c r="AG128" s="56" t="str">
        <f t="shared" si="65"/>
        <v/>
      </c>
      <c r="AH128" s="57">
        <f>'[2]M3  final'!H125</f>
        <v>11.5</v>
      </c>
      <c r="AI128" s="54">
        <f>IF('[2]M3  final'!I125="","",'[2]M3  final'!I125)</f>
        <v>12</v>
      </c>
      <c r="AJ128" s="56">
        <f t="shared" si="66"/>
        <v>12</v>
      </c>
      <c r="AK128" s="56" t="str">
        <f t="shared" si="67"/>
        <v/>
      </c>
      <c r="AL128" s="56">
        <f t="shared" si="68"/>
        <v>11.875</v>
      </c>
      <c r="AM128" s="61" t="str">
        <f t="shared" si="69"/>
        <v>VPC</v>
      </c>
      <c r="AN128" s="54">
        <f>'[2]M4 final'!E125</f>
        <v>14.375</v>
      </c>
      <c r="AO128" s="54" t="str">
        <f>IF('[2]M4 final'!F125="","",'[2]M4 final'!F125)</f>
        <v/>
      </c>
      <c r="AP128" s="56">
        <f t="shared" si="70"/>
        <v>14.375</v>
      </c>
      <c r="AQ128" s="56" t="str">
        <f t="shared" si="71"/>
        <v/>
      </c>
      <c r="AR128" s="57">
        <f>'[2]M4 final'!H125</f>
        <v>6.5</v>
      </c>
      <c r="AS128" s="57">
        <f>IF('[2]M4 final'!I125="","",'[2]M4 final'!I125)</f>
        <v>12</v>
      </c>
      <c r="AT128" s="56">
        <f t="shared" si="72"/>
        <v>12</v>
      </c>
      <c r="AU128" s="56" t="str">
        <f t="shared" si="73"/>
        <v/>
      </c>
      <c r="AV128" s="56">
        <f>'[2]M4 final'!K125</f>
        <v>13.330000000000002</v>
      </c>
      <c r="AW128" s="61" t="str">
        <f t="shared" si="74"/>
        <v>VAR</v>
      </c>
      <c r="AX128" s="54">
        <f>'[2]M5 FINAL'!D121</f>
        <v>8.4</v>
      </c>
      <c r="AY128" s="62">
        <f>IF('[2]M5 FINAL'!E121="","",'[2]M5 FINAL'!E121)</f>
        <v>10</v>
      </c>
      <c r="AZ128" s="54">
        <f t="shared" si="75"/>
        <v>10</v>
      </c>
      <c r="BA128" s="56" t="str">
        <f t="shared" si="76"/>
        <v/>
      </c>
      <c r="BB128" s="57">
        <f>'[2]M5 FINAL'!G121</f>
        <v>12</v>
      </c>
      <c r="BC128" s="57" t="str">
        <f>IF('[2]M5 FINAL'!H121="","",'[2]M5 FINAL'!H121)</f>
        <v/>
      </c>
      <c r="BD128" s="54">
        <f t="shared" si="77"/>
        <v>12</v>
      </c>
      <c r="BE128" s="56" t="str">
        <f t="shared" si="78"/>
        <v/>
      </c>
      <c r="BF128" s="57">
        <f>'[2]M5 FINAL'!J121</f>
        <v>15</v>
      </c>
      <c r="BG128" s="57" t="str">
        <f>IF('[2]M5 FINAL'!K121="","",'[2]M5 FINAL'!K121)</f>
        <v/>
      </c>
      <c r="BH128" s="54">
        <f t="shared" si="79"/>
        <v>15</v>
      </c>
      <c r="BI128" s="56" t="str">
        <f t="shared" si="80"/>
        <v/>
      </c>
      <c r="BJ128" s="57">
        <f>'[2]M5 FINAL'!M121</f>
        <v>12.36</v>
      </c>
      <c r="BK128" s="59" t="str">
        <f t="shared" si="81"/>
        <v>VAR</v>
      </c>
      <c r="BL128" s="63">
        <f>'[2]M6 final'!D124</f>
        <v>15</v>
      </c>
      <c r="BM128" s="63" t="str">
        <f>IF('[2]M6 final'!E124="","",'[2]M6 final'!E124)</f>
        <v/>
      </c>
      <c r="BN128" s="56">
        <f t="shared" si="82"/>
        <v>15</v>
      </c>
      <c r="BO128" s="56" t="str">
        <f t="shared" si="83"/>
        <v/>
      </c>
      <c r="BP128" s="54">
        <f>'[2]M6 final'!G124</f>
        <v>12.5</v>
      </c>
      <c r="BQ128" s="54" t="str">
        <f>IF('[2]M6 final'!H124="","",'[2]M6 final'!H124)</f>
        <v/>
      </c>
      <c r="BR128" s="56">
        <f t="shared" si="84"/>
        <v>12.5</v>
      </c>
      <c r="BS128" s="56" t="str">
        <f t="shared" si="85"/>
        <v/>
      </c>
      <c r="BT128" s="57">
        <f>'[2]M6 final'!J124</f>
        <v>13.5</v>
      </c>
      <c r="BU128" s="57" t="str">
        <f>IF('[2]M6 final'!K124="","",'[2]M6 final'!K124)</f>
        <v/>
      </c>
      <c r="BV128" s="56">
        <f t="shared" si="86"/>
        <v>13.5</v>
      </c>
      <c r="BW128" s="56" t="str">
        <f t="shared" si="87"/>
        <v/>
      </c>
      <c r="BX128" s="56">
        <f>'[2]M6 final'!M124</f>
        <v>13.55</v>
      </c>
      <c r="BY128" s="59" t="str">
        <f t="shared" si="88"/>
        <v>V</v>
      </c>
      <c r="BZ128" s="57">
        <f>'[2]M7 final'!D125</f>
        <v>12</v>
      </c>
      <c r="CA128" s="57" t="str">
        <f>IF('[2]M7 final'!E125="","",'[2]M7 final'!E125)</f>
        <v/>
      </c>
      <c r="CB128" s="56">
        <f t="shared" si="89"/>
        <v>12</v>
      </c>
      <c r="CC128" s="56" t="str">
        <f t="shared" si="90"/>
        <v/>
      </c>
      <c r="CD128" s="57">
        <f>'[2]M7 final'!G125</f>
        <v>9</v>
      </c>
      <c r="CE128" s="57">
        <f>IF('[2]M7 final'!H125="","",'[2]M7 final'!H125)</f>
        <v>12</v>
      </c>
      <c r="CF128" s="56">
        <f t="shared" si="91"/>
        <v>12</v>
      </c>
      <c r="CG128" s="56" t="str">
        <f t="shared" si="92"/>
        <v/>
      </c>
      <c r="CH128" s="56">
        <f>'[2]M7 final'!J125</f>
        <v>12</v>
      </c>
      <c r="CI128" s="61" t="str">
        <f t="shared" si="93"/>
        <v>VAR</v>
      </c>
      <c r="CJ128" s="56">
        <f>'[2]M8 Final'!D124</f>
        <v>18.25</v>
      </c>
      <c r="CK128" s="56" t="str">
        <f>IF('[2]M8 Final'!E124="","",'[2]M8 Final'!E124)</f>
        <v/>
      </c>
      <c r="CL128" s="56">
        <f t="shared" si="94"/>
        <v>18.25</v>
      </c>
      <c r="CM128" s="56" t="str">
        <f t="shared" si="95"/>
        <v/>
      </c>
      <c r="CN128" s="57">
        <f>'[2]M8 Final'!G124</f>
        <v>14.375</v>
      </c>
      <c r="CO128" s="56" t="str">
        <f>IF('[2]M8 Final'!H124="","",'[2]M8 Final'!H124)</f>
        <v/>
      </c>
      <c r="CP128" s="56">
        <f t="shared" si="96"/>
        <v>14.375</v>
      </c>
      <c r="CQ128" s="56" t="str">
        <f t="shared" si="97"/>
        <v/>
      </c>
      <c r="CR128" s="56">
        <f>'[2]M8 Final'!J124</f>
        <v>16.3125</v>
      </c>
      <c r="CS128" s="61" t="str">
        <f t="shared" si="98"/>
        <v>V</v>
      </c>
      <c r="CT128" s="64">
        <f t="shared" si="99"/>
        <v>12.9321875</v>
      </c>
      <c r="CU128" s="65" t="str">
        <f t="shared" si="100"/>
        <v>Admis(e)</v>
      </c>
      <c r="CV128" s="53" t="str">
        <f t="shared" si="101"/>
        <v xml:space="preserve">WAQIFI                  </v>
      </c>
      <c r="CW128" s="66"/>
    </row>
    <row r="129" spans="2:101" s="80" customFormat="1">
      <c r="B129" s="52">
        <v>116</v>
      </c>
      <c r="C129" s="81"/>
      <c r="D129" s="70" t="s">
        <v>276</v>
      </c>
      <c r="E129" s="77" t="s">
        <v>277</v>
      </c>
      <c r="F129" s="54">
        <f>'[2]M1 final'!E127</f>
        <v>13.5</v>
      </c>
      <c r="G129" s="55" t="str">
        <f>IF('[2]M1 final'!F127="","",'[2]M1 final'!F127)</f>
        <v/>
      </c>
      <c r="H129" s="56">
        <f t="shared" si="52"/>
        <v>13.5</v>
      </c>
      <c r="I129" s="56" t="str">
        <f t="shared" si="53"/>
        <v/>
      </c>
      <c r="J129" s="57">
        <f>'[2]M1 final'!H127</f>
        <v>11</v>
      </c>
      <c r="K129" s="55">
        <f>IF('[2]M1 final'!I127="","",'[2]M1 final'!I127)</f>
        <v>0</v>
      </c>
      <c r="L129" s="56">
        <f t="shared" si="54"/>
        <v>11</v>
      </c>
      <c r="M129" s="56" t="str">
        <f t="shared" si="55"/>
        <v/>
      </c>
      <c r="N129" s="57">
        <f>'[2]M1 final'!K127</f>
        <v>9.75</v>
      </c>
      <c r="O129" s="57">
        <v>12</v>
      </c>
      <c r="P129" s="56">
        <f t="shared" si="56"/>
        <v>12</v>
      </c>
      <c r="Q129" s="56" t="str">
        <f t="shared" si="57"/>
        <v/>
      </c>
      <c r="R129" s="58">
        <f>'[2]M1 final'!N127</f>
        <v>12.1875</v>
      </c>
      <c r="S129" s="59" t="str">
        <f t="shared" si="102"/>
        <v>VAR</v>
      </c>
      <c r="T129" s="57">
        <f>'[2]M2 final'!E126</f>
        <v>12</v>
      </c>
      <c r="U129" s="60" t="str">
        <f>IF('[2]M2 final'!F126="","",'[2]M2 final'!F126)</f>
        <v/>
      </c>
      <c r="V129" s="56">
        <f t="shared" si="58"/>
        <v>12</v>
      </c>
      <c r="W129" s="56" t="str">
        <f t="shared" si="59"/>
        <v/>
      </c>
      <c r="X129" s="56">
        <f>'[2]M2 final'!H126</f>
        <v>8.25</v>
      </c>
      <c r="Y129" s="60">
        <f>IF('[2]M2 final'!I126="","",'[2]M2 final'!I126)</f>
        <v>9</v>
      </c>
      <c r="Z129" s="56">
        <f t="shared" si="60"/>
        <v>9</v>
      </c>
      <c r="AA129" s="56" t="str">
        <f t="shared" si="61"/>
        <v/>
      </c>
      <c r="AB129" s="56">
        <f t="shared" si="62"/>
        <v>10.68</v>
      </c>
      <c r="AC129" s="61" t="str">
        <f t="shared" si="63"/>
        <v>VPC</v>
      </c>
      <c r="AD129" s="54">
        <f>'[2]M3  final'!E126</f>
        <v>12.875</v>
      </c>
      <c r="AE129" s="54" t="str">
        <f>IF('[2]M3  final'!F126="","",'[2]M3  final'!F126)</f>
        <v/>
      </c>
      <c r="AF129" s="56">
        <f t="shared" si="64"/>
        <v>12.875</v>
      </c>
      <c r="AG129" s="56" t="str">
        <f t="shared" si="65"/>
        <v/>
      </c>
      <c r="AH129" s="57">
        <f>'[2]M3  final'!H126</f>
        <v>15.875</v>
      </c>
      <c r="AI129" s="54" t="str">
        <f>IF('[2]M3  final'!I126="","",'[2]M3  final'!I126)</f>
        <v/>
      </c>
      <c r="AJ129" s="56">
        <f t="shared" si="66"/>
        <v>15.875</v>
      </c>
      <c r="AK129" s="56" t="str">
        <f t="shared" si="67"/>
        <v/>
      </c>
      <c r="AL129" s="56">
        <f t="shared" si="68"/>
        <v>14.375</v>
      </c>
      <c r="AM129" s="61" t="str">
        <f t="shared" si="69"/>
        <v>V</v>
      </c>
      <c r="AN129" s="54">
        <f>'[2]M4 final'!E126</f>
        <v>17.5</v>
      </c>
      <c r="AO129" s="54" t="str">
        <f>IF('[2]M4 final'!F126="","",'[2]M4 final'!F126)</f>
        <v/>
      </c>
      <c r="AP129" s="56">
        <f t="shared" si="70"/>
        <v>17.5</v>
      </c>
      <c r="AQ129" s="56" t="str">
        <f t="shared" si="71"/>
        <v/>
      </c>
      <c r="AR129" s="57">
        <f>'[2]M4 final'!H126</f>
        <v>15</v>
      </c>
      <c r="AS129" s="57" t="str">
        <f>IF('[2]M4 final'!I126="","",'[2]M4 final'!I126)</f>
        <v/>
      </c>
      <c r="AT129" s="56">
        <f t="shared" si="72"/>
        <v>15</v>
      </c>
      <c r="AU129" s="56" t="str">
        <f t="shared" si="73"/>
        <v/>
      </c>
      <c r="AV129" s="56">
        <f>'[2]M4 final'!K126</f>
        <v>16.399999999999999</v>
      </c>
      <c r="AW129" s="61" t="str">
        <f t="shared" si="74"/>
        <v>V</v>
      </c>
      <c r="AX129" s="54">
        <f>'[2]M5 FINAL'!D122</f>
        <v>12</v>
      </c>
      <c r="AY129" s="62" t="str">
        <f>IF('[2]M5 FINAL'!E122="","",'[2]M5 FINAL'!E122)</f>
        <v/>
      </c>
      <c r="AZ129" s="54">
        <f t="shared" si="75"/>
        <v>12</v>
      </c>
      <c r="BA129" s="56" t="str">
        <f t="shared" si="76"/>
        <v/>
      </c>
      <c r="BB129" s="57">
        <f>'[2]M5 FINAL'!G122</f>
        <v>12</v>
      </c>
      <c r="BC129" s="57" t="str">
        <f>IF('[2]M5 FINAL'!H122="","",'[2]M5 FINAL'!H122)</f>
        <v/>
      </c>
      <c r="BD129" s="54">
        <f t="shared" si="77"/>
        <v>12</v>
      </c>
      <c r="BE129" s="56" t="str">
        <f t="shared" si="78"/>
        <v/>
      </c>
      <c r="BF129" s="57">
        <f>'[2]M5 FINAL'!J122</f>
        <v>13</v>
      </c>
      <c r="BG129" s="57" t="str">
        <f>IF('[2]M5 FINAL'!K122="","",'[2]M5 FINAL'!K122)</f>
        <v/>
      </c>
      <c r="BH129" s="54">
        <f t="shared" si="79"/>
        <v>13</v>
      </c>
      <c r="BI129" s="56" t="str">
        <f t="shared" si="80"/>
        <v/>
      </c>
      <c r="BJ129" s="57">
        <f>'[2]M5 FINAL'!M122</f>
        <v>12.34</v>
      </c>
      <c r="BK129" s="59" t="str">
        <f t="shared" si="81"/>
        <v>V</v>
      </c>
      <c r="BL129" s="63">
        <f>'[2]M6 final'!D125</f>
        <v>13</v>
      </c>
      <c r="BM129" s="63" t="str">
        <f>IF('[2]M6 final'!E125="","",'[2]M6 final'!E125)</f>
        <v/>
      </c>
      <c r="BN129" s="56">
        <f t="shared" si="82"/>
        <v>13</v>
      </c>
      <c r="BO129" s="56" t="str">
        <f t="shared" si="83"/>
        <v/>
      </c>
      <c r="BP129" s="54">
        <f>'[2]M6 final'!G125</f>
        <v>11.5</v>
      </c>
      <c r="BQ129" s="54" t="str">
        <f>IF('[2]M6 final'!H125="","",'[2]M6 final'!H125)</f>
        <v/>
      </c>
      <c r="BR129" s="56">
        <f t="shared" si="84"/>
        <v>11.5</v>
      </c>
      <c r="BS129" s="56" t="str">
        <f t="shared" si="85"/>
        <v/>
      </c>
      <c r="BT129" s="57">
        <f>'[2]M6 final'!J125</f>
        <v>12</v>
      </c>
      <c r="BU129" s="57" t="str">
        <f>IF('[2]M6 final'!K125="","",'[2]M6 final'!K125)</f>
        <v/>
      </c>
      <c r="BV129" s="56">
        <f t="shared" si="86"/>
        <v>12</v>
      </c>
      <c r="BW129" s="56" t="str">
        <f t="shared" si="87"/>
        <v/>
      </c>
      <c r="BX129" s="56">
        <f>'[2]M6 final'!M125</f>
        <v>12.1</v>
      </c>
      <c r="BY129" s="59" t="str">
        <f t="shared" si="88"/>
        <v>V</v>
      </c>
      <c r="BZ129" s="57">
        <f>'[2]M7 final'!D126</f>
        <v>15.5</v>
      </c>
      <c r="CA129" s="57" t="str">
        <f>IF('[2]M7 final'!E126="","",'[2]M7 final'!E126)</f>
        <v/>
      </c>
      <c r="CB129" s="56">
        <f t="shared" si="89"/>
        <v>15.5</v>
      </c>
      <c r="CC129" s="56" t="str">
        <f t="shared" si="90"/>
        <v/>
      </c>
      <c r="CD129" s="57">
        <f>'[2]M7 final'!G126</f>
        <v>17.75</v>
      </c>
      <c r="CE129" s="57" t="str">
        <f>IF('[2]M7 final'!H126="","",'[2]M7 final'!H126)</f>
        <v/>
      </c>
      <c r="CF129" s="56">
        <f t="shared" si="91"/>
        <v>17.75</v>
      </c>
      <c r="CG129" s="56" t="str">
        <f t="shared" si="92"/>
        <v/>
      </c>
      <c r="CH129" s="56">
        <f>'[2]M7 final'!J126</f>
        <v>16.490000000000002</v>
      </c>
      <c r="CI129" s="61" t="str">
        <f t="shared" si="93"/>
        <v>V</v>
      </c>
      <c r="CJ129" s="56">
        <f>'[2]M8 Final'!D125</f>
        <v>14</v>
      </c>
      <c r="CK129" s="56" t="str">
        <f>IF('[2]M8 Final'!E125="","",'[2]M8 Final'!E125)</f>
        <v/>
      </c>
      <c r="CL129" s="56">
        <f t="shared" si="94"/>
        <v>14</v>
      </c>
      <c r="CM129" s="56" t="str">
        <f t="shared" si="95"/>
        <v/>
      </c>
      <c r="CN129" s="57">
        <f>'[2]M8 Final'!G125</f>
        <v>12.875</v>
      </c>
      <c r="CO129" s="56" t="str">
        <f>IF('[2]M8 Final'!H125="","",'[2]M8 Final'!H125)</f>
        <v/>
      </c>
      <c r="CP129" s="56">
        <f t="shared" si="96"/>
        <v>12.875</v>
      </c>
      <c r="CQ129" s="56" t="str">
        <f t="shared" si="97"/>
        <v/>
      </c>
      <c r="CR129" s="56">
        <f>'[2]M8 Final'!J125</f>
        <v>13.4375</v>
      </c>
      <c r="CS129" s="61" t="str">
        <f t="shared" si="98"/>
        <v>V</v>
      </c>
      <c r="CT129" s="64">
        <f t="shared" si="99"/>
        <v>13.501249999999999</v>
      </c>
      <c r="CU129" s="65" t="str">
        <f t="shared" si="100"/>
        <v>Admis(e)</v>
      </c>
      <c r="CV129" s="53" t="str">
        <f t="shared" si="101"/>
        <v xml:space="preserve">ZOUIRGOU </v>
      </c>
      <c r="CW129" s="66"/>
    </row>
    <row r="130" spans="2:101">
      <c r="B130" s="82"/>
      <c r="D130" s="83" t="s">
        <v>278</v>
      </c>
      <c r="E130" s="84"/>
      <c r="R130" s="85"/>
      <c r="S130" s="86"/>
      <c r="T130" s="86"/>
      <c r="U130" s="86"/>
      <c r="V130" s="86"/>
      <c r="W130" s="86"/>
      <c r="X130" s="86"/>
      <c r="Y130" s="86"/>
      <c r="Z130" s="86"/>
      <c r="AA130" s="86"/>
      <c r="AB130" s="85"/>
      <c r="AC130" s="86"/>
      <c r="AD130" s="86"/>
      <c r="AE130" s="86"/>
      <c r="AF130" s="87"/>
      <c r="AG130" s="86"/>
      <c r="AH130" s="86"/>
      <c r="AI130" s="86"/>
      <c r="AJ130" s="86"/>
      <c r="AK130" s="86"/>
      <c r="AL130" s="85"/>
      <c r="AM130" s="86"/>
      <c r="AN130" s="86"/>
      <c r="AO130" s="86"/>
      <c r="AP130" s="86"/>
      <c r="AQ130" s="86"/>
      <c r="AR130" s="86"/>
      <c r="AS130" s="86"/>
      <c r="AT130" s="86"/>
      <c r="AU130" s="86"/>
      <c r="AV130" s="85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5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5"/>
      <c r="BY130" s="86"/>
      <c r="BZ130" s="86"/>
      <c r="CA130" s="86"/>
      <c r="CB130" s="86"/>
      <c r="CC130" s="86"/>
      <c r="CD130" s="86"/>
      <c r="CE130" s="86"/>
      <c r="CF130" s="86"/>
      <c r="CG130" s="86"/>
      <c r="CH130" s="85"/>
      <c r="CI130" s="86"/>
      <c r="CJ130" s="86"/>
      <c r="CK130" s="86"/>
      <c r="CL130" s="86"/>
      <c r="CM130" s="86"/>
      <c r="CN130" s="86"/>
      <c r="CO130" s="86"/>
      <c r="CP130" s="86"/>
      <c r="CQ130" s="86"/>
      <c r="CR130" s="85"/>
      <c r="CS130" s="86"/>
      <c r="CT130" s="85"/>
    </row>
  </sheetData>
  <sheetProtection password="9057" sheet="1" objects="1" scenarios="1"/>
  <mergeCells count="47">
    <mergeCell ref="CN12:CP12"/>
    <mergeCell ref="BL12:BO12"/>
    <mergeCell ref="BP12:BS12"/>
    <mergeCell ref="BT12:BW12"/>
    <mergeCell ref="BZ12:CC12"/>
    <mergeCell ref="CD12:CF12"/>
    <mergeCell ref="CJ12:CM12"/>
    <mergeCell ref="BF12:BI12"/>
    <mergeCell ref="D12:E12"/>
    <mergeCell ref="F12:I12"/>
    <mergeCell ref="J12:M12"/>
    <mergeCell ref="N12:Q12"/>
    <mergeCell ref="T12:V12"/>
    <mergeCell ref="X12:AA12"/>
    <mergeCell ref="AD12:AF12"/>
    <mergeCell ref="AH12:AK12"/>
    <mergeCell ref="AR12:AU12"/>
    <mergeCell ref="AX12:BA12"/>
    <mergeCell ref="BB12:BE12"/>
    <mergeCell ref="CN11:CP11"/>
    <mergeCell ref="AN11:AQ11"/>
    <mergeCell ref="AR11:AU11"/>
    <mergeCell ref="AX11:BA11"/>
    <mergeCell ref="BB11:BE11"/>
    <mergeCell ref="BF11:BI11"/>
    <mergeCell ref="BL11:BO11"/>
    <mergeCell ref="BP11:BS11"/>
    <mergeCell ref="BT11:BW11"/>
    <mergeCell ref="BZ11:CC11"/>
    <mergeCell ref="CD11:CF11"/>
    <mergeCell ref="CJ11:CM11"/>
    <mergeCell ref="BZ10:CI10"/>
    <mergeCell ref="CJ10:CS10"/>
    <mergeCell ref="D11:E11"/>
    <mergeCell ref="F11:I11"/>
    <mergeCell ref="J11:M11"/>
    <mergeCell ref="N11:Q11"/>
    <mergeCell ref="T11:W11"/>
    <mergeCell ref="X11:AA11"/>
    <mergeCell ref="AD11:AG11"/>
    <mergeCell ref="AH11:AK11"/>
    <mergeCell ref="D10:E10"/>
    <mergeCell ref="F10:S10"/>
    <mergeCell ref="T10:AC10"/>
    <mergeCell ref="AD10:AM10"/>
    <mergeCell ref="AX10:BK10"/>
    <mergeCell ref="BL10:BY10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177"/>
  <sheetViews>
    <sheetView topLeftCell="B115" workbookViewId="0">
      <selection activeCell="O137" sqref="O137"/>
    </sheetView>
  </sheetViews>
  <sheetFormatPr baseColWidth="10" defaultRowHeight="14.4"/>
  <cols>
    <col min="1" max="1" width="1.109375" style="167" hidden="1" customWidth="1"/>
    <col min="2" max="2" width="6.33203125" style="167" customWidth="1"/>
    <col min="3" max="3" width="18.6640625" style="167" customWidth="1"/>
    <col min="4" max="4" width="16.6640625" style="167" customWidth="1"/>
    <col min="5" max="5" width="7.5546875" style="167" customWidth="1"/>
    <col min="6" max="6" width="4.6640625" style="167" customWidth="1"/>
    <col min="7" max="7" width="6.33203125" style="167" customWidth="1"/>
    <col min="8" max="8" width="7.6640625" style="167" customWidth="1"/>
    <col min="9" max="9" width="5.88671875" style="167" customWidth="1"/>
    <col min="10" max="11" width="8.109375" style="167" customWidth="1"/>
    <col min="12" max="12" width="7.109375" style="167" customWidth="1"/>
    <col min="13" max="256" width="11.44140625" style="167"/>
    <col min="257" max="257" width="0" style="167" hidden="1" customWidth="1"/>
    <col min="258" max="258" width="6.33203125" style="167" customWidth="1"/>
    <col min="259" max="259" width="18.6640625" style="167" customWidth="1"/>
    <col min="260" max="260" width="16.6640625" style="167" customWidth="1"/>
    <col min="261" max="261" width="7.5546875" style="167" customWidth="1"/>
    <col min="262" max="262" width="4.6640625" style="167" customWidth="1"/>
    <col min="263" max="263" width="6.33203125" style="167" customWidth="1"/>
    <col min="264" max="264" width="7.6640625" style="167" customWidth="1"/>
    <col min="265" max="265" width="5.88671875" style="167" customWidth="1"/>
    <col min="266" max="267" width="8.109375" style="167" customWidth="1"/>
    <col min="268" max="268" width="7.109375" style="167" customWidth="1"/>
    <col min="269" max="512" width="11.44140625" style="167"/>
    <col min="513" max="513" width="0" style="167" hidden="1" customWidth="1"/>
    <col min="514" max="514" width="6.33203125" style="167" customWidth="1"/>
    <col min="515" max="515" width="18.6640625" style="167" customWidth="1"/>
    <col min="516" max="516" width="16.6640625" style="167" customWidth="1"/>
    <col min="517" max="517" width="7.5546875" style="167" customWidth="1"/>
    <col min="518" max="518" width="4.6640625" style="167" customWidth="1"/>
    <col min="519" max="519" width="6.33203125" style="167" customWidth="1"/>
    <col min="520" max="520" width="7.6640625" style="167" customWidth="1"/>
    <col min="521" max="521" width="5.88671875" style="167" customWidth="1"/>
    <col min="522" max="523" width="8.109375" style="167" customWidth="1"/>
    <col min="524" max="524" width="7.109375" style="167" customWidth="1"/>
    <col min="525" max="768" width="11.44140625" style="167"/>
    <col min="769" max="769" width="0" style="167" hidden="1" customWidth="1"/>
    <col min="770" max="770" width="6.33203125" style="167" customWidth="1"/>
    <col min="771" max="771" width="18.6640625" style="167" customWidth="1"/>
    <col min="772" max="772" width="16.6640625" style="167" customWidth="1"/>
    <col min="773" max="773" width="7.5546875" style="167" customWidth="1"/>
    <col min="774" max="774" width="4.6640625" style="167" customWidth="1"/>
    <col min="775" max="775" width="6.33203125" style="167" customWidth="1"/>
    <col min="776" max="776" width="7.6640625" style="167" customWidth="1"/>
    <col min="777" max="777" width="5.88671875" style="167" customWidth="1"/>
    <col min="778" max="779" width="8.109375" style="167" customWidth="1"/>
    <col min="780" max="780" width="7.109375" style="167" customWidth="1"/>
    <col min="781" max="1024" width="11.44140625" style="167"/>
    <col min="1025" max="1025" width="0" style="167" hidden="1" customWidth="1"/>
    <col min="1026" max="1026" width="6.33203125" style="167" customWidth="1"/>
    <col min="1027" max="1027" width="18.6640625" style="167" customWidth="1"/>
    <col min="1028" max="1028" width="16.6640625" style="167" customWidth="1"/>
    <col min="1029" max="1029" width="7.5546875" style="167" customWidth="1"/>
    <col min="1030" max="1030" width="4.6640625" style="167" customWidth="1"/>
    <col min="1031" max="1031" width="6.33203125" style="167" customWidth="1"/>
    <col min="1032" max="1032" width="7.6640625" style="167" customWidth="1"/>
    <col min="1033" max="1033" width="5.88671875" style="167" customWidth="1"/>
    <col min="1034" max="1035" width="8.109375" style="167" customWidth="1"/>
    <col min="1036" max="1036" width="7.109375" style="167" customWidth="1"/>
    <col min="1037" max="1280" width="11.44140625" style="167"/>
    <col min="1281" max="1281" width="0" style="167" hidden="1" customWidth="1"/>
    <col min="1282" max="1282" width="6.33203125" style="167" customWidth="1"/>
    <col min="1283" max="1283" width="18.6640625" style="167" customWidth="1"/>
    <col min="1284" max="1284" width="16.6640625" style="167" customWidth="1"/>
    <col min="1285" max="1285" width="7.5546875" style="167" customWidth="1"/>
    <col min="1286" max="1286" width="4.6640625" style="167" customWidth="1"/>
    <col min="1287" max="1287" width="6.33203125" style="167" customWidth="1"/>
    <col min="1288" max="1288" width="7.6640625" style="167" customWidth="1"/>
    <col min="1289" max="1289" width="5.88671875" style="167" customWidth="1"/>
    <col min="1290" max="1291" width="8.109375" style="167" customWidth="1"/>
    <col min="1292" max="1292" width="7.109375" style="167" customWidth="1"/>
    <col min="1293" max="1536" width="11.44140625" style="167"/>
    <col min="1537" max="1537" width="0" style="167" hidden="1" customWidth="1"/>
    <col min="1538" max="1538" width="6.33203125" style="167" customWidth="1"/>
    <col min="1539" max="1539" width="18.6640625" style="167" customWidth="1"/>
    <col min="1540" max="1540" width="16.6640625" style="167" customWidth="1"/>
    <col min="1541" max="1541" width="7.5546875" style="167" customWidth="1"/>
    <col min="1542" max="1542" width="4.6640625" style="167" customWidth="1"/>
    <col min="1543" max="1543" width="6.33203125" style="167" customWidth="1"/>
    <col min="1544" max="1544" width="7.6640625" style="167" customWidth="1"/>
    <col min="1545" max="1545" width="5.88671875" style="167" customWidth="1"/>
    <col min="1546" max="1547" width="8.109375" style="167" customWidth="1"/>
    <col min="1548" max="1548" width="7.109375" style="167" customWidth="1"/>
    <col min="1549" max="1792" width="11.44140625" style="167"/>
    <col min="1793" max="1793" width="0" style="167" hidden="1" customWidth="1"/>
    <col min="1794" max="1794" width="6.33203125" style="167" customWidth="1"/>
    <col min="1795" max="1795" width="18.6640625" style="167" customWidth="1"/>
    <col min="1796" max="1796" width="16.6640625" style="167" customWidth="1"/>
    <col min="1797" max="1797" width="7.5546875" style="167" customWidth="1"/>
    <col min="1798" max="1798" width="4.6640625" style="167" customWidth="1"/>
    <col min="1799" max="1799" width="6.33203125" style="167" customWidth="1"/>
    <col min="1800" max="1800" width="7.6640625" style="167" customWidth="1"/>
    <col min="1801" max="1801" width="5.88671875" style="167" customWidth="1"/>
    <col min="1802" max="1803" width="8.109375" style="167" customWidth="1"/>
    <col min="1804" max="1804" width="7.109375" style="167" customWidth="1"/>
    <col min="1805" max="2048" width="11.44140625" style="167"/>
    <col min="2049" max="2049" width="0" style="167" hidden="1" customWidth="1"/>
    <col min="2050" max="2050" width="6.33203125" style="167" customWidth="1"/>
    <col min="2051" max="2051" width="18.6640625" style="167" customWidth="1"/>
    <col min="2052" max="2052" width="16.6640625" style="167" customWidth="1"/>
    <col min="2053" max="2053" width="7.5546875" style="167" customWidth="1"/>
    <col min="2054" max="2054" width="4.6640625" style="167" customWidth="1"/>
    <col min="2055" max="2055" width="6.33203125" style="167" customWidth="1"/>
    <col min="2056" max="2056" width="7.6640625" style="167" customWidth="1"/>
    <col min="2057" max="2057" width="5.88671875" style="167" customWidth="1"/>
    <col min="2058" max="2059" width="8.109375" style="167" customWidth="1"/>
    <col min="2060" max="2060" width="7.109375" style="167" customWidth="1"/>
    <col min="2061" max="2304" width="11.44140625" style="167"/>
    <col min="2305" max="2305" width="0" style="167" hidden="1" customWidth="1"/>
    <col min="2306" max="2306" width="6.33203125" style="167" customWidth="1"/>
    <col min="2307" max="2307" width="18.6640625" style="167" customWidth="1"/>
    <col min="2308" max="2308" width="16.6640625" style="167" customWidth="1"/>
    <col min="2309" max="2309" width="7.5546875" style="167" customWidth="1"/>
    <col min="2310" max="2310" width="4.6640625" style="167" customWidth="1"/>
    <col min="2311" max="2311" width="6.33203125" style="167" customWidth="1"/>
    <col min="2312" max="2312" width="7.6640625" style="167" customWidth="1"/>
    <col min="2313" max="2313" width="5.88671875" style="167" customWidth="1"/>
    <col min="2314" max="2315" width="8.109375" style="167" customWidth="1"/>
    <col min="2316" max="2316" width="7.109375" style="167" customWidth="1"/>
    <col min="2317" max="2560" width="11.44140625" style="167"/>
    <col min="2561" max="2561" width="0" style="167" hidden="1" customWidth="1"/>
    <col min="2562" max="2562" width="6.33203125" style="167" customWidth="1"/>
    <col min="2563" max="2563" width="18.6640625" style="167" customWidth="1"/>
    <col min="2564" max="2564" width="16.6640625" style="167" customWidth="1"/>
    <col min="2565" max="2565" width="7.5546875" style="167" customWidth="1"/>
    <col min="2566" max="2566" width="4.6640625" style="167" customWidth="1"/>
    <col min="2567" max="2567" width="6.33203125" style="167" customWidth="1"/>
    <col min="2568" max="2568" width="7.6640625" style="167" customWidth="1"/>
    <col min="2569" max="2569" width="5.88671875" style="167" customWidth="1"/>
    <col min="2570" max="2571" width="8.109375" style="167" customWidth="1"/>
    <col min="2572" max="2572" width="7.109375" style="167" customWidth="1"/>
    <col min="2573" max="2816" width="11.44140625" style="167"/>
    <col min="2817" max="2817" width="0" style="167" hidden="1" customWidth="1"/>
    <col min="2818" max="2818" width="6.33203125" style="167" customWidth="1"/>
    <col min="2819" max="2819" width="18.6640625" style="167" customWidth="1"/>
    <col min="2820" max="2820" width="16.6640625" style="167" customWidth="1"/>
    <col min="2821" max="2821" width="7.5546875" style="167" customWidth="1"/>
    <col min="2822" max="2822" width="4.6640625" style="167" customWidth="1"/>
    <col min="2823" max="2823" width="6.33203125" style="167" customWidth="1"/>
    <col min="2824" max="2824" width="7.6640625" style="167" customWidth="1"/>
    <col min="2825" max="2825" width="5.88671875" style="167" customWidth="1"/>
    <col min="2826" max="2827" width="8.109375" style="167" customWidth="1"/>
    <col min="2828" max="2828" width="7.109375" style="167" customWidth="1"/>
    <col min="2829" max="3072" width="11.44140625" style="167"/>
    <col min="3073" max="3073" width="0" style="167" hidden="1" customWidth="1"/>
    <col min="3074" max="3074" width="6.33203125" style="167" customWidth="1"/>
    <col min="3075" max="3075" width="18.6640625" style="167" customWidth="1"/>
    <col min="3076" max="3076" width="16.6640625" style="167" customWidth="1"/>
    <col min="3077" max="3077" width="7.5546875" style="167" customWidth="1"/>
    <col min="3078" max="3078" width="4.6640625" style="167" customWidth="1"/>
    <col min="3079" max="3079" width="6.33203125" style="167" customWidth="1"/>
    <col min="3080" max="3080" width="7.6640625" style="167" customWidth="1"/>
    <col min="3081" max="3081" width="5.88671875" style="167" customWidth="1"/>
    <col min="3082" max="3083" width="8.109375" style="167" customWidth="1"/>
    <col min="3084" max="3084" width="7.109375" style="167" customWidth="1"/>
    <col min="3085" max="3328" width="11.44140625" style="167"/>
    <col min="3329" max="3329" width="0" style="167" hidden="1" customWidth="1"/>
    <col min="3330" max="3330" width="6.33203125" style="167" customWidth="1"/>
    <col min="3331" max="3331" width="18.6640625" style="167" customWidth="1"/>
    <col min="3332" max="3332" width="16.6640625" style="167" customWidth="1"/>
    <col min="3333" max="3333" width="7.5546875" style="167" customWidth="1"/>
    <col min="3334" max="3334" width="4.6640625" style="167" customWidth="1"/>
    <col min="3335" max="3335" width="6.33203125" style="167" customWidth="1"/>
    <col min="3336" max="3336" width="7.6640625" style="167" customWidth="1"/>
    <col min="3337" max="3337" width="5.88671875" style="167" customWidth="1"/>
    <col min="3338" max="3339" width="8.109375" style="167" customWidth="1"/>
    <col min="3340" max="3340" width="7.109375" style="167" customWidth="1"/>
    <col min="3341" max="3584" width="11.44140625" style="167"/>
    <col min="3585" max="3585" width="0" style="167" hidden="1" customWidth="1"/>
    <col min="3586" max="3586" width="6.33203125" style="167" customWidth="1"/>
    <col min="3587" max="3587" width="18.6640625" style="167" customWidth="1"/>
    <col min="3588" max="3588" width="16.6640625" style="167" customWidth="1"/>
    <col min="3589" max="3589" width="7.5546875" style="167" customWidth="1"/>
    <col min="3590" max="3590" width="4.6640625" style="167" customWidth="1"/>
    <col min="3591" max="3591" width="6.33203125" style="167" customWidth="1"/>
    <col min="3592" max="3592" width="7.6640625" style="167" customWidth="1"/>
    <col min="3593" max="3593" width="5.88671875" style="167" customWidth="1"/>
    <col min="3594" max="3595" width="8.109375" style="167" customWidth="1"/>
    <col min="3596" max="3596" width="7.109375" style="167" customWidth="1"/>
    <col min="3597" max="3840" width="11.44140625" style="167"/>
    <col min="3841" max="3841" width="0" style="167" hidden="1" customWidth="1"/>
    <col min="3842" max="3842" width="6.33203125" style="167" customWidth="1"/>
    <col min="3843" max="3843" width="18.6640625" style="167" customWidth="1"/>
    <col min="3844" max="3844" width="16.6640625" style="167" customWidth="1"/>
    <col min="3845" max="3845" width="7.5546875" style="167" customWidth="1"/>
    <col min="3846" max="3846" width="4.6640625" style="167" customWidth="1"/>
    <col min="3847" max="3847" width="6.33203125" style="167" customWidth="1"/>
    <col min="3848" max="3848" width="7.6640625" style="167" customWidth="1"/>
    <col min="3849" max="3849" width="5.88671875" style="167" customWidth="1"/>
    <col min="3850" max="3851" width="8.109375" style="167" customWidth="1"/>
    <col min="3852" max="3852" width="7.109375" style="167" customWidth="1"/>
    <col min="3853" max="4096" width="11.44140625" style="167"/>
    <col min="4097" max="4097" width="0" style="167" hidden="1" customWidth="1"/>
    <col min="4098" max="4098" width="6.33203125" style="167" customWidth="1"/>
    <col min="4099" max="4099" width="18.6640625" style="167" customWidth="1"/>
    <col min="4100" max="4100" width="16.6640625" style="167" customWidth="1"/>
    <col min="4101" max="4101" width="7.5546875" style="167" customWidth="1"/>
    <col min="4102" max="4102" width="4.6640625" style="167" customWidth="1"/>
    <col min="4103" max="4103" width="6.33203125" style="167" customWidth="1"/>
    <col min="4104" max="4104" width="7.6640625" style="167" customWidth="1"/>
    <col min="4105" max="4105" width="5.88671875" style="167" customWidth="1"/>
    <col min="4106" max="4107" width="8.109375" style="167" customWidth="1"/>
    <col min="4108" max="4108" width="7.109375" style="167" customWidth="1"/>
    <col min="4109" max="4352" width="11.44140625" style="167"/>
    <col min="4353" max="4353" width="0" style="167" hidden="1" customWidth="1"/>
    <col min="4354" max="4354" width="6.33203125" style="167" customWidth="1"/>
    <col min="4355" max="4355" width="18.6640625" style="167" customWidth="1"/>
    <col min="4356" max="4356" width="16.6640625" style="167" customWidth="1"/>
    <col min="4357" max="4357" width="7.5546875" style="167" customWidth="1"/>
    <col min="4358" max="4358" width="4.6640625" style="167" customWidth="1"/>
    <col min="4359" max="4359" width="6.33203125" style="167" customWidth="1"/>
    <col min="4360" max="4360" width="7.6640625" style="167" customWidth="1"/>
    <col min="4361" max="4361" width="5.88671875" style="167" customWidth="1"/>
    <col min="4362" max="4363" width="8.109375" style="167" customWidth="1"/>
    <col min="4364" max="4364" width="7.109375" style="167" customWidth="1"/>
    <col min="4365" max="4608" width="11.44140625" style="167"/>
    <col min="4609" max="4609" width="0" style="167" hidden="1" customWidth="1"/>
    <col min="4610" max="4610" width="6.33203125" style="167" customWidth="1"/>
    <col min="4611" max="4611" width="18.6640625" style="167" customWidth="1"/>
    <col min="4612" max="4612" width="16.6640625" style="167" customWidth="1"/>
    <col min="4613" max="4613" width="7.5546875" style="167" customWidth="1"/>
    <col min="4614" max="4614" width="4.6640625" style="167" customWidth="1"/>
    <col min="4615" max="4615" width="6.33203125" style="167" customWidth="1"/>
    <col min="4616" max="4616" width="7.6640625" style="167" customWidth="1"/>
    <col min="4617" max="4617" width="5.88671875" style="167" customWidth="1"/>
    <col min="4618" max="4619" width="8.109375" style="167" customWidth="1"/>
    <col min="4620" max="4620" width="7.109375" style="167" customWidth="1"/>
    <col min="4621" max="4864" width="11.44140625" style="167"/>
    <col min="4865" max="4865" width="0" style="167" hidden="1" customWidth="1"/>
    <col min="4866" max="4866" width="6.33203125" style="167" customWidth="1"/>
    <col min="4867" max="4867" width="18.6640625" style="167" customWidth="1"/>
    <col min="4868" max="4868" width="16.6640625" style="167" customWidth="1"/>
    <col min="4869" max="4869" width="7.5546875" style="167" customWidth="1"/>
    <col min="4870" max="4870" width="4.6640625" style="167" customWidth="1"/>
    <col min="4871" max="4871" width="6.33203125" style="167" customWidth="1"/>
    <col min="4872" max="4872" width="7.6640625" style="167" customWidth="1"/>
    <col min="4873" max="4873" width="5.88671875" style="167" customWidth="1"/>
    <col min="4874" max="4875" width="8.109375" style="167" customWidth="1"/>
    <col min="4876" max="4876" width="7.109375" style="167" customWidth="1"/>
    <col min="4877" max="5120" width="11.44140625" style="167"/>
    <col min="5121" max="5121" width="0" style="167" hidden="1" customWidth="1"/>
    <col min="5122" max="5122" width="6.33203125" style="167" customWidth="1"/>
    <col min="5123" max="5123" width="18.6640625" style="167" customWidth="1"/>
    <col min="5124" max="5124" width="16.6640625" style="167" customWidth="1"/>
    <col min="5125" max="5125" width="7.5546875" style="167" customWidth="1"/>
    <col min="5126" max="5126" width="4.6640625" style="167" customWidth="1"/>
    <col min="5127" max="5127" width="6.33203125" style="167" customWidth="1"/>
    <col min="5128" max="5128" width="7.6640625" style="167" customWidth="1"/>
    <col min="5129" max="5129" width="5.88671875" style="167" customWidth="1"/>
    <col min="5130" max="5131" width="8.109375" style="167" customWidth="1"/>
    <col min="5132" max="5132" width="7.109375" style="167" customWidth="1"/>
    <col min="5133" max="5376" width="11.44140625" style="167"/>
    <col min="5377" max="5377" width="0" style="167" hidden="1" customWidth="1"/>
    <col min="5378" max="5378" width="6.33203125" style="167" customWidth="1"/>
    <col min="5379" max="5379" width="18.6640625" style="167" customWidth="1"/>
    <col min="5380" max="5380" width="16.6640625" style="167" customWidth="1"/>
    <col min="5381" max="5381" width="7.5546875" style="167" customWidth="1"/>
    <col min="5382" max="5382" width="4.6640625" style="167" customWidth="1"/>
    <col min="5383" max="5383" width="6.33203125" style="167" customWidth="1"/>
    <col min="5384" max="5384" width="7.6640625" style="167" customWidth="1"/>
    <col min="5385" max="5385" width="5.88671875" style="167" customWidth="1"/>
    <col min="5386" max="5387" width="8.109375" style="167" customWidth="1"/>
    <col min="5388" max="5388" width="7.109375" style="167" customWidth="1"/>
    <col min="5389" max="5632" width="11.44140625" style="167"/>
    <col min="5633" max="5633" width="0" style="167" hidden="1" customWidth="1"/>
    <col min="5634" max="5634" width="6.33203125" style="167" customWidth="1"/>
    <col min="5635" max="5635" width="18.6640625" style="167" customWidth="1"/>
    <col min="5636" max="5636" width="16.6640625" style="167" customWidth="1"/>
    <col min="5637" max="5637" width="7.5546875" style="167" customWidth="1"/>
    <col min="5638" max="5638" width="4.6640625" style="167" customWidth="1"/>
    <col min="5639" max="5639" width="6.33203125" style="167" customWidth="1"/>
    <col min="5640" max="5640" width="7.6640625" style="167" customWidth="1"/>
    <col min="5641" max="5641" width="5.88671875" style="167" customWidth="1"/>
    <col min="5642" max="5643" width="8.109375" style="167" customWidth="1"/>
    <col min="5644" max="5644" width="7.109375" style="167" customWidth="1"/>
    <col min="5645" max="5888" width="11.44140625" style="167"/>
    <col min="5889" max="5889" width="0" style="167" hidden="1" customWidth="1"/>
    <col min="5890" max="5890" width="6.33203125" style="167" customWidth="1"/>
    <col min="5891" max="5891" width="18.6640625" style="167" customWidth="1"/>
    <col min="5892" max="5892" width="16.6640625" style="167" customWidth="1"/>
    <col min="5893" max="5893" width="7.5546875" style="167" customWidth="1"/>
    <col min="5894" max="5894" width="4.6640625" style="167" customWidth="1"/>
    <col min="5895" max="5895" width="6.33203125" style="167" customWidth="1"/>
    <col min="5896" max="5896" width="7.6640625" style="167" customWidth="1"/>
    <col min="5897" max="5897" width="5.88671875" style="167" customWidth="1"/>
    <col min="5898" max="5899" width="8.109375" style="167" customWidth="1"/>
    <col min="5900" max="5900" width="7.109375" style="167" customWidth="1"/>
    <col min="5901" max="6144" width="11.44140625" style="167"/>
    <col min="6145" max="6145" width="0" style="167" hidden="1" customWidth="1"/>
    <col min="6146" max="6146" width="6.33203125" style="167" customWidth="1"/>
    <col min="6147" max="6147" width="18.6640625" style="167" customWidth="1"/>
    <col min="6148" max="6148" width="16.6640625" style="167" customWidth="1"/>
    <col min="6149" max="6149" width="7.5546875" style="167" customWidth="1"/>
    <col min="6150" max="6150" width="4.6640625" style="167" customWidth="1"/>
    <col min="6151" max="6151" width="6.33203125" style="167" customWidth="1"/>
    <col min="6152" max="6152" width="7.6640625" style="167" customWidth="1"/>
    <col min="6153" max="6153" width="5.88671875" style="167" customWidth="1"/>
    <col min="6154" max="6155" width="8.109375" style="167" customWidth="1"/>
    <col min="6156" max="6156" width="7.109375" style="167" customWidth="1"/>
    <col min="6157" max="6400" width="11.44140625" style="167"/>
    <col min="6401" max="6401" width="0" style="167" hidden="1" customWidth="1"/>
    <col min="6402" max="6402" width="6.33203125" style="167" customWidth="1"/>
    <col min="6403" max="6403" width="18.6640625" style="167" customWidth="1"/>
    <col min="6404" max="6404" width="16.6640625" style="167" customWidth="1"/>
    <col min="6405" max="6405" width="7.5546875" style="167" customWidth="1"/>
    <col min="6406" max="6406" width="4.6640625" style="167" customWidth="1"/>
    <col min="6407" max="6407" width="6.33203125" style="167" customWidth="1"/>
    <col min="6408" max="6408" width="7.6640625" style="167" customWidth="1"/>
    <col min="6409" max="6409" width="5.88671875" style="167" customWidth="1"/>
    <col min="6410" max="6411" width="8.109375" style="167" customWidth="1"/>
    <col min="6412" max="6412" width="7.109375" style="167" customWidth="1"/>
    <col min="6413" max="6656" width="11.44140625" style="167"/>
    <col min="6657" max="6657" width="0" style="167" hidden="1" customWidth="1"/>
    <col min="6658" max="6658" width="6.33203125" style="167" customWidth="1"/>
    <col min="6659" max="6659" width="18.6640625" style="167" customWidth="1"/>
    <col min="6660" max="6660" width="16.6640625" style="167" customWidth="1"/>
    <col min="6661" max="6661" width="7.5546875" style="167" customWidth="1"/>
    <col min="6662" max="6662" width="4.6640625" style="167" customWidth="1"/>
    <col min="6663" max="6663" width="6.33203125" style="167" customWidth="1"/>
    <col min="6664" max="6664" width="7.6640625" style="167" customWidth="1"/>
    <col min="6665" max="6665" width="5.88671875" style="167" customWidth="1"/>
    <col min="6666" max="6667" width="8.109375" style="167" customWidth="1"/>
    <col min="6668" max="6668" width="7.109375" style="167" customWidth="1"/>
    <col min="6669" max="6912" width="11.44140625" style="167"/>
    <col min="6913" max="6913" width="0" style="167" hidden="1" customWidth="1"/>
    <col min="6914" max="6914" width="6.33203125" style="167" customWidth="1"/>
    <col min="6915" max="6915" width="18.6640625" style="167" customWidth="1"/>
    <col min="6916" max="6916" width="16.6640625" style="167" customWidth="1"/>
    <col min="6917" max="6917" width="7.5546875" style="167" customWidth="1"/>
    <col min="6918" max="6918" width="4.6640625" style="167" customWidth="1"/>
    <col min="6919" max="6919" width="6.33203125" style="167" customWidth="1"/>
    <col min="6920" max="6920" width="7.6640625" style="167" customWidth="1"/>
    <col min="6921" max="6921" width="5.88671875" style="167" customWidth="1"/>
    <col min="6922" max="6923" width="8.109375" style="167" customWidth="1"/>
    <col min="6924" max="6924" width="7.109375" style="167" customWidth="1"/>
    <col min="6925" max="7168" width="11.44140625" style="167"/>
    <col min="7169" max="7169" width="0" style="167" hidden="1" customWidth="1"/>
    <col min="7170" max="7170" width="6.33203125" style="167" customWidth="1"/>
    <col min="7171" max="7171" width="18.6640625" style="167" customWidth="1"/>
    <col min="7172" max="7172" width="16.6640625" style="167" customWidth="1"/>
    <col min="7173" max="7173" width="7.5546875" style="167" customWidth="1"/>
    <col min="7174" max="7174" width="4.6640625" style="167" customWidth="1"/>
    <col min="7175" max="7175" width="6.33203125" style="167" customWidth="1"/>
    <col min="7176" max="7176" width="7.6640625" style="167" customWidth="1"/>
    <col min="7177" max="7177" width="5.88671875" style="167" customWidth="1"/>
    <col min="7178" max="7179" width="8.109375" style="167" customWidth="1"/>
    <col min="7180" max="7180" width="7.109375" style="167" customWidth="1"/>
    <col min="7181" max="7424" width="11.44140625" style="167"/>
    <col min="7425" max="7425" width="0" style="167" hidden="1" customWidth="1"/>
    <col min="7426" max="7426" width="6.33203125" style="167" customWidth="1"/>
    <col min="7427" max="7427" width="18.6640625" style="167" customWidth="1"/>
    <col min="7428" max="7428" width="16.6640625" style="167" customWidth="1"/>
    <col min="7429" max="7429" width="7.5546875" style="167" customWidth="1"/>
    <col min="7430" max="7430" width="4.6640625" style="167" customWidth="1"/>
    <col min="7431" max="7431" width="6.33203125" style="167" customWidth="1"/>
    <col min="7432" max="7432" width="7.6640625" style="167" customWidth="1"/>
    <col min="7433" max="7433" width="5.88671875" style="167" customWidth="1"/>
    <col min="7434" max="7435" width="8.109375" style="167" customWidth="1"/>
    <col min="7436" max="7436" width="7.109375" style="167" customWidth="1"/>
    <col min="7437" max="7680" width="11.44140625" style="167"/>
    <col min="7681" max="7681" width="0" style="167" hidden="1" customWidth="1"/>
    <col min="7682" max="7682" width="6.33203125" style="167" customWidth="1"/>
    <col min="7683" max="7683" width="18.6640625" style="167" customWidth="1"/>
    <col min="7684" max="7684" width="16.6640625" style="167" customWidth="1"/>
    <col min="7685" max="7685" width="7.5546875" style="167" customWidth="1"/>
    <col min="7686" max="7686" width="4.6640625" style="167" customWidth="1"/>
    <col min="7687" max="7687" width="6.33203125" style="167" customWidth="1"/>
    <col min="7688" max="7688" width="7.6640625" style="167" customWidth="1"/>
    <col min="7689" max="7689" width="5.88671875" style="167" customWidth="1"/>
    <col min="7690" max="7691" width="8.109375" style="167" customWidth="1"/>
    <col min="7692" max="7692" width="7.109375" style="167" customWidth="1"/>
    <col min="7693" max="7936" width="11.44140625" style="167"/>
    <col min="7937" max="7937" width="0" style="167" hidden="1" customWidth="1"/>
    <col min="7938" max="7938" width="6.33203125" style="167" customWidth="1"/>
    <col min="7939" max="7939" width="18.6640625" style="167" customWidth="1"/>
    <col min="7940" max="7940" width="16.6640625" style="167" customWidth="1"/>
    <col min="7941" max="7941" width="7.5546875" style="167" customWidth="1"/>
    <col min="7942" max="7942" width="4.6640625" style="167" customWidth="1"/>
    <col min="7943" max="7943" width="6.33203125" style="167" customWidth="1"/>
    <col min="7944" max="7944" width="7.6640625" style="167" customWidth="1"/>
    <col min="7945" max="7945" width="5.88671875" style="167" customWidth="1"/>
    <col min="7946" max="7947" width="8.109375" style="167" customWidth="1"/>
    <col min="7948" max="7948" width="7.109375" style="167" customWidth="1"/>
    <col min="7949" max="8192" width="11.44140625" style="167"/>
    <col min="8193" max="8193" width="0" style="167" hidden="1" customWidth="1"/>
    <col min="8194" max="8194" width="6.33203125" style="167" customWidth="1"/>
    <col min="8195" max="8195" width="18.6640625" style="167" customWidth="1"/>
    <col min="8196" max="8196" width="16.6640625" style="167" customWidth="1"/>
    <col min="8197" max="8197" width="7.5546875" style="167" customWidth="1"/>
    <col min="8198" max="8198" width="4.6640625" style="167" customWidth="1"/>
    <col min="8199" max="8199" width="6.33203125" style="167" customWidth="1"/>
    <col min="8200" max="8200" width="7.6640625" style="167" customWidth="1"/>
    <col min="8201" max="8201" width="5.88671875" style="167" customWidth="1"/>
    <col min="8202" max="8203" width="8.109375" style="167" customWidth="1"/>
    <col min="8204" max="8204" width="7.109375" style="167" customWidth="1"/>
    <col min="8205" max="8448" width="11.44140625" style="167"/>
    <col min="8449" max="8449" width="0" style="167" hidden="1" customWidth="1"/>
    <col min="8450" max="8450" width="6.33203125" style="167" customWidth="1"/>
    <col min="8451" max="8451" width="18.6640625" style="167" customWidth="1"/>
    <col min="8452" max="8452" width="16.6640625" style="167" customWidth="1"/>
    <col min="8453" max="8453" width="7.5546875" style="167" customWidth="1"/>
    <col min="8454" max="8454" width="4.6640625" style="167" customWidth="1"/>
    <col min="8455" max="8455" width="6.33203125" style="167" customWidth="1"/>
    <col min="8456" max="8456" width="7.6640625" style="167" customWidth="1"/>
    <col min="8457" max="8457" width="5.88671875" style="167" customWidth="1"/>
    <col min="8458" max="8459" width="8.109375" style="167" customWidth="1"/>
    <col min="8460" max="8460" width="7.109375" style="167" customWidth="1"/>
    <col min="8461" max="8704" width="11.44140625" style="167"/>
    <col min="8705" max="8705" width="0" style="167" hidden="1" customWidth="1"/>
    <col min="8706" max="8706" width="6.33203125" style="167" customWidth="1"/>
    <col min="8707" max="8707" width="18.6640625" style="167" customWidth="1"/>
    <col min="8708" max="8708" width="16.6640625" style="167" customWidth="1"/>
    <col min="8709" max="8709" width="7.5546875" style="167" customWidth="1"/>
    <col min="8710" max="8710" width="4.6640625" style="167" customWidth="1"/>
    <col min="8711" max="8711" width="6.33203125" style="167" customWidth="1"/>
    <col min="8712" max="8712" width="7.6640625" style="167" customWidth="1"/>
    <col min="8713" max="8713" width="5.88671875" style="167" customWidth="1"/>
    <col min="8714" max="8715" width="8.109375" style="167" customWidth="1"/>
    <col min="8716" max="8716" width="7.109375" style="167" customWidth="1"/>
    <col min="8717" max="8960" width="11.44140625" style="167"/>
    <col min="8961" max="8961" width="0" style="167" hidden="1" customWidth="1"/>
    <col min="8962" max="8962" width="6.33203125" style="167" customWidth="1"/>
    <col min="8963" max="8963" width="18.6640625" style="167" customWidth="1"/>
    <col min="8964" max="8964" width="16.6640625" style="167" customWidth="1"/>
    <col min="8965" max="8965" width="7.5546875" style="167" customWidth="1"/>
    <col min="8966" max="8966" width="4.6640625" style="167" customWidth="1"/>
    <col min="8967" max="8967" width="6.33203125" style="167" customWidth="1"/>
    <col min="8968" max="8968" width="7.6640625" style="167" customWidth="1"/>
    <col min="8969" max="8969" width="5.88671875" style="167" customWidth="1"/>
    <col min="8970" max="8971" width="8.109375" style="167" customWidth="1"/>
    <col min="8972" max="8972" width="7.109375" style="167" customWidth="1"/>
    <col min="8973" max="9216" width="11.44140625" style="167"/>
    <col min="9217" max="9217" width="0" style="167" hidden="1" customWidth="1"/>
    <col min="9218" max="9218" width="6.33203125" style="167" customWidth="1"/>
    <col min="9219" max="9219" width="18.6640625" style="167" customWidth="1"/>
    <col min="9220" max="9220" width="16.6640625" style="167" customWidth="1"/>
    <col min="9221" max="9221" width="7.5546875" style="167" customWidth="1"/>
    <col min="9222" max="9222" width="4.6640625" style="167" customWidth="1"/>
    <col min="9223" max="9223" width="6.33203125" style="167" customWidth="1"/>
    <col min="9224" max="9224" width="7.6640625" style="167" customWidth="1"/>
    <col min="9225" max="9225" width="5.88671875" style="167" customWidth="1"/>
    <col min="9226" max="9227" width="8.109375" style="167" customWidth="1"/>
    <col min="9228" max="9228" width="7.109375" style="167" customWidth="1"/>
    <col min="9229" max="9472" width="11.44140625" style="167"/>
    <col min="9473" max="9473" width="0" style="167" hidden="1" customWidth="1"/>
    <col min="9474" max="9474" width="6.33203125" style="167" customWidth="1"/>
    <col min="9475" max="9475" width="18.6640625" style="167" customWidth="1"/>
    <col min="9476" max="9476" width="16.6640625" style="167" customWidth="1"/>
    <col min="9477" max="9477" width="7.5546875" style="167" customWidth="1"/>
    <col min="9478" max="9478" width="4.6640625" style="167" customWidth="1"/>
    <col min="9479" max="9479" width="6.33203125" style="167" customWidth="1"/>
    <col min="9480" max="9480" width="7.6640625" style="167" customWidth="1"/>
    <col min="9481" max="9481" width="5.88671875" style="167" customWidth="1"/>
    <col min="9482" max="9483" width="8.109375" style="167" customWidth="1"/>
    <col min="9484" max="9484" width="7.109375" style="167" customWidth="1"/>
    <col min="9485" max="9728" width="11.44140625" style="167"/>
    <col min="9729" max="9729" width="0" style="167" hidden="1" customWidth="1"/>
    <col min="9730" max="9730" width="6.33203125" style="167" customWidth="1"/>
    <col min="9731" max="9731" width="18.6640625" style="167" customWidth="1"/>
    <col min="9732" max="9732" width="16.6640625" style="167" customWidth="1"/>
    <col min="9733" max="9733" width="7.5546875" style="167" customWidth="1"/>
    <col min="9734" max="9734" width="4.6640625" style="167" customWidth="1"/>
    <col min="9735" max="9735" width="6.33203125" style="167" customWidth="1"/>
    <col min="9736" max="9736" width="7.6640625" style="167" customWidth="1"/>
    <col min="9737" max="9737" width="5.88671875" style="167" customWidth="1"/>
    <col min="9738" max="9739" width="8.109375" style="167" customWidth="1"/>
    <col min="9740" max="9740" width="7.109375" style="167" customWidth="1"/>
    <col min="9741" max="9984" width="11.44140625" style="167"/>
    <col min="9985" max="9985" width="0" style="167" hidden="1" customWidth="1"/>
    <col min="9986" max="9986" width="6.33203125" style="167" customWidth="1"/>
    <col min="9987" max="9987" width="18.6640625" style="167" customWidth="1"/>
    <col min="9988" max="9988" width="16.6640625" style="167" customWidth="1"/>
    <col min="9989" max="9989" width="7.5546875" style="167" customWidth="1"/>
    <col min="9990" max="9990" width="4.6640625" style="167" customWidth="1"/>
    <col min="9991" max="9991" width="6.33203125" style="167" customWidth="1"/>
    <col min="9992" max="9992" width="7.6640625" style="167" customWidth="1"/>
    <col min="9993" max="9993" width="5.88671875" style="167" customWidth="1"/>
    <col min="9994" max="9995" width="8.109375" style="167" customWidth="1"/>
    <col min="9996" max="9996" width="7.109375" style="167" customWidth="1"/>
    <col min="9997" max="10240" width="11.44140625" style="167"/>
    <col min="10241" max="10241" width="0" style="167" hidden="1" customWidth="1"/>
    <col min="10242" max="10242" width="6.33203125" style="167" customWidth="1"/>
    <col min="10243" max="10243" width="18.6640625" style="167" customWidth="1"/>
    <col min="10244" max="10244" width="16.6640625" style="167" customWidth="1"/>
    <col min="10245" max="10245" width="7.5546875" style="167" customWidth="1"/>
    <col min="10246" max="10246" width="4.6640625" style="167" customWidth="1"/>
    <col min="10247" max="10247" width="6.33203125" style="167" customWidth="1"/>
    <col min="10248" max="10248" width="7.6640625" style="167" customWidth="1"/>
    <col min="10249" max="10249" width="5.88671875" style="167" customWidth="1"/>
    <col min="10250" max="10251" width="8.109375" style="167" customWidth="1"/>
    <col min="10252" max="10252" width="7.109375" style="167" customWidth="1"/>
    <col min="10253" max="10496" width="11.44140625" style="167"/>
    <col min="10497" max="10497" width="0" style="167" hidden="1" customWidth="1"/>
    <col min="10498" max="10498" width="6.33203125" style="167" customWidth="1"/>
    <col min="10499" max="10499" width="18.6640625" style="167" customWidth="1"/>
    <col min="10500" max="10500" width="16.6640625" style="167" customWidth="1"/>
    <col min="10501" max="10501" width="7.5546875" style="167" customWidth="1"/>
    <col min="10502" max="10502" width="4.6640625" style="167" customWidth="1"/>
    <col min="10503" max="10503" width="6.33203125" style="167" customWidth="1"/>
    <col min="10504" max="10504" width="7.6640625" style="167" customWidth="1"/>
    <col min="10505" max="10505" width="5.88671875" style="167" customWidth="1"/>
    <col min="10506" max="10507" width="8.109375" style="167" customWidth="1"/>
    <col min="10508" max="10508" width="7.109375" style="167" customWidth="1"/>
    <col min="10509" max="10752" width="11.44140625" style="167"/>
    <col min="10753" max="10753" width="0" style="167" hidden="1" customWidth="1"/>
    <col min="10754" max="10754" width="6.33203125" style="167" customWidth="1"/>
    <col min="10755" max="10755" width="18.6640625" style="167" customWidth="1"/>
    <col min="10756" max="10756" width="16.6640625" style="167" customWidth="1"/>
    <col min="10757" max="10757" width="7.5546875" style="167" customWidth="1"/>
    <col min="10758" max="10758" width="4.6640625" style="167" customWidth="1"/>
    <col min="10759" max="10759" width="6.33203125" style="167" customWidth="1"/>
    <col min="10760" max="10760" width="7.6640625" style="167" customWidth="1"/>
    <col min="10761" max="10761" width="5.88671875" style="167" customWidth="1"/>
    <col min="10762" max="10763" width="8.109375" style="167" customWidth="1"/>
    <col min="10764" max="10764" width="7.109375" style="167" customWidth="1"/>
    <col min="10765" max="11008" width="11.44140625" style="167"/>
    <col min="11009" max="11009" width="0" style="167" hidden="1" customWidth="1"/>
    <col min="11010" max="11010" width="6.33203125" style="167" customWidth="1"/>
    <col min="11011" max="11011" width="18.6640625" style="167" customWidth="1"/>
    <col min="11012" max="11012" width="16.6640625" style="167" customWidth="1"/>
    <col min="11013" max="11013" width="7.5546875" style="167" customWidth="1"/>
    <col min="11014" max="11014" width="4.6640625" style="167" customWidth="1"/>
    <col min="11015" max="11015" width="6.33203125" style="167" customWidth="1"/>
    <col min="11016" max="11016" width="7.6640625" style="167" customWidth="1"/>
    <col min="11017" max="11017" width="5.88671875" style="167" customWidth="1"/>
    <col min="11018" max="11019" width="8.109375" style="167" customWidth="1"/>
    <col min="11020" max="11020" width="7.109375" style="167" customWidth="1"/>
    <col min="11021" max="11264" width="11.44140625" style="167"/>
    <col min="11265" max="11265" width="0" style="167" hidden="1" customWidth="1"/>
    <col min="11266" max="11266" width="6.33203125" style="167" customWidth="1"/>
    <col min="11267" max="11267" width="18.6640625" style="167" customWidth="1"/>
    <col min="11268" max="11268" width="16.6640625" style="167" customWidth="1"/>
    <col min="11269" max="11269" width="7.5546875" style="167" customWidth="1"/>
    <col min="11270" max="11270" width="4.6640625" style="167" customWidth="1"/>
    <col min="11271" max="11271" width="6.33203125" style="167" customWidth="1"/>
    <col min="11272" max="11272" width="7.6640625" style="167" customWidth="1"/>
    <col min="11273" max="11273" width="5.88671875" style="167" customWidth="1"/>
    <col min="11274" max="11275" width="8.109375" style="167" customWidth="1"/>
    <col min="11276" max="11276" width="7.109375" style="167" customWidth="1"/>
    <col min="11277" max="11520" width="11.44140625" style="167"/>
    <col min="11521" max="11521" width="0" style="167" hidden="1" customWidth="1"/>
    <col min="11522" max="11522" width="6.33203125" style="167" customWidth="1"/>
    <col min="11523" max="11523" width="18.6640625" style="167" customWidth="1"/>
    <col min="11524" max="11524" width="16.6640625" style="167" customWidth="1"/>
    <col min="11525" max="11525" width="7.5546875" style="167" customWidth="1"/>
    <col min="11526" max="11526" width="4.6640625" style="167" customWidth="1"/>
    <col min="11527" max="11527" width="6.33203125" style="167" customWidth="1"/>
    <col min="11528" max="11528" width="7.6640625" style="167" customWidth="1"/>
    <col min="11529" max="11529" width="5.88671875" style="167" customWidth="1"/>
    <col min="11530" max="11531" width="8.109375" style="167" customWidth="1"/>
    <col min="11532" max="11532" width="7.109375" style="167" customWidth="1"/>
    <col min="11533" max="11776" width="11.44140625" style="167"/>
    <col min="11777" max="11777" width="0" style="167" hidden="1" customWidth="1"/>
    <col min="11778" max="11778" width="6.33203125" style="167" customWidth="1"/>
    <col min="11779" max="11779" width="18.6640625" style="167" customWidth="1"/>
    <col min="11780" max="11780" width="16.6640625" style="167" customWidth="1"/>
    <col min="11781" max="11781" width="7.5546875" style="167" customWidth="1"/>
    <col min="11782" max="11782" width="4.6640625" style="167" customWidth="1"/>
    <col min="11783" max="11783" width="6.33203125" style="167" customWidth="1"/>
    <col min="11784" max="11784" width="7.6640625" style="167" customWidth="1"/>
    <col min="11785" max="11785" width="5.88671875" style="167" customWidth="1"/>
    <col min="11786" max="11787" width="8.109375" style="167" customWidth="1"/>
    <col min="11788" max="11788" width="7.109375" style="167" customWidth="1"/>
    <col min="11789" max="12032" width="11.44140625" style="167"/>
    <col min="12033" max="12033" width="0" style="167" hidden="1" customWidth="1"/>
    <col min="12034" max="12034" width="6.33203125" style="167" customWidth="1"/>
    <col min="12035" max="12035" width="18.6640625" style="167" customWidth="1"/>
    <col min="12036" max="12036" width="16.6640625" style="167" customWidth="1"/>
    <col min="12037" max="12037" width="7.5546875" style="167" customWidth="1"/>
    <col min="12038" max="12038" width="4.6640625" style="167" customWidth="1"/>
    <col min="12039" max="12039" width="6.33203125" style="167" customWidth="1"/>
    <col min="12040" max="12040" width="7.6640625" style="167" customWidth="1"/>
    <col min="12041" max="12041" width="5.88671875" style="167" customWidth="1"/>
    <col min="12042" max="12043" width="8.109375" style="167" customWidth="1"/>
    <col min="12044" max="12044" width="7.109375" style="167" customWidth="1"/>
    <col min="12045" max="12288" width="11.44140625" style="167"/>
    <col min="12289" max="12289" width="0" style="167" hidden="1" customWidth="1"/>
    <col min="12290" max="12290" width="6.33203125" style="167" customWidth="1"/>
    <col min="12291" max="12291" width="18.6640625" style="167" customWidth="1"/>
    <col min="12292" max="12292" width="16.6640625" style="167" customWidth="1"/>
    <col min="12293" max="12293" width="7.5546875" style="167" customWidth="1"/>
    <col min="12294" max="12294" width="4.6640625" style="167" customWidth="1"/>
    <col min="12295" max="12295" width="6.33203125" style="167" customWidth="1"/>
    <col min="12296" max="12296" width="7.6640625" style="167" customWidth="1"/>
    <col min="12297" max="12297" width="5.88671875" style="167" customWidth="1"/>
    <col min="12298" max="12299" width="8.109375" style="167" customWidth="1"/>
    <col min="12300" max="12300" width="7.109375" style="167" customWidth="1"/>
    <col min="12301" max="12544" width="11.44140625" style="167"/>
    <col min="12545" max="12545" width="0" style="167" hidden="1" customWidth="1"/>
    <col min="12546" max="12546" width="6.33203125" style="167" customWidth="1"/>
    <col min="12547" max="12547" width="18.6640625" style="167" customWidth="1"/>
    <col min="12548" max="12548" width="16.6640625" style="167" customWidth="1"/>
    <col min="12549" max="12549" width="7.5546875" style="167" customWidth="1"/>
    <col min="12550" max="12550" width="4.6640625" style="167" customWidth="1"/>
    <col min="12551" max="12551" width="6.33203125" style="167" customWidth="1"/>
    <col min="12552" max="12552" width="7.6640625" style="167" customWidth="1"/>
    <col min="12553" max="12553" width="5.88671875" style="167" customWidth="1"/>
    <col min="12554" max="12555" width="8.109375" style="167" customWidth="1"/>
    <col min="12556" max="12556" width="7.109375" style="167" customWidth="1"/>
    <col min="12557" max="12800" width="11.44140625" style="167"/>
    <col min="12801" max="12801" width="0" style="167" hidden="1" customWidth="1"/>
    <col min="12802" max="12802" width="6.33203125" style="167" customWidth="1"/>
    <col min="12803" max="12803" width="18.6640625" style="167" customWidth="1"/>
    <col min="12804" max="12804" width="16.6640625" style="167" customWidth="1"/>
    <col min="12805" max="12805" width="7.5546875" style="167" customWidth="1"/>
    <col min="12806" max="12806" width="4.6640625" style="167" customWidth="1"/>
    <col min="12807" max="12807" width="6.33203125" style="167" customWidth="1"/>
    <col min="12808" max="12808" width="7.6640625" style="167" customWidth="1"/>
    <col min="12809" max="12809" width="5.88671875" style="167" customWidth="1"/>
    <col min="12810" max="12811" width="8.109375" style="167" customWidth="1"/>
    <col min="12812" max="12812" width="7.109375" style="167" customWidth="1"/>
    <col min="12813" max="13056" width="11.44140625" style="167"/>
    <col min="13057" max="13057" width="0" style="167" hidden="1" customWidth="1"/>
    <col min="13058" max="13058" width="6.33203125" style="167" customWidth="1"/>
    <col min="13059" max="13059" width="18.6640625" style="167" customWidth="1"/>
    <col min="13060" max="13060" width="16.6640625" style="167" customWidth="1"/>
    <col min="13061" max="13061" width="7.5546875" style="167" customWidth="1"/>
    <col min="13062" max="13062" width="4.6640625" style="167" customWidth="1"/>
    <col min="13063" max="13063" width="6.33203125" style="167" customWidth="1"/>
    <col min="13064" max="13064" width="7.6640625" style="167" customWidth="1"/>
    <col min="13065" max="13065" width="5.88671875" style="167" customWidth="1"/>
    <col min="13066" max="13067" width="8.109375" style="167" customWidth="1"/>
    <col min="13068" max="13068" width="7.109375" style="167" customWidth="1"/>
    <col min="13069" max="13312" width="11.44140625" style="167"/>
    <col min="13313" max="13313" width="0" style="167" hidden="1" customWidth="1"/>
    <col min="13314" max="13314" width="6.33203125" style="167" customWidth="1"/>
    <col min="13315" max="13315" width="18.6640625" style="167" customWidth="1"/>
    <col min="13316" max="13316" width="16.6640625" style="167" customWidth="1"/>
    <col min="13317" max="13317" width="7.5546875" style="167" customWidth="1"/>
    <col min="13318" max="13318" width="4.6640625" style="167" customWidth="1"/>
    <col min="13319" max="13319" width="6.33203125" style="167" customWidth="1"/>
    <col min="13320" max="13320" width="7.6640625" style="167" customWidth="1"/>
    <col min="13321" max="13321" width="5.88671875" style="167" customWidth="1"/>
    <col min="13322" max="13323" width="8.109375" style="167" customWidth="1"/>
    <col min="13324" max="13324" width="7.109375" style="167" customWidth="1"/>
    <col min="13325" max="13568" width="11.44140625" style="167"/>
    <col min="13569" max="13569" width="0" style="167" hidden="1" customWidth="1"/>
    <col min="13570" max="13570" width="6.33203125" style="167" customWidth="1"/>
    <col min="13571" max="13571" width="18.6640625" style="167" customWidth="1"/>
    <col min="13572" max="13572" width="16.6640625" style="167" customWidth="1"/>
    <col min="13573" max="13573" width="7.5546875" style="167" customWidth="1"/>
    <col min="13574" max="13574" width="4.6640625" style="167" customWidth="1"/>
    <col min="13575" max="13575" width="6.33203125" style="167" customWidth="1"/>
    <col min="13576" max="13576" width="7.6640625" style="167" customWidth="1"/>
    <col min="13577" max="13577" width="5.88671875" style="167" customWidth="1"/>
    <col min="13578" max="13579" width="8.109375" style="167" customWidth="1"/>
    <col min="13580" max="13580" width="7.109375" style="167" customWidth="1"/>
    <col min="13581" max="13824" width="11.44140625" style="167"/>
    <col min="13825" max="13825" width="0" style="167" hidden="1" customWidth="1"/>
    <col min="13826" max="13826" width="6.33203125" style="167" customWidth="1"/>
    <col min="13827" max="13827" width="18.6640625" style="167" customWidth="1"/>
    <col min="13828" max="13828" width="16.6640625" style="167" customWidth="1"/>
    <col min="13829" max="13829" width="7.5546875" style="167" customWidth="1"/>
    <col min="13830" max="13830" width="4.6640625" style="167" customWidth="1"/>
    <col min="13831" max="13831" width="6.33203125" style="167" customWidth="1"/>
    <col min="13832" max="13832" width="7.6640625" style="167" customWidth="1"/>
    <col min="13833" max="13833" width="5.88671875" style="167" customWidth="1"/>
    <col min="13834" max="13835" width="8.109375" style="167" customWidth="1"/>
    <col min="13836" max="13836" width="7.109375" style="167" customWidth="1"/>
    <col min="13837" max="14080" width="11.44140625" style="167"/>
    <col min="14081" max="14081" width="0" style="167" hidden="1" customWidth="1"/>
    <col min="14082" max="14082" width="6.33203125" style="167" customWidth="1"/>
    <col min="14083" max="14083" width="18.6640625" style="167" customWidth="1"/>
    <col min="14084" max="14084" width="16.6640625" style="167" customWidth="1"/>
    <col min="14085" max="14085" width="7.5546875" style="167" customWidth="1"/>
    <col min="14086" max="14086" width="4.6640625" style="167" customWidth="1"/>
    <col min="14087" max="14087" width="6.33203125" style="167" customWidth="1"/>
    <col min="14088" max="14088" width="7.6640625" style="167" customWidth="1"/>
    <col min="14089" max="14089" width="5.88671875" style="167" customWidth="1"/>
    <col min="14090" max="14091" width="8.109375" style="167" customWidth="1"/>
    <col min="14092" max="14092" width="7.109375" style="167" customWidth="1"/>
    <col min="14093" max="14336" width="11.44140625" style="167"/>
    <col min="14337" max="14337" width="0" style="167" hidden="1" customWidth="1"/>
    <col min="14338" max="14338" width="6.33203125" style="167" customWidth="1"/>
    <col min="14339" max="14339" width="18.6640625" style="167" customWidth="1"/>
    <col min="14340" max="14340" width="16.6640625" style="167" customWidth="1"/>
    <col min="14341" max="14341" width="7.5546875" style="167" customWidth="1"/>
    <col min="14342" max="14342" width="4.6640625" style="167" customWidth="1"/>
    <col min="14343" max="14343" width="6.33203125" style="167" customWidth="1"/>
    <col min="14344" max="14344" width="7.6640625" style="167" customWidth="1"/>
    <col min="14345" max="14345" width="5.88671875" style="167" customWidth="1"/>
    <col min="14346" max="14347" width="8.109375" style="167" customWidth="1"/>
    <col min="14348" max="14348" width="7.109375" style="167" customWidth="1"/>
    <col min="14349" max="14592" width="11.44140625" style="167"/>
    <col min="14593" max="14593" width="0" style="167" hidden="1" customWidth="1"/>
    <col min="14594" max="14594" width="6.33203125" style="167" customWidth="1"/>
    <col min="14595" max="14595" width="18.6640625" style="167" customWidth="1"/>
    <col min="14596" max="14596" width="16.6640625" style="167" customWidth="1"/>
    <col min="14597" max="14597" width="7.5546875" style="167" customWidth="1"/>
    <col min="14598" max="14598" width="4.6640625" style="167" customWidth="1"/>
    <col min="14599" max="14599" width="6.33203125" style="167" customWidth="1"/>
    <col min="14600" max="14600" width="7.6640625" style="167" customWidth="1"/>
    <col min="14601" max="14601" width="5.88671875" style="167" customWidth="1"/>
    <col min="14602" max="14603" width="8.109375" style="167" customWidth="1"/>
    <col min="14604" max="14604" width="7.109375" style="167" customWidth="1"/>
    <col min="14605" max="14848" width="11.44140625" style="167"/>
    <col min="14849" max="14849" width="0" style="167" hidden="1" customWidth="1"/>
    <col min="14850" max="14850" width="6.33203125" style="167" customWidth="1"/>
    <col min="14851" max="14851" width="18.6640625" style="167" customWidth="1"/>
    <col min="14852" max="14852" width="16.6640625" style="167" customWidth="1"/>
    <col min="14853" max="14853" width="7.5546875" style="167" customWidth="1"/>
    <col min="14854" max="14854" width="4.6640625" style="167" customWidth="1"/>
    <col min="14855" max="14855" width="6.33203125" style="167" customWidth="1"/>
    <col min="14856" max="14856" width="7.6640625" style="167" customWidth="1"/>
    <col min="14857" max="14857" width="5.88671875" style="167" customWidth="1"/>
    <col min="14858" max="14859" width="8.109375" style="167" customWidth="1"/>
    <col min="14860" max="14860" width="7.109375" style="167" customWidth="1"/>
    <col min="14861" max="15104" width="11.44140625" style="167"/>
    <col min="15105" max="15105" width="0" style="167" hidden="1" customWidth="1"/>
    <col min="15106" max="15106" width="6.33203125" style="167" customWidth="1"/>
    <col min="15107" max="15107" width="18.6640625" style="167" customWidth="1"/>
    <col min="15108" max="15108" width="16.6640625" style="167" customWidth="1"/>
    <col min="15109" max="15109" width="7.5546875" style="167" customWidth="1"/>
    <col min="15110" max="15110" width="4.6640625" style="167" customWidth="1"/>
    <col min="15111" max="15111" width="6.33203125" style="167" customWidth="1"/>
    <col min="15112" max="15112" width="7.6640625" style="167" customWidth="1"/>
    <col min="15113" max="15113" width="5.88671875" style="167" customWidth="1"/>
    <col min="15114" max="15115" width="8.109375" style="167" customWidth="1"/>
    <col min="15116" max="15116" width="7.109375" style="167" customWidth="1"/>
    <col min="15117" max="15360" width="11.44140625" style="167"/>
    <col min="15361" max="15361" width="0" style="167" hidden="1" customWidth="1"/>
    <col min="15362" max="15362" width="6.33203125" style="167" customWidth="1"/>
    <col min="15363" max="15363" width="18.6640625" style="167" customWidth="1"/>
    <col min="15364" max="15364" width="16.6640625" style="167" customWidth="1"/>
    <col min="15365" max="15365" width="7.5546875" style="167" customWidth="1"/>
    <col min="15366" max="15366" width="4.6640625" style="167" customWidth="1"/>
    <col min="15367" max="15367" width="6.33203125" style="167" customWidth="1"/>
    <col min="15368" max="15368" width="7.6640625" style="167" customWidth="1"/>
    <col min="15369" max="15369" width="5.88671875" style="167" customWidth="1"/>
    <col min="15370" max="15371" width="8.109375" style="167" customWidth="1"/>
    <col min="15372" max="15372" width="7.109375" style="167" customWidth="1"/>
    <col min="15373" max="15616" width="11.44140625" style="167"/>
    <col min="15617" max="15617" width="0" style="167" hidden="1" customWidth="1"/>
    <col min="15618" max="15618" width="6.33203125" style="167" customWidth="1"/>
    <col min="15619" max="15619" width="18.6640625" style="167" customWidth="1"/>
    <col min="15620" max="15620" width="16.6640625" style="167" customWidth="1"/>
    <col min="15621" max="15621" width="7.5546875" style="167" customWidth="1"/>
    <col min="15622" max="15622" width="4.6640625" style="167" customWidth="1"/>
    <col min="15623" max="15623" width="6.33203125" style="167" customWidth="1"/>
    <col min="15624" max="15624" width="7.6640625" style="167" customWidth="1"/>
    <col min="15625" max="15625" width="5.88671875" style="167" customWidth="1"/>
    <col min="15626" max="15627" width="8.109375" style="167" customWidth="1"/>
    <col min="15628" max="15628" width="7.109375" style="167" customWidth="1"/>
    <col min="15629" max="15872" width="11.44140625" style="167"/>
    <col min="15873" max="15873" width="0" style="167" hidden="1" customWidth="1"/>
    <col min="15874" max="15874" width="6.33203125" style="167" customWidth="1"/>
    <col min="15875" max="15875" width="18.6640625" style="167" customWidth="1"/>
    <col min="15876" max="15876" width="16.6640625" style="167" customWidth="1"/>
    <col min="15877" max="15877" width="7.5546875" style="167" customWidth="1"/>
    <col min="15878" max="15878" width="4.6640625" style="167" customWidth="1"/>
    <col min="15879" max="15879" width="6.33203125" style="167" customWidth="1"/>
    <col min="15880" max="15880" width="7.6640625" style="167" customWidth="1"/>
    <col min="15881" max="15881" width="5.88671875" style="167" customWidth="1"/>
    <col min="15882" max="15883" width="8.109375" style="167" customWidth="1"/>
    <col min="15884" max="15884" width="7.109375" style="167" customWidth="1"/>
    <col min="15885" max="16128" width="11.44140625" style="167"/>
    <col min="16129" max="16129" width="0" style="167" hidden="1" customWidth="1"/>
    <col min="16130" max="16130" width="6.33203125" style="167" customWidth="1"/>
    <col min="16131" max="16131" width="18.6640625" style="167" customWidth="1"/>
    <col min="16132" max="16132" width="16.6640625" style="167" customWidth="1"/>
    <col min="16133" max="16133" width="7.5546875" style="167" customWidth="1"/>
    <col min="16134" max="16134" width="4.6640625" style="167" customWidth="1"/>
    <col min="16135" max="16135" width="6.33203125" style="167" customWidth="1"/>
    <col min="16136" max="16136" width="7.6640625" style="167" customWidth="1"/>
    <col min="16137" max="16137" width="5.88671875" style="167" customWidth="1"/>
    <col min="16138" max="16139" width="8.109375" style="167" customWidth="1"/>
    <col min="16140" max="16140" width="7.109375" style="167" customWidth="1"/>
    <col min="16141" max="16384" width="11.44140625" style="167"/>
  </cols>
  <sheetData>
    <row r="1" spans="2:12" ht="13.5" customHeight="1">
      <c r="B1" s="166" t="s">
        <v>0</v>
      </c>
      <c r="D1" s="344" t="s">
        <v>279</v>
      </c>
      <c r="E1" s="344"/>
      <c r="F1" s="344"/>
      <c r="G1" s="344"/>
      <c r="K1" s="345" t="s">
        <v>589</v>
      </c>
      <c r="L1" s="345"/>
    </row>
    <row r="2" spans="2:12" ht="16.5" customHeight="1">
      <c r="B2" s="166" t="s">
        <v>290</v>
      </c>
      <c r="D2" s="166"/>
      <c r="E2" s="166" t="s">
        <v>590</v>
      </c>
      <c r="F2" s="166"/>
      <c r="H2" s="346"/>
      <c r="I2" s="346"/>
    </row>
    <row r="3" spans="2:12" ht="4.5" hidden="1" customHeight="1">
      <c r="B3" s="166"/>
      <c r="D3" s="166"/>
      <c r="E3" s="166"/>
      <c r="F3" s="166"/>
    </row>
    <row r="4" spans="2:12" ht="7.5" customHeight="1">
      <c r="B4" s="166"/>
      <c r="D4" s="166"/>
      <c r="E4" s="166"/>
      <c r="F4" s="166"/>
    </row>
    <row r="5" spans="2:12" ht="9.75" customHeight="1">
      <c r="B5" s="166"/>
      <c r="D5" s="166"/>
      <c r="E5" s="166"/>
      <c r="F5" s="166"/>
    </row>
    <row r="6" spans="2:12" s="168" customFormat="1" ht="16.5" customHeight="1">
      <c r="B6" s="150"/>
      <c r="C6" s="347" t="s">
        <v>591</v>
      </c>
      <c r="D6" s="348"/>
      <c r="E6" s="348"/>
      <c r="F6" s="348"/>
      <c r="G6" s="348"/>
      <c r="H6" s="348"/>
      <c r="I6" s="348"/>
      <c r="J6" s="348"/>
      <c r="K6" s="348"/>
      <c r="L6" s="349"/>
    </row>
    <row r="7" spans="2:12" ht="18" customHeight="1">
      <c r="B7" s="150"/>
      <c r="C7" s="350" t="s">
        <v>32</v>
      </c>
      <c r="D7" s="351"/>
      <c r="E7" s="352">
        <v>0.5</v>
      </c>
      <c r="F7" s="353"/>
      <c r="G7" s="353"/>
      <c r="H7" s="352">
        <v>0.5</v>
      </c>
      <c r="I7" s="353"/>
      <c r="J7" s="353"/>
      <c r="K7" s="354"/>
      <c r="L7" s="355"/>
    </row>
    <row r="8" spans="2:12" ht="14.25" customHeight="1">
      <c r="B8" s="332" t="s">
        <v>281</v>
      </c>
      <c r="C8" s="334" t="s">
        <v>41</v>
      </c>
      <c r="D8" s="334" t="s">
        <v>282</v>
      </c>
      <c r="E8" s="336" t="s">
        <v>292</v>
      </c>
      <c r="F8" s="337"/>
      <c r="G8" s="338"/>
      <c r="H8" s="339" t="s">
        <v>577</v>
      </c>
      <c r="I8" s="340"/>
      <c r="J8" s="341"/>
      <c r="K8" s="342" t="s">
        <v>298</v>
      </c>
      <c r="L8" s="330" t="s">
        <v>291</v>
      </c>
    </row>
    <row r="9" spans="2:12" ht="23.25" customHeight="1">
      <c r="B9" s="333"/>
      <c r="C9" s="335"/>
      <c r="D9" s="335"/>
      <c r="E9" s="151" t="s">
        <v>43</v>
      </c>
      <c r="F9" s="151" t="s">
        <v>44</v>
      </c>
      <c r="G9" s="151" t="s">
        <v>45</v>
      </c>
      <c r="H9" s="151" t="s">
        <v>43</v>
      </c>
      <c r="I9" s="151" t="s">
        <v>44</v>
      </c>
      <c r="J9" s="151" t="s">
        <v>45</v>
      </c>
      <c r="K9" s="343"/>
      <c r="L9" s="331"/>
    </row>
    <row r="10" spans="2:12" ht="12" customHeight="1">
      <c r="B10" s="169">
        <v>1</v>
      </c>
      <c r="C10" s="170" t="s">
        <v>576</v>
      </c>
      <c r="D10" s="171" t="s">
        <v>345</v>
      </c>
      <c r="E10" s="172">
        <f>'[3]M8AVR '!E10</f>
        <v>20</v>
      </c>
      <c r="F10" s="172" t="str">
        <f>IF('[3]M8AVR '!F10="","",'[3]Ratt CG_II'!E10)</f>
        <v/>
      </c>
      <c r="G10" s="172">
        <f>IF(F10="",E10,MIN(12,MAX(E10,F10)))</f>
        <v>20</v>
      </c>
      <c r="H10" s="172">
        <f>'[3]M8AVR '!G10</f>
        <v>14</v>
      </c>
      <c r="I10" s="172" t="str">
        <f>IF([3]Ratt_Tec_enq!E10="","",[3]Ratt_Tec_enq!E10)</f>
        <v/>
      </c>
      <c r="J10" s="172">
        <f>IF(I10="",H10,MIN(12,MAX(H10,I10)))</f>
        <v>14</v>
      </c>
      <c r="K10" s="173">
        <f>G10*0.5+J10*0.5</f>
        <v>17</v>
      </c>
      <c r="L10" s="174" t="str">
        <f>IF(K10&lt;8,"AR",IF(K10&lt;12,"NV",IF(AND(F10="",I10=""),"V","VAR")))</f>
        <v>V</v>
      </c>
    </row>
    <row r="11" spans="2:12" ht="12" customHeight="1">
      <c r="B11" s="158">
        <v>2</v>
      </c>
      <c r="C11" s="170" t="s">
        <v>575</v>
      </c>
      <c r="D11" s="171" t="s">
        <v>574</v>
      </c>
      <c r="E11" s="172">
        <f>'[3]M8AVR '!E11</f>
        <v>20</v>
      </c>
      <c r="F11" s="172" t="str">
        <f>IF('[3]M8AVR '!F11="","",'[3]Ratt CG_II'!E11)</f>
        <v/>
      </c>
      <c r="G11" s="172">
        <f t="shared" ref="G11:G74" si="0">IF(F11="",E11,MIN(12,MAX(E11,F11)))</f>
        <v>20</v>
      </c>
      <c r="H11" s="172">
        <f>'[3]M8AVR '!G11</f>
        <v>14.5</v>
      </c>
      <c r="I11" s="172" t="str">
        <f>IF([3]Ratt_Tec_enq!E11="","",[3]Ratt_Tec_enq!E11)</f>
        <v/>
      </c>
      <c r="J11" s="172">
        <f t="shared" ref="J11:J74" si="1">IF(I11="",H11,MIN(12,MAX(H11,I11)))</f>
        <v>14.5</v>
      </c>
      <c r="K11" s="173">
        <f t="shared" ref="K11:K74" si="2">G11*0.5+J11*0.5</f>
        <v>17.25</v>
      </c>
      <c r="L11" s="174" t="str">
        <f t="shared" ref="L11:L74" si="3">IF(K11&lt;8,"AR",IF(K11&lt;12,"NV",IF(AND(F11="",I11=""),"V","VAR")))</f>
        <v>V</v>
      </c>
    </row>
    <row r="12" spans="2:12" ht="12" customHeight="1">
      <c r="B12" s="169">
        <v>3</v>
      </c>
      <c r="C12" s="170" t="s">
        <v>573</v>
      </c>
      <c r="D12" s="171" t="s">
        <v>534</v>
      </c>
      <c r="E12" s="172">
        <f>'[3]M8AVR '!E12</f>
        <v>19</v>
      </c>
      <c r="F12" s="172" t="str">
        <f>IF('[3]M8AVR '!F12="","",'[3]Ratt CG_II'!E12)</f>
        <v/>
      </c>
      <c r="G12" s="172">
        <f t="shared" si="0"/>
        <v>19</v>
      </c>
      <c r="H12" s="172">
        <f>'[3]M8AVR '!G12</f>
        <v>13.75</v>
      </c>
      <c r="I12" s="172" t="str">
        <f>IF([3]Ratt_Tec_enq!E12="","",[3]Ratt_Tec_enq!E12)</f>
        <v/>
      </c>
      <c r="J12" s="172">
        <f t="shared" si="1"/>
        <v>13.75</v>
      </c>
      <c r="K12" s="173">
        <f t="shared" si="2"/>
        <v>16.375</v>
      </c>
      <c r="L12" s="174" t="str">
        <f t="shared" si="3"/>
        <v>V</v>
      </c>
    </row>
    <row r="13" spans="2:12" ht="12" customHeight="1">
      <c r="B13" s="158">
        <v>4</v>
      </c>
      <c r="C13" s="175" t="s">
        <v>572</v>
      </c>
      <c r="D13" s="176" t="s">
        <v>571</v>
      </c>
      <c r="E13" s="172">
        <f>'[3]M8AVR '!E13</f>
        <v>20</v>
      </c>
      <c r="F13" s="172" t="str">
        <f>IF('[3]M8AVR '!F13="","",'[3]Ratt CG_II'!E13)</f>
        <v/>
      </c>
      <c r="G13" s="172">
        <f t="shared" si="0"/>
        <v>20</v>
      </c>
      <c r="H13" s="172">
        <f>'[3]M8AVR '!G13</f>
        <v>13.25</v>
      </c>
      <c r="I13" s="172" t="str">
        <f>IF([3]Ratt_Tec_enq!E13="","",[3]Ratt_Tec_enq!E13)</f>
        <v/>
      </c>
      <c r="J13" s="172">
        <f t="shared" si="1"/>
        <v>13.25</v>
      </c>
      <c r="K13" s="173">
        <f t="shared" si="2"/>
        <v>16.625</v>
      </c>
      <c r="L13" s="174" t="str">
        <f t="shared" si="3"/>
        <v>V</v>
      </c>
    </row>
    <row r="14" spans="2:12" ht="12" customHeight="1">
      <c r="B14" s="169">
        <v>5</v>
      </c>
      <c r="C14" s="170" t="s">
        <v>570</v>
      </c>
      <c r="D14" s="171" t="s">
        <v>131</v>
      </c>
      <c r="E14" s="172">
        <f>'[3]M8AVR '!E14</f>
        <v>20</v>
      </c>
      <c r="F14" s="172" t="str">
        <f>IF('[3]M8AVR '!F14="","",'[3]Ratt CG_II'!E14)</f>
        <v/>
      </c>
      <c r="G14" s="172">
        <f t="shared" si="0"/>
        <v>20</v>
      </c>
      <c r="H14" s="172">
        <f>'[3]M8AVR '!G14</f>
        <v>13.5</v>
      </c>
      <c r="I14" s="172" t="str">
        <f>IF([3]Ratt_Tec_enq!E14="","",[3]Ratt_Tec_enq!E14)</f>
        <v/>
      </c>
      <c r="J14" s="172">
        <f t="shared" si="1"/>
        <v>13.5</v>
      </c>
      <c r="K14" s="173">
        <f t="shared" si="2"/>
        <v>16.75</v>
      </c>
      <c r="L14" s="174" t="str">
        <f t="shared" si="3"/>
        <v>V</v>
      </c>
    </row>
    <row r="15" spans="2:12" ht="12" customHeight="1">
      <c r="B15" s="158">
        <v>6</v>
      </c>
      <c r="C15" s="170" t="s">
        <v>569</v>
      </c>
      <c r="D15" s="171" t="s">
        <v>458</v>
      </c>
      <c r="E15" s="172">
        <f>'[3]M8AVR '!E15</f>
        <v>18</v>
      </c>
      <c r="F15" s="172" t="str">
        <f>IF('[3]M8AVR '!F15="","",'[3]Ratt CG_II'!E15)</f>
        <v/>
      </c>
      <c r="G15" s="172">
        <f t="shared" si="0"/>
        <v>18</v>
      </c>
      <c r="H15" s="172">
        <f>'[3]M8AVR '!G15</f>
        <v>14.25</v>
      </c>
      <c r="I15" s="172" t="str">
        <f>IF([3]Ratt_Tec_enq!E15="","",[3]Ratt_Tec_enq!E15)</f>
        <v/>
      </c>
      <c r="J15" s="172">
        <f t="shared" si="1"/>
        <v>14.25</v>
      </c>
      <c r="K15" s="173">
        <f t="shared" si="2"/>
        <v>16.125</v>
      </c>
      <c r="L15" s="174" t="str">
        <f t="shared" si="3"/>
        <v>V</v>
      </c>
    </row>
    <row r="16" spans="2:12" ht="12" customHeight="1">
      <c r="B16" s="169">
        <v>7</v>
      </c>
      <c r="C16" s="177" t="s">
        <v>568</v>
      </c>
      <c r="D16" s="178" t="s">
        <v>133</v>
      </c>
      <c r="E16" s="172">
        <f>'[3]M8AVR '!E16</f>
        <v>20</v>
      </c>
      <c r="F16" s="172" t="str">
        <f>IF('[3]M8AVR '!F16="","",'[3]Ratt CG_II'!E16)</f>
        <v/>
      </c>
      <c r="G16" s="172">
        <f t="shared" si="0"/>
        <v>20</v>
      </c>
      <c r="H16" s="172">
        <f>'[3]M8AVR '!G16</f>
        <v>14</v>
      </c>
      <c r="I16" s="172" t="str">
        <f>IF([3]Ratt_Tec_enq!E16="","",[3]Ratt_Tec_enq!E16)</f>
        <v/>
      </c>
      <c r="J16" s="172">
        <f t="shared" si="1"/>
        <v>14</v>
      </c>
      <c r="K16" s="173">
        <f t="shared" si="2"/>
        <v>17</v>
      </c>
      <c r="L16" s="174" t="str">
        <f t="shared" si="3"/>
        <v>V</v>
      </c>
    </row>
    <row r="17" spans="2:12" ht="12" customHeight="1">
      <c r="B17" s="158">
        <v>8</v>
      </c>
      <c r="C17" s="179" t="s">
        <v>567</v>
      </c>
      <c r="D17" s="180" t="s">
        <v>566</v>
      </c>
      <c r="E17" s="172">
        <f>'[3]M8AVR '!E17</f>
        <v>20</v>
      </c>
      <c r="F17" s="172" t="str">
        <f>IF('[3]M8AVR '!F17="","",'[3]Ratt CG_II'!E17)</f>
        <v/>
      </c>
      <c r="G17" s="172">
        <f t="shared" si="0"/>
        <v>20</v>
      </c>
      <c r="H17" s="172">
        <f>'[3]M8AVR '!G17</f>
        <v>14</v>
      </c>
      <c r="I17" s="172" t="str">
        <f>IF([3]Ratt_Tec_enq!E17="","",[3]Ratt_Tec_enq!E17)</f>
        <v/>
      </c>
      <c r="J17" s="172">
        <f t="shared" si="1"/>
        <v>14</v>
      </c>
      <c r="K17" s="173">
        <f t="shared" si="2"/>
        <v>17</v>
      </c>
      <c r="L17" s="174" t="str">
        <f t="shared" si="3"/>
        <v>V</v>
      </c>
    </row>
    <row r="18" spans="2:12" ht="12" customHeight="1">
      <c r="B18" s="169">
        <v>9</v>
      </c>
      <c r="C18" s="181" t="s">
        <v>565</v>
      </c>
      <c r="D18" s="171" t="s">
        <v>375</v>
      </c>
      <c r="E18" s="172">
        <f>'[3]M8AVR '!E18</f>
        <v>20</v>
      </c>
      <c r="F18" s="172" t="str">
        <f>IF('[3]M8AVR '!F18="","",'[3]Ratt CG_II'!E18)</f>
        <v/>
      </c>
      <c r="G18" s="172">
        <f t="shared" si="0"/>
        <v>20</v>
      </c>
      <c r="H18" s="172">
        <f>'[3]M8AVR '!G18</f>
        <v>15.25</v>
      </c>
      <c r="I18" s="172" t="str">
        <f>IF([3]Ratt_Tec_enq!E18="","",[3]Ratt_Tec_enq!E18)</f>
        <v/>
      </c>
      <c r="J18" s="172">
        <f t="shared" si="1"/>
        <v>15.25</v>
      </c>
      <c r="K18" s="173">
        <f t="shared" si="2"/>
        <v>17.625</v>
      </c>
      <c r="L18" s="174" t="str">
        <f t="shared" si="3"/>
        <v>V</v>
      </c>
    </row>
    <row r="19" spans="2:12" ht="12" customHeight="1">
      <c r="B19" s="158">
        <v>10</v>
      </c>
      <c r="C19" s="170" t="s">
        <v>564</v>
      </c>
      <c r="D19" s="171" t="s">
        <v>563</v>
      </c>
      <c r="E19" s="172">
        <f>'[3]M8AVR '!E19</f>
        <v>20</v>
      </c>
      <c r="F19" s="172" t="str">
        <f>IF('[3]M8AVR '!F19="","",'[3]Ratt CG_II'!E19)</f>
        <v/>
      </c>
      <c r="G19" s="172">
        <f t="shared" si="0"/>
        <v>20</v>
      </c>
      <c r="H19" s="172">
        <f>'[3]M8AVR '!G19</f>
        <v>14.75</v>
      </c>
      <c r="I19" s="172" t="str">
        <f>IF([3]Ratt_Tec_enq!E19="","",[3]Ratt_Tec_enq!E19)</f>
        <v/>
      </c>
      <c r="J19" s="172">
        <f t="shared" si="1"/>
        <v>14.75</v>
      </c>
      <c r="K19" s="173">
        <f t="shared" si="2"/>
        <v>17.375</v>
      </c>
      <c r="L19" s="174" t="str">
        <f t="shared" si="3"/>
        <v>V</v>
      </c>
    </row>
    <row r="20" spans="2:12" ht="12" customHeight="1">
      <c r="B20" s="169">
        <v>11</v>
      </c>
      <c r="C20" s="181" t="s">
        <v>562</v>
      </c>
      <c r="D20" s="171" t="s">
        <v>277</v>
      </c>
      <c r="E20" s="172">
        <f>'[3]M8AVR '!E20</f>
        <v>20</v>
      </c>
      <c r="F20" s="172" t="str">
        <f>IF('[3]M8AVR '!F20="","",'[3]Ratt CG_II'!E20)</f>
        <v/>
      </c>
      <c r="G20" s="172">
        <f t="shared" si="0"/>
        <v>20</v>
      </c>
      <c r="H20" s="172">
        <f>'[3]M8AVR '!G20</f>
        <v>14.75</v>
      </c>
      <c r="I20" s="172" t="str">
        <f>IF([3]Ratt_Tec_enq!E20="","",[3]Ratt_Tec_enq!E20)</f>
        <v/>
      </c>
      <c r="J20" s="172">
        <f t="shared" si="1"/>
        <v>14.75</v>
      </c>
      <c r="K20" s="173">
        <f t="shared" si="2"/>
        <v>17.375</v>
      </c>
      <c r="L20" s="174" t="str">
        <f t="shared" si="3"/>
        <v>V</v>
      </c>
    </row>
    <row r="21" spans="2:12" ht="12" customHeight="1">
      <c r="B21" s="182">
        <v>12</v>
      </c>
      <c r="C21" s="183" t="s">
        <v>561</v>
      </c>
      <c r="D21" s="183" t="s">
        <v>560</v>
      </c>
      <c r="E21" s="172">
        <f>'[3]M8AVR '!E21</f>
        <v>12</v>
      </c>
      <c r="F21" s="172" t="str">
        <f>IF('[3]M8AVR '!F21="","",'[3]Ratt CG_II'!E21)</f>
        <v/>
      </c>
      <c r="G21" s="172">
        <f t="shared" si="0"/>
        <v>12</v>
      </c>
      <c r="H21" s="172">
        <f>'[3]M8AVR '!G21</f>
        <v>0</v>
      </c>
      <c r="I21" s="172">
        <f>IF([3]Ratt_Tec_enq!E21="","",[3]Ratt_Tec_enq!E21)</f>
        <v>12</v>
      </c>
      <c r="J21" s="172">
        <f t="shared" si="1"/>
        <v>12</v>
      </c>
      <c r="K21" s="173">
        <f t="shared" si="2"/>
        <v>12</v>
      </c>
      <c r="L21" s="174" t="str">
        <f t="shared" si="3"/>
        <v>VAR</v>
      </c>
    </row>
    <row r="22" spans="2:12" ht="12" customHeight="1">
      <c r="B22" s="169">
        <v>13</v>
      </c>
      <c r="C22" s="170" t="s">
        <v>559</v>
      </c>
      <c r="D22" s="171" t="s">
        <v>377</v>
      </c>
      <c r="E22" s="172">
        <f>'[3]M8AVR '!E22</f>
        <v>20</v>
      </c>
      <c r="F22" s="172" t="str">
        <f>IF('[3]M8AVR '!F22="","",'[3]Ratt CG_II'!E22)</f>
        <v/>
      </c>
      <c r="G22" s="172">
        <f t="shared" si="0"/>
        <v>20</v>
      </c>
      <c r="H22" s="172">
        <f>'[3]M8AVR '!G22</f>
        <v>15.25</v>
      </c>
      <c r="I22" s="172" t="str">
        <f>IF([3]Ratt_Tec_enq!E22="","",[3]Ratt_Tec_enq!E22)</f>
        <v/>
      </c>
      <c r="J22" s="172">
        <f t="shared" si="1"/>
        <v>15.25</v>
      </c>
      <c r="K22" s="173">
        <f t="shared" si="2"/>
        <v>17.625</v>
      </c>
      <c r="L22" s="174" t="str">
        <f t="shared" si="3"/>
        <v>V</v>
      </c>
    </row>
    <row r="23" spans="2:12" ht="12" customHeight="1">
      <c r="B23" s="158">
        <v>14</v>
      </c>
      <c r="C23" s="184" t="s">
        <v>558</v>
      </c>
      <c r="D23" s="176" t="s">
        <v>309</v>
      </c>
      <c r="E23" s="172">
        <f>'[3]M8AVR '!E23</f>
        <v>20</v>
      </c>
      <c r="F23" s="172" t="str">
        <f>IF('[3]M8AVR '!F23="","",'[3]Ratt CG_II'!E23)</f>
        <v/>
      </c>
      <c r="G23" s="172">
        <f t="shared" si="0"/>
        <v>20</v>
      </c>
      <c r="H23" s="172">
        <f>'[3]M8AVR '!G23</f>
        <v>14</v>
      </c>
      <c r="I23" s="172" t="str">
        <f>IF([3]Ratt_Tec_enq!E23="","",[3]Ratt_Tec_enq!E23)</f>
        <v/>
      </c>
      <c r="J23" s="172">
        <f t="shared" si="1"/>
        <v>14</v>
      </c>
      <c r="K23" s="173">
        <f t="shared" si="2"/>
        <v>17</v>
      </c>
      <c r="L23" s="174" t="str">
        <f t="shared" si="3"/>
        <v>V</v>
      </c>
    </row>
    <row r="24" spans="2:12" ht="12" customHeight="1">
      <c r="B24" s="185">
        <v>15</v>
      </c>
      <c r="C24" s="183" t="s">
        <v>557</v>
      </c>
      <c r="D24" s="183" t="s">
        <v>556</v>
      </c>
      <c r="E24" s="172">
        <f>'[3]M8AVR '!E24</f>
        <v>19</v>
      </c>
      <c r="F24" s="172" t="str">
        <f>IF('[3]M8AVR '!F24="","",'[3]Ratt CG_II'!E24)</f>
        <v/>
      </c>
      <c r="G24" s="172">
        <f t="shared" si="0"/>
        <v>19</v>
      </c>
      <c r="H24" s="172">
        <f>'[3]M8AVR '!G24</f>
        <v>12.25</v>
      </c>
      <c r="I24" s="172" t="str">
        <f>IF([3]Ratt_Tec_enq!E24="","",[3]Ratt_Tec_enq!E24)</f>
        <v/>
      </c>
      <c r="J24" s="172">
        <f t="shared" si="1"/>
        <v>12.25</v>
      </c>
      <c r="K24" s="173">
        <f t="shared" si="2"/>
        <v>15.625</v>
      </c>
      <c r="L24" s="174" t="str">
        <f t="shared" si="3"/>
        <v>V</v>
      </c>
    </row>
    <row r="25" spans="2:12" ht="12" customHeight="1">
      <c r="B25" s="158">
        <v>16</v>
      </c>
      <c r="C25" s="181" t="s">
        <v>555</v>
      </c>
      <c r="D25" s="171" t="s">
        <v>554</v>
      </c>
      <c r="E25" s="172">
        <f>'[3]M8AVR '!E25</f>
        <v>20</v>
      </c>
      <c r="F25" s="172" t="str">
        <f>IF('[3]M8AVR '!F25="","",'[3]Ratt CG_II'!E25)</f>
        <v/>
      </c>
      <c r="G25" s="172">
        <f t="shared" si="0"/>
        <v>20</v>
      </c>
      <c r="H25" s="172">
        <f>'[3]M8AVR '!G25</f>
        <v>14.5</v>
      </c>
      <c r="I25" s="172" t="str">
        <f>IF([3]Ratt_Tec_enq!E25="","",[3]Ratt_Tec_enq!E25)</f>
        <v/>
      </c>
      <c r="J25" s="172">
        <f t="shared" si="1"/>
        <v>14.5</v>
      </c>
      <c r="K25" s="173">
        <f t="shared" si="2"/>
        <v>17.25</v>
      </c>
      <c r="L25" s="174" t="str">
        <f t="shared" si="3"/>
        <v>V</v>
      </c>
    </row>
    <row r="26" spans="2:12" ht="12" customHeight="1">
      <c r="B26" s="169">
        <v>17</v>
      </c>
      <c r="C26" s="184" t="s">
        <v>553</v>
      </c>
      <c r="D26" s="176" t="s">
        <v>355</v>
      </c>
      <c r="E26" s="172">
        <f>'[3]M8AVR '!E26</f>
        <v>20</v>
      </c>
      <c r="F26" s="172" t="str">
        <f>IF('[3]M8AVR '!F26="","",'[3]Ratt CG_II'!E26)</f>
        <v/>
      </c>
      <c r="G26" s="172">
        <f t="shared" si="0"/>
        <v>20</v>
      </c>
      <c r="H26" s="172">
        <f>'[3]M8AVR '!G26</f>
        <v>14</v>
      </c>
      <c r="I26" s="172" t="str">
        <f>IF([3]Ratt_Tec_enq!E26="","",[3]Ratt_Tec_enq!E26)</f>
        <v/>
      </c>
      <c r="J26" s="172">
        <f t="shared" si="1"/>
        <v>14</v>
      </c>
      <c r="K26" s="173">
        <f t="shared" si="2"/>
        <v>17</v>
      </c>
      <c r="L26" s="174" t="str">
        <f t="shared" si="3"/>
        <v>V</v>
      </c>
    </row>
    <row r="27" spans="2:12" ht="12" customHeight="1">
      <c r="B27" s="158">
        <v>18</v>
      </c>
      <c r="C27" s="181" t="s">
        <v>552</v>
      </c>
      <c r="D27" s="171" t="s">
        <v>551</v>
      </c>
      <c r="E27" s="172">
        <f>'[3]M8AVR '!E27</f>
        <v>20</v>
      </c>
      <c r="F27" s="172" t="str">
        <f>IF('[3]M8AVR '!F27="","",'[3]Ratt CG_II'!E27)</f>
        <v/>
      </c>
      <c r="G27" s="172">
        <f t="shared" si="0"/>
        <v>20</v>
      </c>
      <c r="H27" s="172">
        <f>'[3]M8AVR '!G27</f>
        <v>14.75</v>
      </c>
      <c r="I27" s="172" t="str">
        <f>IF([3]Ratt_Tec_enq!E27="","",[3]Ratt_Tec_enq!E27)</f>
        <v/>
      </c>
      <c r="J27" s="172">
        <f t="shared" si="1"/>
        <v>14.75</v>
      </c>
      <c r="K27" s="173">
        <f t="shared" si="2"/>
        <v>17.375</v>
      </c>
      <c r="L27" s="174" t="str">
        <f t="shared" si="3"/>
        <v>V</v>
      </c>
    </row>
    <row r="28" spans="2:12" ht="12" customHeight="1">
      <c r="B28" s="169">
        <v>19</v>
      </c>
      <c r="C28" s="181" t="s">
        <v>550</v>
      </c>
      <c r="D28" s="171" t="s">
        <v>412</v>
      </c>
      <c r="E28" s="172">
        <f>'[3]M8AVR '!E28</f>
        <v>18</v>
      </c>
      <c r="F28" s="172" t="str">
        <f>IF('[3]M8AVR '!F28="","",'[3]Ratt CG_II'!E28)</f>
        <v/>
      </c>
      <c r="G28" s="172">
        <f t="shared" si="0"/>
        <v>18</v>
      </c>
      <c r="H28" s="172">
        <f>'[3]M8AVR '!G28</f>
        <v>14</v>
      </c>
      <c r="I28" s="172" t="str">
        <f>IF([3]Ratt_Tec_enq!E28="","",[3]Ratt_Tec_enq!E28)</f>
        <v/>
      </c>
      <c r="J28" s="172">
        <f t="shared" si="1"/>
        <v>14</v>
      </c>
      <c r="K28" s="173">
        <f t="shared" si="2"/>
        <v>16</v>
      </c>
      <c r="L28" s="174" t="str">
        <f t="shared" si="3"/>
        <v>V</v>
      </c>
    </row>
    <row r="29" spans="2:12" ht="12" customHeight="1">
      <c r="B29" s="158">
        <v>20</v>
      </c>
      <c r="C29" s="181" t="s">
        <v>549</v>
      </c>
      <c r="D29" s="171" t="s">
        <v>548</v>
      </c>
      <c r="E29" s="172">
        <f>'[3]M8AVR '!E29</f>
        <v>20</v>
      </c>
      <c r="F29" s="172" t="str">
        <f>IF('[3]M8AVR '!F29="","",'[3]Ratt CG_II'!E29)</f>
        <v/>
      </c>
      <c r="G29" s="172">
        <f t="shared" si="0"/>
        <v>20</v>
      </c>
      <c r="H29" s="172">
        <f>'[3]M8AVR '!G29</f>
        <v>14.25</v>
      </c>
      <c r="I29" s="172" t="str">
        <f>IF([3]Ratt_Tec_enq!E29="","",[3]Ratt_Tec_enq!E29)</f>
        <v/>
      </c>
      <c r="J29" s="172">
        <f t="shared" si="1"/>
        <v>14.25</v>
      </c>
      <c r="K29" s="173">
        <f t="shared" si="2"/>
        <v>17.125</v>
      </c>
      <c r="L29" s="174" t="str">
        <f t="shared" si="3"/>
        <v>V</v>
      </c>
    </row>
    <row r="30" spans="2:12" ht="12" customHeight="1">
      <c r="B30" s="169">
        <v>21</v>
      </c>
      <c r="C30" s="181" t="s">
        <v>547</v>
      </c>
      <c r="D30" s="171" t="s">
        <v>416</v>
      </c>
      <c r="E30" s="172">
        <f>'[3]M8AVR '!E30</f>
        <v>0</v>
      </c>
      <c r="F30" s="172" t="str">
        <f>IF('[3]M8AVR '!F30="","",'[3]Ratt CG_II'!E30)</f>
        <v/>
      </c>
      <c r="G30" s="172">
        <f t="shared" si="0"/>
        <v>0</v>
      </c>
      <c r="H30" s="172">
        <f>'[3]M8AVR '!G30</f>
        <v>6.75</v>
      </c>
      <c r="I30" s="172" t="str">
        <f>IF([3]Ratt_Tec_enq!E30="","",[3]Ratt_Tec_enq!E30)</f>
        <v/>
      </c>
      <c r="J30" s="172">
        <f t="shared" si="1"/>
        <v>6.75</v>
      </c>
      <c r="K30" s="173">
        <f t="shared" si="2"/>
        <v>3.375</v>
      </c>
      <c r="L30" s="174" t="str">
        <f t="shared" si="3"/>
        <v>AR</v>
      </c>
    </row>
    <row r="31" spans="2:12" ht="12" customHeight="1">
      <c r="B31" s="158">
        <v>22</v>
      </c>
      <c r="C31" s="181" t="s">
        <v>546</v>
      </c>
      <c r="D31" s="171" t="s">
        <v>545</v>
      </c>
      <c r="E31" s="172">
        <f>'[3]M8AVR '!E31</f>
        <v>20</v>
      </c>
      <c r="F31" s="172" t="str">
        <f>IF('[3]M8AVR '!F31="","",'[3]Ratt CG_II'!E31)</f>
        <v/>
      </c>
      <c r="G31" s="172">
        <f t="shared" si="0"/>
        <v>20</v>
      </c>
      <c r="H31" s="172">
        <f>'[3]M8AVR '!G31</f>
        <v>13.75</v>
      </c>
      <c r="I31" s="172" t="str">
        <f>IF([3]Ratt_Tec_enq!E31="","",[3]Ratt_Tec_enq!E31)</f>
        <v/>
      </c>
      <c r="J31" s="172">
        <f t="shared" si="1"/>
        <v>13.75</v>
      </c>
      <c r="K31" s="173">
        <f t="shared" si="2"/>
        <v>16.875</v>
      </c>
      <c r="L31" s="174" t="str">
        <f t="shared" si="3"/>
        <v>V</v>
      </c>
    </row>
    <row r="32" spans="2:12" ht="12" customHeight="1">
      <c r="B32" s="169">
        <v>23</v>
      </c>
      <c r="C32" s="170" t="s">
        <v>544</v>
      </c>
      <c r="D32" s="171" t="s">
        <v>277</v>
      </c>
      <c r="E32" s="172">
        <f>'[3]M8AVR '!E32</f>
        <v>18</v>
      </c>
      <c r="F32" s="172" t="str">
        <f>IF('[3]M8AVR '!F32="","",'[3]Ratt CG_II'!E32)</f>
        <v/>
      </c>
      <c r="G32" s="172">
        <f t="shared" si="0"/>
        <v>18</v>
      </c>
      <c r="H32" s="172">
        <f>'[3]M8AVR '!G32</f>
        <v>13.75</v>
      </c>
      <c r="I32" s="172" t="str">
        <f>IF([3]Ratt_Tec_enq!E32="","",[3]Ratt_Tec_enq!E32)</f>
        <v/>
      </c>
      <c r="J32" s="172">
        <f t="shared" si="1"/>
        <v>13.75</v>
      </c>
      <c r="K32" s="173">
        <f t="shared" si="2"/>
        <v>15.875</v>
      </c>
      <c r="L32" s="174" t="str">
        <f t="shared" si="3"/>
        <v>V</v>
      </c>
    </row>
    <row r="33" spans="2:12" ht="12" customHeight="1">
      <c r="B33" s="158">
        <v>24</v>
      </c>
      <c r="C33" s="181" t="s">
        <v>543</v>
      </c>
      <c r="D33" s="171" t="s">
        <v>542</v>
      </c>
      <c r="E33" s="172">
        <f>'[3]M8AVR '!E33</f>
        <v>20</v>
      </c>
      <c r="F33" s="172" t="str">
        <f>IF('[3]M8AVR '!F33="","",'[3]Ratt CG_II'!E33)</f>
        <v/>
      </c>
      <c r="G33" s="172">
        <f t="shared" si="0"/>
        <v>20</v>
      </c>
      <c r="H33" s="172">
        <f>'[3]M8AVR '!G33</f>
        <v>13.75</v>
      </c>
      <c r="I33" s="172" t="str">
        <f>IF([3]Ratt_Tec_enq!E33="","",[3]Ratt_Tec_enq!E33)</f>
        <v/>
      </c>
      <c r="J33" s="172">
        <f t="shared" si="1"/>
        <v>13.75</v>
      </c>
      <c r="K33" s="173">
        <f t="shared" si="2"/>
        <v>16.875</v>
      </c>
      <c r="L33" s="174" t="str">
        <f t="shared" si="3"/>
        <v>V</v>
      </c>
    </row>
    <row r="34" spans="2:12" ht="12" customHeight="1">
      <c r="B34" s="169">
        <v>25</v>
      </c>
      <c r="C34" s="184" t="s">
        <v>541</v>
      </c>
      <c r="D34" s="176" t="s">
        <v>367</v>
      </c>
      <c r="E34" s="172">
        <f>'[3]M8AVR '!E34</f>
        <v>18</v>
      </c>
      <c r="F34" s="172" t="str">
        <f>IF('[3]M8AVR '!F34="","",'[3]Ratt CG_II'!E34)</f>
        <v/>
      </c>
      <c r="G34" s="172">
        <f t="shared" si="0"/>
        <v>18</v>
      </c>
      <c r="H34" s="172">
        <f>'[3]M8AVR '!G34</f>
        <v>14.5</v>
      </c>
      <c r="I34" s="172" t="str">
        <f>IF([3]Ratt_Tec_enq!E34="","",[3]Ratt_Tec_enq!E34)</f>
        <v/>
      </c>
      <c r="J34" s="172">
        <f t="shared" si="1"/>
        <v>14.5</v>
      </c>
      <c r="K34" s="173">
        <f t="shared" si="2"/>
        <v>16.25</v>
      </c>
      <c r="L34" s="174" t="str">
        <f t="shared" si="3"/>
        <v>V</v>
      </c>
    </row>
    <row r="35" spans="2:12" ht="12" customHeight="1">
      <c r="B35" s="158">
        <v>26</v>
      </c>
      <c r="C35" s="181" t="s">
        <v>540</v>
      </c>
      <c r="D35" s="171" t="s">
        <v>528</v>
      </c>
      <c r="E35" s="172">
        <f>'[3]M8AVR '!E35</f>
        <v>16</v>
      </c>
      <c r="F35" s="172" t="str">
        <f>IF('[3]M8AVR '!F35="","",'[3]Ratt CG_II'!E35)</f>
        <v/>
      </c>
      <c r="G35" s="172">
        <f t="shared" si="0"/>
        <v>16</v>
      </c>
      <c r="H35" s="172">
        <f>'[3]M8AVR '!G35</f>
        <v>14</v>
      </c>
      <c r="I35" s="172" t="str">
        <f>IF([3]Ratt_Tec_enq!E35="","",[3]Ratt_Tec_enq!E35)</f>
        <v/>
      </c>
      <c r="J35" s="172">
        <f t="shared" si="1"/>
        <v>14</v>
      </c>
      <c r="K35" s="173">
        <f t="shared" si="2"/>
        <v>15</v>
      </c>
      <c r="L35" s="174" t="str">
        <f t="shared" si="3"/>
        <v>V</v>
      </c>
    </row>
    <row r="36" spans="2:12" ht="12" customHeight="1">
      <c r="B36" s="169">
        <v>27</v>
      </c>
      <c r="C36" s="181" t="s">
        <v>539</v>
      </c>
      <c r="D36" s="171" t="s">
        <v>538</v>
      </c>
      <c r="E36" s="172">
        <f>'[3]M8AVR '!E36</f>
        <v>20</v>
      </c>
      <c r="F36" s="172" t="str">
        <f>IF('[3]M8AVR '!F36="","",'[3]Ratt CG_II'!E36)</f>
        <v/>
      </c>
      <c r="G36" s="172">
        <f t="shared" si="0"/>
        <v>20</v>
      </c>
      <c r="H36" s="172">
        <f>'[3]M8AVR '!G36</f>
        <v>14.75</v>
      </c>
      <c r="I36" s="172" t="str">
        <f>IF([3]Ratt_Tec_enq!E36="","",[3]Ratt_Tec_enq!E36)</f>
        <v/>
      </c>
      <c r="J36" s="172">
        <f t="shared" si="1"/>
        <v>14.75</v>
      </c>
      <c r="K36" s="173">
        <f t="shared" si="2"/>
        <v>17.375</v>
      </c>
      <c r="L36" s="174" t="str">
        <f t="shared" si="3"/>
        <v>V</v>
      </c>
    </row>
    <row r="37" spans="2:12" ht="12" customHeight="1">
      <c r="B37" s="158">
        <v>28</v>
      </c>
      <c r="C37" s="184" t="s">
        <v>537</v>
      </c>
      <c r="D37" s="176" t="s">
        <v>536</v>
      </c>
      <c r="E37" s="172">
        <f>'[3]M8AVR '!E37</f>
        <v>20</v>
      </c>
      <c r="F37" s="172" t="str">
        <f>IF('[3]M8AVR '!F37="","",'[3]Ratt CG_II'!E37)</f>
        <v/>
      </c>
      <c r="G37" s="172">
        <f t="shared" si="0"/>
        <v>20</v>
      </c>
      <c r="H37" s="172">
        <f>'[3]M8AVR '!G37</f>
        <v>12</v>
      </c>
      <c r="I37" s="172" t="str">
        <f>IF([3]Ratt_Tec_enq!E37="","",[3]Ratt_Tec_enq!E37)</f>
        <v/>
      </c>
      <c r="J37" s="172">
        <f t="shared" si="1"/>
        <v>12</v>
      </c>
      <c r="K37" s="173">
        <f t="shared" si="2"/>
        <v>16</v>
      </c>
      <c r="L37" s="174" t="str">
        <f t="shared" si="3"/>
        <v>V</v>
      </c>
    </row>
    <row r="38" spans="2:12" ht="12" customHeight="1">
      <c r="B38" s="169">
        <v>29</v>
      </c>
      <c r="C38" s="184" t="s">
        <v>535</v>
      </c>
      <c r="D38" s="176" t="s">
        <v>534</v>
      </c>
      <c r="E38" s="172">
        <f>'[3]M8AVR '!E38</f>
        <v>20</v>
      </c>
      <c r="F38" s="172" t="str">
        <f>IF('[3]M8AVR '!F38="","",'[3]Ratt CG_II'!E38)</f>
        <v/>
      </c>
      <c r="G38" s="172">
        <f t="shared" si="0"/>
        <v>20</v>
      </c>
      <c r="H38" s="172">
        <f>'[3]M8AVR '!G38</f>
        <v>13.75</v>
      </c>
      <c r="I38" s="172" t="str">
        <f>IF([3]Ratt_Tec_enq!E38="","",[3]Ratt_Tec_enq!E38)</f>
        <v/>
      </c>
      <c r="J38" s="172">
        <f t="shared" si="1"/>
        <v>13.75</v>
      </c>
      <c r="K38" s="173">
        <f t="shared" si="2"/>
        <v>16.875</v>
      </c>
      <c r="L38" s="174" t="str">
        <f t="shared" si="3"/>
        <v>V</v>
      </c>
    </row>
    <row r="39" spans="2:12" ht="12" customHeight="1">
      <c r="B39" s="158">
        <v>30</v>
      </c>
      <c r="C39" s="181" t="s">
        <v>533</v>
      </c>
      <c r="D39" s="171" t="s">
        <v>532</v>
      </c>
      <c r="E39" s="172">
        <f>'[3]M8AVR '!E39</f>
        <v>0</v>
      </c>
      <c r="F39" s="172" t="str">
        <f>IF('[3]M8AVR '!F39="","",'[3]Ratt CG_II'!E39)</f>
        <v/>
      </c>
      <c r="G39" s="172">
        <f t="shared" si="0"/>
        <v>0</v>
      </c>
      <c r="H39" s="172">
        <f>'[3]M8AVR '!G39</f>
        <v>7</v>
      </c>
      <c r="I39" s="172" t="str">
        <f>IF([3]Ratt_Tec_enq!E39="","",[3]Ratt_Tec_enq!E39)</f>
        <v/>
      </c>
      <c r="J39" s="172">
        <f t="shared" si="1"/>
        <v>7</v>
      </c>
      <c r="K39" s="173">
        <f t="shared" si="2"/>
        <v>3.5</v>
      </c>
      <c r="L39" s="174" t="str">
        <f t="shared" si="3"/>
        <v>AR</v>
      </c>
    </row>
    <row r="40" spans="2:12" ht="12" customHeight="1">
      <c r="B40" s="169">
        <v>31</v>
      </c>
      <c r="C40" s="170" t="s">
        <v>531</v>
      </c>
      <c r="D40" s="171" t="s">
        <v>530</v>
      </c>
      <c r="E40" s="172">
        <f>'[3]M8AVR '!E40</f>
        <v>20</v>
      </c>
      <c r="F40" s="172" t="str">
        <f>IF('[3]M8AVR '!F40="","",'[3]Ratt CG_II'!E40)</f>
        <v/>
      </c>
      <c r="G40" s="172">
        <f t="shared" si="0"/>
        <v>20</v>
      </c>
      <c r="H40" s="172">
        <f>'[3]M8AVR '!G40</f>
        <v>13.75</v>
      </c>
      <c r="I40" s="172" t="str">
        <f>IF([3]Ratt_Tec_enq!E40="","",[3]Ratt_Tec_enq!E40)</f>
        <v/>
      </c>
      <c r="J40" s="172">
        <f t="shared" si="1"/>
        <v>13.75</v>
      </c>
      <c r="K40" s="173">
        <f t="shared" si="2"/>
        <v>16.875</v>
      </c>
      <c r="L40" s="174" t="str">
        <f t="shared" si="3"/>
        <v>V</v>
      </c>
    </row>
    <row r="41" spans="2:12" ht="12" customHeight="1">
      <c r="B41" s="158">
        <v>32</v>
      </c>
      <c r="C41" s="181" t="s">
        <v>529</v>
      </c>
      <c r="D41" s="171" t="s">
        <v>528</v>
      </c>
      <c r="E41" s="172">
        <f>'[3]M8AVR '!E41</f>
        <v>20</v>
      </c>
      <c r="F41" s="172" t="str">
        <f>IF('[3]M8AVR '!F41="","",'[3]Ratt CG_II'!E41)</f>
        <v/>
      </c>
      <c r="G41" s="172">
        <f t="shared" si="0"/>
        <v>20</v>
      </c>
      <c r="H41" s="172">
        <f>'[3]M8AVR '!G41</f>
        <v>13.75</v>
      </c>
      <c r="I41" s="172" t="str">
        <f>IF([3]Ratt_Tec_enq!E41="","",[3]Ratt_Tec_enq!E41)</f>
        <v/>
      </c>
      <c r="J41" s="172">
        <f t="shared" si="1"/>
        <v>13.75</v>
      </c>
      <c r="K41" s="173">
        <f t="shared" si="2"/>
        <v>16.875</v>
      </c>
      <c r="L41" s="174" t="str">
        <f t="shared" si="3"/>
        <v>V</v>
      </c>
    </row>
    <row r="42" spans="2:12" ht="12" customHeight="1">
      <c r="B42" s="169">
        <v>33</v>
      </c>
      <c r="C42" s="181" t="s">
        <v>527</v>
      </c>
      <c r="D42" s="171" t="s">
        <v>526</v>
      </c>
      <c r="E42" s="172">
        <f>'[3]M8AVR '!E42</f>
        <v>20</v>
      </c>
      <c r="F42" s="172" t="str">
        <f>IF('[3]M8AVR '!F42="","",'[3]Ratt CG_II'!E42)</f>
        <v/>
      </c>
      <c r="G42" s="172">
        <f t="shared" si="0"/>
        <v>20</v>
      </c>
      <c r="H42" s="172">
        <f>'[3]M8AVR '!G42</f>
        <v>14</v>
      </c>
      <c r="I42" s="172" t="str">
        <f>IF([3]Ratt_Tec_enq!E42="","",[3]Ratt_Tec_enq!E42)</f>
        <v/>
      </c>
      <c r="J42" s="172">
        <f t="shared" si="1"/>
        <v>14</v>
      </c>
      <c r="K42" s="173">
        <f t="shared" si="2"/>
        <v>17</v>
      </c>
      <c r="L42" s="174" t="str">
        <f t="shared" si="3"/>
        <v>V</v>
      </c>
    </row>
    <row r="43" spans="2:12" ht="12" customHeight="1">
      <c r="B43" s="158">
        <v>34</v>
      </c>
      <c r="C43" s="170" t="s">
        <v>525</v>
      </c>
      <c r="D43" s="171" t="s">
        <v>514</v>
      </c>
      <c r="E43" s="172">
        <f>'[3]M8AVR '!E43</f>
        <v>20</v>
      </c>
      <c r="F43" s="172" t="str">
        <f>IF('[3]M8AVR '!F43="","",'[3]Ratt CG_II'!E43)</f>
        <v/>
      </c>
      <c r="G43" s="172">
        <f t="shared" si="0"/>
        <v>20</v>
      </c>
      <c r="H43" s="172">
        <f>'[3]M8AVR '!G43</f>
        <v>16</v>
      </c>
      <c r="I43" s="172" t="str">
        <f>IF([3]Ratt_Tec_enq!E43="","",[3]Ratt_Tec_enq!E43)</f>
        <v/>
      </c>
      <c r="J43" s="172">
        <f t="shared" si="1"/>
        <v>16</v>
      </c>
      <c r="K43" s="173">
        <f t="shared" si="2"/>
        <v>18</v>
      </c>
      <c r="L43" s="174" t="str">
        <f t="shared" si="3"/>
        <v>V</v>
      </c>
    </row>
    <row r="44" spans="2:12" ht="12" customHeight="1">
      <c r="B44" s="169">
        <v>35</v>
      </c>
      <c r="C44" s="181" t="s">
        <v>524</v>
      </c>
      <c r="D44" s="171" t="s">
        <v>105</v>
      </c>
      <c r="E44" s="172">
        <f>'[3]M8AVR '!E44</f>
        <v>20</v>
      </c>
      <c r="F44" s="172" t="str">
        <f>IF('[3]M8AVR '!F44="","",'[3]Ratt CG_II'!E44)</f>
        <v/>
      </c>
      <c r="G44" s="172">
        <f t="shared" si="0"/>
        <v>20</v>
      </c>
      <c r="H44" s="172">
        <f>'[3]M8AVR '!G44</f>
        <v>14.5</v>
      </c>
      <c r="I44" s="172" t="str">
        <f>IF([3]Ratt_Tec_enq!E44="","",[3]Ratt_Tec_enq!E44)</f>
        <v/>
      </c>
      <c r="J44" s="172">
        <f t="shared" si="1"/>
        <v>14.5</v>
      </c>
      <c r="K44" s="173">
        <f t="shared" si="2"/>
        <v>17.25</v>
      </c>
      <c r="L44" s="174" t="str">
        <f t="shared" si="3"/>
        <v>V</v>
      </c>
    </row>
    <row r="45" spans="2:12" ht="12" customHeight="1">
      <c r="B45" s="158">
        <v>36</v>
      </c>
      <c r="C45" s="181" t="s">
        <v>523</v>
      </c>
      <c r="D45" s="171" t="s">
        <v>522</v>
      </c>
      <c r="E45" s="172">
        <f>'[3]M8AVR '!E45</f>
        <v>20</v>
      </c>
      <c r="F45" s="172" t="str">
        <f>IF('[3]M8AVR '!F45="","",'[3]Ratt CG_II'!E45)</f>
        <v/>
      </c>
      <c r="G45" s="172">
        <f t="shared" si="0"/>
        <v>20</v>
      </c>
      <c r="H45" s="172">
        <f>'[3]M8AVR '!G45</f>
        <v>14.25</v>
      </c>
      <c r="I45" s="172" t="str">
        <f>IF([3]Ratt_Tec_enq!E45="","",[3]Ratt_Tec_enq!E45)</f>
        <v/>
      </c>
      <c r="J45" s="172">
        <f t="shared" si="1"/>
        <v>14.25</v>
      </c>
      <c r="K45" s="173">
        <f t="shared" si="2"/>
        <v>17.125</v>
      </c>
      <c r="L45" s="174" t="str">
        <f t="shared" si="3"/>
        <v>V</v>
      </c>
    </row>
    <row r="46" spans="2:12" ht="12" customHeight="1">
      <c r="B46" s="169">
        <v>37</v>
      </c>
      <c r="C46" s="170" t="s">
        <v>521</v>
      </c>
      <c r="D46" s="171" t="s">
        <v>491</v>
      </c>
      <c r="E46" s="172">
        <f>'[3]M8AVR '!E46</f>
        <v>20</v>
      </c>
      <c r="F46" s="172" t="str">
        <f>IF('[3]M8AVR '!F46="","",'[3]Ratt CG_II'!E46)</f>
        <v/>
      </c>
      <c r="G46" s="172">
        <f t="shared" si="0"/>
        <v>20</v>
      </c>
      <c r="H46" s="172">
        <f>'[3]M8AVR '!G46</f>
        <v>14.25</v>
      </c>
      <c r="I46" s="172" t="str">
        <f>IF([3]Ratt_Tec_enq!E46="","",[3]Ratt_Tec_enq!E46)</f>
        <v/>
      </c>
      <c r="J46" s="172">
        <f t="shared" si="1"/>
        <v>14.25</v>
      </c>
      <c r="K46" s="173">
        <f t="shared" si="2"/>
        <v>17.125</v>
      </c>
      <c r="L46" s="174" t="str">
        <f t="shared" si="3"/>
        <v>V</v>
      </c>
    </row>
    <row r="47" spans="2:12" ht="12" customHeight="1">
      <c r="B47" s="158">
        <v>38</v>
      </c>
      <c r="C47" s="184" t="s">
        <v>520</v>
      </c>
      <c r="D47" s="176" t="s">
        <v>355</v>
      </c>
      <c r="E47" s="172">
        <f>'[3]M8AVR '!E47</f>
        <v>20</v>
      </c>
      <c r="F47" s="172" t="str">
        <f>IF('[3]M8AVR '!F47="","",'[3]Ratt CG_II'!E47)</f>
        <v/>
      </c>
      <c r="G47" s="172">
        <f t="shared" si="0"/>
        <v>20</v>
      </c>
      <c r="H47" s="172">
        <f>'[3]M8AVR '!G47</f>
        <v>15.75</v>
      </c>
      <c r="I47" s="172" t="str">
        <f>IF([3]Ratt_Tec_enq!E47="","",[3]Ratt_Tec_enq!E47)</f>
        <v/>
      </c>
      <c r="J47" s="172">
        <f t="shared" si="1"/>
        <v>15.75</v>
      </c>
      <c r="K47" s="173">
        <f t="shared" si="2"/>
        <v>17.875</v>
      </c>
      <c r="L47" s="174" t="str">
        <f t="shared" si="3"/>
        <v>V</v>
      </c>
    </row>
    <row r="48" spans="2:12" ht="12" customHeight="1">
      <c r="B48" s="169">
        <v>39</v>
      </c>
      <c r="C48" s="181" t="s">
        <v>519</v>
      </c>
      <c r="D48" s="171" t="s">
        <v>518</v>
      </c>
      <c r="E48" s="172">
        <f>'[3]M8AVR '!E48</f>
        <v>20</v>
      </c>
      <c r="F48" s="172" t="str">
        <f>IF('[3]M8AVR '!F48="","",'[3]Ratt CG_II'!E48)</f>
        <v/>
      </c>
      <c r="G48" s="172">
        <f t="shared" si="0"/>
        <v>20</v>
      </c>
      <c r="H48" s="172">
        <f>'[3]M8AVR '!G48</f>
        <v>15</v>
      </c>
      <c r="I48" s="172" t="str">
        <f>IF([3]Ratt_Tec_enq!E48="","",[3]Ratt_Tec_enq!E48)</f>
        <v/>
      </c>
      <c r="J48" s="172">
        <f t="shared" si="1"/>
        <v>15</v>
      </c>
      <c r="K48" s="173">
        <f t="shared" si="2"/>
        <v>17.5</v>
      </c>
      <c r="L48" s="174" t="str">
        <f t="shared" si="3"/>
        <v>V</v>
      </c>
    </row>
    <row r="49" spans="2:12" ht="12" customHeight="1">
      <c r="B49" s="158">
        <v>40</v>
      </c>
      <c r="C49" s="170" t="s">
        <v>517</v>
      </c>
      <c r="D49" s="171" t="s">
        <v>516</v>
      </c>
      <c r="E49" s="172">
        <f>'[3]M8AVR '!E49</f>
        <v>20</v>
      </c>
      <c r="F49" s="172" t="str">
        <f>IF('[3]M8AVR '!F49="","",'[3]Ratt CG_II'!E49)</f>
        <v/>
      </c>
      <c r="G49" s="172">
        <f t="shared" si="0"/>
        <v>20</v>
      </c>
      <c r="H49" s="172">
        <f>'[3]M8AVR '!G49</f>
        <v>13.5</v>
      </c>
      <c r="I49" s="172" t="str">
        <f>IF([3]Ratt_Tec_enq!E49="","",[3]Ratt_Tec_enq!E49)</f>
        <v/>
      </c>
      <c r="J49" s="172">
        <f t="shared" si="1"/>
        <v>13.5</v>
      </c>
      <c r="K49" s="173">
        <f t="shared" si="2"/>
        <v>16.75</v>
      </c>
      <c r="L49" s="174" t="str">
        <f t="shared" si="3"/>
        <v>V</v>
      </c>
    </row>
    <row r="50" spans="2:12" ht="12" customHeight="1">
      <c r="B50" s="169">
        <v>41</v>
      </c>
      <c r="C50" s="170" t="s">
        <v>515</v>
      </c>
      <c r="D50" s="171" t="s">
        <v>514</v>
      </c>
      <c r="E50" s="172">
        <f>'[3]M8AVR '!E50</f>
        <v>18</v>
      </c>
      <c r="F50" s="172" t="str">
        <f>IF('[3]M8AVR '!F50="","",'[3]Ratt CG_II'!E50)</f>
        <v/>
      </c>
      <c r="G50" s="172">
        <f t="shared" si="0"/>
        <v>18</v>
      </c>
      <c r="H50" s="172">
        <f>'[3]M8AVR '!G50</f>
        <v>13.75</v>
      </c>
      <c r="I50" s="172" t="str">
        <f>IF([3]Ratt_Tec_enq!E50="","",[3]Ratt_Tec_enq!E50)</f>
        <v/>
      </c>
      <c r="J50" s="172">
        <f t="shared" si="1"/>
        <v>13.75</v>
      </c>
      <c r="K50" s="173">
        <f t="shared" si="2"/>
        <v>15.875</v>
      </c>
      <c r="L50" s="174" t="str">
        <f t="shared" si="3"/>
        <v>V</v>
      </c>
    </row>
    <row r="51" spans="2:12" ht="12" customHeight="1">
      <c r="B51" s="158">
        <v>42</v>
      </c>
      <c r="C51" s="170" t="s">
        <v>513</v>
      </c>
      <c r="D51" s="171" t="s">
        <v>309</v>
      </c>
      <c r="E51" s="172">
        <f>'[3]M8AVR '!E51</f>
        <v>18</v>
      </c>
      <c r="F51" s="172" t="str">
        <f>IF('[3]M8AVR '!F51="","",'[3]Ratt CG_II'!E51)</f>
        <v/>
      </c>
      <c r="G51" s="172">
        <f t="shared" si="0"/>
        <v>18</v>
      </c>
      <c r="H51" s="172">
        <f>'[3]M8AVR '!G51</f>
        <v>14.75</v>
      </c>
      <c r="I51" s="172" t="str">
        <f>IF([3]Ratt_Tec_enq!E51="","",[3]Ratt_Tec_enq!E51)</f>
        <v/>
      </c>
      <c r="J51" s="172">
        <f t="shared" si="1"/>
        <v>14.75</v>
      </c>
      <c r="K51" s="173">
        <f t="shared" si="2"/>
        <v>16.375</v>
      </c>
      <c r="L51" s="174" t="str">
        <f t="shared" si="3"/>
        <v>V</v>
      </c>
    </row>
    <row r="52" spans="2:12" ht="12" customHeight="1">
      <c r="B52" s="169">
        <v>43</v>
      </c>
      <c r="C52" s="181" t="s">
        <v>512</v>
      </c>
      <c r="D52" s="171" t="s">
        <v>386</v>
      </c>
      <c r="E52" s="172">
        <f>'[3]M8AVR '!E52</f>
        <v>20</v>
      </c>
      <c r="F52" s="172" t="str">
        <f>IF('[3]M8AVR '!F52="","",'[3]Ratt CG_II'!E52)</f>
        <v/>
      </c>
      <c r="G52" s="172">
        <f t="shared" si="0"/>
        <v>20</v>
      </c>
      <c r="H52" s="172">
        <f>'[3]M8AVR '!G52</f>
        <v>13.5</v>
      </c>
      <c r="I52" s="172" t="str">
        <f>IF([3]Ratt_Tec_enq!E52="","",[3]Ratt_Tec_enq!E52)</f>
        <v/>
      </c>
      <c r="J52" s="172">
        <f t="shared" si="1"/>
        <v>13.5</v>
      </c>
      <c r="K52" s="173">
        <f t="shared" si="2"/>
        <v>16.75</v>
      </c>
      <c r="L52" s="174" t="str">
        <f t="shared" si="3"/>
        <v>V</v>
      </c>
    </row>
    <row r="53" spans="2:12" ht="12" customHeight="1">
      <c r="B53" s="158">
        <v>44</v>
      </c>
      <c r="C53" s="170" t="s">
        <v>511</v>
      </c>
      <c r="D53" s="171" t="s">
        <v>510</v>
      </c>
      <c r="E53" s="172">
        <f>'[3]M8AVR '!E53</f>
        <v>20</v>
      </c>
      <c r="F53" s="172" t="str">
        <f>IF('[3]M8AVR '!F53="","",'[3]Ratt CG_II'!E53)</f>
        <v/>
      </c>
      <c r="G53" s="172">
        <f t="shared" si="0"/>
        <v>20</v>
      </c>
      <c r="H53" s="172">
        <f>'[3]M8AVR '!G53</f>
        <v>14.75</v>
      </c>
      <c r="I53" s="172" t="str">
        <f>IF([3]Ratt_Tec_enq!E53="","",[3]Ratt_Tec_enq!E53)</f>
        <v/>
      </c>
      <c r="J53" s="172">
        <f t="shared" si="1"/>
        <v>14.75</v>
      </c>
      <c r="K53" s="173">
        <f t="shared" si="2"/>
        <v>17.375</v>
      </c>
      <c r="L53" s="174" t="str">
        <f t="shared" si="3"/>
        <v>V</v>
      </c>
    </row>
    <row r="54" spans="2:12" ht="12" customHeight="1">
      <c r="B54" s="169">
        <v>45</v>
      </c>
      <c r="C54" s="181" t="s">
        <v>509</v>
      </c>
      <c r="D54" s="171" t="s">
        <v>508</v>
      </c>
      <c r="E54" s="172">
        <f>'[3]M8AVR '!E54</f>
        <v>20</v>
      </c>
      <c r="F54" s="172" t="str">
        <f>IF('[3]M8AVR '!F54="","",'[3]Ratt CG_II'!E54)</f>
        <v/>
      </c>
      <c r="G54" s="172">
        <f t="shared" si="0"/>
        <v>20</v>
      </c>
      <c r="H54" s="172">
        <f>'[3]M8AVR '!G54</f>
        <v>14.75</v>
      </c>
      <c r="I54" s="172" t="str">
        <f>IF([3]Ratt_Tec_enq!E54="","",[3]Ratt_Tec_enq!E54)</f>
        <v/>
      </c>
      <c r="J54" s="172">
        <f t="shared" si="1"/>
        <v>14.75</v>
      </c>
      <c r="K54" s="173">
        <f t="shared" si="2"/>
        <v>17.375</v>
      </c>
      <c r="L54" s="174" t="str">
        <f t="shared" si="3"/>
        <v>V</v>
      </c>
    </row>
    <row r="55" spans="2:12" ht="12" customHeight="1">
      <c r="B55" s="158">
        <v>46</v>
      </c>
      <c r="C55" s="170" t="s">
        <v>507</v>
      </c>
      <c r="D55" s="171" t="s">
        <v>277</v>
      </c>
      <c r="E55" s="172">
        <f>'[3]M8AVR '!E55</f>
        <v>20</v>
      </c>
      <c r="F55" s="172" t="str">
        <f>IF('[3]M8AVR '!F55="","",'[3]Ratt CG_II'!E55)</f>
        <v/>
      </c>
      <c r="G55" s="172">
        <f t="shared" si="0"/>
        <v>20</v>
      </c>
      <c r="H55" s="172">
        <f>'[3]M8AVR '!G55</f>
        <v>14.75</v>
      </c>
      <c r="I55" s="172" t="str">
        <f>IF([3]Ratt_Tec_enq!E55="","",[3]Ratt_Tec_enq!E55)</f>
        <v/>
      </c>
      <c r="J55" s="172">
        <f t="shared" si="1"/>
        <v>14.75</v>
      </c>
      <c r="K55" s="173">
        <f t="shared" si="2"/>
        <v>17.375</v>
      </c>
      <c r="L55" s="174" t="str">
        <f t="shared" si="3"/>
        <v>V</v>
      </c>
    </row>
    <row r="56" spans="2:12" ht="12" customHeight="1">
      <c r="B56" s="169">
        <v>47</v>
      </c>
      <c r="C56" s="181" t="s">
        <v>506</v>
      </c>
      <c r="D56" s="171" t="s">
        <v>505</v>
      </c>
      <c r="E56" s="172">
        <f>'[3]M8AVR '!E56</f>
        <v>18</v>
      </c>
      <c r="F56" s="172" t="str">
        <f>IF('[3]M8AVR '!F56="","",'[3]Ratt CG_II'!E56)</f>
        <v/>
      </c>
      <c r="G56" s="172">
        <f t="shared" si="0"/>
        <v>18</v>
      </c>
      <c r="H56" s="172">
        <f>'[3]M8AVR '!G56</f>
        <v>14.25</v>
      </c>
      <c r="I56" s="172" t="str">
        <f>IF([3]Ratt_Tec_enq!E56="","",[3]Ratt_Tec_enq!E56)</f>
        <v/>
      </c>
      <c r="J56" s="172">
        <f t="shared" si="1"/>
        <v>14.25</v>
      </c>
      <c r="K56" s="173">
        <f t="shared" si="2"/>
        <v>16.125</v>
      </c>
      <c r="L56" s="174" t="str">
        <f t="shared" si="3"/>
        <v>V</v>
      </c>
    </row>
    <row r="57" spans="2:12" ht="12" customHeight="1">
      <c r="B57" s="182">
        <v>48</v>
      </c>
      <c r="C57" s="186" t="s">
        <v>504</v>
      </c>
      <c r="D57" s="187" t="s">
        <v>277</v>
      </c>
      <c r="E57" s="172">
        <f>'[3]M8AVR '!E57</f>
        <v>20</v>
      </c>
      <c r="F57" s="172" t="str">
        <f>IF('[3]M8AVR '!F57="","",'[3]Ratt CG_II'!E57)</f>
        <v/>
      </c>
      <c r="G57" s="172">
        <f t="shared" si="0"/>
        <v>20</v>
      </c>
      <c r="H57" s="172">
        <f>'[3]M8AVR '!G57</f>
        <v>14.25</v>
      </c>
      <c r="I57" s="172" t="str">
        <f>IF([3]Ratt_Tec_enq!E57="","",[3]Ratt_Tec_enq!E57)</f>
        <v/>
      </c>
      <c r="J57" s="172">
        <f t="shared" si="1"/>
        <v>14.25</v>
      </c>
      <c r="K57" s="173">
        <f t="shared" si="2"/>
        <v>17.125</v>
      </c>
      <c r="L57" s="174" t="str">
        <f t="shared" si="3"/>
        <v>V</v>
      </c>
    </row>
    <row r="58" spans="2:12" ht="12" customHeight="1">
      <c r="B58" s="185">
        <v>49</v>
      </c>
      <c r="C58" s="186" t="s">
        <v>503</v>
      </c>
      <c r="D58" s="187" t="s">
        <v>502</v>
      </c>
      <c r="E58" s="172">
        <f>'[3]M8AVR '!E58</f>
        <v>20</v>
      </c>
      <c r="F58" s="172" t="str">
        <f>IF('[3]M8AVR '!F58="","",'[3]Ratt CG_II'!E58)</f>
        <v/>
      </c>
      <c r="G58" s="172">
        <f t="shared" si="0"/>
        <v>20</v>
      </c>
      <c r="H58" s="172">
        <f>'[3]M8AVR '!G58</f>
        <v>14.75</v>
      </c>
      <c r="I58" s="172" t="str">
        <f>IF([3]Ratt_Tec_enq!E58="","",[3]Ratt_Tec_enq!E58)</f>
        <v/>
      </c>
      <c r="J58" s="172">
        <f t="shared" si="1"/>
        <v>14.75</v>
      </c>
      <c r="K58" s="173">
        <f t="shared" si="2"/>
        <v>17.375</v>
      </c>
      <c r="L58" s="174" t="str">
        <f t="shared" si="3"/>
        <v>V</v>
      </c>
    </row>
    <row r="59" spans="2:12" ht="12" customHeight="1">
      <c r="B59" s="182">
        <v>50</v>
      </c>
      <c r="C59" s="183" t="s">
        <v>501</v>
      </c>
      <c r="D59" s="183" t="s">
        <v>500</v>
      </c>
      <c r="E59" s="172">
        <f>'[3]M8AVR '!E59</f>
        <v>9</v>
      </c>
      <c r="F59" s="172" t="str">
        <f>IF('[3]M8AVR '!F59="","",'[3]Ratt CG_II'!E59)</f>
        <v/>
      </c>
      <c r="G59" s="172">
        <f t="shared" si="0"/>
        <v>9</v>
      </c>
      <c r="H59" s="172">
        <f>'[3]M8AVR '!G59</f>
        <v>15</v>
      </c>
      <c r="I59" s="172" t="str">
        <f>IF([3]Ratt_Tec_enq!E59="","",[3]Ratt_Tec_enq!E59)</f>
        <v/>
      </c>
      <c r="J59" s="172">
        <f t="shared" si="1"/>
        <v>15</v>
      </c>
      <c r="K59" s="173">
        <f t="shared" si="2"/>
        <v>12</v>
      </c>
      <c r="L59" s="174" t="str">
        <f t="shared" si="3"/>
        <v>V</v>
      </c>
    </row>
    <row r="60" spans="2:12" ht="12" customHeight="1">
      <c r="B60" s="185">
        <v>51</v>
      </c>
      <c r="C60" s="186" t="s">
        <v>499</v>
      </c>
      <c r="D60" s="187" t="s">
        <v>398</v>
      </c>
      <c r="E60" s="172">
        <f>'[3]M8AVR '!E60</f>
        <v>20</v>
      </c>
      <c r="F60" s="172" t="str">
        <f>IF('[3]M8AVR '!F60="","",'[3]Ratt CG_II'!E60)</f>
        <v/>
      </c>
      <c r="G60" s="172">
        <f t="shared" si="0"/>
        <v>20</v>
      </c>
      <c r="H60" s="172">
        <f>'[3]M8AVR '!G60</f>
        <v>13.5</v>
      </c>
      <c r="I60" s="172" t="str">
        <f>IF([3]Ratt_Tec_enq!E60="","",[3]Ratt_Tec_enq!E60)</f>
        <v/>
      </c>
      <c r="J60" s="172">
        <f t="shared" si="1"/>
        <v>13.5</v>
      </c>
      <c r="K60" s="173">
        <f t="shared" si="2"/>
        <v>16.75</v>
      </c>
      <c r="L60" s="174" t="str">
        <f t="shared" si="3"/>
        <v>V</v>
      </c>
    </row>
    <row r="61" spans="2:12" ht="12" customHeight="1">
      <c r="B61" s="182">
        <v>52</v>
      </c>
      <c r="C61" s="188" t="s">
        <v>498</v>
      </c>
      <c r="D61" s="187" t="s">
        <v>361</v>
      </c>
      <c r="E61" s="172">
        <f>'[3]M8AVR '!E61</f>
        <v>20</v>
      </c>
      <c r="F61" s="172" t="str">
        <f>IF('[3]M8AVR '!F61="","",'[3]Ratt CG_II'!E61)</f>
        <v/>
      </c>
      <c r="G61" s="172">
        <f t="shared" si="0"/>
        <v>20</v>
      </c>
      <c r="H61" s="172">
        <f>'[3]M8AVR '!G61</f>
        <v>14</v>
      </c>
      <c r="I61" s="172" t="str">
        <f>IF([3]Ratt_Tec_enq!E61="","",[3]Ratt_Tec_enq!E61)</f>
        <v/>
      </c>
      <c r="J61" s="172">
        <f t="shared" si="1"/>
        <v>14</v>
      </c>
      <c r="K61" s="173">
        <f t="shared" si="2"/>
        <v>17</v>
      </c>
      <c r="L61" s="174" t="str">
        <f t="shared" si="3"/>
        <v>V</v>
      </c>
    </row>
    <row r="62" spans="2:12" ht="12" customHeight="1">
      <c r="B62" s="185">
        <v>53</v>
      </c>
      <c r="C62" s="188" t="s">
        <v>497</v>
      </c>
      <c r="D62" s="187" t="s">
        <v>133</v>
      </c>
      <c r="E62" s="172">
        <f>'[3]M8AVR '!E62</f>
        <v>20</v>
      </c>
      <c r="F62" s="172" t="str">
        <f>IF('[3]M8AVR '!F62="","",'[3]Ratt CG_II'!E62)</f>
        <v/>
      </c>
      <c r="G62" s="172">
        <f t="shared" si="0"/>
        <v>20</v>
      </c>
      <c r="H62" s="172">
        <f>'[3]M8AVR '!G62</f>
        <v>14</v>
      </c>
      <c r="I62" s="172" t="str">
        <f>IF([3]Ratt_Tec_enq!E62="","",[3]Ratt_Tec_enq!E62)</f>
        <v/>
      </c>
      <c r="J62" s="172">
        <f t="shared" si="1"/>
        <v>14</v>
      </c>
      <c r="K62" s="173">
        <f t="shared" si="2"/>
        <v>17</v>
      </c>
      <c r="L62" s="174" t="str">
        <f t="shared" si="3"/>
        <v>V</v>
      </c>
    </row>
    <row r="63" spans="2:12" ht="12" customHeight="1">
      <c r="B63" s="182">
        <v>54</v>
      </c>
      <c r="C63" s="188" t="s">
        <v>496</v>
      </c>
      <c r="D63" s="187" t="s">
        <v>495</v>
      </c>
      <c r="E63" s="172">
        <f>'[3]M8AVR '!E63</f>
        <v>20</v>
      </c>
      <c r="F63" s="172" t="str">
        <f>IF('[3]M8AVR '!F63="","",'[3]Ratt CG_II'!E63)</f>
        <v/>
      </c>
      <c r="G63" s="172">
        <f t="shared" si="0"/>
        <v>20</v>
      </c>
      <c r="H63" s="172">
        <f>'[3]M8AVR '!G63</f>
        <v>14.25</v>
      </c>
      <c r="I63" s="172" t="str">
        <f>IF([3]Ratt_Tec_enq!E63="","",[3]Ratt_Tec_enq!E63)</f>
        <v/>
      </c>
      <c r="J63" s="172">
        <f t="shared" si="1"/>
        <v>14.25</v>
      </c>
      <c r="K63" s="173">
        <f t="shared" si="2"/>
        <v>17.125</v>
      </c>
      <c r="L63" s="174" t="str">
        <f t="shared" si="3"/>
        <v>V</v>
      </c>
    </row>
    <row r="64" spans="2:12" ht="12" customHeight="1">
      <c r="B64" s="185">
        <v>55</v>
      </c>
      <c r="C64" s="186" t="s">
        <v>494</v>
      </c>
      <c r="D64" s="187" t="s">
        <v>493</v>
      </c>
      <c r="E64" s="172">
        <f>'[3]M8AVR '!E64</f>
        <v>20</v>
      </c>
      <c r="F64" s="172" t="str">
        <f>IF('[3]M8AVR '!F64="","",'[3]Ratt CG_II'!E64)</f>
        <v/>
      </c>
      <c r="G64" s="172">
        <f t="shared" si="0"/>
        <v>20</v>
      </c>
      <c r="H64" s="172">
        <f>'[3]M8AVR '!G64</f>
        <v>14</v>
      </c>
      <c r="I64" s="172" t="str">
        <f>IF([3]Ratt_Tec_enq!E64="","",[3]Ratt_Tec_enq!E64)</f>
        <v/>
      </c>
      <c r="J64" s="172">
        <f t="shared" si="1"/>
        <v>14</v>
      </c>
      <c r="K64" s="173">
        <f t="shared" si="2"/>
        <v>17</v>
      </c>
      <c r="L64" s="174" t="str">
        <f t="shared" si="3"/>
        <v>V</v>
      </c>
    </row>
    <row r="65" spans="2:12" ht="12" customHeight="1">
      <c r="B65" s="182">
        <v>56</v>
      </c>
      <c r="C65" s="183" t="s">
        <v>492</v>
      </c>
      <c r="D65" s="189" t="s">
        <v>491</v>
      </c>
      <c r="E65" s="172">
        <f>'[3]M8AVR '!E65</f>
        <v>18</v>
      </c>
      <c r="F65" s="172" t="str">
        <f>IF('[3]M8AVR '!F65="","",'[3]Ratt CG_II'!E65)</f>
        <v/>
      </c>
      <c r="G65" s="172">
        <f t="shared" si="0"/>
        <v>18</v>
      </c>
      <c r="H65" s="172">
        <f>'[3]M8AVR '!G65</f>
        <v>14</v>
      </c>
      <c r="I65" s="172" t="str">
        <f>IF([3]Ratt_Tec_enq!E65="","",[3]Ratt_Tec_enq!E65)</f>
        <v/>
      </c>
      <c r="J65" s="172">
        <f t="shared" si="1"/>
        <v>14</v>
      </c>
      <c r="K65" s="173">
        <f t="shared" si="2"/>
        <v>16</v>
      </c>
      <c r="L65" s="174" t="str">
        <f t="shared" si="3"/>
        <v>V</v>
      </c>
    </row>
    <row r="66" spans="2:12" ht="12" customHeight="1">
      <c r="B66" s="185">
        <v>57</v>
      </c>
      <c r="C66" s="188" t="s">
        <v>490</v>
      </c>
      <c r="D66" s="187" t="s">
        <v>133</v>
      </c>
      <c r="E66" s="172">
        <f>'[3]M8AVR '!E66</f>
        <v>17</v>
      </c>
      <c r="F66" s="172" t="str">
        <f>IF('[3]M8AVR '!F66="","",'[3]Ratt CG_II'!E66)</f>
        <v/>
      </c>
      <c r="G66" s="172">
        <f t="shared" si="0"/>
        <v>17</v>
      </c>
      <c r="H66" s="172">
        <f>'[3]M8AVR '!G66</f>
        <v>15</v>
      </c>
      <c r="I66" s="172" t="str">
        <f>IF([3]Ratt_Tec_enq!E66="","",[3]Ratt_Tec_enq!E66)</f>
        <v/>
      </c>
      <c r="J66" s="172">
        <f t="shared" si="1"/>
        <v>15</v>
      </c>
      <c r="K66" s="173">
        <f t="shared" si="2"/>
        <v>16</v>
      </c>
      <c r="L66" s="174" t="str">
        <f t="shared" si="3"/>
        <v>V</v>
      </c>
    </row>
    <row r="67" spans="2:12" ht="12" customHeight="1">
      <c r="B67" s="182">
        <v>58</v>
      </c>
      <c r="C67" s="188" t="s">
        <v>489</v>
      </c>
      <c r="D67" s="187" t="s">
        <v>488</v>
      </c>
      <c r="E67" s="172">
        <f>'[3]M8AVR '!E67</f>
        <v>20</v>
      </c>
      <c r="F67" s="172" t="str">
        <f>IF('[3]M8AVR '!F67="","",'[3]Ratt CG_II'!E67)</f>
        <v/>
      </c>
      <c r="G67" s="172">
        <f t="shared" si="0"/>
        <v>20</v>
      </c>
      <c r="H67" s="172">
        <f>'[3]M8AVR '!G67</f>
        <v>13</v>
      </c>
      <c r="I67" s="172" t="str">
        <f>IF([3]Ratt_Tec_enq!E67="","",[3]Ratt_Tec_enq!E67)</f>
        <v/>
      </c>
      <c r="J67" s="172">
        <f t="shared" si="1"/>
        <v>13</v>
      </c>
      <c r="K67" s="173">
        <f t="shared" si="2"/>
        <v>16.5</v>
      </c>
      <c r="L67" s="174" t="str">
        <f t="shared" si="3"/>
        <v>V</v>
      </c>
    </row>
    <row r="68" spans="2:12" ht="12" customHeight="1">
      <c r="B68" s="185">
        <v>59</v>
      </c>
      <c r="C68" s="188" t="s">
        <v>487</v>
      </c>
      <c r="D68" s="187" t="s">
        <v>133</v>
      </c>
      <c r="E68" s="172">
        <f>'[3]M8AVR '!E68</f>
        <v>20</v>
      </c>
      <c r="F68" s="172" t="str">
        <f>IF('[3]M8AVR '!F68="","",'[3]Ratt CG_II'!E68)</f>
        <v/>
      </c>
      <c r="G68" s="172">
        <f t="shared" si="0"/>
        <v>20</v>
      </c>
      <c r="H68" s="172">
        <f>'[3]M8AVR '!G68</f>
        <v>15</v>
      </c>
      <c r="I68" s="172" t="str">
        <f>IF([3]Ratt_Tec_enq!E68="","",[3]Ratt_Tec_enq!E68)</f>
        <v/>
      </c>
      <c r="J68" s="172">
        <f t="shared" si="1"/>
        <v>15</v>
      </c>
      <c r="K68" s="173">
        <f t="shared" si="2"/>
        <v>17.5</v>
      </c>
      <c r="L68" s="174" t="str">
        <f t="shared" si="3"/>
        <v>V</v>
      </c>
    </row>
    <row r="69" spans="2:12" ht="12" customHeight="1">
      <c r="B69" s="182">
        <v>60</v>
      </c>
      <c r="C69" s="186" t="s">
        <v>486</v>
      </c>
      <c r="D69" s="187" t="s">
        <v>485</v>
      </c>
      <c r="E69" s="172">
        <f>'[3]M8AVR '!E69</f>
        <v>20</v>
      </c>
      <c r="F69" s="172" t="str">
        <f>IF('[3]M8AVR '!F69="","",'[3]Ratt CG_II'!E69)</f>
        <v/>
      </c>
      <c r="G69" s="172">
        <f t="shared" si="0"/>
        <v>20</v>
      </c>
      <c r="H69" s="172">
        <f>'[3]M8AVR '!G69</f>
        <v>14.25</v>
      </c>
      <c r="I69" s="172" t="str">
        <f>IF([3]Ratt_Tec_enq!E69="","",[3]Ratt_Tec_enq!E69)</f>
        <v/>
      </c>
      <c r="J69" s="172">
        <f t="shared" si="1"/>
        <v>14.25</v>
      </c>
      <c r="K69" s="173">
        <f t="shared" si="2"/>
        <v>17.125</v>
      </c>
      <c r="L69" s="174" t="str">
        <f t="shared" si="3"/>
        <v>V</v>
      </c>
    </row>
    <row r="70" spans="2:12" ht="12" customHeight="1">
      <c r="B70" s="185">
        <v>61</v>
      </c>
      <c r="C70" s="186" t="s">
        <v>484</v>
      </c>
      <c r="D70" s="187" t="s">
        <v>402</v>
      </c>
      <c r="E70" s="172">
        <f>'[3]M8AVR '!E70</f>
        <v>20</v>
      </c>
      <c r="F70" s="172" t="str">
        <f>IF('[3]M8AVR '!F70="","",'[3]Ratt CG_II'!E70)</f>
        <v/>
      </c>
      <c r="G70" s="172">
        <f t="shared" si="0"/>
        <v>20</v>
      </c>
      <c r="H70" s="172">
        <f>'[3]M8AVR '!G70</f>
        <v>14.25</v>
      </c>
      <c r="I70" s="172" t="str">
        <f>IF([3]Ratt_Tec_enq!E70="","",[3]Ratt_Tec_enq!E70)</f>
        <v/>
      </c>
      <c r="J70" s="172">
        <f t="shared" si="1"/>
        <v>14.25</v>
      </c>
      <c r="K70" s="173">
        <f t="shared" si="2"/>
        <v>17.125</v>
      </c>
      <c r="L70" s="174" t="str">
        <f t="shared" si="3"/>
        <v>V</v>
      </c>
    </row>
    <row r="71" spans="2:12" ht="12" customHeight="1">
      <c r="B71" s="182">
        <v>62</v>
      </c>
      <c r="C71" s="186" t="s">
        <v>483</v>
      </c>
      <c r="D71" s="187" t="s">
        <v>373</v>
      </c>
      <c r="E71" s="172">
        <f>'[3]M8AVR '!E71</f>
        <v>20</v>
      </c>
      <c r="F71" s="172" t="str">
        <f>IF('[3]M8AVR '!F71="","",'[3]Ratt CG_II'!E71)</f>
        <v/>
      </c>
      <c r="G71" s="172">
        <f t="shared" si="0"/>
        <v>20</v>
      </c>
      <c r="H71" s="172">
        <f>'[3]M8AVR '!G71</f>
        <v>13.5</v>
      </c>
      <c r="I71" s="172" t="str">
        <f>IF([3]Ratt_Tec_enq!E71="","",[3]Ratt_Tec_enq!E71)</f>
        <v/>
      </c>
      <c r="J71" s="172">
        <f t="shared" si="1"/>
        <v>13.5</v>
      </c>
      <c r="K71" s="173">
        <f t="shared" si="2"/>
        <v>16.75</v>
      </c>
      <c r="L71" s="174" t="str">
        <f t="shared" si="3"/>
        <v>V</v>
      </c>
    </row>
    <row r="72" spans="2:12" ht="12" customHeight="1">
      <c r="B72" s="185">
        <v>63</v>
      </c>
      <c r="C72" s="188" t="s">
        <v>482</v>
      </c>
      <c r="D72" s="187" t="s">
        <v>481</v>
      </c>
      <c r="E72" s="172">
        <f>'[3]M8AVR '!E72</f>
        <v>20</v>
      </c>
      <c r="F72" s="172" t="str">
        <f>IF('[3]M8AVR '!F72="","",'[3]Ratt CG_II'!E72)</f>
        <v/>
      </c>
      <c r="G72" s="172">
        <f t="shared" si="0"/>
        <v>20</v>
      </c>
      <c r="H72" s="172">
        <f>'[3]M8AVR '!G72</f>
        <v>13.5</v>
      </c>
      <c r="I72" s="172" t="str">
        <f>IF([3]Ratt_Tec_enq!E72="","",[3]Ratt_Tec_enq!E72)</f>
        <v/>
      </c>
      <c r="J72" s="172">
        <f t="shared" si="1"/>
        <v>13.5</v>
      </c>
      <c r="K72" s="173">
        <f t="shared" si="2"/>
        <v>16.75</v>
      </c>
      <c r="L72" s="174" t="str">
        <f t="shared" si="3"/>
        <v>V</v>
      </c>
    </row>
    <row r="73" spans="2:12" ht="12" customHeight="1">
      <c r="B73" s="182">
        <v>64</v>
      </c>
      <c r="C73" s="183" t="s">
        <v>480</v>
      </c>
      <c r="D73" s="189" t="s">
        <v>479</v>
      </c>
      <c r="E73" s="172">
        <f>'[3]M8AVR '!E73</f>
        <v>20</v>
      </c>
      <c r="F73" s="172" t="str">
        <f>IF('[3]M8AVR '!F73="","",'[3]Ratt CG_II'!E73)</f>
        <v/>
      </c>
      <c r="G73" s="172">
        <f t="shared" si="0"/>
        <v>20</v>
      </c>
      <c r="H73" s="172">
        <f>'[3]M8AVR '!G73</f>
        <v>12.25</v>
      </c>
      <c r="I73" s="172" t="str">
        <f>IF([3]Ratt_Tec_enq!E73="","",[3]Ratt_Tec_enq!E73)</f>
        <v/>
      </c>
      <c r="J73" s="172">
        <f t="shared" si="1"/>
        <v>12.25</v>
      </c>
      <c r="K73" s="173">
        <f t="shared" si="2"/>
        <v>16.125</v>
      </c>
      <c r="L73" s="174" t="str">
        <f t="shared" si="3"/>
        <v>V</v>
      </c>
    </row>
    <row r="74" spans="2:12" ht="12" customHeight="1">
      <c r="B74" s="185">
        <v>65</v>
      </c>
      <c r="C74" s="186" t="s">
        <v>478</v>
      </c>
      <c r="D74" s="187" t="s">
        <v>477</v>
      </c>
      <c r="E74" s="172">
        <f>'[3]M8AVR '!E74</f>
        <v>20</v>
      </c>
      <c r="F74" s="172" t="str">
        <f>IF('[3]M8AVR '!F74="","",'[3]Ratt CG_II'!E74)</f>
        <v/>
      </c>
      <c r="G74" s="172">
        <f t="shared" si="0"/>
        <v>20</v>
      </c>
      <c r="H74" s="172">
        <f>'[3]M8AVR '!G74</f>
        <v>13.5</v>
      </c>
      <c r="I74" s="172" t="str">
        <f>IF([3]Ratt_Tec_enq!E74="","",[3]Ratt_Tec_enq!E74)</f>
        <v/>
      </c>
      <c r="J74" s="172">
        <f t="shared" si="1"/>
        <v>13.5</v>
      </c>
      <c r="K74" s="173">
        <f t="shared" si="2"/>
        <v>16.75</v>
      </c>
      <c r="L74" s="174" t="str">
        <f t="shared" si="3"/>
        <v>V</v>
      </c>
    </row>
    <row r="75" spans="2:12" ht="12" customHeight="1">
      <c r="B75" s="182">
        <v>66</v>
      </c>
      <c r="C75" s="186" t="s">
        <v>476</v>
      </c>
      <c r="D75" s="187" t="s">
        <v>277</v>
      </c>
      <c r="E75" s="172">
        <f>'[3]M8AVR '!E75</f>
        <v>20</v>
      </c>
      <c r="F75" s="172" t="str">
        <f>IF('[3]M8AVR '!F75="","",'[3]Ratt CG_II'!E75)</f>
        <v/>
      </c>
      <c r="G75" s="172">
        <f t="shared" ref="G75:G138" si="4">IF(F75="",E75,MIN(12,MAX(E75,F75)))</f>
        <v>20</v>
      </c>
      <c r="H75" s="172">
        <f>'[3]M8AVR '!G75</f>
        <v>14.25</v>
      </c>
      <c r="I75" s="172" t="str">
        <f>IF([3]Ratt_Tec_enq!E75="","",[3]Ratt_Tec_enq!E75)</f>
        <v/>
      </c>
      <c r="J75" s="172">
        <f t="shared" ref="J75:J138" si="5">IF(I75="",H75,MIN(12,MAX(H75,I75)))</f>
        <v>14.25</v>
      </c>
      <c r="K75" s="173">
        <f t="shared" ref="K75:K138" si="6">G75*0.5+J75*0.5</f>
        <v>17.125</v>
      </c>
      <c r="L75" s="174" t="str">
        <f t="shared" ref="L75:L138" si="7">IF(K75&lt;8,"AR",IF(K75&lt;12,"NV",IF(AND(F75="",I75=""),"V","VAR")))</f>
        <v>V</v>
      </c>
    </row>
    <row r="76" spans="2:12" ht="12" customHeight="1">
      <c r="B76" s="185">
        <v>67</v>
      </c>
      <c r="C76" s="186" t="s">
        <v>475</v>
      </c>
      <c r="D76" s="187" t="s">
        <v>277</v>
      </c>
      <c r="E76" s="172">
        <f>'[3]M8AVR '!E76</f>
        <v>20</v>
      </c>
      <c r="F76" s="172" t="str">
        <f>IF('[3]M8AVR '!F76="","",'[3]Ratt CG_II'!E76)</f>
        <v/>
      </c>
      <c r="G76" s="172">
        <f t="shared" si="4"/>
        <v>20</v>
      </c>
      <c r="H76" s="172">
        <f>'[3]M8AVR '!G76</f>
        <v>15</v>
      </c>
      <c r="I76" s="172" t="str">
        <f>IF([3]Ratt_Tec_enq!E76="","",[3]Ratt_Tec_enq!E76)</f>
        <v/>
      </c>
      <c r="J76" s="172">
        <f t="shared" si="5"/>
        <v>15</v>
      </c>
      <c r="K76" s="173">
        <f t="shared" si="6"/>
        <v>17.5</v>
      </c>
      <c r="L76" s="174" t="str">
        <f t="shared" si="7"/>
        <v>V</v>
      </c>
    </row>
    <row r="77" spans="2:12" ht="12" customHeight="1">
      <c r="B77" s="182">
        <v>68</v>
      </c>
      <c r="C77" s="188" t="s">
        <v>474</v>
      </c>
      <c r="D77" s="187" t="s">
        <v>473</v>
      </c>
      <c r="E77" s="172">
        <f>'[3]M8AVR '!E77</f>
        <v>18</v>
      </c>
      <c r="F77" s="172" t="str">
        <f>IF('[3]M8AVR '!F77="","",'[3]Ratt CG_II'!E77)</f>
        <v/>
      </c>
      <c r="G77" s="172">
        <f t="shared" si="4"/>
        <v>18</v>
      </c>
      <c r="H77" s="172">
        <f>'[3]M8AVR '!G77</f>
        <v>15</v>
      </c>
      <c r="I77" s="172" t="str">
        <f>IF([3]Ratt_Tec_enq!E77="","",[3]Ratt_Tec_enq!E77)</f>
        <v/>
      </c>
      <c r="J77" s="172">
        <f t="shared" si="5"/>
        <v>15</v>
      </c>
      <c r="K77" s="173">
        <f t="shared" si="6"/>
        <v>16.5</v>
      </c>
      <c r="L77" s="174" t="str">
        <f t="shared" si="7"/>
        <v>V</v>
      </c>
    </row>
    <row r="78" spans="2:12" ht="12" customHeight="1">
      <c r="B78" s="185">
        <v>69</v>
      </c>
      <c r="C78" s="186" t="s">
        <v>472</v>
      </c>
      <c r="D78" s="187" t="s">
        <v>187</v>
      </c>
      <c r="E78" s="172">
        <f>'[3]M8AVR '!E78</f>
        <v>20</v>
      </c>
      <c r="F78" s="172" t="str">
        <f>IF('[3]M8AVR '!F78="","",'[3]Ratt CG_II'!E78)</f>
        <v/>
      </c>
      <c r="G78" s="172">
        <f t="shared" si="4"/>
        <v>20</v>
      </c>
      <c r="H78" s="172">
        <f>'[3]M8AVR '!G78</f>
        <v>13.75</v>
      </c>
      <c r="I78" s="172" t="str">
        <f>IF([3]Ratt_Tec_enq!E78="","",[3]Ratt_Tec_enq!E78)</f>
        <v/>
      </c>
      <c r="J78" s="172">
        <f t="shared" si="5"/>
        <v>13.75</v>
      </c>
      <c r="K78" s="173">
        <f t="shared" si="6"/>
        <v>16.875</v>
      </c>
      <c r="L78" s="174" t="str">
        <f t="shared" si="7"/>
        <v>V</v>
      </c>
    </row>
    <row r="79" spans="2:12" ht="12" customHeight="1">
      <c r="B79" s="182">
        <v>70</v>
      </c>
      <c r="C79" s="188" t="s">
        <v>471</v>
      </c>
      <c r="D79" s="187" t="s">
        <v>207</v>
      </c>
      <c r="E79" s="172">
        <f>'[3]M8AVR '!E79</f>
        <v>20</v>
      </c>
      <c r="F79" s="172" t="str">
        <f>IF('[3]M8AVR '!F79="","",'[3]Ratt CG_II'!E79)</f>
        <v/>
      </c>
      <c r="G79" s="172">
        <f t="shared" si="4"/>
        <v>20</v>
      </c>
      <c r="H79" s="172">
        <f>'[3]M8AVR '!G79</f>
        <v>14.5</v>
      </c>
      <c r="I79" s="172" t="str">
        <f>IF([3]Ratt_Tec_enq!E79="","",[3]Ratt_Tec_enq!E79)</f>
        <v/>
      </c>
      <c r="J79" s="172">
        <f t="shared" si="5"/>
        <v>14.5</v>
      </c>
      <c r="K79" s="173">
        <f t="shared" si="6"/>
        <v>17.25</v>
      </c>
      <c r="L79" s="174" t="str">
        <f t="shared" si="7"/>
        <v>V</v>
      </c>
    </row>
    <row r="80" spans="2:12" ht="12" customHeight="1">
      <c r="B80" s="185">
        <v>71</v>
      </c>
      <c r="C80" s="186" t="s">
        <v>470</v>
      </c>
      <c r="D80" s="187" t="s">
        <v>359</v>
      </c>
      <c r="E80" s="172">
        <f>'[3]M8AVR '!E80</f>
        <v>18</v>
      </c>
      <c r="F80" s="172" t="str">
        <f>IF('[3]M8AVR '!F80="","",'[3]Ratt CG_II'!E80)</f>
        <v/>
      </c>
      <c r="G80" s="172">
        <f t="shared" si="4"/>
        <v>18</v>
      </c>
      <c r="H80" s="172">
        <f>'[3]M8AVR '!G80</f>
        <v>14.5</v>
      </c>
      <c r="I80" s="172" t="str">
        <f>IF([3]Ratt_Tec_enq!E80="","",[3]Ratt_Tec_enq!E80)</f>
        <v/>
      </c>
      <c r="J80" s="172">
        <f t="shared" si="5"/>
        <v>14.5</v>
      </c>
      <c r="K80" s="173">
        <f t="shared" si="6"/>
        <v>16.25</v>
      </c>
      <c r="L80" s="174" t="str">
        <f t="shared" si="7"/>
        <v>V</v>
      </c>
    </row>
    <row r="81" spans="2:12" ht="12" customHeight="1">
      <c r="B81" s="182">
        <v>72</v>
      </c>
      <c r="C81" s="188" t="s">
        <v>469</v>
      </c>
      <c r="D81" s="187" t="s">
        <v>468</v>
      </c>
      <c r="E81" s="172">
        <f>'[3]M8AVR '!E81</f>
        <v>20</v>
      </c>
      <c r="F81" s="172" t="str">
        <f>IF('[3]M8AVR '!F81="","",'[3]Ratt CG_II'!E81)</f>
        <v/>
      </c>
      <c r="G81" s="172">
        <f t="shared" si="4"/>
        <v>20</v>
      </c>
      <c r="H81" s="172">
        <f>'[3]M8AVR '!G81</f>
        <v>14</v>
      </c>
      <c r="I81" s="172" t="str">
        <f>IF([3]Ratt_Tec_enq!E81="","",[3]Ratt_Tec_enq!E81)</f>
        <v/>
      </c>
      <c r="J81" s="172">
        <f t="shared" si="5"/>
        <v>14</v>
      </c>
      <c r="K81" s="173">
        <f t="shared" si="6"/>
        <v>17</v>
      </c>
      <c r="L81" s="174" t="str">
        <f t="shared" si="7"/>
        <v>V</v>
      </c>
    </row>
    <row r="82" spans="2:12" ht="12" customHeight="1">
      <c r="B82" s="185">
        <v>73</v>
      </c>
      <c r="C82" s="186" t="s">
        <v>467</v>
      </c>
      <c r="D82" s="187" t="s">
        <v>434</v>
      </c>
      <c r="E82" s="172">
        <f>'[3]M8AVR '!E82</f>
        <v>20</v>
      </c>
      <c r="F82" s="172" t="str">
        <f>IF('[3]M8AVR '!F82="","",'[3]Ratt CG_II'!E82)</f>
        <v/>
      </c>
      <c r="G82" s="172">
        <f t="shared" si="4"/>
        <v>20</v>
      </c>
      <c r="H82" s="172">
        <f>'[3]M8AVR '!G82</f>
        <v>13.5</v>
      </c>
      <c r="I82" s="172" t="str">
        <f>IF([3]Ratt_Tec_enq!E82="","",[3]Ratt_Tec_enq!E82)</f>
        <v/>
      </c>
      <c r="J82" s="172">
        <f t="shared" si="5"/>
        <v>13.5</v>
      </c>
      <c r="K82" s="173">
        <f t="shared" si="6"/>
        <v>16.75</v>
      </c>
      <c r="L82" s="174" t="str">
        <f t="shared" si="7"/>
        <v>V</v>
      </c>
    </row>
    <row r="83" spans="2:12" ht="12" customHeight="1">
      <c r="B83" s="182">
        <v>74</v>
      </c>
      <c r="C83" s="183" t="s">
        <v>466</v>
      </c>
      <c r="D83" s="183" t="s">
        <v>465</v>
      </c>
      <c r="E83" s="172">
        <f>'[3]M8AVR '!E83</f>
        <v>12</v>
      </c>
      <c r="F83" s="172" t="str">
        <f>IF('[3]M8AVR '!F83="","",'[3]Ratt CG_II'!E83)</f>
        <v/>
      </c>
      <c r="G83" s="172">
        <f t="shared" si="4"/>
        <v>12</v>
      </c>
      <c r="H83" s="172">
        <f>'[3]M8AVR '!G83</f>
        <v>12.75</v>
      </c>
      <c r="I83" s="172" t="str">
        <f>IF([3]Ratt_Tec_enq!E83="","",[3]Ratt_Tec_enq!E83)</f>
        <v/>
      </c>
      <c r="J83" s="172">
        <f t="shared" si="5"/>
        <v>12.75</v>
      </c>
      <c r="K83" s="173">
        <f t="shared" si="6"/>
        <v>12.375</v>
      </c>
      <c r="L83" s="174" t="str">
        <f t="shared" si="7"/>
        <v>V</v>
      </c>
    </row>
    <row r="84" spans="2:12" ht="12" customHeight="1">
      <c r="B84" s="185">
        <v>75</v>
      </c>
      <c r="C84" s="188" t="s">
        <v>464</v>
      </c>
      <c r="D84" s="187" t="s">
        <v>463</v>
      </c>
      <c r="E84" s="172">
        <f>'[3]M8AVR '!E84</f>
        <v>20</v>
      </c>
      <c r="F84" s="172" t="str">
        <f>IF('[3]M8AVR '!F84="","",'[3]Ratt CG_II'!E84)</f>
        <v/>
      </c>
      <c r="G84" s="172">
        <f t="shared" si="4"/>
        <v>20</v>
      </c>
      <c r="H84" s="172">
        <f>'[3]M8AVR '!G84</f>
        <v>14.5</v>
      </c>
      <c r="I84" s="172" t="str">
        <f>IF([3]Ratt_Tec_enq!E84="","",[3]Ratt_Tec_enq!E84)</f>
        <v/>
      </c>
      <c r="J84" s="172">
        <f t="shared" si="5"/>
        <v>14.5</v>
      </c>
      <c r="K84" s="173">
        <f t="shared" si="6"/>
        <v>17.25</v>
      </c>
      <c r="L84" s="174" t="str">
        <f t="shared" si="7"/>
        <v>V</v>
      </c>
    </row>
    <row r="85" spans="2:12" ht="12" customHeight="1">
      <c r="B85" s="182">
        <v>76</v>
      </c>
      <c r="C85" s="186" t="s">
        <v>462</v>
      </c>
      <c r="D85" s="187" t="s">
        <v>359</v>
      </c>
      <c r="E85" s="172">
        <f>'[3]M8AVR '!E85</f>
        <v>20</v>
      </c>
      <c r="F85" s="172" t="str">
        <f>IF('[3]M8AVR '!F85="","",'[3]Ratt CG_II'!E85)</f>
        <v/>
      </c>
      <c r="G85" s="172">
        <f t="shared" si="4"/>
        <v>20</v>
      </c>
      <c r="H85" s="172">
        <f>'[3]M8AVR '!G85</f>
        <v>13.75</v>
      </c>
      <c r="I85" s="172" t="str">
        <f>IF([3]Ratt_Tec_enq!E85="","",[3]Ratt_Tec_enq!E85)</f>
        <v/>
      </c>
      <c r="J85" s="172">
        <f t="shared" si="5"/>
        <v>13.75</v>
      </c>
      <c r="K85" s="173">
        <f t="shared" si="6"/>
        <v>16.875</v>
      </c>
      <c r="L85" s="174" t="str">
        <f t="shared" si="7"/>
        <v>V</v>
      </c>
    </row>
    <row r="86" spans="2:12" ht="12" customHeight="1">
      <c r="B86" s="185">
        <v>77</v>
      </c>
      <c r="C86" s="186" t="s">
        <v>461</v>
      </c>
      <c r="D86" s="187" t="s">
        <v>460</v>
      </c>
      <c r="E86" s="172">
        <f>'[3]M8AVR '!E86</f>
        <v>18</v>
      </c>
      <c r="F86" s="172" t="str">
        <f>IF('[3]M8AVR '!F86="","",'[3]Ratt CG_II'!E86)</f>
        <v/>
      </c>
      <c r="G86" s="172">
        <f t="shared" si="4"/>
        <v>18</v>
      </c>
      <c r="H86" s="172">
        <f>'[3]M8AVR '!G86</f>
        <v>14.5</v>
      </c>
      <c r="I86" s="172" t="str">
        <f>IF([3]Ratt_Tec_enq!E86="","",[3]Ratt_Tec_enq!E86)</f>
        <v/>
      </c>
      <c r="J86" s="172">
        <f t="shared" si="5"/>
        <v>14.5</v>
      </c>
      <c r="K86" s="173">
        <f t="shared" si="6"/>
        <v>16.25</v>
      </c>
      <c r="L86" s="174" t="str">
        <f t="shared" si="7"/>
        <v>V</v>
      </c>
    </row>
    <row r="87" spans="2:12" ht="12" customHeight="1">
      <c r="B87" s="182">
        <v>78</v>
      </c>
      <c r="C87" s="188" t="s">
        <v>459</v>
      </c>
      <c r="D87" s="187" t="s">
        <v>458</v>
      </c>
      <c r="E87" s="172">
        <f>'[3]M8AVR '!E87</f>
        <v>20</v>
      </c>
      <c r="F87" s="172" t="str">
        <f>IF('[3]M8AVR '!F87="","",'[3]Ratt CG_II'!E87)</f>
        <v/>
      </c>
      <c r="G87" s="172">
        <f t="shared" si="4"/>
        <v>20</v>
      </c>
      <c r="H87" s="172">
        <f>'[3]M8AVR '!G87</f>
        <v>14</v>
      </c>
      <c r="I87" s="172" t="str">
        <f>IF([3]Ratt_Tec_enq!E87="","",[3]Ratt_Tec_enq!E87)</f>
        <v/>
      </c>
      <c r="J87" s="172">
        <f t="shared" si="5"/>
        <v>14</v>
      </c>
      <c r="K87" s="173">
        <f t="shared" si="6"/>
        <v>17</v>
      </c>
      <c r="L87" s="174" t="str">
        <f t="shared" si="7"/>
        <v>V</v>
      </c>
    </row>
    <row r="88" spans="2:12" ht="12" customHeight="1">
      <c r="B88" s="185">
        <v>79</v>
      </c>
      <c r="C88" s="186" t="s">
        <v>457</v>
      </c>
      <c r="D88" s="187" t="s">
        <v>456</v>
      </c>
      <c r="E88" s="172">
        <f>'[3]M8AVR '!E88</f>
        <v>19</v>
      </c>
      <c r="F88" s="172" t="str">
        <f>IF('[3]M8AVR '!F88="","",'[3]Ratt CG_II'!E88)</f>
        <v/>
      </c>
      <c r="G88" s="172">
        <f t="shared" si="4"/>
        <v>19</v>
      </c>
      <c r="H88" s="172">
        <f>'[3]M8AVR '!G88</f>
        <v>14</v>
      </c>
      <c r="I88" s="172" t="str">
        <f>IF([3]Ratt_Tec_enq!E88="","",[3]Ratt_Tec_enq!E88)</f>
        <v/>
      </c>
      <c r="J88" s="172">
        <f t="shared" si="5"/>
        <v>14</v>
      </c>
      <c r="K88" s="173">
        <f t="shared" si="6"/>
        <v>16.5</v>
      </c>
      <c r="L88" s="174" t="str">
        <f t="shared" si="7"/>
        <v>V</v>
      </c>
    </row>
    <row r="89" spans="2:12" ht="12" customHeight="1">
      <c r="B89" s="182">
        <v>80</v>
      </c>
      <c r="C89" s="183" t="s">
        <v>455</v>
      </c>
      <c r="D89" s="189" t="s">
        <v>454</v>
      </c>
      <c r="E89" s="172">
        <f>'[3]M8AVR '!E89</f>
        <v>20</v>
      </c>
      <c r="F89" s="172" t="str">
        <f>IF('[3]M8AVR '!F89="","",'[3]Ratt CG_II'!E89)</f>
        <v/>
      </c>
      <c r="G89" s="172">
        <f t="shared" si="4"/>
        <v>20</v>
      </c>
      <c r="H89" s="172">
        <f>'[3]M8AVR '!G89</f>
        <v>15</v>
      </c>
      <c r="I89" s="172" t="str">
        <f>IF([3]Ratt_Tec_enq!E89="","",[3]Ratt_Tec_enq!E89)</f>
        <v/>
      </c>
      <c r="J89" s="172">
        <f t="shared" si="5"/>
        <v>15</v>
      </c>
      <c r="K89" s="173">
        <f t="shared" si="6"/>
        <v>17.5</v>
      </c>
      <c r="L89" s="174" t="str">
        <f t="shared" si="7"/>
        <v>V</v>
      </c>
    </row>
    <row r="90" spans="2:12" ht="12" customHeight="1">
      <c r="B90" s="185">
        <v>81</v>
      </c>
      <c r="C90" s="186" t="s">
        <v>453</v>
      </c>
      <c r="D90" s="187" t="s">
        <v>452</v>
      </c>
      <c r="E90" s="172">
        <f>'[3]M8AVR '!E90</f>
        <v>20</v>
      </c>
      <c r="F90" s="172" t="str">
        <f>IF('[3]M8AVR '!F90="","",'[3]Ratt CG_II'!E90)</f>
        <v/>
      </c>
      <c r="G90" s="172">
        <f t="shared" si="4"/>
        <v>20</v>
      </c>
      <c r="H90" s="172">
        <f>'[3]M8AVR '!G90</f>
        <v>14</v>
      </c>
      <c r="I90" s="172" t="str">
        <f>IF([3]Ratt_Tec_enq!E90="","",[3]Ratt_Tec_enq!E90)</f>
        <v/>
      </c>
      <c r="J90" s="172">
        <f t="shared" si="5"/>
        <v>14</v>
      </c>
      <c r="K90" s="173">
        <f t="shared" si="6"/>
        <v>17</v>
      </c>
      <c r="L90" s="174" t="str">
        <f t="shared" si="7"/>
        <v>V</v>
      </c>
    </row>
    <row r="91" spans="2:12" ht="12" customHeight="1">
      <c r="B91" s="182">
        <v>82</v>
      </c>
      <c r="C91" s="186" t="s">
        <v>451</v>
      </c>
      <c r="D91" s="187" t="s">
        <v>450</v>
      </c>
      <c r="E91" s="172">
        <f>'[3]M8AVR '!E91</f>
        <v>20</v>
      </c>
      <c r="F91" s="172" t="str">
        <f>IF('[3]M8AVR '!F91="","",'[3]Ratt CG_II'!E91)</f>
        <v/>
      </c>
      <c r="G91" s="172">
        <f t="shared" si="4"/>
        <v>20</v>
      </c>
      <c r="H91" s="172">
        <f>'[3]M8AVR '!G91</f>
        <v>14</v>
      </c>
      <c r="I91" s="172" t="str">
        <f>IF([3]Ratt_Tec_enq!E91="","",[3]Ratt_Tec_enq!E91)</f>
        <v/>
      </c>
      <c r="J91" s="172">
        <f t="shared" si="5"/>
        <v>14</v>
      </c>
      <c r="K91" s="173">
        <f t="shared" si="6"/>
        <v>17</v>
      </c>
      <c r="L91" s="174" t="str">
        <f t="shared" si="7"/>
        <v>V</v>
      </c>
    </row>
    <row r="92" spans="2:12" ht="12" customHeight="1">
      <c r="B92" s="185">
        <v>83</v>
      </c>
      <c r="C92" s="186" t="s">
        <v>449</v>
      </c>
      <c r="D92" s="187" t="s">
        <v>448</v>
      </c>
      <c r="E92" s="172">
        <f>'[3]M8AVR '!E92</f>
        <v>19</v>
      </c>
      <c r="F92" s="172" t="str">
        <f>IF('[3]M8AVR '!F92="","",'[3]Ratt CG_II'!E92)</f>
        <v/>
      </c>
      <c r="G92" s="172">
        <f t="shared" si="4"/>
        <v>19</v>
      </c>
      <c r="H92" s="172">
        <f>'[3]M8AVR '!G92</f>
        <v>15</v>
      </c>
      <c r="I92" s="172" t="str">
        <f>IF([3]Ratt_Tec_enq!E92="","",[3]Ratt_Tec_enq!E92)</f>
        <v/>
      </c>
      <c r="J92" s="172">
        <f t="shared" si="5"/>
        <v>15</v>
      </c>
      <c r="K92" s="173">
        <f t="shared" si="6"/>
        <v>17</v>
      </c>
      <c r="L92" s="174" t="str">
        <f t="shared" si="7"/>
        <v>V</v>
      </c>
    </row>
    <row r="93" spans="2:12" ht="12" customHeight="1">
      <c r="B93" s="182">
        <v>84</v>
      </c>
      <c r="C93" s="183" t="s">
        <v>447</v>
      </c>
      <c r="D93" s="189" t="s">
        <v>275</v>
      </c>
      <c r="E93" s="172">
        <f>'[3]M8AVR '!E93</f>
        <v>0</v>
      </c>
      <c r="F93" s="172" t="str">
        <f>IF('[3]M8AVR '!F93="","",'[3]Ratt CG_II'!E93)</f>
        <v/>
      </c>
      <c r="G93" s="172">
        <f t="shared" si="4"/>
        <v>0</v>
      </c>
      <c r="H93" s="172">
        <f>'[3]M8AVR '!G93</f>
        <v>0</v>
      </c>
      <c r="I93" s="172" t="str">
        <f>IF([3]Ratt_Tec_enq!E93="","",[3]Ratt_Tec_enq!E93)</f>
        <v/>
      </c>
      <c r="J93" s="172">
        <f t="shared" si="5"/>
        <v>0</v>
      </c>
      <c r="K93" s="173">
        <f t="shared" si="6"/>
        <v>0</v>
      </c>
      <c r="L93" s="174" t="str">
        <f t="shared" si="7"/>
        <v>AR</v>
      </c>
    </row>
    <row r="94" spans="2:12" ht="12" customHeight="1">
      <c r="B94" s="185">
        <v>85</v>
      </c>
      <c r="C94" s="188" t="s">
        <v>446</v>
      </c>
      <c r="D94" s="187" t="s">
        <v>445</v>
      </c>
      <c r="E94" s="172">
        <f>'[3]M8AVR '!E94</f>
        <v>20</v>
      </c>
      <c r="F94" s="172" t="str">
        <f>IF('[3]M8AVR '!F94="","",'[3]Ratt CG_II'!E94)</f>
        <v/>
      </c>
      <c r="G94" s="172">
        <f t="shared" si="4"/>
        <v>20</v>
      </c>
      <c r="H94" s="172">
        <f>'[3]M8AVR '!G94</f>
        <v>14.5</v>
      </c>
      <c r="I94" s="172" t="str">
        <f>IF([3]Ratt_Tec_enq!E94="","",[3]Ratt_Tec_enq!E94)</f>
        <v/>
      </c>
      <c r="J94" s="172">
        <f t="shared" si="5"/>
        <v>14.5</v>
      </c>
      <c r="K94" s="173">
        <f t="shared" si="6"/>
        <v>17.25</v>
      </c>
      <c r="L94" s="174" t="str">
        <f t="shared" si="7"/>
        <v>V</v>
      </c>
    </row>
    <row r="95" spans="2:12" ht="12" customHeight="1">
      <c r="B95" s="182">
        <v>86</v>
      </c>
      <c r="C95" s="186" t="s">
        <v>444</v>
      </c>
      <c r="D95" s="187" t="s">
        <v>443</v>
      </c>
      <c r="E95" s="172">
        <f>'[3]M8AVR '!E95</f>
        <v>12</v>
      </c>
      <c r="F95" s="172" t="str">
        <f>IF('[3]M8AVR '!F95="","",'[3]Ratt CG_II'!E95)</f>
        <v/>
      </c>
      <c r="G95" s="172">
        <f t="shared" si="4"/>
        <v>12</v>
      </c>
      <c r="H95" s="172">
        <f>'[3]M8AVR '!G95</f>
        <v>14</v>
      </c>
      <c r="I95" s="172" t="str">
        <f>IF([3]Ratt_Tec_enq!E95="","",[3]Ratt_Tec_enq!E95)</f>
        <v/>
      </c>
      <c r="J95" s="172">
        <f t="shared" si="5"/>
        <v>14</v>
      </c>
      <c r="K95" s="173">
        <f t="shared" si="6"/>
        <v>13</v>
      </c>
      <c r="L95" s="174" t="str">
        <f t="shared" si="7"/>
        <v>V</v>
      </c>
    </row>
    <row r="96" spans="2:12" ht="12" customHeight="1">
      <c r="B96" s="185">
        <v>87</v>
      </c>
      <c r="C96" s="183" t="s">
        <v>442</v>
      </c>
      <c r="D96" s="189" t="s">
        <v>441</v>
      </c>
      <c r="E96" s="172">
        <f>'[3]M8AVR '!E96</f>
        <v>20</v>
      </c>
      <c r="F96" s="172" t="str">
        <f>IF('[3]M8AVR '!F96="","",'[3]Ratt CG_II'!E96)</f>
        <v/>
      </c>
      <c r="G96" s="172">
        <f t="shared" si="4"/>
        <v>20</v>
      </c>
      <c r="H96" s="172">
        <f>'[3]M8AVR '!G96</f>
        <v>12.75</v>
      </c>
      <c r="I96" s="172" t="str">
        <f>IF([3]Ratt_Tec_enq!E96="","",[3]Ratt_Tec_enq!E96)</f>
        <v/>
      </c>
      <c r="J96" s="172">
        <f t="shared" si="5"/>
        <v>12.75</v>
      </c>
      <c r="K96" s="173">
        <f t="shared" si="6"/>
        <v>16.375</v>
      </c>
      <c r="L96" s="174" t="str">
        <f t="shared" si="7"/>
        <v>V</v>
      </c>
    </row>
    <row r="97" spans="2:12" ht="12" customHeight="1">
      <c r="B97" s="182">
        <v>88</v>
      </c>
      <c r="C97" s="186" t="s">
        <v>440</v>
      </c>
      <c r="D97" s="187" t="s">
        <v>439</v>
      </c>
      <c r="E97" s="172">
        <f>'[3]M8AVR '!E97</f>
        <v>20</v>
      </c>
      <c r="F97" s="172" t="str">
        <f>IF('[3]M8AVR '!F97="","",'[3]Ratt CG_II'!E97)</f>
        <v/>
      </c>
      <c r="G97" s="172">
        <f t="shared" si="4"/>
        <v>20</v>
      </c>
      <c r="H97" s="172">
        <f>'[3]M8AVR '!G97</f>
        <v>14</v>
      </c>
      <c r="I97" s="172" t="str">
        <f>IF([3]Ratt_Tec_enq!E97="","",[3]Ratt_Tec_enq!E97)</f>
        <v/>
      </c>
      <c r="J97" s="172">
        <f t="shared" si="5"/>
        <v>14</v>
      </c>
      <c r="K97" s="173">
        <f t="shared" si="6"/>
        <v>17</v>
      </c>
      <c r="L97" s="174" t="str">
        <f t="shared" si="7"/>
        <v>V</v>
      </c>
    </row>
    <row r="98" spans="2:12" ht="12" customHeight="1">
      <c r="B98" s="185">
        <v>89</v>
      </c>
      <c r="C98" s="188" t="s">
        <v>438</v>
      </c>
      <c r="D98" s="187" t="s">
        <v>416</v>
      </c>
      <c r="E98" s="172">
        <f>'[3]M8AVR '!E98</f>
        <v>20</v>
      </c>
      <c r="F98" s="172" t="str">
        <f>IF('[3]M8AVR '!F98="","",'[3]Ratt CG_II'!E98)</f>
        <v/>
      </c>
      <c r="G98" s="172">
        <f t="shared" si="4"/>
        <v>20</v>
      </c>
      <c r="H98" s="172">
        <f>'[3]M8AVR '!G98</f>
        <v>14.25</v>
      </c>
      <c r="I98" s="172" t="str">
        <f>IF([3]Ratt_Tec_enq!E98="","",[3]Ratt_Tec_enq!E98)</f>
        <v/>
      </c>
      <c r="J98" s="172">
        <f t="shared" si="5"/>
        <v>14.25</v>
      </c>
      <c r="K98" s="173">
        <f t="shared" si="6"/>
        <v>17.125</v>
      </c>
      <c r="L98" s="174" t="str">
        <f t="shared" si="7"/>
        <v>V</v>
      </c>
    </row>
    <row r="99" spans="2:12" ht="12" customHeight="1">
      <c r="B99" s="182">
        <v>90</v>
      </c>
      <c r="C99" s="183" t="s">
        <v>437</v>
      </c>
      <c r="D99" s="189" t="s">
        <v>436</v>
      </c>
      <c r="E99" s="172">
        <f>'[3]M8AVR '!E99</f>
        <v>19</v>
      </c>
      <c r="F99" s="172" t="str">
        <f>IF('[3]M8AVR '!F99="","",'[3]Ratt CG_II'!E99)</f>
        <v/>
      </c>
      <c r="G99" s="172">
        <f t="shared" si="4"/>
        <v>19</v>
      </c>
      <c r="H99" s="172">
        <f>'[3]M8AVR '!G99</f>
        <v>14</v>
      </c>
      <c r="I99" s="172" t="str">
        <f>IF([3]Ratt_Tec_enq!E99="","",[3]Ratt_Tec_enq!E99)</f>
        <v/>
      </c>
      <c r="J99" s="172">
        <f t="shared" si="5"/>
        <v>14</v>
      </c>
      <c r="K99" s="173">
        <f t="shared" si="6"/>
        <v>16.5</v>
      </c>
      <c r="L99" s="174" t="str">
        <f t="shared" si="7"/>
        <v>V</v>
      </c>
    </row>
    <row r="100" spans="2:12" ht="12" customHeight="1">
      <c r="B100" s="185">
        <v>91</v>
      </c>
      <c r="C100" s="186" t="s">
        <v>435</v>
      </c>
      <c r="D100" s="187" t="s">
        <v>434</v>
      </c>
      <c r="E100" s="172">
        <f>'[3]M8AVR '!E100</f>
        <v>20</v>
      </c>
      <c r="F100" s="172" t="str">
        <f>IF('[3]M8AVR '!F100="","",'[3]Ratt CG_II'!E100)</f>
        <v/>
      </c>
      <c r="G100" s="172">
        <f t="shared" si="4"/>
        <v>20</v>
      </c>
      <c r="H100" s="172">
        <f>'[3]M8AVR '!G100</f>
        <v>14.75</v>
      </c>
      <c r="I100" s="172" t="str">
        <f>IF([3]Ratt_Tec_enq!E100="","",[3]Ratt_Tec_enq!E100)</f>
        <v/>
      </c>
      <c r="J100" s="172">
        <f t="shared" si="5"/>
        <v>14.75</v>
      </c>
      <c r="K100" s="173">
        <f t="shared" si="6"/>
        <v>17.375</v>
      </c>
      <c r="L100" s="174" t="str">
        <f t="shared" si="7"/>
        <v>V</v>
      </c>
    </row>
    <row r="101" spans="2:12" ht="12" customHeight="1">
      <c r="B101" s="182">
        <v>92</v>
      </c>
      <c r="C101" s="188" t="s">
        <v>433</v>
      </c>
      <c r="D101" s="187" t="s">
        <v>431</v>
      </c>
      <c r="E101" s="172">
        <f>'[3]M8AVR '!E101</f>
        <v>20</v>
      </c>
      <c r="F101" s="172" t="str">
        <f>IF('[3]M8AVR '!F101="","",'[3]Ratt CG_II'!E101)</f>
        <v/>
      </c>
      <c r="G101" s="172">
        <f t="shared" si="4"/>
        <v>20</v>
      </c>
      <c r="H101" s="172">
        <f>'[3]M8AVR '!G101</f>
        <v>14</v>
      </c>
      <c r="I101" s="172" t="str">
        <f>IF([3]Ratt_Tec_enq!E101="","",[3]Ratt_Tec_enq!E101)</f>
        <v/>
      </c>
      <c r="J101" s="172">
        <f t="shared" si="5"/>
        <v>14</v>
      </c>
      <c r="K101" s="173">
        <f t="shared" si="6"/>
        <v>17</v>
      </c>
      <c r="L101" s="174" t="str">
        <f t="shared" si="7"/>
        <v>V</v>
      </c>
    </row>
    <row r="102" spans="2:12" ht="12" customHeight="1">
      <c r="B102" s="185">
        <v>93</v>
      </c>
      <c r="C102" s="183" t="s">
        <v>432</v>
      </c>
      <c r="D102" s="183" t="s">
        <v>431</v>
      </c>
      <c r="E102" s="172">
        <f>'[3]M8AVR '!E102</f>
        <v>12</v>
      </c>
      <c r="F102" s="172" t="str">
        <f>IF('[3]M8AVR '!F102="","",'[3]Ratt CG_II'!E102)</f>
        <v/>
      </c>
      <c r="G102" s="172">
        <f t="shared" si="4"/>
        <v>12</v>
      </c>
      <c r="H102" s="172">
        <f>'[3]M8AVR '!G102</f>
        <v>14.25</v>
      </c>
      <c r="I102" s="172" t="str">
        <f>IF([3]Ratt_Tec_enq!E102="","",[3]Ratt_Tec_enq!E102)</f>
        <v/>
      </c>
      <c r="J102" s="172">
        <f t="shared" si="5"/>
        <v>14.25</v>
      </c>
      <c r="K102" s="173">
        <f t="shared" si="6"/>
        <v>13.125</v>
      </c>
      <c r="L102" s="174" t="str">
        <f t="shared" si="7"/>
        <v>V</v>
      </c>
    </row>
    <row r="103" spans="2:12" ht="12" customHeight="1">
      <c r="B103" s="182">
        <v>94</v>
      </c>
      <c r="C103" s="186" t="s">
        <v>430</v>
      </c>
      <c r="D103" s="187" t="s">
        <v>322</v>
      </c>
      <c r="E103" s="172">
        <f>'[3]M8AVR '!E103</f>
        <v>20</v>
      </c>
      <c r="F103" s="172" t="str">
        <f>IF('[3]M8AVR '!F103="","",'[3]Ratt CG_II'!E103)</f>
        <v/>
      </c>
      <c r="G103" s="172">
        <f t="shared" si="4"/>
        <v>20</v>
      </c>
      <c r="H103" s="172">
        <f>'[3]M8AVR '!G103</f>
        <v>14.75</v>
      </c>
      <c r="I103" s="172" t="str">
        <f>IF([3]Ratt_Tec_enq!E103="","",[3]Ratt_Tec_enq!E103)</f>
        <v/>
      </c>
      <c r="J103" s="172">
        <f t="shared" si="5"/>
        <v>14.75</v>
      </c>
      <c r="K103" s="173">
        <f t="shared" si="6"/>
        <v>17.375</v>
      </c>
      <c r="L103" s="174" t="str">
        <f t="shared" si="7"/>
        <v>V</v>
      </c>
    </row>
    <row r="104" spans="2:12" ht="12" customHeight="1">
      <c r="B104" s="185">
        <v>95</v>
      </c>
      <c r="C104" s="188" t="s">
        <v>429</v>
      </c>
      <c r="D104" s="187" t="s">
        <v>367</v>
      </c>
      <c r="E104" s="172">
        <f>'[3]M8AVR '!E104</f>
        <v>20</v>
      </c>
      <c r="F104" s="172" t="str">
        <f>IF('[3]M8AVR '!F104="","",'[3]Ratt CG_II'!E104)</f>
        <v/>
      </c>
      <c r="G104" s="172">
        <f t="shared" si="4"/>
        <v>20</v>
      </c>
      <c r="H104" s="172">
        <f>'[3]M8AVR '!G104</f>
        <v>14.75</v>
      </c>
      <c r="I104" s="172" t="str">
        <f>IF([3]Ratt_Tec_enq!E104="","",[3]Ratt_Tec_enq!E104)</f>
        <v/>
      </c>
      <c r="J104" s="172">
        <f t="shared" si="5"/>
        <v>14.75</v>
      </c>
      <c r="K104" s="173">
        <f t="shared" si="6"/>
        <v>17.375</v>
      </c>
      <c r="L104" s="174" t="str">
        <f t="shared" si="7"/>
        <v>V</v>
      </c>
    </row>
    <row r="105" spans="2:12" ht="12" customHeight="1">
      <c r="B105" s="182">
        <v>96</v>
      </c>
      <c r="C105" s="186" t="s">
        <v>428</v>
      </c>
      <c r="D105" s="187" t="s">
        <v>277</v>
      </c>
      <c r="E105" s="172">
        <f>'[3]M8AVR '!E105</f>
        <v>20</v>
      </c>
      <c r="F105" s="172" t="str">
        <f>IF('[3]M8AVR '!F105="","",'[3]Ratt CG_II'!E105)</f>
        <v/>
      </c>
      <c r="G105" s="172">
        <f t="shared" si="4"/>
        <v>20</v>
      </c>
      <c r="H105" s="172">
        <f>'[3]M8AVR '!G105</f>
        <v>12.75</v>
      </c>
      <c r="I105" s="172" t="str">
        <f>IF([3]Ratt_Tec_enq!E105="","",[3]Ratt_Tec_enq!E105)</f>
        <v/>
      </c>
      <c r="J105" s="172">
        <f t="shared" si="5"/>
        <v>12.75</v>
      </c>
      <c r="K105" s="173">
        <f t="shared" si="6"/>
        <v>16.375</v>
      </c>
      <c r="L105" s="174" t="str">
        <f t="shared" si="7"/>
        <v>V</v>
      </c>
    </row>
    <row r="106" spans="2:12" ht="12" customHeight="1">
      <c r="B106" s="185">
        <v>97</v>
      </c>
      <c r="C106" s="188" t="s">
        <v>427</v>
      </c>
      <c r="D106" s="187" t="s">
        <v>398</v>
      </c>
      <c r="E106" s="172">
        <f>'[3]M8AVR '!E106</f>
        <v>20</v>
      </c>
      <c r="F106" s="172" t="str">
        <f>IF('[3]M8AVR '!F106="","",'[3]Ratt CG_II'!E106)</f>
        <v/>
      </c>
      <c r="G106" s="172">
        <f t="shared" si="4"/>
        <v>20</v>
      </c>
      <c r="H106" s="172">
        <f>'[3]M8AVR '!G106</f>
        <v>15.25</v>
      </c>
      <c r="I106" s="172" t="str">
        <f>IF([3]Ratt_Tec_enq!E106="","",[3]Ratt_Tec_enq!E106)</f>
        <v/>
      </c>
      <c r="J106" s="172">
        <f t="shared" si="5"/>
        <v>15.25</v>
      </c>
      <c r="K106" s="173">
        <f t="shared" si="6"/>
        <v>17.625</v>
      </c>
      <c r="L106" s="174" t="str">
        <f t="shared" si="7"/>
        <v>V</v>
      </c>
    </row>
    <row r="107" spans="2:12" ht="12" customHeight="1">
      <c r="B107" s="182">
        <v>98</v>
      </c>
      <c r="C107" s="188" t="s">
        <v>426</v>
      </c>
      <c r="D107" s="190" t="s">
        <v>52</v>
      </c>
      <c r="E107" s="172">
        <f>'[3]M8AVR '!E107</f>
        <v>20</v>
      </c>
      <c r="F107" s="172" t="str">
        <f>IF('[3]M8AVR '!F107="","",'[3]Ratt CG_II'!E107)</f>
        <v/>
      </c>
      <c r="G107" s="172">
        <f t="shared" si="4"/>
        <v>20</v>
      </c>
      <c r="H107" s="172">
        <f>'[3]M8AVR '!G107</f>
        <v>14</v>
      </c>
      <c r="I107" s="172" t="str">
        <f>IF([3]Ratt_Tec_enq!E107="","",[3]Ratt_Tec_enq!E107)</f>
        <v/>
      </c>
      <c r="J107" s="172">
        <f t="shared" si="5"/>
        <v>14</v>
      </c>
      <c r="K107" s="173">
        <f t="shared" si="6"/>
        <v>17</v>
      </c>
      <c r="L107" s="174" t="str">
        <f t="shared" si="7"/>
        <v>V</v>
      </c>
    </row>
    <row r="108" spans="2:12" ht="12" customHeight="1">
      <c r="B108" s="185">
        <v>99</v>
      </c>
      <c r="C108" s="188" t="s">
        <v>425</v>
      </c>
      <c r="D108" s="187" t="s">
        <v>386</v>
      </c>
      <c r="E108" s="172">
        <f>'[3]M8AVR '!E108</f>
        <v>18</v>
      </c>
      <c r="F108" s="172" t="str">
        <f>IF('[3]M8AVR '!F108="","",'[3]Ratt CG_II'!E108)</f>
        <v/>
      </c>
      <c r="G108" s="172">
        <f t="shared" si="4"/>
        <v>18</v>
      </c>
      <c r="H108" s="172">
        <f>'[3]M8AVR '!G108</f>
        <v>15.25</v>
      </c>
      <c r="I108" s="172" t="str">
        <f>IF([3]Ratt_Tec_enq!E108="","",[3]Ratt_Tec_enq!E108)</f>
        <v/>
      </c>
      <c r="J108" s="172">
        <f t="shared" si="5"/>
        <v>15.25</v>
      </c>
      <c r="K108" s="173">
        <f t="shared" si="6"/>
        <v>16.625</v>
      </c>
      <c r="L108" s="174" t="str">
        <f t="shared" si="7"/>
        <v>V</v>
      </c>
    </row>
    <row r="109" spans="2:12" ht="12" customHeight="1">
      <c r="B109" s="182">
        <v>100</v>
      </c>
      <c r="C109" s="186" t="s">
        <v>424</v>
      </c>
      <c r="D109" s="187" t="s">
        <v>382</v>
      </c>
      <c r="E109" s="172">
        <f>'[3]M8AVR '!E109</f>
        <v>20</v>
      </c>
      <c r="F109" s="172" t="str">
        <f>IF('[3]M8AVR '!F109="","",'[3]Ratt CG_II'!E109)</f>
        <v/>
      </c>
      <c r="G109" s="172">
        <f t="shared" si="4"/>
        <v>20</v>
      </c>
      <c r="H109" s="172">
        <f>'[3]M8AVR '!G109</f>
        <v>14.25</v>
      </c>
      <c r="I109" s="172" t="str">
        <f>IF([3]Ratt_Tec_enq!E109="","",[3]Ratt_Tec_enq!E109)</f>
        <v/>
      </c>
      <c r="J109" s="172">
        <f t="shared" si="5"/>
        <v>14.25</v>
      </c>
      <c r="K109" s="173">
        <f t="shared" si="6"/>
        <v>17.125</v>
      </c>
      <c r="L109" s="174" t="str">
        <f t="shared" si="7"/>
        <v>V</v>
      </c>
    </row>
    <row r="110" spans="2:12" ht="12" customHeight="1">
      <c r="B110" s="185">
        <v>101</v>
      </c>
      <c r="C110" s="186" t="s">
        <v>423</v>
      </c>
      <c r="D110" s="187" t="s">
        <v>422</v>
      </c>
      <c r="E110" s="172">
        <f>'[3]M8AVR '!E110</f>
        <v>20</v>
      </c>
      <c r="F110" s="172" t="str">
        <f>IF('[3]M8AVR '!F110="","",'[3]Ratt CG_II'!E110)</f>
        <v/>
      </c>
      <c r="G110" s="172">
        <f t="shared" si="4"/>
        <v>20</v>
      </c>
      <c r="H110" s="172">
        <f>'[3]M8AVR '!G110</f>
        <v>15.25</v>
      </c>
      <c r="I110" s="172" t="str">
        <f>IF([3]Ratt_Tec_enq!E110="","",[3]Ratt_Tec_enq!E110)</f>
        <v/>
      </c>
      <c r="J110" s="172">
        <f t="shared" si="5"/>
        <v>15.25</v>
      </c>
      <c r="K110" s="173">
        <f t="shared" si="6"/>
        <v>17.625</v>
      </c>
      <c r="L110" s="174" t="str">
        <f t="shared" si="7"/>
        <v>V</v>
      </c>
    </row>
    <row r="111" spans="2:12" ht="12" customHeight="1">
      <c r="B111" s="182">
        <v>102</v>
      </c>
      <c r="C111" s="183" t="s">
        <v>421</v>
      </c>
      <c r="D111" s="183" t="s">
        <v>420</v>
      </c>
      <c r="E111" s="172">
        <f>'[3]M8AVR '!E111</f>
        <v>11.25</v>
      </c>
      <c r="F111" s="172" t="str">
        <f>IF('[3]M8AVR '!F111="","",'[3]Ratt CG_II'!E111)</f>
        <v/>
      </c>
      <c r="G111" s="172">
        <f t="shared" si="4"/>
        <v>11.25</v>
      </c>
      <c r="H111" s="172">
        <f>'[3]M8AVR '!G111</f>
        <v>13.75</v>
      </c>
      <c r="I111" s="172" t="str">
        <f>IF([3]Ratt_Tec_enq!E111="","",[3]Ratt_Tec_enq!E111)</f>
        <v/>
      </c>
      <c r="J111" s="172">
        <f t="shared" si="5"/>
        <v>13.75</v>
      </c>
      <c r="K111" s="173">
        <f t="shared" si="6"/>
        <v>12.5</v>
      </c>
      <c r="L111" s="174" t="str">
        <f t="shared" si="7"/>
        <v>V</v>
      </c>
    </row>
    <row r="112" spans="2:12" ht="12" customHeight="1">
      <c r="B112" s="185">
        <v>103</v>
      </c>
      <c r="C112" s="186" t="s">
        <v>419</v>
      </c>
      <c r="D112" s="187" t="s">
        <v>418</v>
      </c>
      <c r="E112" s="172">
        <f>'[3]M8AVR '!E112</f>
        <v>20</v>
      </c>
      <c r="F112" s="172" t="str">
        <f>IF('[3]M8AVR '!F112="","",'[3]Ratt CG_II'!E112)</f>
        <v/>
      </c>
      <c r="G112" s="172">
        <f t="shared" si="4"/>
        <v>20</v>
      </c>
      <c r="H112" s="172">
        <f>'[3]M8AVR '!G112</f>
        <v>13.5</v>
      </c>
      <c r="I112" s="172" t="str">
        <f>IF([3]Ratt_Tec_enq!E112="","",[3]Ratt_Tec_enq!E112)</f>
        <v/>
      </c>
      <c r="J112" s="172">
        <f t="shared" si="5"/>
        <v>13.5</v>
      </c>
      <c r="K112" s="173">
        <f t="shared" si="6"/>
        <v>16.75</v>
      </c>
      <c r="L112" s="174" t="str">
        <f t="shared" si="7"/>
        <v>V</v>
      </c>
    </row>
    <row r="113" spans="2:12" ht="12" customHeight="1">
      <c r="B113" s="182">
        <v>104</v>
      </c>
      <c r="C113" s="186" t="s">
        <v>417</v>
      </c>
      <c r="D113" s="187" t="s">
        <v>416</v>
      </c>
      <c r="E113" s="172">
        <f>'[3]M8AVR '!E113</f>
        <v>20</v>
      </c>
      <c r="F113" s="172" t="str">
        <f>IF('[3]M8AVR '!F113="","",'[3]Ratt CG_II'!E113)</f>
        <v/>
      </c>
      <c r="G113" s="172">
        <f t="shared" si="4"/>
        <v>20</v>
      </c>
      <c r="H113" s="172">
        <f>'[3]M8AVR '!G113</f>
        <v>13.5</v>
      </c>
      <c r="I113" s="172" t="str">
        <f>IF([3]Ratt_Tec_enq!E113="","",[3]Ratt_Tec_enq!E113)</f>
        <v/>
      </c>
      <c r="J113" s="172">
        <f t="shared" si="5"/>
        <v>13.5</v>
      </c>
      <c r="K113" s="173">
        <f t="shared" si="6"/>
        <v>16.75</v>
      </c>
      <c r="L113" s="174" t="str">
        <f t="shared" si="7"/>
        <v>V</v>
      </c>
    </row>
    <row r="114" spans="2:12" ht="12" customHeight="1">
      <c r="B114" s="185">
        <v>105</v>
      </c>
      <c r="C114" s="186" t="s">
        <v>415</v>
      </c>
      <c r="D114" s="187" t="s">
        <v>414</v>
      </c>
      <c r="E114" s="172">
        <f>'[3]M8AVR '!E114</f>
        <v>20</v>
      </c>
      <c r="F114" s="172" t="str">
        <f>IF('[3]M8AVR '!F114="","",'[3]Ratt CG_II'!E114)</f>
        <v/>
      </c>
      <c r="G114" s="172">
        <f t="shared" si="4"/>
        <v>20</v>
      </c>
      <c r="H114" s="172">
        <f>'[3]M8AVR '!G114</f>
        <v>14</v>
      </c>
      <c r="I114" s="172" t="str">
        <f>IF([3]Ratt_Tec_enq!E114="","",[3]Ratt_Tec_enq!E114)</f>
        <v/>
      </c>
      <c r="J114" s="172">
        <f t="shared" si="5"/>
        <v>14</v>
      </c>
      <c r="K114" s="173">
        <f t="shared" si="6"/>
        <v>17</v>
      </c>
      <c r="L114" s="174" t="str">
        <f t="shared" si="7"/>
        <v>V</v>
      </c>
    </row>
    <row r="115" spans="2:12" ht="12" customHeight="1">
      <c r="B115" s="182">
        <v>106</v>
      </c>
      <c r="C115" s="188" t="s">
        <v>413</v>
      </c>
      <c r="D115" s="187" t="s">
        <v>412</v>
      </c>
      <c r="E115" s="172">
        <f>'[3]M8AVR '!E115</f>
        <v>20</v>
      </c>
      <c r="F115" s="172" t="str">
        <f>IF('[3]M8AVR '!F115="","",'[3]Ratt CG_II'!E115)</f>
        <v/>
      </c>
      <c r="G115" s="172">
        <f t="shared" si="4"/>
        <v>20</v>
      </c>
      <c r="H115" s="172">
        <f>'[3]M8AVR '!G115</f>
        <v>11.75</v>
      </c>
      <c r="I115" s="172" t="str">
        <f>IF([3]Ratt_Tec_enq!E115="","",[3]Ratt_Tec_enq!E115)</f>
        <v/>
      </c>
      <c r="J115" s="172">
        <f t="shared" si="5"/>
        <v>11.75</v>
      </c>
      <c r="K115" s="173">
        <f t="shared" si="6"/>
        <v>15.875</v>
      </c>
      <c r="L115" s="174" t="str">
        <f t="shared" si="7"/>
        <v>V</v>
      </c>
    </row>
    <row r="116" spans="2:12" ht="12" customHeight="1">
      <c r="B116" s="185">
        <v>107</v>
      </c>
      <c r="C116" s="186" t="s">
        <v>411</v>
      </c>
      <c r="D116" s="187" t="s">
        <v>410</v>
      </c>
      <c r="E116" s="172">
        <f>'[3]M8AVR '!E116</f>
        <v>20</v>
      </c>
      <c r="F116" s="172" t="str">
        <f>IF('[3]M8AVR '!F116="","",'[3]Ratt CG_II'!E116)</f>
        <v/>
      </c>
      <c r="G116" s="172">
        <f t="shared" si="4"/>
        <v>20</v>
      </c>
      <c r="H116" s="172">
        <f>'[3]M8AVR '!G116</f>
        <v>14.75</v>
      </c>
      <c r="I116" s="172" t="str">
        <f>IF([3]Ratt_Tec_enq!E116="","",[3]Ratt_Tec_enq!E116)</f>
        <v/>
      </c>
      <c r="J116" s="172">
        <f t="shared" si="5"/>
        <v>14.75</v>
      </c>
      <c r="K116" s="173">
        <f t="shared" si="6"/>
        <v>17.375</v>
      </c>
      <c r="L116" s="174" t="str">
        <f t="shared" si="7"/>
        <v>V</v>
      </c>
    </row>
    <row r="117" spans="2:12" ht="12" customHeight="1">
      <c r="B117" s="182">
        <v>108</v>
      </c>
      <c r="C117" s="186" t="s">
        <v>409</v>
      </c>
      <c r="D117" s="187" t="s">
        <v>408</v>
      </c>
      <c r="E117" s="172">
        <f>'[3]M8AVR '!E117</f>
        <v>20</v>
      </c>
      <c r="F117" s="172" t="str">
        <f>IF('[3]M8AVR '!F117="","",'[3]Ratt CG_II'!E117)</f>
        <v/>
      </c>
      <c r="G117" s="172">
        <f t="shared" si="4"/>
        <v>20</v>
      </c>
      <c r="H117" s="172">
        <f>'[3]M8AVR '!G117</f>
        <v>13</v>
      </c>
      <c r="I117" s="172" t="str">
        <f>IF([3]Ratt_Tec_enq!E117="","",[3]Ratt_Tec_enq!E117)</f>
        <v/>
      </c>
      <c r="J117" s="172">
        <f t="shared" si="5"/>
        <v>13</v>
      </c>
      <c r="K117" s="173">
        <f t="shared" si="6"/>
        <v>16.5</v>
      </c>
      <c r="L117" s="174" t="str">
        <f t="shared" si="7"/>
        <v>V</v>
      </c>
    </row>
    <row r="118" spans="2:12" ht="12" customHeight="1">
      <c r="B118" s="185">
        <v>109</v>
      </c>
      <c r="C118" s="183" t="s">
        <v>407</v>
      </c>
      <c r="D118" s="183" t="s">
        <v>406</v>
      </c>
      <c r="E118" s="172">
        <f>'[3]M8AVR '!E118</f>
        <v>12.5</v>
      </c>
      <c r="F118" s="172" t="str">
        <f>IF('[3]M8AVR '!F118="","",'[3]Ratt CG_II'!E118)</f>
        <v/>
      </c>
      <c r="G118" s="172">
        <f t="shared" si="4"/>
        <v>12.5</v>
      </c>
      <c r="H118" s="172">
        <f>'[3]M8AVR '!G118</f>
        <v>12</v>
      </c>
      <c r="I118" s="172" t="str">
        <f>IF([3]Ratt_Tec_enq!E118="","",[3]Ratt_Tec_enq!E118)</f>
        <v/>
      </c>
      <c r="J118" s="172">
        <f t="shared" si="5"/>
        <v>12</v>
      </c>
      <c r="K118" s="173">
        <f t="shared" si="6"/>
        <v>12.25</v>
      </c>
      <c r="L118" s="174" t="str">
        <f t="shared" si="7"/>
        <v>V</v>
      </c>
    </row>
    <row r="119" spans="2:12" ht="12" customHeight="1">
      <c r="B119" s="182">
        <v>110</v>
      </c>
      <c r="C119" s="188" t="s">
        <v>405</v>
      </c>
      <c r="D119" s="187" t="s">
        <v>404</v>
      </c>
      <c r="E119" s="172">
        <f>'[3]M8AVR '!E119</f>
        <v>20</v>
      </c>
      <c r="F119" s="172" t="str">
        <f>IF('[3]M8AVR '!F119="","",'[3]Ratt CG_II'!E119)</f>
        <v/>
      </c>
      <c r="G119" s="172">
        <f t="shared" si="4"/>
        <v>20</v>
      </c>
      <c r="H119" s="172">
        <f>'[3]M8AVR '!G119</f>
        <v>14.5</v>
      </c>
      <c r="I119" s="172" t="str">
        <f>IF([3]Ratt_Tec_enq!E119="","",[3]Ratt_Tec_enq!E119)</f>
        <v/>
      </c>
      <c r="J119" s="172">
        <f t="shared" si="5"/>
        <v>14.5</v>
      </c>
      <c r="K119" s="173">
        <f t="shared" si="6"/>
        <v>17.25</v>
      </c>
      <c r="L119" s="174" t="str">
        <f t="shared" si="7"/>
        <v>V</v>
      </c>
    </row>
    <row r="120" spans="2:12" ht="12" customHeight="1">
      <c r="B120" s="185">
        <v>111</v>
      </c>
      <c r="C120" s="188" t="s">
        <v>403</v>
      </c>
      <c r="D120" s="187" t="s">
        <v>402</v>
      </c>
      <c r="E120" s="172">
        <f>'[3]M8AVR '!E120</f>
        <v>20</v>
      </c>
      <c r="F120" s="172" t="str">
        <f>IF('[3]M8AVR '!F120="","",'[3]Ratt CG_II'!E120)</f>
        <v/>
      </c>
      <c r="G120" s="172">
        <f t="shared" si="4"/>
        <v>20</v>
      </c>
      <c r="H120" s="172">
        <f>'[3]M8AVR '!G120</f>
        <v>13.25</v>
      </c>
      <c r="I120" s="172" t="str">
        <f>IF([3]Ratt_Tec_enq!E120="","",[3]Ratt_Tec_enq!E120)</f>
        <v/>
      </c>
      <c r="J120" s="172">
        <f t="shared" si="5"/>
        <v>13.25</v>
      </c>
      <c r="K120" s="173">
        <f t="shared" si="6"/>
        <v>16.625</v>
      </c>
      <c r="L120" s="174" t="str">
        <f t="shared" si="7"/>
        <v>V</v>
      </c>
    </row>
    <row r="121" spans="2:12" ht="12" customHeight="1">
      <c r="B121" s="182">
        <v>112</v>
      </c>
      <c r="C121" s="186" t="s">
        <v>401</v>
      </c>
      <c r="D121" s="187" t="s">
        <v>400</v>
      </c>
      <c r="E121" s="172">
        <f>'[3]M8AVR '!E121</f>
        <v>19</v>
      </c>
      <c r="F121" s="172" t="str">
        <f>IF('[3]M8AVR '!F121="","",'[3]Ratt CG_II'!E121)</f>
        <v/>
      </c>
      <c r="G121" s="172">
        <f t="shared" si="4"/>
        <v>19</v>
      </c>
      <c r="H121" s="172">
        <f>'[3]M8AVR '!G121</f>
        <v>14.75</v>
      </c>
      <c r="I121" s="172" t="str">
        <f>IF([3]Ratt_Tec_enq!E121="","",[3]Ratt_Tec_enq!E121)</f>
        <v/>
      </c>
      <c r="J121" s="172">
        <f t="shared" si="5"/>
        <v>14.75</v>
      </c>
      <c r="K121" s="173">
        <f t="shared" si="6"/>
        <v>16.875</v>
      </c>
      <c r="L121" s="174" t="str">
        <f t="shared" si="7"/>
        <v>V</v>
      </c>
    </row>
    <row r="122" spans="2:12" ht="12" customHeight="1">
      <c r="B122" s="185">
        <v>113</v>
      </c>
      <c r="C122" s="188" t="s">
        <v>399</v>
      </c>
      <c r="D122" s="187" t="s">
        <v>398</v>
      </c>
      <c r="E122" s="172">
        <f>'[3]M8AVR '!E122</f>
        <v>20</v>
      </c>
      <c r="F122" s="172" t="str">
        <f>IF('[3]M8AVR '!F122="","",'[3]Ratt CG_II'!E122)</f>
        <v/>
      </c>
      <c r="G122" s="172">
        <f t="shared" si="4"/>
        <v>20</v>
      </c>
      <c r="H122" s="172">
        <f>'[3]M8AVR '!G122</f>
        <v>14</v>
      </c>
      <c r="I122" s="172" t="str">
        <f>IF([3]Ratt_Tec_enq!E122="","",[3]Ratt_Tec_enq!E122)</f>
        <v/>
      </c>
      <c r="J122" s="172">
        <f t="shared" si="5"/>
        <v>14</v>
      </c>
      <c r="K122" s="173">
        <f t="shared" si="6"/>
        <v>17</v>
      </c>
      <c r="L122" s="174" t="str">
        <f t="shared" si="7"/>
        <v>V</v>
      </c>
    </row>
    <row r="123" spans="2:12" ht="12" customHeight="1">
      <c r="B123" s="182">
        <v>114</v>
      </c>
      <c r="C123" s="186" t="s">
        <v>397</v>
      </c>
      <c r="D123" s="187" t="s">
        <v>396</v>
      </c>
      <c r="E123" s="172">
        <f>'[3]M8AVR '!E123</f>
        <v>20</v>
      </c>
      <c r="F123" s="172" t="str">
        <f>IF('[3]M8AVR '!F123="","",'[3]Ratt CG_II'!E123)</f>
        <v/>
      </c>
      <c r="G123" s="172">
        <f t="shared" si="4"/>
        <v>20</v>
      </c>
      <c r="H123" s="172">
        <f>'[3]M8AVR '!G123</f>
        <v>14.5</v>
      </c>
      <c r="I123" s="172" t="str">
        <f>IF([3]Ratt_Tec_enq!E123="","",[3]Ratt_Tec_enq!E123)</f>
        <v/>
      </c>
      <c r="J123" s="172">
        <f t="shared" si="5"/>
        <v>14.5</v>
      </c>
      <c r="K123" s="173">
        <f t="shared" si="6"/>
        <v>17.25</v>
      </c>
      <c r="L123" s="174" t="str">
        <f t="shared" si="7"/>
        <v>V</v>
      </c>
    </row>
    <row r="124" spans="2:12" ht="12" customHeight="1">
      <c r="B124" s="185">
        <v>115</v>
      </c>
      <c r="C124" s="188" t="s">
        <v>395</v>
      </c>
      <c r="D124" s="187" t="s">
        <v>394</v>
      </c>
      <c r="E124" s="172">
        <f>'[3]M8AVR '!E124</f>
        <v>19</v>
      </c>
      <c r="F124" s="172" t="str">
        <f>IF('[3]M8AVR '!F124="","",'[3]Ratt CG_II'!E124)</f>
        <v/>
      </c>
      <c r="G124" s="172">
        <f t="shared" si="4"/>
        <v>19</v>
      </c>
      <c r="H124" s="172">
        <f>'[3]M8AVR '!G124</f>
        <v>15.25</v>
      </c>
      <c r="I124" s="172" t="str">
        <f>IF([3]Ratt_Tec_enq!E124="","",[3]Ratt_Tec_enq!E124)</f>
        <v/>
      </c>
      <c r="J124" s="172">
        <f t="shared" si="5"/>
        <v>15.25</v>
      </c>
      <c r="K124" s="173">
        <f t="shared" si="6"/>
        <v>17.125</v>
      </c>
      <c r="L124" s="174" t="str">
        <f t="shared" si="7"/>
        <v>V</v>
      </c>
    </row>
    <row r="125" spans="2:12" ht="12" customHeight="1">
      <c r="B125" s="182">
        <v>116</v>
      </c>
      <c r="C125" s="186" t="s">
        <v>393</v>
      </c>
      <c r="D125" s="190" t="s">
        <v>392</v>
      </c>
      <c r="E125" s="172">
        <f>'[3]M8AVR '!E125</f>
        <v>18</v>
      </c>
      <c r="F125" s="172" t="str">
        <f>IF('[3]M8AVR '!F125="","",'[3]Ratt CG_II'!E125)</f>
        <v/>
      </c>
      <c r="G125" s="172">
        <f t="shared" si="4"/>
        <v>18</v>
      </c>
      <c r="H125" s="172">
        <f>'[3]M8AVR '!G125</f>
        <v>14.25</v>
      </c>
      <c r="I125" s="172" t="str">
        <f>IF([3]Ratt_Tec_enq!E125="","",[3]Ratt_Tec_enq!E125)</f>
        <v/>
      </c>
      <c r="J125" s="172">
        <f t="shared" si="5"/>
        <v>14.25</v>
      </c>
      <c r="K125" s="173">
        <f t="shared" si="6"/>
        <v>16.125</v>
      </c>
      <c r="L125" s="174" t="str">
        <f t="shared" si="7"/>
        <v>V</v>
      </c>
    </row>
    <row r="126" spans="2:12" ht="12" customHeight="1">
      <c r="B126" s="185">
        <v>117</v>
      </c>
      <c r="C126" s="183" t="s">
        <v>391</v>
      </c>
      <c r="D126" s="189" t="s">
        <v>390</v>
      </c>
      <c r="E126" s="172">
        <f>'[3]M8AVR '!E126</f>
        <v>19</v>
      </c>
      <c r="F126" s="172" t="str">
        <f>IF('[3]M8AVR '!F126="","",'[3]Ratt CG_II'!E126)</f>
        <v/>
      </c>
      <c r="G126" s="172">
        <f t="shared" si="4"/>
        <v>19</v>
      </c>
      <c r="H126" s="172">
        <f>'[3]M8AVR '!G126</f>
        <v>15.25</v>
      </c>
      <c r="I126" s="172" t="str">
        <f>IF([3]Ratt_Tec_enq!E126="","",[3]Ratt_Tec_enq!E126)</f>
        <v/>
      </c>
      <c r="J126" s="172">
        <f t="shared" si="5"/>
        <v>15.25</v>
      </c>
      <c r="K126" s="173">
        <f t="shared" si="6"/>
        <v>17.125</v>
      </c>
      <c r="L126" s="174" t="str">
        <f t="shared" si="7"/>
        <v>V</v>
      </c>
    </row>
    <row r="127" spans="2:12" ht="12" customHeight="1">
      <c r="B127" s="182">
        <v>118</v>
      </c>
      <c r="C127" s="186" t="s">
        <v>389</v>
      </c>
      <c r="D127" s="190" t="s">
        <v>388</v>
      </c>
      <c r="E127" s="172">
        <f>'[3]M8AVR '!E127</f>
        <v>18</v>
      </c>
      <c r="F127" s="172" t="str">
        <f>IF('[3]M8AVR '!F127="","",'[3]Ratt CG_II'!E127)</f>
        <v/>
      </c>
      <c r="G127" s="172">
        <f t="shared" si="4"/>
        <v>18</v>
      </c>
      <c r="H127" s="172">
        <f>'[3]M8AVR '!G127</f>
        <v>15.25</v>
      </c>
      <c r="I127" s="172" t="str">
        <f>IF([3]Ratt_Tec_enq!E127="","",[3]Ratt_Tec_enq!E127)</f>
        <v/>
      </c>
      <c r="J127" s="172">
        <f t="shared" si="5"/>
        <v>15.25</v>
      </c>
      <c r="K127" s="173">
        <f t="shared" si="6"/>
        <v>16.625</v>
      </c>
      <c r="L127" s="174" t="str">
        <f t="shared" si="7"/>
        <v>V</v>
      </c>
    </row>
    <row r="128" spans="2:12" ht="12" customHeight="1">
      <c r="B128" s="185">
        <v>119</v>
      </c>
      <c r="C128" s="186" t="s">
        <v>387</v>
      </c>
      <c r="D128" s="187" t="s">
        <v>386</v>
      </c>
      <c r="E128" s="172">
        <f>'[3]M8AVR '!E128</f>
        <v>19</v>
      </c>
      <c r="F128" s="172" t="str">
        <f>IF('[3]M8AVR '!F128="","",'[3]Ratt CG_II'!E128)</f>
        <v/>
      </c>
      <c r="G128" s="172">
        <f t="shared" si="4"/>
        <v>19</v>
      </c>
      <c r="H128" s="172">
        <f>'[3]M8AVR '!G128</f>
        <v>13.75</v>
      </c>
      <c r="I128" s="172" t="str">
        <f>IF([3]Ratt_Tec_enq!E128="","",[3]Ratt_Tec_enq!E128)</f>
        <v/>
      </c>
      <c r="J128" s="172">
        <f t="shared" si="5"/>
        <v>13.75</v>
      </c>
      <c r="K128" s="173">
        <f t="shared" si="6"/>
        <v>16.375</v>
      </c>
      <c r="L128" s="174" t="str">
        <f t="shared" si="7"/>
        <v>V</v>
      </c>
    </row>
    <row r="129" spans="2:12" ht="12" customHeight="1">
      <c r="B129" s="182">
        <v>120</v>
      </c>
      <c r="C129" s="186" t="s">
        <v>385</v>
      </c>
      <c r="D129" s="187" t="s">
        <v>384</v>
      </c>
      <c r="E129" s="172">
        <f>'[3]M8AVR '!E129</f>
        <v>20</v>
      </c>
      <c r="F129" s="172" t="str">
        <f>IF('[3]M8AVR '!F129="","",'[3]Ratt CG_II'!E129)</f>
        <v/>
      </c>
      <c r="G129" s="172">
        <f t="shared" si="4"/>
        <v>20</v>
      </c>
      <c r="H129" s="172">
        <f>'[3]M8AVR '!G129</f>
        <v>14</v>
      </c>
      <c r="I129" s="172" t="str">
        <f>IF([3]Ratt_Tec_enq!E129="","",[3]Ratt_Tec_enq!E129)</f>
        <v/>
      </c>
      <c r="J129" s="172">
        <f t="shared" si="5"/>
        <v>14</v>
      </c>
      <c r="K129" s="173">
        <f t="shared" si="6"/>
        <v>17</v>
      </c>
      <c r="L129" s="174" t="str">
        <f t="shared" si="7"/>
        <v>V</v>
      </c>
    </row>
    <row r="130" spans="2:12" ht="12" customHeight="1">
      <c r="B130" s="185">
        <v>121</v>
      </c>
      <c r="C130" s="188" t="s">
        <v>383</v>
      </c>
      <c r="D130" s="187" t="s">
        <v>382</v>
      </c>
      <c r="E130" s="172">
        <f>'[3]M8AVR '!E130</f>
        <v>20</v>
      </c>
      <c r="F130" s="172" t="str">
        <f>IF('[3]M8AVR '!F130="","",'[3]Ratt CG_II'!E130)</f>
        <v/>
      </c>
      <c r="G130" s="172">
        <f t="shared" si="4"/>
        <v>20</v>
      </c>
      <c r="H130" s="172">
        <f>'[3]M8AVR '!G130</f>
        <v>14</v>
      </c>
      <c r="I130" s="172" t="str">
        <f>IF([3]Ratt_Tec_enq!E130="","",[3]Ratt_Tec_enq!E130)</f>
        <v/>
      </c>
      <c r="J130" s="172">
        <f t="shared" si="5"/>
        <v>14</v>
      </c>
      <c r="K130" s="173">
        <f t="shared" si="6"/>
        <v>17</v>
      </c>
      <c r="L130" s="174" t="str">
        <f t="shared" si="7"/>
        <v>V</v>
      </c>
    </row>
    <row r="131" spans="2:12" ht="12" customHeight="1">
      <c r="B131" s="182">
        <v>122</v>
      </c>
      <c r="C131" s="188" t="s">
        <v>381</v>
      </c>
      <c r="D131" s="187" t="s">
        <v>380</v>
      </c>
      <c r="E131" s="172">
        <f>'[3]M8AVR '!E131</f>
        <v>20</v>
      </c>
      <c r="F131" s="172" t="str">
        <f>IF('[3]M8AVR '!F131="","",'[3]Ratt CG_II'!E131)</f>
        <v/>
      </c>
      <c r="G131" s="172">
        <f t="shared" si="4"/>
        <v>20</v>
      </c>
      <c r="H131" s="172">
        <f>'[3]M8AVR '!G131</f>
        <v>14.5</v>
      </c>
      <c r="I131" s="172" t="str">
        <f>IF([3]Ratt_Tec_enq!E131="","",[3]Ratt_Tec_enq!E131)</f>
        <v/>
      </c>
      <c r="J131" s="172">
        <f t="shared" si="5"/>
        <v>14.5</v>
      </c>
      <c r="K131" s="173">
        <f t="shared" si="6"/>
        <v>17.25</v>
      </c>
      <c r="L131" s="174" t="str">
        <f t="shared" si="7"/>
        <v>V</v>
      </c>
    </row>
    <row r="132" spans="2:12" ht="12" customHeight="1">
      <c r="B132" s="185">
        <v>123</v>
      </c>
      <c r="C132" s="188" t="s">
        <v>379</v>
      </c>
      <c r="D132" s="187" t="s">
        <v>373</v>
      </c>
      <c r="E132" s="172">
        <f>'[3]M8AVR '!E132</f>
        <v>14</v>
      </c>
      <c r="F132" s="172" t="str">
        <f>IF('[3]M8AVR '!F132="","",'[3]Ratt CG_II'!E132)</f>
        <v/>
      </c>
      <c r="G132" s="172">
        <f t="shared" si="4"/>
        <v>14</v>
      </c>
      <c r="H132" s="172">
        <f>'[3]M8AVR '!G132</f>
        <v>14</v>
      </c>
      <c r="I132" s="172" t="str">
        <f>IF([3]Ratt_Tec_enq!E132="","",[3]Ratt_Tec_enq!E132)</f>
        <v/>
      </c>
      <c r="J132" s="172">
        <f t="shared" si="5"/>
        <v>14</v>
      </c>
      <c r="K132" s="173">
        <f t="shared" si="6"/>
        <v>14</v>
      </c>
      <c r="L132" s="174" t="str">
        <f t="shared" si="7"/>
        <v>V</v>
      </c>
    </row>
    <row r="133" spans="2:12" ht="12" customHeight="1">
      <c r="B133" s="182">
        <v>124</v>
      </c>
      <c r="C133" s="188" t="s">
        <v>378</v>
      </c>
      <c r="D133" s="187" t="s">
        <v>377</v>
      </c>
      <c r="E133" s="172">
        <f>'[3]M8AVR '!E133</f>
        <v>18</v>
      </c>
      <c r="F133" s="172" t="str">
        <f>IF('[3]M8AVR '!F133="","",'[3]Ratt CG_II'!E133)</f>
        <v/>
      </c>
      <c r="G133" s="172">
        <f t="shared" si="4"/>
        <v>18</v>
      </c>
      <c r="H133" s="172">
        <f>'[3]M8AVR '!G133</f>
        <v>13.75</v>
      </c>
      <c r="I133" s="172" t="str">
        <f>IF([3]Ratt_Tec_enq!E133="","",[3]Ratt_Tec_enq!E133)</f>
        <v/>
      </c>
      <c r="J133" s="172">
        <f t="shared" si="5"/>
        <v>13.75</v>
      </c>
      <c r="K133" s="173">
        <f t="shared" si="6"/>
        <v>15.875</v>
      </c>
      <c r="L133" s="174" t="str">
        <f t="shared" si="7"/>
        <v>V</v>
      </c>
    </row>
    <row r="134" spans="2:12" ht="12" customHeight="1">
      <c r="B134" s="185">
        <v>125</v>
      </c>
      <c r="C134" s="188" t="s">
        <v>376</v>
      </c>
      <c r="D134" s="187" t="s">
        <v>375</v>
      </c>
      <c r="E134" s="172">
        <f>'[3]M8AVR '!E134</f>
        <v>0</v>
      </c>
      <c r="F134" s="172" t="str">
        <f>IF('[3]M8AVR '!F134="","",'[3]Ratt CG_II'!E134)</f>
        <v/>
      </c>
      <c r="G134" s="172">
        <f t="shared" si="4"/>
        <v>0</v>
      </c>
      <c r="H134" s="172">
        <f>'[3]M8AVR '!G134</f>
        <v>7.5</v>
      </c>
      <c r="I134" s="172" t="str">
        <f>IF([3]Ratt_Tec_enq!E134="","",[3]Ratt_Tec_enq!E134)</f>
        <v/>
      </c>
      <c r="J134" s="172">
        <f t="shared" si="5"/>
        <v>7.5</v>
      </c>
      <c r="K134" s="173">
        <f t="shared" si="6"/>
        <v>3.75</v>
      </c>
      <c r="L134" s="174" t="str">
        <f t="shared" si="7"/>
        <v>AR</v>
      </c>
    </row>
    <row r="135" spans="2:12" ht="12" customHeight="1">
      <c r="B135" s="182">
        <v>126</v>
      </c>
      <c r="C135" s="186" t="s">
        <v>374</v>
      </c>
      <c r="D135" s="187" t="s">
        <v>373</v>
      </c>
      <c r="E135" s="172">
        <f>'[3]M8AVR '!E135</f>
        <v>19</v>
      </c>
      <c r="F135" s="172" t="str">
        <f>IF('[3]M8AVR '!F135="","",'[3]Ratt CG_II'!E135)</f>
        <v/>
      </c>
      <c r="G135" s="172">
        <f t="shared" si="4"/>
        <v>19</v>
      </c>
      <c r="H135" s="172">
        <f>'[3]M8AVR '!G135</f>
        <v>15</v>
      </c>
      <c r="I135" s="172" t="str">
        <f>IF([3]Ratt_Tec_enq!E135="","",[3]Ratt_Tec_enq!E135)</f>
        <v/>
      </c>
      <c r="J135" s="172">
        <f t="shared" si="5"/>
        <v>15</v>
      </c>
      <c r="K135" s="173">
        <f t="shared" si="6"/>
        <v>17</v>
      </c>
      <c r="L135" s="174" t="str">
        <f t="shared" si="7"/>
        <v>V</v>
      </c>
    </row>
    <row r="136" spans="2:12" ht="12" customHeight="1">
      <c r="B136" s="185">
        <v>127</v>
      </c>
      <c r="C136" s="188" t="s">
        <v>372</v>
      </c>
      <c r="D136" s="187" t="s">
        <v>371</v>
      </c>
      <c r="E136" s="172">
        <f>'[3]M8AVR '!E136</f>
        <v>15</v>
      </c>
      <c r="F136" s="172" t="str">
        <f>IF('[3]M8AVR '!F136="","",'[3]Ratt CG_II'!E136)</f>
        <v/>
      </c>
      <c r="G136" s="172">
        <f t="shared" si="4"/>
        <v>15</v>
      </c>
      <c r="H136" s="172">
        <f>'[3]M8AVR '!G136</f>
        <v>14.5</v>
      </c>
      <c r="I136" s="172" t="str">
        <f>IF([3]Ratt_Tec_enq!E136="","",[3]Ratt_Tec_enq!E136)</f>
        <v/>
      </c>
      <c r="J136" s="172">
        <f t="shared" si="5"/>
        <v>14.5</v>
      </c>
      <c r="K136" s="173">
        <f t="shared" si="6"/>
        <v>14.75</v>
      </c>
      <c r="L136" s="174" t="str">
        <f t="shared" si="7"/>
        <v>V</v>
      </c>
    </row>
    <row r="137" spans="2:12" ht="12" customHeight="1">
      <c r="B137" s="182">
        <v>128</v>
      </c>
      <c r="C137" s="188" t="s">
        <v>370</v>
      </c>
      <c r="D137" s="187" t="s">
        <v>359</v>
      </c>
      <c r="E137" s="172">
        <f>'[3]M8AVR '!E137</f>
        <v>17</v>
      </c>
      <c r="F137" s="172" t="str">
        <f>IF('[3]M8AVR '!F137="","",'[3]Ratt CG_II'!E137)</f>
        <v/>
      </c>
      <c r="G137" s="172">
        <f t="shared" si="4"/>
        <v>17</v>
      </c>
      <c r="H137" s="172">
        <f>'[3]M8AVR '!G137</f>
        <v>14.5</v>
      </c>
      <c r="I137" s="172" t="str">
        <f>IF([3]Ratt_Tec_enq!E137="","",[3]Ratt_Tec_enq!E137)</f>
        <v/>
      </c>
      <c r="J137" s="172">
        <f t="shared" si="5"/>
        <v>14.5</v>
      </c>
      <c r="K137" s="173">
        <f t="shared" si="6"/>
        <v>15.75</v>
      </c>
      <c r="L137" s="174" t="str">
        <f t="shared" si="7"/>
        <v>V</v>
      </c>
    </row>
    <row r="138" spans="2:12" ht="12" customHeight="1">
      <c r="B138" s="185">
        <v>129</v>
      </c>
      <c r="C138" s="186" t="s">
        <v>587</v>
      </c>
      <c r="D138" s="187" t="s">
        <v>369</v>
      </c>
      <c r="E138" s="172">
        <f>'[3]M8AVR '!E138</f>
        <v>20</v>
      </c>
      <c r="F138" s="172" t="str">
        <f>IF('[3]M8AVR '!F138="","",'[3]Ratt CG_II'!E138)</f>
        <v/>
      </c>
      <c r="G138" s="172">
        <f t="shared" si="4"/>
        <v>20</v>
      </c>
      <c r="H138" s="172">
        <f>'[3]M8AVR '!G138</f>
        <v>14.5</v>
      </c>
      <c r="I138" s="172" t="str">
        <f>IF([3]Ratt_Tec_enq!E138="","",[3]Ratt_Tec_enq!E138)</f>
        <v/>
      </c>
      <c r="J138" s="172">
        <f t="shared" si="5"/>
        <v>14.5</v>
      </c>
      <c r="K138" s="173">
        <f t="shared" si="6"/>
        <v>17.25</v>
      </c>
      <c r="L138" s="174" t="str">
        <f t="shared" si="7"/>
        <v>V</v>
      </c>
    </row>
    <row r="139" spans="2:12" ht="12" customHeight="1">
      <c r="B139" s="182">
        <v>130</v>
      </c>
      <c r="C139" s="186" t="s">
        <v>368</v>
      </c>
      <c r="D139" s="187" t="s">
        <v>367</v>
      </c>
      <c r="E139" s="172">
        <f>'[3]M8AVR '!E139</f>
        <v>20</v>
      </c>
      <c r="F139" s="172" t="str">
        <f>IF('[3]M8AVR '!F139="","",'[3]Ratt CG_II'!E139)</f>
        <v/>
      </c>
      <c r="G139" s="172">
        <f t="shared" ref="G139:G175" si="8">IF(F139="",E139,MIN(12,MAX(E139,F139)))</f>
        <v>20</v>
      </c>
      <c r="H139" s="172">
        <f>'[3]M8AVR '!G139</f>
        <v>14</v>
      </c>
      <c r="I139" s="172" t="str">
        <f>IF([3]Ratt_Tec_enq!E139="","",[3]Ratt_Tec_enq!E139)</f>
        <v/>
      </c>
      <c r="J139" s="172">
        <f t="shared" ref="J139:J175" si="9">IF(I139="",H139,MIN(12,MAX(H139,I139)))</f>
        <v>14</v>
      </c>
      <c r="K139" s="173">
        <f t="shared" ref="K139:K175" si="10">G139*0.5+J139*0.5</f>
        <v>17</v>
      </c>
      <c r="L139" s="174" t="str">
        <f t="shared" ref="L139:L175" si="11">IF(K139&lt;8,"AR",IF(K139&lt;12,"NV",IF(AND(F139="",I139=""),"V","VAR")))</f>
        <v>V</v>
      </c>
    </row>
    <row r="140" spans="2:12" ht="12" customHeight="1">
      <c r="B140" s="185">
        <v>131</v>
      </c>
      <c r="C140" s="183" t="s">
        <v>366</v>
      </c>
      <c r="D140" s="189" t="s">
        <v>322</v>
      </c>
      <c r="E140" s="172">
        <f>'[3]M8AVR '!E140</f>
        <v>20</v>
      </c>
      <c r="F140" s="172" t="str">
        <f>IF('[3]M8AVR '!F140="","",'[3]Ratt CG_II'!E140)</f>
        <v/>
      </c>
      <c r="G140" s="172">
        <f t="shared" si="8"/>
        <v>20</v>
      </c>
      <c r="H140" s="172">
        <f>'[3]M8AVR '!G140</f>
        <v>13.75</v>
      </c>
      <c r="I140" s="172" t="str">
        <f>IF([3]Ratt_Tec_enq!E140="","",[3]Ratt_Tec_enq!E140)</f>
        <v/>
      </c>
      <c r="J140" s="172">
        <f t="shared" si="9"/>
        <v>13.75</v>
      </c>
      <c r="K140" s="173">
        <f t="shared" si="10"/>
        <v>16.875</v>
      </c>
      <c r="L140" s="174" t="str">
        <f t="shared" si="11"/>
        <v>V</v>
      </c>
    </row>
    <row r="141" spans="2:12" ht="12" customHeight="1">
      <c r="B141" s="182">
        <v>132</v>
      </c>
      <c r="C141" s="188" t="s">
        <v>365</v>
      </c>
      <c r="D141" s="187" t="s">
        <v>364</v>
      </c>
      <c r="E141" s="172">
        <f>'[3]M8AVR '!E141</f>
        <v>18</v>
      </c>
      <c r="F141" s="172" t="str">
        <f>IF('[3]M8AVR '!F141="","",'[3]Ratt CG_II'!E141)</f>
        <v/>
      </c>
      <c r="G141" s="172">
        <f t="shared" si="8"/>
        <v>18</v>
      </c>
      <c r="H141" s="172">
        <f>'[3]M8AVR '!G141</f>
        <v>13</v>
      </c>
      <c r="I141" s="172" t="str">
        <f>IF([3]Ratt_Tec_enq!E141="","",[3]Ratt_Tec_enq!E141)</f>
        <v/>
      </c>
      <c r="J141" s="172">
        <f t="shared" si="9"/>
        <v>13</v>
      </c>
      <c r="K141" s="173">
        <f t="shared" si="10"/>
        <v>15.5</v>
      </c>
      <c r="L141" s="174" t="str">
        <f t="shared" si="11"/>
        <v>V</v>
      </c>
    </row>
    <row r="142" spans="2:12" ht="12" customHeight="1">
      <c r="B142" s="185">
        <v>133</v>
      </c>
      <c r="C142" s="188" t="s">
        <v>363</v>
      </c>
      <c r="D142" s="187" t="s">
        <v>362</v>
      </c>
      <c r="E142" s="172">
        <f>'[3]M8AVR '!E142</f>
        <v>19</v>
      </c>
      <c r="F142" s="172" t="str">
        <f>IF('[3]M8AVR '!F142="","",'[3]Ratt CG_II'!E142)</f>
        <v/>
      </c>
      <c r="G142" s="172">
        <f t="shared" si="8"/>
        <v>19</v>
      </c>
      <c r="H142" s="172">
        <f>'[3]M8AVR '!G142</f>
        <v>14.5</v>
      </c>
      <c r="I142" s="172" t="str">
        <f>IF([3]Ratt_Tec_enq!E142="","",[3]Ratt_Tec_enq!E142)</f>
        <v/>
      </c>
      <c r="J142" s="172">
        <f t="shared" si="9"/>
        <v>14.5</v>
      </c>
      <c r="K142" s="173">
        <f t="shared" si="10"/>
        <v>16.75</v>
      </c>
      <c r="L142" s="174" t="str">
        <f t="shared" si="11"/>
        <v>V</v>
      </c>
    </row>
    <row r="143" spans="2:12" ht="12" customHeight="1">
      <c r="B143" s="182">
        <v>134</v>
      </c>
      <c r="C143" s="183" t="s">
        <v>361</v>
      </c>
      <c r="D143" s="183" t="s">
        <v>318</v>
      </c>
      <c r="E143" s="172">
        <f>'[3]M8AVR '!E143</f>
        <v>12</v>
      </c>
      <c r="F143" s="172" t="str">
        <f>IF('[3]M8AVR '!F143="","",'[3]Ratt CG_II'!E143)</f>
        <v/>
      </c>
      <c r="G143" s="172">
        <f t="shared" si="8"/>
        <v>12</v>
      </c>
      <c r="H143" s="172">
        <f>'[3]M8AVR '!G143</f>
        <v>15</v>
      </c>
      <c r="I143" s="172" t="str">
        <f>IF([3]Ratt_Tec_enq!E143="","",[3]Ratt_Tec_enq!E143)</f>
        <v/>
      </c>
      <c r="J143" s="172">
        <f t="shared" si="9"/>
        <v>15</v>
      </c>
      <c r="K143" s="173">
        <f t="shared" si="10"/>
        <v>13.5</v>
      </c>
      <c r="L143" s="174" t="str">
        <f t="shared" si="11"/>
        <v>V</v>
      </c>
    </row>
    <row r="144" spans="2:12" ht="12" customHeight="1">
      <c r="B144" s="169">
        <v>135</v>
      </c>
      <c r="C144" s="170" t="s">
        <v>360</v>
      </c>
      <c r="D144" s="171" t="s">
        <v>359</v>
      </c>
      <c r="E144" s="172">
        <f>'[3]M8AVR '!E144</f>
        <v>20</v>
      </c>
      <c r="F144" s="172" t="str">
        <f>IF('[3]M8AVR '!F144="","",'[3]Ratt CG_II'!E144)</f>
        <v/>
      </c>
      <c r="G144" s="172">
        <f t="shared" si="8"/>
        <v>20</v>
      </c>
      <c r="H144" s="172">
        <f>'[3]M8AVR '!G144</f>
        <v>14.5</v>
      </c>
      <c r="I144" s="172" t="str">
        <f>IF([3]Ratt_Tec_enq!E144="","",[3]Ratt_Tec_enq!E144)</f>
        <v/>
      </c>
      <c r="J144" s="172">
        <f t="shared" si="9"/>
        <v>14.5</v>
      </c>
      <c r="K144" s="173">
        <f t="shared" si="10"/>
        <v>17.25</v>
      </c>
      <c r="L144" s="174" t="str">
        <f t="shared" si="11"/>
        <v>V</v>
      </c>
    </row>
    <row r="145" spans="2:12" ht="12" customHeight="1">
      <c r="B145" s="158">
        <v>136</v>
      </c>
      <c r="C145" s="181" t="s">
        <v>358</v>
      </c>
      <c r="D145" s="171" t="s">
        <v>357</v>
      </c>
      <c r="E145" s="172">
        <f>'[3]M8AVR '!E145</f>
        <v>20</v>
      </c>
      <c r="F145" s="172" t="str">
        <f>IF('[3]M8AVR '!F145="","",'[3]Ratt CG_II'!E145)</f>
        <v/>
      </c>
      <c r="G145" s="172">
        <f t="shared" si="8"/>
        <v>20</v>
      </c>
      <c r="H145" s="172">
        <f>'[3]M8AVR '!G145</f>
        <v>14.25</v>
      </c>
      <c r="I145" s="172" t="str">
        <f>IF([3]Ratt_Tec_enq!E145="","",[3]Ratt_Tec_enq!E145)</f>
        <v/>
      </c>
      <c r="J145" s="172">
        <f t="shared" si="9"/>
        <v>14.25</v>
      </c>
      <c r="K145" s="173">
        <f t="shared" si="10"/>
        <v>17.125</v>
      </c>
      <c r="L145" s="174" t="str">
        <f t="shared" si="11"/>
        <v>V</v>
      </c>
    </row>
    <row r="146" spans="2:12" ht="12" customHeight="1">
      <c r="B146" s="169">
        <v>137</v>
      </c>
      <c r="C146" s="170" t="s">
        <v>356</v>
      </c>
      <c r="D146" s="171" t="s">
        <v>355</v>
      </c>
      <c r="E146" s="172">
        <f>'[3]M8AVR '!E146</f>
        <v>20</v>
      </c>
      <c r="F146" s="172" t="str">
        <f>IF('[3]M8AVR '!F146="","",'[3]Ratt CG_II'!E146)</f>
        <v/>
      </c>
      <c r="G146" s="172">
        <f t="shared" si="8"/>
        <v>20</v>
      </c>
      <c r="H146" s="172">
        <f>'[3]M8AVR '!G146</f>
        <v>14.25</v>
      </c>
      <c r="I146" s="172" t="str">
        <f>IF([3]Ratt_Tec_enq!E146="","",[3]Ratt_Tec_enq!E146)</f>
        <v/>
      </c>
      <c r="J146" s="172">
        <f t="shared" si="9"/>
        <v>14.25</v>
      </c>
      <c r="K146" s="173">
        <f t="shared" si="10"/>
        <v>17.125</v>
      </c>
      <c r="L146" s="174" t="str">
        <f t="shared" si="11"/>
        <v>V</v>
      </c>
    </row>
    <row r="147" spans="2:12" ht="12" customHeight="1">
      <c r="B147" s="158">
        <v>138</v>
      </c>
      <c r="C147" s="181" t="s">
        <v>354</v>
      </c>
      <c r="D147" s="171" t="s">
        <v>187</v>
      </c>
      <c r="E147" s="172">
        <f>'[3]M8AVR '!E147</f>
        <v>20</v>
      </c>
      <c r="F147" s="172" t="str">
        <f>IF('[3]M8AVR '!F147="","",'[3]Ratt CG_II'!E147)</f>
        <v/>
      </c>
      <c r="G147" s="172">
        <f t="shared" si="8"/>
        <v>20</v>
      </c>
      <c r="H147" s="172">
        <f>'[3]M8AVR '!G147</f>
        <v>14.5</v>
      </c>
      <c r="I147" s="172" t="str">
        <f>IF([3]Ratt_Tec_enq!E147="","",[3]Ratt_Tec_enq!E147)</f>
        <v/>
      </c>
      <c r="J147" s="172">
        <f t="shared" si="9"/>
        <v>14.5</v>
      </c>
      <c r="K147" s="173">
        <f t="shared" si="10"/>
        <v>17.25</v>
      </c>
      <c r="L147" s="174" t="str">
        <f t="shared" si="11"/>
        <v>V</v>
      </c>
    </row>
    <row r="148" spans="2:12" ht="12" customHeight="1">
      <c r="B148" s="169">
        <v>139</v>
      </c>
      <c r="C148" s="170" t="s">
        <v>353</v>
      </c>
      <c r="D148" s="171" t="s">
        <v>352</v>
      </c>
      <c r="E148" s="172">
        <f>'[3]M8AVR '!E148</f>
        <v>20</v>
      </c>
      <c r="F148" s="172" t="str">
        <f>IF('[3]M8AVR '!F148="","",'[3]Ratt CG_II'!E148)</f>
        <v/>
      </c>
      <c r="G148" s="172">
        <f t="shared" si="8"/>
        <v>20</v>
      </c>
      <c r="H148" s="172">
        <f>'[3]M8AVR '!G148</f>
        <v>14.75</v>
      </c>
      <c r="I148" s="172" t="str">
        <f>IF([3]Ratt_Tec_enq!E148="","",[3]Ratt_Tec_enq!E148)</f>
        <v/>
      </c>
      <c r="J148" s="172">
        <f t="shared" si="9"/>
        <v>14.75</v>
      </c>
      <c r="K148" s="173">
        <f t="shared" si="10"/>
        <v>17.375</v>
      </c>
      <c r="L148" s="174" t="str">
        <f t="shared" si="11"/>
        <v>V</v>
      </c>
    </row>
    <row r="149" spans="2:12" ht="12" customHeight="1">
      <c r="B149" s="158">
        <v>140</v>
      </c>
      <c r="C149" s="170" t="s">
        <v>351</v>
      </c>
      <c r="D149" s="171" t="s">
        <v>350</v>
      </c>
      <c r="E149" s="172">
        <f>'[3]M8AVR '!E149</f>
        <v>12</v>
      </c>
      <c r="F149" s="172" t="str">
        <f>IF('[3]M8AVR '!F149="","",'[3]Ratt CG_II'!E149)</f>
        <v/>
      </c>
      <c r="G149" s="172">
        <f t="shared" si="8"/>
        <v>12</v>
      </c>
      <c r="H149" s="172">
        <f>'[3]M8AVR '!G149</f>
        <v>13</v>
      </c>
      <c r="I149" s="172" t="str">
        <f>IF([3]Ratt_Tec_enq!E149="","",[3]Ratt_Tec_enq!E149)</f>
        <v/>
      </c>
      <c r="J149" s="172">
        <f t="shared" si="9"/>
        <v>13</v>
      </c>
      <c r="K149" s="173">
        <f t="shared" si="10"/>
        <v>12.5</v>
      </c>
      <c r="L149" s="174" t="str">
        <f t="shared" si="11"/>
        <v>V</v>
      </c>
    </row>
    <row r="150" spans="2:12" ht="12" customHeight="1">
      <c r="B150" s="169">
        <v>141</v>
      </c>
      <c r="C150" s="170" t="s">
        <v>349</v>
      </c>
      <c r="D150" s="171" t="s">
        <v>52</v>
      </c>
      <c r="E150" s="172">
        <f>'[3]M8AVR '!E150</f>
        <v>20</v>
      </c>
      <c r="F150" s="172" t="str">
        <f>IF('[3]M8AVR '!F150="","",'[3]Ratt CG_II'!E150)</f>
        <v/>
      </c>
      <c r="G150" s="172">
        <f t="shared" si="8"/>
        <v>20</v>
      </c>
      <c r="H150" s="172">
        <f>'[3]M8AVR '!G150</f>
        <v>15</v>
      </c>
      <c r="I150" s="172" t="str">
        <f>IF([3]Ratt_Tec_enq!E150="","",[3]Ratt_Tec_enq!E150)</f>
        <v/>
      </c>
      <c r="J150" s="172">
        <f t="shared" si="9"/>
        <v>15</v>
      </c>
      <c r="K150" s="173">
        <f t="shared" si="10"/>
        <v>17.5</v>
      </c>
      <c r="L150" s="174" t="str">
        <f t="shared" si="11"/>
        <v>V</v>
      </c>
    </row>
    <row r="151" spans="2:12" ht="12" customHeight="1">
      <c r="B151" s="158">
        <v>142</v>
      </c>
      <c r="C151" s="170" t="s">
        <v>348</v>
      </c>
      <c r="D151" s="171" t="s">
        <v>347</v>
      </c>
      <c r="E151" s="172">
        <f>'[3]M8AVR '!E151</f>
        <v>20</v>
      </c>
      <c r="F151" s="172" t="str">
        <f>IF('[3]M8AVR '!F151="","",'[3]Ratt CG_II'!E151)</f>
        <v/>
      </c>
      <c r="G151" s="172">
        <f t="shared" si="8"/>
        <v>20</v>
      </c>
      <c r="H151" s="172">
        <f>'[3]M8AVR '!G151</f>
        <v>15</v>
      </c>
      <c r="I151" s="172" t="str">
        <f>IF([3]Ratt_Tec_enq!E151="","",[3]Ratt_Tec_enq!E151)</f>
        <v/>
      </c>
      <c r="J151" s="172">
        <f t="shared" si="9"/>
        <v>15</v>
      </c>
      <c r="K151" s="173">
        <f t="shared" si="10"/>
        <v>17.5</v>
      </c>
      <c r="L151" s="174" t="str">
        <f t="shared" si="11"/>
        <v>V</v>
      </c>
    </row>
    <row r="152" spans="2:12" ht="12" customHeight="1">
      <c r="B152" s="169">
        <v>143</v>
      </c>
      <c r="C152" s="170" t="s">
        <v>346</v>
      </c>
      <c r="D152" s="171" t="s">
        <v>345</v>
      </c>
      <c r="E152" s="172">
        <f>'[3]M8AVR '!E152</f>
        <v>14</v>
      </c>
      <c r="F152" s="172" t="str">
        <f>IF('[3]M8AVR '!F152="","",'[3]Ratt CG_II'!E152)</f>
        <v/>
      </c>
      <c r="G152" s="172">
        <f t="shared" si="8"/>
        <v>14</v>
      </c>
      <c r="H152" s="172">
        <f>'[3]M8AVR '!G152</f>
        <v>14</v>
      </c>
      <c r="I152" s="172" t="str">
        <f>IF([3]Ratt_Tec_enq!E152="","",[3]Ratt_Tec_enq!E152)</f>
        <v/>
      </c>
      <c r="J152" s="172">
        <f t="shared" si="9"/>
        <v>14</v>
      </c>
      <c r="K152" s="173">
        <f t="shared" si="10"/>
        <v>14</v>
      </c>
      <c r="L152" s="174" t="str">
        <f t="shared" si="11"/>
        <v>V</v>
      </c>
    </row>
    <row r="153" spans="2:12" ht="12" customHeight="1">
      <c r="B153" s="158">
        <v>144</v>
      </c>
      <c r="C153" s="170" t="s">
        <v>344</v>
      </c>
      <c r="D153" s="171" t="s">
        <v>251</v>
      </c>
      <c r="E153" s="172">
        <f>'[3]M8AVR '!E153</f>
        <v>20</v>
      </c>
      <c r="F153" s="172" t="str">
        <f>IF('[3]M8AVR '!F153="","",'[3]Ratt CG_II'!E153)</f>
        <v/>
      </c>
      <c r="G153" s="172">
        <f t="shared" si="8"/>
        <v>20</v>
      </c>
      <c r="H153" s="172">
        <f>'[3]M8AVR '!G153</f>
        <v>14.25</v>
      </c>
      <c r="I153" s="172" t="str">
        <f>IF([3]Ratt_Tec_enq!E153="","",[3]Ratt_Tec_enq!E153)</f>
        <v/>
      </c>
      <c r="J153" s="172">
        <f t="shared" si="9"/>
        <v>14.25</v>
      </c>
      <c r="K153" s="173">
        <f t="shared" si="10"/>
        <v>17.125</v>
      </c>
      <c r="L153" s="174" t="str">
        <f t="shared" si="11"/>
        <v>V</v>
      </c>
    </row>
    <row r="154" spans="2:12" ht="12" customHeight="1">
      <c r="B154" s="169">
        <v>145</v>
      </c>
      <c r="C154" s="181" t="s">
        <v>343</v>
      </c>
      <c r="D154" s="171" t="s">
        <v>342</v>
      </c>
      <c r="E154" s="172">
        <f>'[3]M8AVR '!E154</f>
        <v>18</v>
      </c>
      <c r="F154" s="172" t="str">
        <f>IF('[3]M8AVR '!F154="","",'[3]Ratt CG_II'!E154)</f>
        <v/>
      </c>
      <c r="G154" s="172">
        <f t="shared" si="8"/>
        <v>18</v>
      </c>
      <c r="H154" s="172">
        <f>'[3]M8AVR '!G154</f>
        <v>13</v>
      </c>
      <c r="I154" s="172" t="str">
        <f>IF([3]Ratt_Tec_enq!E154="","",[3]Ratt_Tec_enq!E154)</f>
        <v/>
      </c>
      <c r="J154" s="172">
        <f t="shared" si="9"/>
        <v>13</v>
      </c>
      <c r="K154" s="173">
        <f t="shared" si="10"/>
        <v>15.5</v>
      </c>
      <c r="L154" s="174" t="str">
        <f t="shared" si="11"/>
        <v>V</v>
      </c>
    </row>
    <row r="155" spans="2:12" ht="12" customHeight="1">
      <c r="B155" s="158">
        <v>146</v>
      </c>
      <c r="C155" s="181" t="s">
        <v>341</v>
      </c>
      <c r="D155" s="171" t="s">
        <v>340</v>
      </c>
      <c r="E155" s="172">
        <f>'[3]M8AVR '!E155</f>
        <v>20</v>
      </c>
      <c r="F155" s="172" t="str">
        <f>IF('[3]M8AVR '!F155="","",'[3]Ratt CG_II'!E155)</f>
        <v/>
      </c>
      <c r="G155" s="172">
        <f t="shared" si="8"/>
        <v>20</v>
      </c>
      <c r="H155" s="172">
        <f>'[3]M8AVR '!G155</f>
        <v>14.5</v>
      </c>
      <c r="I155" s="172" t="str">
        <f>IF([3]Ratt_Tec_enq!E155="","",[3]Ratt_Tec_enq!E155)</f>
        <v/>
      </c>
      <c r="J155" s="172">
        <f t="shared" si="9"/>
        <v>14.5</v>
      </c>
      <c r="K155" s="173">
        <f t="shared" si="10"/>
        <v>17.25</v>
      </c>
      <c r="L155" s="174" t="str">
        <f t="shared" si="11"/>
        <v>V</v>
      </c>
    </row>
    <row r="156" spans="2:12" ht="12" customHeight="1">
      <c r="B156" s="169">
        <v>147</v>
      </c>
      <c r="C156" s="181" t="s">
        <v>339</v>
      </c>
      <c r="D156" s="171" t="s">
        <v>338</v>
      </c>
      <c r="E156" s="172">
        <f>'[3]M8AVR '!E156</f>
        <v>18</v>
      </c>
      <c r="F156" s="172" t="str">
        <f>IF('[3]M8AVR '!F156="","",'[3]Ratt CG_II'!E156)</f>
        <v/>
      </c>
      <c r="G156" s="172">
        <f t="shared" si="8"/>
        <v>18</v>
      </c>
      <c r="H156" s="172">
        <f>'[3]M8AVR '!G156</f>
        <v>13.5</v>
      </c>
      <c r="I156" s="172" t="str">
        <f>IF([3]Ratt_Tec_enq!E156="","",[3]Ratt_Tec_enq!E156)</f>
        <v/>
      </c>
      <c r="J156" s="172">
        <f t="shared" si="9"/>
        <v>13.5</v>
      </c>
      <c r="K156" s="173">
        <f t="shared" si="10"/>
        <v>15.75</v>
      </c>
      <c r="L156" s="174" t="str">
        <f t="shared" si="11"/>
        <v>V</v>
      </c>
    </row>
    <row r="157" spans="2:12" ht="12" customHeight="1">
      <c r="B157" s="158">
        <v>148</v>
      </c>
      <c r="C157" s="181" t="s">
        <v>337</v>
      </c>
      <c r="D157" s="171" t="s">
        <v>336</v>
      </c>
      <c r="E157" s="172">
        <f>'[3]M8AVR '!E157</f>
        <v>20</v>
      </c>
      <c r="F157" s="172" t="str">
        <f>IF('[3]M8AVR '!F157="","",'[3]Ratt CG_II'!E157)</f>
        <v/>
      </c>
      <c r="G157" s="172">
        <f t="shared" si="8"/>
        <v>20</v>
      </c>
      <c r="H157" s="172">
        <f>'[3]M8AVR '!G157</f>
        <v>13</v>
      </c>
      <c r="I157" s="172" t="str">
        <f>IF([3]Ratt_Tec_enq!E157="","",[3]Ratt_Tec_enq!E157)</f>
        <v/>
      </c>
      <c r="J157" s="172">
        <f t="shared" si="9"/>
        <v>13</v>
      </c>
      <c r="K157" s="173">
        <f t="shared" si="10"/>
        <v>16.5</v>
      </c>
      <c r="L157" s="174" t="str">
        <f t="shared" si="11"/>
        <v>V</v>
      </c>
    </row>
    <row r="158" spans="2:12" ht="12" customHeight="1">
      <c r="B158" s="169">
        <v>149</v>
      </c>
      <c r="C158" s="170" t="s">
        <v>335</v>
      </c>
      <c r="D158" s="171" t="s">
        <v>334</v>
      </c>
      <c r="E158" s="172">
        <f>'[3]M8AVR '!E158</f>
        <v>14</v>
      </c>
      <c r="F158" s="172" t="str">
        <f>IF('[3]M8AVR '!F158="","",'[3]Ratt CG_II'!E158)</f>
        <v/>
      </c>
      <c r="G158" s="172">
        <f t="shared" si="8"/>
        <v>14</v>
      </c>
      <c r="H158" s="172">
        <f>'[3]M8AVR '!G158</f>
        <v>13.5</v>
      </c>
      <c r="I158" s="172" t="str">
        <f>IF([3]Ratt_Tec_enq!E158="","",[3]Ratt_Tec_enq!E158)</f>
        <v/>
      </c>
      <c r="J158" s="172">
        <f t="shared" si="9"/>
        <v>13.5</v>
      </c>
      <c r="K158" s="173">
        <f t="shared" si="10"/>
        <v>13.75</v>
      </c>
      <c r="L158" s="174" t="str">
        <f t="shared" si="11"/>
        <v>V</v>
      </c>
    </row>
    <row r="159" spans="2:12" ht="12" customHeight="1">
      <c r="B159" s="158">
        <v>150</v>
      </c>
      <c r="C159" s="181" t="s">
        <v>333</v>
      </c>
      <c r="D159" s="171" t="s">
        <v>332</v>
      </c>
      <c r="E159" s="172">
        <f>'[3]M8AVR '!E159</f>
        <v>20</v>
      </c>
      <c r="F159" s="172" t="str">
        <f>IF('[3]M8AVR '!F159="","",'[3]Ratt CG_II'!E159)</f>
        <v/>
      </c>
      <c r="G159" s="172">
        <f t="shared" si="8"/>
        <v>20</v>
      </c>
      <c r="H159" s="172">
        <f>'[3]M8AVR '!G159</f>
        <v>13.75</v>
      </c>
      <c r="I159" s="172" t="str">
        <f>IF([3]Ratt_Tec_enq!E159="","",[3]Ratt_Tec_enq!E159)</f>
        <v/>
      </c>
      <c r="J159" s="172">
        <f t="shared" si="9"/>
        <v>13.75</v>
      </c>
      <c r="K159" s="173">
        <f t="shared" si="10"/>
        <v>16.875</v>
      </c>
      <c r="L159" s="174" t="str">
        <f t="shared" si="11"/>
        <v>V</v>
      </c>
    </row>
    <row r="160" spans="2:12" ht="12" customHeight="1">
      <c r="B160" s="169">
        <v>151</v>
      </c>
      <c r="C160" s="170" t="s">
        <v>331</v>
      </c>
      <c r="D160" s="171" t="s">
        <v>330</v>
      </c>
      <c r="E160" s="172">
        <f>'[3]M8AVR '!E160</f>
        <v>20</v>
      </c>
      <c r="F160" s="172" t="str">
        <f>IF('[3]M8AVR '!F160="","",'[3]Ratt CG_II'!E160)</f>
        <v/>
      </c>
      <c r="G160" s="172">
        <f t="shared" si="8"/>
        <v>20</v>
      </c>
      <c r="H160" s="172">
        <f>'[3]M8AVR '!G160</f>
        <v>13.75</v>
      </c>
      <c r="I160" s="172" t="str">
        <f>IF([3]Ratt_Tec_enq!E160="","",[3]Ratt_Tec_enq!E160)</f>
        <v/>
      </c>
      <c r="J160" s="172">
        <f t="shared" si="9"/>
        <v>13.75</v>
      </c>
      <c r="K160" s="173">
        <f t="shared" si="10"/>
        <v>16.875</v>
      </c>
      <c r="L160" s="174" t="str">
        <f t="shared" si="11"/>
        <v>V</v>
      </c>
    </row>
    <row r="161" spans="2:12" ht="12" customHeight="1">
      <c r="B161" s="158">
        <v>152</v>
      </c>
      <c r="C161" s="184" t="s">
        <v>329</v>
      </c>
      <c r="D161" s="176" t="s">
        <v>328</v>
      </c>
      <c r="E161" s="172">
        <f>'[3]M8AVR '!E161</f>
        <v>20</v>
      </c>
      <c r="F161" s="172" t="str">
        <f>IF('[3]M8AVR '!F161="","",'[3]Ratt CG_II'!E161)</f>
        <v/>
      </c>
      <c r="G161" s="172">
        <f t="shared" si="8"/>
        <v>20</v>
      </c>
      <c r="H161" s="172">
        <f>'[3]M8AVR '!G161</f>
        <v>14</v>
      </c>
      <c r="I161" s="172" t="str">
        <f>IF([3]Ratt_Tec_enq!E161="","",[3]Ratt_Tec_enq!E161)</f>
        <v/>
      </c>
      <c r="J161" s="172">
        <f t="shared" si="9"/>
        <v>14</v>
      </c>
      <c r="K161" s="173">
        <f t="shared" si="10"/>
        <v>17</v>
      </c>
      <c r="L161" s="174" t="str">
        <f t="shared" si="11"/>
        <v>V</v>
      </c>
    </row>
    <row r="162" spans="2:12" ht="12" customHeight="1">
      <c r="B162" s="169">
        <v>153</v>
      </c>
      <c r="C162" s="184" t="s">
        <v>327</v>
      </c>
      <c r="D162" s="176" t="s">
        <v>277</v>
      </c>
      <c r="E162" s="172">
        <f>'[3]M8AVR '!E162</f>
        <v>20</v>
      </c>
      <c r="F162" s="172" t="str">
        <f>IF('[3]M8AVR '!F162="","",'[3]Ratt CG_II'!E162)</f>
        <v/>
      </c>
      <c r="G162" s="172">
        <f t="shared" si="8"/>
        <v>20</v>
      </c>
      <c r="H162" s="172">
        <f>'[3]M8AVR '!G162</f>
        <v>14.5</v>
      </c>
      <c r="I162" s="172" t="str">
        <f>IF([3]Ratt_Tec_enq!E162="","",[3]Ratt_Tec_enq!E162)</f>
        <v/>
      </c>
      <c r="J162" s="172">
        <f t="shared" si="9"/>
        <v>14.5</v>
      </c>
      <c r="K162" s="173">
        <f t="shared" si="10"/>
        <v>17.25</v>
      </c>
      <c r="L162" s="174" t="str">
        <f t="shared" si="11"/>
        <v>V</v>
      </c>
    </row>
    <row r="163" spans="2:12" ht="12" customHeight="1">
      <c r="B163" s="158">
        <v>154</v>
      </c>
      <c r="C163" s="170" t="s">
        <v>326</v>
      </c>
      <c r="D163" s="171" t="s">
        <v>318</v>
      </c>
      <c r="E163" s="172">
        <f>'[3]M8AVR '!E163</f>
        <v>20</v>
      </c>
      <c r="F163" s="172" t="str">
        <f>IF('[3]M8AVR '!F163="","",'[3]Ratt CG_II'!E163)</f>
        <v/>
      </c>
      <c r="G163" s="172">
        <f t="shared" si="8"/>
        <v>20</v>
      </c>
      <c r="H163" s="172">
        <f>'[3]M8AVR '!G163</f>
        <v>14.25</v>
      </c>
      <c r="I163" s="172" t="str">
        <f>IF([3]Ratt_Tec_enq!E163="","",[3]Ratt_Tec_enq!E163)</f>
        <v/>
      </c>
      <c r="J163" s="172">
        <f t="shared" si="9"/>
        <v>14.25</v>
      </c>
      <c r="K163" s="173">
        <f t="shared" si="10"/>
        <v>17.125</v>
      </c>
      <c r="L163" s="174" t="str">
        <f t="shared" si="11"/>
        <v>V</v>
      </c>
    </row>
    <row r="164" spans="2:12" ht="12" customHeight="1">
      <c r="B164" s="169">
        <v>155</v>
      </c>
      <c r="C164" s="170" t="s">
        <v>325</v>
      </c>
      <c r="D164" s="171" t="s">
        <v>324</v>
      </c>
      <c r="E164" s="172">
        <f>'[3]M8AVR '!E164</f>
        <v>20</v>
      </c>
      <c r="F164" s="172" t="str">
        <f>IF('[3]M8AVR '!F164="","",'[3]Ratt CG_II'!E164)</f>
        <v/>
      </c>
      <c r="G164" s="172">
        <f t="shared" si="8"/>
        <v>20</v>
      </c>
      <c r="H164" s="172">
        <f>'[3]M8AVR '!G164</f>
        <v>14</v>
      </c>
      <c r="I164" s="172" t="str">
        <f>IF([3]Ratt_Tec_enq!E164="","",[3]Ratt_Tec_enq!E164)</f>
        <v/>
      </c>
      <c r="J164" s="172">
        <f t="shared" si="9"/>
        <v>14</v>
      </c>
      <c r="K164" s="173">
        <f t="shared" si="10"/>
        <v>17</v>
      </c>
      <c r="L164" s="174" t="str">
        <f t="shared" si="11"/>
        <v>V</v>
      </c>
    </row>
    <row r="165" spans="2:12" ht="12" customHeight="1">
      <c r="B165" s="158">
        <v>156</v>
      </c>
      <c r="C165" s="181" t="s">
        <v>323</v>
      </c>
      <c r="D165" s="171" t="s">
        <v>322</v>
      </c>
      <c r="E165" s="172">
        <f>'[3]M8AVR '!E165</f>
        <v>0</v>
      </c>
      <c r="F165" s="172" t="str">
        <f>IF('[3]M8AVR '!F165="","",'[3]Ratt CG_II'!E165)</f>
        <v/>
      </c>
      <c r="G165" s="172">
        <f t="shared" si="8"/>
        <v>0</v>
      </c>
      <c r="H165" s="172">
        <f>'[3]M8AVR '!G165</f>
        <v>0</v>
      </c>
      <c r="I165" s="172" t="str">
        <f>IF([3]Ratt_Tec_enq!E165="","",[3]Ratt_Tec_enq!E165)</f>
        <v/>
      </c>
      <c r="J165" s="172">
        <f t="shared" si="9"/>
        <v>0</v>
      </c>
      <c r="K165" s="173">
        <f t="shared" si="10"/>
        <v>0</v>
      </c>
      <c r="L165" s="174" t="str">
        <f t="shared" si="11"/>
        <v>AR</v>
      </c>
    </row>
    <row r="166" spans="2:12" ht="12" customHeight="1">
      <c r="B166" s="169">
        <v>157</v>
      </c>
      <c r="C166" s="184" t="s">
        <v>321</v>
      </c>
      <c r="D166" s="184" t="s">
        <v>289</v>
      </c>
      <c r="E166" s="172">
        <f>'[3]M8AVR '!E166</f>
        <v>20</v>
      </c>
      <c r="F166" s="172" t="str">
        <f>IF('[3]M8AVR '!F166="","",'[3]Ratt CG_II'!E166)</f>
        <v/>
      </c>
      <c r="G166" s="172">
        <f t="shared" si="8"/>
        <v>20</v>
      </c>
      <c r="H166" s="172">
        <f>'[3]M8AVR '!G166</f>
        <v>12</v>
      </c>
      <c r="I166" s="172" t="str">
        <f>IF([3]Ratt_Tec_enq!E166="","",[3]Ratt_Tec_enq!E166)</f>
        <v/>
      </c>
      <c r="J166" s="172">
        <f t="shared" si="9"/>
        <v>12</v>
      </c>
      <c r="K166" s="173">
        <f t="shared" si="10"/>
        <v>16</v>
      </c>
      <c r="L166" s="174" t="str">
        <f t="shared" si="11"/>
        <v>V</v>
      </c>
    </row>
    <row r="167" spans="2:12" ht="12" customHeight="1">
      <c r="B167" s="158">
        <v>158</v>
      </c>
      <c r="C167" s="181" t="s">
        <v>320</v>
      </c>
      <c r="D167" s="171" t="s">
        <v>319</v>
      </c>
      <c r="E167" s="172">
        <f>'[3]M8AVR '!E167</f>
        <v>20</v>
      </c>
      <c r="F167" s="172" t="str">
        <f>IF('[3]M8AVR '!F167="","",'[3]Ratt CG_II'!E167)</f>
        <v/>
      </c>
      <c r="G167" s="172">
        <f t="shared" si="8"/>
        <v>20</v>
      </c>
      <c r="H167" s="172">
        <f>'[3]M8AVR '!G167</f>
        <v>14.75</v>
      </c>
      <c r="I167" s="172" t="str">
        <f>IF([3]Ratt_Tec_enq!E167="","",[3]Ratt_Tec_enq!E167)</f>
        <v/>
      </c>
      <c r="J167" s="172">
        <f t="shared" si="9"/>
        <v>14.75</v>
      </c>
      <c r="K167" s="173">
        <f t="shared" si="10"/>
        <v>17.375</v>
      </c>
      <c r="L167" s="174" t="str">
        <f t="shared" si="11"/>
        <v>V</v>
      </c>
    </row>
    <row r="168" spans="2:12" ht="12" customHeight="1">
      <c r="B168" s="169">
        <v>159</v>
      </c>
      <c r="C168" s="184" t="s">
        <v>318</v>
      </c>
      <c r="D168" s="184" t="s">
        <v>317</v>
      </c>
      <c r="E168" s="172">
        <f>'[3]M8AVR '!E168</f>
        <v>11</v>
      </c>
      <c r="F168" s="172" t="str">
        <f>IF('[3]M8AVR '!F168="","",'[3]Ratt CG_II'!E168)</f>
        <v/>
      </c>
      <c r="G168" s="172">
        <f t="shared" si="8"/>
        <v>11</v>
      </c>
      <c r="H168" s="172">
        <f>'[3]M8AVR '!G168</f>
        <v>13.25</v>
      </c>
      <c r="I168" s="172" t="str">
        <f>IF([3]Ratt_Tec_enq!E168="","",[3]Ratt_Tec_enq!E168)</f>
        <v/>
      </c>
      <c r="J168" s="172">
        <f t="shared" si="9"/>
        <v>13.25</v>
      </c>
      <c r="K168" s="173">
        <f t="shared" si="10"/>
        <v>12.125</v>
      </c>
      <c r="L168" s="174" t="str">
        <f t="shared" si="11"/>
        <v>V</v>
      </c>
    </row>
    <row r="169" spans="2:12" ht="12" customHeight="1">
      <c r="B169" s="158">
        <v>160</v>
      </c>
      <c r="C169" s="170" t="s">
        <v>316</v>
      </c>
      <c r="D169" s="171" t="s">
        <v>315</v>
      </c>
      <c r="E169" s="172">
        <f>'[3]M8AVR '!E169</f>
        <v>0</v>
      </c>
      <c r="F169" s="172" t="str">
        <f>IF('[3]M8AVR '!F169="","",'[3]Ratt CG_II'!E169)</f>
        <v/>
      </c>
      <c r="G169" s="172">
        <f t="shared" si="8"/>
        <v>0</v>
      </c>
      <c r="H169" s="172">
        <f>'[3]M8AVR '!G169</f>
        <v>6.5</v>
      </c>
      <c r="I169" s="172" t="str">
        <f>IF([3]Ratt_Tec_enq!E169="","",[3]Ratt_Tec_enq!E169)</f>
        <v/>
      </c>
      <c r="J169" s="172">
        <f t="shared" si="9"/>
        <v>6.5</v>
      </c>
      <c r="K169" s="173">
        <f t="shared" si="10"/>
        <v>3.25</v>
      </c>
      <c r="L169" s="174" t="str">
        <f t="shared" si="11"/>
        <v>AR</v>
      </c>
    </row>
    <row r="170" spans="2:12" ht="12" customHeight="1">
      <c r="B170" s="169">
        <v>161</v>
      </c>
      <c r="C170" s="181" t="s">
        <v>314</v>
      </c>
      <c r="D170" s="171" t="s">
        <v>313</v>
      </c>
      <c r="E170" s="172">
        <f>'[3]M8AVR '!E170</f>
        <v>20</v>
      </c>
      <c r="F170" s="172" t="str">
        <f>IF('[3]M8AVR '!F170="","",'[3]Ratt CG_II'!E170)</f>
        <v/>
      </c>
      <c r="G170" s="172">
        <f t="shared" si="8"/>
        <v>20</v>
      </c>
      <c r="H170" s="172">
        <f>'[3]M8AVR '!G170</f>
        <v>14.25</v>
      </c>
      <c r="I170" s="172" t="str">
        <f>IF([3]Ratt_Tec_enq!E170="","",[3]Ratt_Tec_enq!E170)</f>
        <v/>
      </c>
      <c r="J170" s="172">
        <f t="shared" si="9"/>
        <v>14.25</v>
      </c>
      <c r="K170" s="173">
        <f t="shared" si="10"/>
        <v>17.125</v>
      </c>
      <c r="L170" s="174" t="str">
        <f t="shared" si="11"/>
        <v>V</v>
      </c>
    </row>
    <row r="171" spans="2:12" ht="12" customHeight="1">
      <c r="B171" s="158">
        <v>162</v>
      </c>
      <c r="C171" s="181" t="s">
        <v>312</v>
      </c>
      <c r="D171" s="171" t="s">
        <v>251</v>
      </c>
      <c r="E171" s="172">
        <f>'[3]M8AVR '!E171</f>
        <v>20</v>
      </c>
      <c r="F171" s="172" t="str">
        <f>IF('[3]M8AVR '!F171="","",'[3]Ratt CG_II'!E171)</f>
        <v/>
      </c>
      <c r="G171" s="172">
        <f t="shared" si="8"/>
        <v>20</v>
      </c>
      <c r="H171" s="172">
        <f>'[3]M8AVR '!G171</f>
        <v>14.25</v>
      </c>
      <c r="I171" s="172" t="str">
        <f>IF([3]Ratt_Tec_enq!E171="","",[3]Ratt_Tec_enq!E171)</f>
        <v/>
      </c>
      <c r="J171" s="172">
        <f t="shared" si="9"/>
        <v>14.25</v>
      </c>
      <c r="K171" s="173">
        <f t="shared" si="10"/>
        <v>17.125</v>
      </c>
      <c r="L171" s="174" t="str">
        <f t="shared" si="11"/>
        <v>V</v>
      </c>
    </row>
    <row r="172" spans="2:12" ht="12" customHeight="1">
      <c r="B172" s="169">
        <v>163</v>
      </c>
      <c r="C172" s="181" t="s">
        <v>312</v>
      </c>
      <c r="D172" s="171" t="s">
        <v>311</v>
      </c>
      <c r="E172" s="172">
        <f>'[3]M8AVR '!E172</f>
        <v>20</v>
      </c>
      <c r="F172" s="172" t="str">
        <f>IF('[3]M8AVR '!F172="","",'[3]Ratt CG_II'!E172)</f>
        <v/>
      </c>
      <c r="G172" s="172">
        <f t="shared" si="8"/>
        <v>20</v>
      </c>
      <c r="H172" s="172">
        <f>'[3]M8AVR '!G172</f>
        <v>13.5</v>
      </c>
      <c r="I172" s="172" t="str">
        <f>IF([3]Ratt_Tec_enq!E172="","",[3]Ratt_Tec_enq!E172)</f>
        <v/>
      </c>
      <c r="J172" s="172">
        <f t="shared" si="9"/>
        <v>13.5</v>
      </c>
      <c r="K172" s="173">
        <f t="shared" si="10"/>
        <v>16.75</v>
      </c>
      <c r="L172" s="174" t="str">
        <f t="shared" si="11"/>
        <v>V</v>
      </c>
    </row>
    <row r="173" spans="2:12" ht="12" customHeight="1">
      <c r="B173" s="158">
        <v>164</v>
      </c>
      <c r="C173" s="181" t="s">
        <v>310</v>
      </c>
      <c r="D173" s="171" t="s">
        <v>309</v>
      </c>
      <c r="E173" s="172">
        <f>'[3]M8AVR '!E173</f>
        <v>20</v>
      </c>
      <c r="F173" s="172" t="str">
        <f>IF('[3]M8AVR '!F173="","",'[3]Ratt CG_II'!E173)</f>
        <v/>
      </c>
      <c r="G173" s="172">
        <f t="shared" si="8"/>
        <v>20</v>
      </c>
      <c r="H173" s="172">
        <f>'[3]M8AVR '!G173</f>
        <v>14.75</v>
      </c>
      <c r="I173" s="172" t="str">
        <f>IF([3]Ratt_Tec_enq!E173="","",[3]Ratt_Tec_enq!E173)</f>
        <v/>
      </c>
      <c r="J173" s="172">
        <f t="shared" si="9"/>
        <v>14.75</v>
      </c>
      <c r="K173" s="173">
        <f t="shared" si="10"/>
        <v>17.375</v>
      </c>
      <c r="L173" s="174" t="str">
        <f t="shared" si="11"/>
        <v>V</v>
      </c>
    </row>
    <row r="174" spans="2:12" ht="12" customHeight="1">
      <c r="B174" s="169">
        <v>165</v>
      </c>
      <c r="C174" s="181" t="s">
        <v>308</v>
      </c>
      <c r="D174" s="171" t="s">
        <v>307</v>
      </c>
      <c r="E174" s="172">
        <f>'[3]M8AVR '!E174</f>
        <v>20</v>
      </c>
      <c r="F174" s="172" t="str">
        <f>IF('[3]M8AVR '!F174="","",'[3]Ratt CG_II'!E174)</f>
        <v/>
      </c>
      <c r="G174" s="172">
        <f t="shared" si="8"/>
        <v>20</v>
      </c>
      <c r="H174" s="172">
        <f>'[3]M8AVR '!G174</f>
        <v>14.5</v>
      </c>
      <c r="I174" s="172" t="str">
        <f>IF([3]Ratt_Tec_enq!E174="","",[3]Ratt_Tec_enq!E174)</f>
        <v/>
      </c>
      <c r="J174" s="172">
        <f t="shared" si="9"/>
        <v>14.5</v>
      </c>
      <c r="K174" s="173">
        <f t="shared" si="10"/>
        <v>17.25</v>
      </c>
      <c r="L174" s="174" t="str">
        <f t="shared" si="11"/>
        <v>V</v>
      </c>
    </row>
    <row r="175" spans="2:12" ht="12" customHeight="1">
      <c r="B175" s="158">
        <v>166</v>
      </c>
      <c r="C175" s="170" t="s">
        <v>306</v>
      </c>
      <c r="D175" s="171" t="s">
        <v>305</v>
      </c>
      <c r="E175" s="172">
        <f>'[3]M8AVR '!E175</f>
        <v>20</v>
      </c>
      <c r="F175" s="172" t="str">
        <f>IF('[3]M8AVR '!F175="","",'[3]Ratt CG_II'!E175)</f>
        <v/>
      </c>
      <c r="G175" s="172">
        <f t="shared" si="8"/>
        <v>20</v>
      </c>
      <c r="H175" s="172">
        <f>'[3]M8AVR '!G175</f>
        <v>6.75</v>
      </c>
      <c r="I175" s="172" t="str">
        <f>IF([3]Ratt_Tec_enq!E175="","",[3]Ratt_Tec_enq!E175)</f>
        <v/>
      </c>
      <c r="J175" s="172">
        <f t="shared" si="9"/>
        <v>6.75</v>
      </c>
      <c r="K175" s="173">
        <f t="shared" si="10"/>
        <v>13.375</v>
      </c>
      <c r="L175" s="174" t="str">
        <f t="shared" si="11"/>
        <v>V</v>
      </c>
    </row>
    <row r="176" spans="2:12" ht="12" customHeight="1">
      <c r="C176" s="191" t="s">
        <v>287</v>
      </c>
      <c r="D176" s="192"/>
      <c r="E176" s="193"/>
      <c r="F176" s="193"/>
      <c r="G176" s="191"/>
      <c r="H176" s="193"/>
    </row>
    <row r="177" spans="3:3" ht="15.6">
      <c r="C177" s="191"/>
    </row>
  </sheetData>
  <mergeCells count="15">
    <mergeCell ref="D1:G1"/>
    <mergeCell ref="K1:L1"/>
    <mergeCell ref="H2:I2"/>
    <mergeCell ref="C6:L6"/>
    <mergeCell ref="C7:D7"/>
    <mergeCell ref="E7:G7"/>
    <mergeCell ref="H7:J7"/>
    <mergeCell ref="K7:L7"/>
    <mergeCell ref="L8:L9"/>
    <mergeCell ref="B8:B9"/>
    <mergeCell ref="C8:C9"/>
    <mergeCell ref="D8:D9"/>
    <mergeCell ref="E8:G8"/>
    <mergeCell ref="H8:J8"/>
    <mergeCell ref="K8:K9"/>
  </mergeCells>
  <pageMargins left="0.18" right="0.17" top="0.17" bottom="0.17" header="0.35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175"/>
  <sheetViews>
    <sheetView topLeftCell="B133" workbookViewId="0">
      <selection activeCell="O25" sqref="O25"/>
    </sheetView>
  </sheetViews>
  <sheetFormatPr baseColWidth="10" defaultRowHeight="14.4"/>
  <cols>
    <col min="1" max="1" width="1.109375" style="146" hidden="1" customWidth="1"/>
    <col min="2" max="2" width="6.33203125" style="146" customWidth="1"/>
    <col min="3" max="3" width="18.6640625" style="146" customWidth="1"/>
    <col min="4" max="4" width="16.6640625" style="146" customWidth="1"/>
    <col min="5" max="5" width="8.5546875" style="146" customWidth="1"/>
    <col min="6" max="6" width="4.5546875" style="146" customWidth="1"/>
    <col min="7" max="7" width="7.5546875" style="146" customWidth="1"/>
    <col min="8" max="8" width="7.44140625" style="146" customWidth="1"/>
    <col min="9" max="9" width="4.5546875" style="146" customWidth="1"/>
    <col min="10" max="10" width="6.44140625" style="146" customWidth="1"/>
    <col min="11" max="11" width="7.109375" style="146" customWidth="1"/>
    <col min="12" max="12" width="6.109375" style="146" customWidth="1"/>
    <col min="13" max="256" width="11.44140625" style="146"/>
    <col min="257" max="257" width="0" style="146" hidden="1" customWidth="1"/>
    <col min="258" max="258" width="6.33203125" style="146" customWidth="1"/>
    <col min="259" max="259" width="18.6640625" style="146" customWidth="1"/>
    <col min="260" max="260" width="16.6640625" style="146" customWidth="1"/>
    <col min="261" max="261" width="8.5546875" style="146" customWidth="1"/>
    <col min="262" max="262" width="4.5546875" style="146" customWidth="1"/>
    <col min="263" max="263" width="7.5546875" style="146" customWidth="1"/>
    <col min="264" max="264" width="7.44140625" style="146" customWidth="1"/>
    <col min="265" max="265" width="4.5546875" style="146" customWidth="1"/>
    <col min="266" max="266" width="6.44140625" style="146" customWidth="1"/>
    <col min="267" max="267" width="7.109375" style="146" customWidth="1"/>
    <col min="268" max="268" width="6.109375" style="146" customWidth="1"/>
    <col min="269" max="512" width="11.44140625" style="146"/>
    <col min="513" max="513" width="0" style="146" hidden="1" customWidth="1"/>
    <col min="514" max="514" width="6.33203125" style="146" customWidth="1"/>
    <col min="515" max="515" width="18.6640625" style="146" customWidth="1"/>
    <col min="516" max="516" width="16.6640625" style="146" customWidth="1"/>
    <col min="517" max="517" width="8.5546875" style="146" customWidth="1"/>
    <col min="518" max="518" width="4.5546875" style="146" customWidth="1"/>
    <col min="519" max="519" width="7.5546875" style="146" customWidth="1"/>
    <col min="520" max="520" width="7.44140625" style="146" customWidth="1"/>
    <col min="521" max="521" width="4.5546875" style="146" customWidth="1"/>
    <col min="522" max="522" width="6.44140625" style="146" customWidth="1"/>
    <col min="523" max="523" width="7.109375" style="146" customWidth="1"/>
    <col min="524" max="524" width="6.109375" style="146" customWidth="1"/>
    <col min="525" max="768" width="11.44140625" style="146"/>
    <col min="769" max="769" width="0" style="146" hidden="1" customWidth="1"/>
    <col min="770" max="770" width="6.33203125" style="146" customWidth="1"/>
    <col min="771" max="771" width="18.6640625" style="146" customWidth="1"/>
    <col min="772" max="772" width="16.6640625" style="146" customWidth="1"/>
    <col min="773" max="773" width="8.5546875" style="146" customWidth="1"/>
    <col min="774" max="774" width="4.5546875" style="146" customWidth="1"/>
    <col min="775" max="775" width="7.5546875" style="146" customWidth="1"/>
    <col min="776" max="776" width="7.44140625" style="146" customWidth="1"/>
    <col min="777" max="777" width="4.5546875" style="146" customWidth="1"/>
    <col min="778" max="778" width="6.44140625" style="146" customWidth="1"/>
    <col min="779" max="779" width="7.109375" style="146" customWidth="1"/>
    <col min="780" max="780" width="6.109375" style="146" customWidth="1"/>
    <col min="781" max="1024" width="11.44140625" style="146"/>
    <col min="1025" max="1025" width="0" style="146" hidden="1" customWidth="1"/>
    <col min="1026" max="1026" width="6.33203125" style="146" customWidth="1"/>
    <col min="1027" max="1027" width="18.6640625" style="146" customWidth="1"/>
    <col min="1028" max="1028" width="16.6640625" style="146" customWidth="1"/>
    <col min="1029" max="1029" width="8.5546875" style="146" customWidth="1"/>
    <col min="1030" max="1030" width="4.5546875" style="146" customWidth="1"/>
    <col min="1031" max="1031" width="7.5546875" style="146" customWidth="1"/>
    <col min="1032" max="1032" width="7.44140625" style="146" customWidth="1"/>
    <col min="1033" max="1033" width="4.5546875" style="146" customWidth="1"/>
    <col min="1034" max="1034" width="6.44140625" style="146" customWidth="1"/>
    <col min="1035" max="1035" width="7.109375" style="146" customWidth="1"/>
    <col min="1036" max="1036" width="6.109375" style="146" customWidth="1"/>
    <col min="1037" max="1280" width="11.44140625" style="146"/>
    <col min="1281" max="1281" width="0" style="146" hidden="1" customWidth="1"/>
    <col min="1282" max="1282" width="6.33203125" style="146" customWidth="1"/>
    <col min="1283" max="1283" width="18.6640625" style="146" customWidth="1"/>
    <col min="1284" max="1284" width="16.6640625" style="146" customWidth="1"/>
    <col min="1285" max="1285" width="8.5546875" style="146" customWidth="1"/>
    <col min="1286" max="1286" width="4.5546875" style="146" customWidth="1"/>
    <col min="1287" max="1287" width="7.5546875" style="146" customWidth="1"/>
    <col min="1288" max="1288" width="7.44140625" style="146" customWidth="1"/>
    <col min="1289" max="1289" width="4.5546875" style="146" customWidth="1"/>
    <col min="1290" max="1290" width="6.44140625" style="146" customWidth="1"/>
    <col min="1291" max="1291" width="7.109375" style="146" customWidth="1"/>
    <col min="1292" max="1292" width="6.109375" style="146" customWidth="1"/>
    <col min="1293" max="1536" width="11.44140625" style="146"/>
    <col min="1537" max="1537" width="0" style="146" hidden="1" customWidth="1"/>
    <col min="1538" max="1538" width="6.33203125" style="146" customWidth="1"/>
    <col min="1539" max="1539" width="18.6640625" style="146" customWidth="1"/>
    <col min="1540" max="1540" width="16.6640625" style="146" customWidth="1"/>
    <col min="1541" max="1541" width="8.5546875" style="146" customWidth="1"/>
    <col min="1542" max="1542" width="4.5546875" style="146" customWidth="1"/>
    <col min="1543" max="1543" width="7.5546875" style="146" customWidth="1"/>
    <col min="1544" max="1544" width="7.44140625" style="146" customWidth="1"/>
    <col min="1545" max="1545" width="4.5546875" style="146" customWidth="1"/>
    <col min="1546" max="1546" width="6.44140625" style="146" customWidth="1"/>
    <col min="1547" max="1547" width="7.109375" style="146" customWidth="1"/>
    <col min="1548" max="1548" width="6.109375" style="146" customWidth="1"/>
    <col min="1549" max="1792" width="11.44140625" style="146"/>
    <col min="1793" max="1793" width="0" style="146" hidden="1" customWidth="1"/>
    <col min="1794" max="1794" width="6.33203125" style="146" customWidth="1"/>
    <col min="1795" max="1795" width="18.6640625" style="146" customWidth="1"/>
    <col min="1796" max="1796" width="16.6640625" style="146" customWidth="1"/>
    <col min="1797" max="1797" width="8.5546875" style="146" customWidth="1"/>
    <col min="1798" max="1798" width="4.5546875" style="146" customWidth="1"/>
    <col min="1799" max="1799" width="7.5546875" style="146" customWidth="1"/>
    <col min="1800" max="1800" width="7.44140625" style="146" customWidth="1"/>
    <col min="1801" max="1801" width="4.5546875" style="146" customWidth="1"/>
    <col min="1802" max="1802" width="6.44140625" style="146" customWidth="1"/>
    <col min="1803" max="1803" width="7.109375" style="146" customWidth="1"/>
    <col min="1804" max="1804" width="6.109375" style="146" customWidth="1"/>
    <col min="1805" max="2048" width="11.44140625" style="146"/>
    <col min="2049" max="2049" width="0" style="146" hidden="1" customWidth="1"/>
    <col min="2050" max="2050" width="6.33203125" style="146" customWidth="1"/>
    <col min="2051" max="2051" width="18.6640625" style="146" customWidth="1"/>
    <col min="2052" max="2052" width="16.6640625" style="146" customWidth="1"/>
    <col min="2053" max="2053" width="8.5546875" style="146" customWidth="1"/>
    <col min="2054" max="2054" width="4.5546875" style="146" customWidth="1"/>
    <col min="2055" max="2055" width="7.5546875" style="146" customWidth="1"/>
    <col min="2056" max="2056" width="7.44140625" style="146" customWidth="1"/>
    <col min="2057" max="2057" width="4.5546875" style="146" customWidth="1"/>
    <col min="2058" max="2058" width="6.44140625" style="146" customWidth="1"/>
    <col min="2059" max="2059" width="7.109375" style="146" customWidth="1"/>
    <col min="2060" max="2060" width="6.109375" style="146" customWidth="1"/>
    <col min="2061" max="2304" width="11.44140625" style="146"/>
    <col min="2305" max="2305" width="0" style="146" hidden="1" customWidth="1"/>
    <col min="2306" max="2306" width="6.33203125" style="146" customWidth="1"/>
    <col min="2307" max="2307" width="18.6640625" style="146" customWidth="1"/>
    <col min="2308" max="2308" width="16.6640625" style="146" customWidth="1"/>
    <col min="2309" max="2309" width="8.5546875" style="146" customWidth="1"/>
    <col min="2310" max="2310" width="4.5546875" style="146" customWidth="1"/>
    <col min="2311" max="2311" width="7.5546875" style="146" customWidth="1"/>
    <col min="2312" max="2312" width="7.44140625" style="146" customWidth="1"/>
    <col min="2313" max="2313" width="4.5546875" style="146" customWidth="1"/>
    <col min="2314" max="2314" width="6.44140625" style="146" customWidth="1"/>
    <col min="2315" max="2315" width="7.109375" style="146" customWidth="1"/>
    <col min="2316" max="2316" width="6.109375" style="146" customWidth="1"/>
    <col min="2317" max="2560" width="11.44140625" style="146"/>
    <col min="2561" max="2561" width="0" style="146" hidden="1" customWidth="1"/>
    <col min="2562" max="2562" width="6.33203125" style="146" customWidth="1"/>
    <col min="2563" max="2563" width="18.6640625" style="146" customWidth="1"/>
    <col min="2564" max="2564" width="16.6640625" style="146" customWidth="1"/>
    <col min="2565" max="2565" width="8.5546875" style="146" customWidth="1"/>
    <col min="2566" max="2566" width="4.5546875" style="146" customWidth="1"/>
    <col min="2567" max="2567" width="7.5546875" style="146" customWidth="1"/>
    <col min="2568" max="2568" width="7.44140625" style="146" customWidth="1"/>
    <col min="2569" max="2569" width="4.5546875" style="146" customWidth="1"/>
    <col min="2570" max="2570" width="6.44140625" style="146" customWidth="1"/>
    <col min="2571" max="2571" width="7.109375" style="146" customWidth="1"/>
    <col min="2572" max="2572" width="6.109375" style="146" customWidth="1"/>
    <col min="2573" max="2816" width="11.44140625" style="146"/>
    <col min="2817" max="2817" width="0" style="146" hidden="1" customWidth="1"/>
    <col min="2818" max="2818" width="6.33203125" style="146" customWidth="1"/>
    <col min="2819" max="2819" width="18.6640625" style="146" customWidth="1"/>
    <col min="2820" max="2820" width="16.6640625" style="146" customWidth="1"/>
    <col min="2821" max="2821" width="8.5546875" style="146" customWidth="1"/>
    <col min="2822" max="2822" width="4.5546875" style="146" customWidth="1"/>
    <col min="2823" max="2823" width="7.5546875" style="146" customWidth="1"/>
    <col min="2824" max="2824" width="7.44140625" style="146" customWidth="1"/>
    <col min="2825" max="2825" width="4.5546875" style="146" customWidth="1"/>
    <col min="2826" max="2826" width="6.44140625" style="146" customWidth="1"/>
    <col min="2827" max="2827" width="7.109375" style="146" customWidth="1"/>
    <col min="2828" max="2828" width="6.109375" style="146" customWidth="1"/>
    <col min="2829" max="3072" width="11.44140625" style="146"/>
    <col min="3073" max="3073" width="0" style="146" hidden="1" customWidth="1"/>
    <col min="3074" max="3074" width="6.33203125" style="146" customWidth="1"/>
    <col min="3075" max="3075" width="18.6640625" style="146" customWidth="1"/>
    <col min="3076" max="3076" width="16.6640625" style="146" customWidth="1"/>
    <col min="3077" max="3077" width="8.5546875" style="146" customWidth="1"/>
    <col min="3078" max="3078" width="4.5546875" style="146" customWidth="1"/>
    <col min="3079" max="3079" width="7.5546875" style="146" customWidth="1"/>
    <col min="3080" max="3080" width="7.44140625" style="146" customWidth="1"/>
    <col min="3081" max="3081" width="4.5546875" style="146" customWidth="1"/>
    <col min="3082" max="3082" width="6.44140625" style="146" customWidth="1"/>
    <col min="3083" max="3083" width="7.109375" style="146" customWidth="1"/>
    <col min="3084" max="3084" width="6.109375" style="146" customWidth="1"/>
    <col min="3085" max="3328" width="11.44140625" style="146"/>
    <col min="3329" max="3329" width="0" style="146" hidden="1" customWidth="1"/>
    <col min="3330" max="3330" width="6.33203125" style="146" customWidth="1"/>
    <col min="3331" max="3331" width="18.6640625" style="146" customWidth="1"/>
    <col min="3332" max="3332" width="16.6640625" style="146" customWidth="1"/>
    <col min="3333" max="3333" width="8.5546875" style="146" customWidth="1"/>
    <col min="3334" max="3334" width="4.5546875" style="146" customWidth="1"/>
    <col min="3335" max="3335" width="7.5546875" style="146" customWidth="1"/>
    <col min="3336" max="3336" width="7.44140625" style="146" customWidth="1"/>
    <col min="3337" max="3337" width="4.5546875" style="146" customWidth="1"/>
    <col min="3338" max="3338" width="6.44140625" style="146" customWidth="1"/>
    <col min="3339" max="3339" width="7.109375" style="146" customWidth="1"/>
    <col min="3340" max="3340" width="6.109375" style="146" customWidth="1"/>
    <col min="3341" max="3584" width="11.44140625" style="146"/>
    <col min="3585" max="3585" width="0" style="146" hidden="1" customWidth="1"/>
    <col min="3586" max="3586" width="6.33203125" style="146" customWidth="1"/>
    <col min="3587" max="3587" width="18.6640625" style="146" customWidth="1"/>
    <col min="3588" max="3588" width="16.6640625" style="146" customWidth="1"/>
    <col min="3589" max="3589" width="8.5546875" style="146" customWidth="1"/>
    <col min="3590" max="3590" width="4.5546875" style="146" customWidth="1"/>
    <col min="3591" max="3591" width="7.5546875" style="146" customWidth="1"/>
    <col min="3592" max="3592" width="7.44140625" style="146" customWidth="1"/>
    <col min="3593" max="3593" width="4.5546875" style="146" customWidth="1"/>
    <col min="3594" max="3594" width="6.44140625" style="146" customWidth="1"/>
    <col min="3595" max="3595" width="7.109375" style="146" customWidth="1"/>
    <col min="3596" max="3596" width="6.109375" style="146" customWidth="1"/>
    <col min="3597" max="3840" width="11.44140625" style="146"/>
    <col min="3841" max="3841" width="0" style="146" hidden="1" customWidth="1"/>
    <col min="3842" max="3842" width="6.33203125" style="146" customWidth="1"/>
    <col min="3843" max="3843" width="18.6640625" style="146" customWidth="1"/>
    <col min="3844" max="3844" width="16.6640625" style="146" customWidth="1"/>
    <col min="3845" max="3845" width="8.5546875" style="146" customWidth="1"/>
    <col min="3846" max="3846" width="4.5546875" style="146" customWidth="1"/>
    <col min="3847" max="3847" width="7.5546875" style="146" customWidth="1"/>
    <col min="3848" max="3848" width="7.44140625" style="146" customWidth="1"/>
    <col min="3849" max="3849" width="4.5546875" style="146" customWidth="1"/>
    <col min="3850" max="3850" width="6.44140625" style="146" customWidth="1"/>
    <col min="3851" max="3851" width="7.109375" style="146" customWidth="1"/>
    <col min="3852" max="3852" width="6.109375" style="146" customWidth="1"/>
    <col min="3853" max="4096" width="11.44140625" style="146"/>
    <col min="4097" max="4097" width="0" style="146" hidden="1" customWidth="1"/>
    <col min="4098" max="4098" width="6.33203125" style="146" customWidth="1"/>
    <col min="4099" max="4099" width="18.6640625" style="146" customWidth="1"/>
    <col min="4100" max="4100" width="16.6640625" style="146" customWidth="1"/>
    <col min="4101" max="4101" width="8.5546875" style="146" customWidth="1"/>
    <col min="4102" max="4102" width="4.5546875" style="146" customWidth="1"/>
    <col min="4103" max="4103" width="7.5546875" style="146" customWidth="1"/>
    <col min="4104" max="4104" width="7.44140625" style="146" customWidth="1"/>
    <col min="4105" max="4105" width="4.5546875" style="146" customWidth="1"/>
    <col min="4106" max="4106" width="6.44140625" style="146" customWidth="1"/>
    <col min="4107" max="4107" width="7.109375" style="146" customWidth="1"/>
    <col min="4108" max="4108" width="6.109375" style="146" customWidth="1"/>
    <col min="4109" max="4352" width="11.44140625" style="146"/>
    <col min="4353" max="4353" width="0" style="146" hidden="1" customWidth="1"/>
    <col min="4354" max="4354" width="6.33203125" style="146" customWidth="1"/>
    <col min="4355" max="4355" width="18.6640625" style="146" customWidth="1"/>
    <col min="4356" max="4356" width="16.6640625" style="146" customWidth="1"/>
    <col min="4357" max="4357" width="8.5546875" style="146" customWidth="1"/>
    <col min="4358" max="4358" width="4.5546875" style="146" customWidth="1"/>
    <col min="4359" max="4359" width="7.5546875" style="146" customWidth="1"/>
    <col min="4360" max="4360" width="7.44140625" style="146" customWidth="1"/>
    <col min="4361" max="4361" width="4.5546875" style="146" customWidth="1"/>
    <col min="4362" max="4362" width="6.44140625" style="146" customWidth="1"/>
    <col min="4363" max="4363" width="7.109375" style="146" customWidth="1"/>
    <col min="4364" max="4364" width="6.109375" style="146" customWidth="1"/>
    <col min="4365" max="4608" width="11.44140625" style="146"/>
    <col min="4609" max="4609" width="0" style="146" hidden="1" customWidth="1"/>
    <col min="4610" max="4610" width="6.33203125" style="146" customWidth="1"/>
    <col min="4611" max="4611" width="18.6640625" style="146" customWidth="1"/>
    <col min="4612" max="4612" width="16.6640625" style="146" customWidth="1"/>
    <col min="4613" max="4613" width="8.5546875" style="146" customWidth="1"/>
    <col min="4614" max="4614" width="4.5546875" style="146" customWidth="1"/>
    <col min="4615" max="4615" width="7.5546875" style="146" customWidth="1"/>
    <col min="4616" max="4616" width="7.44140625" style="146" customWidth="1"/>
    <col min="4617" max="4617" width="4.5546875" style="146" customWidth="1"/>
    <col min="4618" max="4618" width="6.44140625" style="146" customWidth="1"/>
    <col min="4619" max="4619" width="7.109375" style="146" customWidth="1"/>
    <col min="4620" max="4620" width="6.109375" style="146" customWidth="1"/>
    <col min="4621" max="4864" width="11.44140625" style="146"/>
    <col min="4865" max="4865" width="0" style="146" hidden="1" customWidth="1"/>
    <col min="4866" max="4866" width="6.33203125" style="146" customWidth="1"/>
    <col min="4867" max="4867" width="18.6640625" style="146" customWidth="1"/>
    <col min="4868" max="4868" width="16.6640625" style="146" customWidth="1"/>
    <col min="4869" max="4869" width="8.5546875" style="146" customWidth="1"/>
    <col min="4870" max="4870" width="4.5546875" style="146" customWidth="1"/>
    <col min="4871" max="4871" width="7.5546875" style="146" customWidth="1"/>
    <col min="4872" max="4872" width="7.44140625" style="146" customWidth="1"/>
    <col min="4873" max="4873" width="4.5546875" style="146" customWidth="1"/>
    <col min="4874" max="4874" width="6.44140625" style="146" customWidth="1"/>
    <col min="4875" max="4875" width="7.109375" style="146" customWidth="1"/>
    <col min="4876" max="4876" width="6.109375" style="146" customWidth="1"/>
    <col min="4877" max="5120" width="11.44140625" style="146"/>
    <col min="5121" max="5121" width="0" style="146" hidden="1" customWidth="1"/>
    <col min="5122" max="5122" width="6.33203125" style="146" customWidth="1"/>
    <col min="5123" max="5123" width="18.6640625" style="146" customWidth="1"/>
    <col min="5124" max="5124" width="16.6640625" style="146" customWidth="1"/>
    <col min="5125" max="5125" width="8.5546875" style="146" customWidth="1"/>
    <col min="5126" max="5126" width="4.5546875" style="146" customWidth="1"/>
    <col min="5127" max="5127" width="7.5546875" style="146" customWidth="1"/>
    <col min="5128" max="5128" width="7.44140625" style="146" customWidth="1"/>
    <col min="5129" max="5129" width="4.5546875" style="146" customWidth="1"/>
    <col min="5130" max="5130" width="6.44140625" style="146" customWidth="1"/>
    <col min="5131" max="5131" width="7.109375" style="146" customWidth="1"/>
    <col min="5132" max="5132" width="6.109375" style="146" customWidth="1"/>
    <col min="5133" max="5376" width="11.44140625" style="146"/>
    <col min="5377" max="5377" width="0" style="146" hidden="1" customWidth="1"/>
    <col min="5378" max="5378" width="6.33203125" style="146" customWidth="1"/>
    <col min="5379" max="5379" width="18.6640625" style="146" customWidth="1"/>
    <col min="5380" max="5380" width="16.6640625" style="146" customWidth="1"/>
    <col min="5381" max="5381" width="8.5546875" style="146" customWidth="1"/>
    <col min="5382" max="5382" width="4.5546875" style="146" customWidth="1"/>
    <col min="5383" max="5383" width="7.5546875" style="146" customWidth="1"/>
    <col min="5384" max="5384" width="7.44140625" style="146" customWidth="1"/>
    <col min="5385" max="5385" width="4.5546875" style="146" customWidth="1"/>
    <col min="5386" max="5386" width="6.44140625" style="146" customWidth="1"/>
    <col min="5387" max="5387" width="7.109375" style="146" customWidth="1"/>
    <col min="5388" max="5388" width="6.109375" style="146" customWidth="1"/>
    <col min="5389" max="5632" width="11.44140625" style="146"/>
    <col min="5633" max="5633" width="0" style="146" hidden="1" customWidth="1"/>
    <col min="5634" max="5634" width="6.33203125" style="146" customWidth="1"/>
    <col min="5635" max="5635" width="18.6640625" style="146" customWidth="1"/>
    <col min="5636" max="5636" width="16.6640625" style="146" customWidth="1"/>
    <col min="5637" max="5637" width="8.5546875" style="146" customWidth="1"/>
    <col min="5638" max="5638" width="4.5546875" style="146" customWidth="1"/>
    <col min="5639" max="5639" width="7.5546875" style="146" customWidth="1"/>
    <col min="5640" max="5640" width="7.44140625" style="146" customWidth="1"/>
    <col min="5641" max="5641" width="4.5546875" style="146" customWidth="1"/>
    <col min="5642" max="5642" width="6.44140625" style="146" customWidth="1"/>
    <col min="5643" max="5643" width="7.109375" style="146" customWidth="1"/>
    <col min="5644" max="5644" width="6.109375" style="146" customWidth="1"/>
    <col min="5645" max="5888" width="11.44140625" style="146"/>
    <col min="5889" max="5889" width="0" style="146" hidden="1" customWidth="1"/>
    <col min="5890" max="5890" width="6.33203125" style="146" customWidth="1"/>
    <col min="5891" max="5891" width="18.6640625" style="146" customWidth="1"/>
    <col min="5892" max="5892" width="16.6640625" style="146" customWidth="1"/>
    <col min="5893" max="5893" width="8.5546875" style="146" customWidth="1"/>
    <col min="5894" max="5894" width="4.5546875" style="146" customWidth="1"/>
    <col min="5895" max="5895" width="7.5546875" style="146" customWidth="1"/>
    <col min="5896" max="5896" width="7.44140625" style="146" customWidth="1"/>
    <col min="5897" max="5897" width="4.5546875" style="146" customWidth="1"/>
    <col min="5898" max="5898" width="6.44140625" style="146" customWidth="1"/>
    <col min="5899" max="5899" width="7.109375" style="146" customWidth="1"/>
    <col min="5900" max="5900" width="6.109375" style="146" customWidth="1"/>
    <col min="5901" max="6144" width="11.44140625" style="146"/>
    <col min="6145" max="6145" width="0" style="146" hidden="1" customWidth="1"/>
    <col min="6146" max="6146" width="6.33203125" style="146" customWidth="1"/>
    <col min="6147" max="6147" width="18.6640625" style="146" customWidth="1"/>
    <col min="6148" max="6148" width="16.6640625" style="146" customWidth="1"/>
    <col min="6149" max="6149" width="8.5546875" style="146" customWidth="1"/>
    <col min="6150" max="6150" width="4.5546875" style="146" customWidth="1"/>
    <col min="6151" max="6151" width="7.5546875" style="146" customWidth="1"/>
    <col min="6152" max="6152" width="7.44140625" style="146" customWidth="1"/>
    <col min="6153" max="6153" width="4.5546875" style="146" customWidth="1"/>
    <col min="6154" max="6154" width="6.44140625" style="146" customWidth="1"/>
    <col min="6155" max="6155" width="7.109375" style="146" customWidth="1"/>
    <col min="6156" max="6156" width="6.109375" style="146" customWidth="1"/>
    <col min="6157" max="6400" width="11.44140625" style="146"/>
    <col min="6401" max="6401" width="0" style="146" hidden="1" customWidth="1"/>
    <col min="6402" max="6402" width="6.33203125" style="146" customWidth="1"/>
    <col min="6403" max="6403" width="18.6640625" style="146" customWidth="1"/>
    <col min="6404" max="6404" width="16.6640625" style="146" customWidth="1"/>
    <col min="6405" max="6405" width="8.5546875" style="146" customWidth="1"/>
    <col min="6406" max="6406" width="4.5546875" style="146" customWidth="1"/>
    <col min="6407" max="6407" width="7.5546875" style="146" customWidth="1"/>
    <col min="6408" max="6408" width="7.44140625" style="146" customWidth="1"/>
    <col min="6409" max="6409" width="4.5546875" style="146" customWidth="1"/>
    <col min="6410" max="6410" width="6.44140625" style="146" customWidth="1"/>
    <col min="6411" max="6411" width="7.109375" style="146" customWidth="1"/>
    <col min="6412" max="6412" width="6.109375" style="146" customWidth="1"/>
    <col min="6413" max="6656" width="11.44140625" style="146"/>
    <col min="6657" max="6657" width="0" style="146" hidden="1" customWidth="1"/>
    <col min="6658" max="6658" width="6.33203125" style="146" customWidth="1"/>
    <col min="6659" max="6659" width="18.6640625" style="146" customWidth="1"/>
    <col min="6660" max="6660" width="16.6640625" style="146" customWidth="1"/>
    <col min="6661" max="6661" width="8.5546875" style="146" customWidth="1"/>
    <col min="6662" max="6662" width="4.5546875" style="146" customWidth="1"/>
    <col min="6663" max="6663" width="7.5546875" style="146" customWidth="1"/>
    <col min="6664" max="6664" width="7.44140625" style="146" customWidth="1"/>
    <col min="6665" max="6665" width="4.5546875" style="146" customWidth="1"/>
    <col min="6666" max="6666" width="6.44140625" style="146" customWidth="1"/>
    <col min="6667" max="6667" width="7.109375" style="146" customWidth="1"/>
    <col min="6668" max="6668" width="6.109375" style="146" customWidth="1"/>
    <col min="6669" max="6912" width="11.44140625" style="146"/>
    <col min="6913" max="6913" width="0" style="146" hidden="1" customWidth="1"/>
    <col min="6914" max="6914" width="6.33203125" style="146" customWidth="1"/>
    <col min="6915" max="6915" width="18.6640625" style="146" customWidth="1"/>
    <col min="6916" max="6916" width="16.6640625" style="146" customWidth="1"/>
    <col min="6917" max="6917" width="8.5546875" style="146" customWidth="1"/>
    <col min="6918" max="6918" width="4.5546875" style="146" customWidth="1"/>
    <col min="6919" max="6919" width="7.5546875" style="146" customWidth="1"/>
    <col min="6920" max="6920" width="7.44140625" style="146" customWidth="1"/>
    <col min="6921" max="6921" width="4.5546875" style="146" customWidth="1"/>
    <col min="6922" max="6922" width="6.44140625" style="146" customWidth="1"/>
    <col min="6923" max="6923" width="7.109375" style="146" customWidth="1"/>
    <col min="6924" max="6924" width="6.109375" style="146" customWidth="1"/>
    <col min="6925" max="7168" width="11.44140625" style="146"/>
    <col min="7169" max="7169" width="0" style="146" hidden="1" customWidth="1"/>
    <col min="7170" max="7170" width="6.33203125" style="146" customWidth="1"/>
    <col min="7171" max="7171" width="18.6640625" style="146" customWidth="1"/>
    <col min="7172" max="7172" width="16.6640625" style="146" customWidth="1"/>
    <col min="7173" max="7173" width="8.5546875" style="146" customWidth="1"/>
    <col min="7174" max="7174" width="4.5546875" style="146" customWidth="1"/>
    <col min="7175" max="7175" width="7.5546875" style="146" customWidth="1"/>
    <col min="7176" max="7176" width="7.44140625" style="146" customWidth="1"/>
    <col min="7177" max="7177" width="4.5546875" style="146" customWidth="1"/>
    <col min="7178" max="7178" width="6.44140625" style="146" customWidth="1"/>
    <col min="7179" max="7179" width="7.109375" style="146" customWidth="1"/>
    <col min="7180" max="7180" width="6.109375" style="146" customWidth="1"/>
    <col min="7181" max="7424" width="11.44140625" style="146"/>
    <col min="7425" max="7425" width="0" style="146" hidden="1" customWidth="1"/>
    <col min="7426" max="7426" width="6.33203125" style="146" customWidth="1"/>
    <col min="7427" max="7427" width="18.6640625" style="146" customWidth="1"/>
    <col min="7428" max="7428" width="16.6640625" style="146" customWidth="1"/>
    <col min="7429" max="7429" width="8.5546875" style="146" customWidth="1"/>
    <col min="7430" max="7430" width="4.5546875" style="146" customWidth="1"/>
    <col min="7431" max="7431" width="7.5546875" style="146" customWidth="1"/>
    <col min="7432" max="7432" width="7.44140625" style="146" customWidth="1"/>
    <col min="7433" max="7433" width="4.5546875" style="146" customWidth="1"/>
    <col min="7434" max="7434" width="6.44140625" style="146" customWidth="1"/>
    <col min="7435" max="7435" width="7.109375" style="146" customWidth="1"/>
    <col min="7436" max="7436" width="6.109375" style="146" customWidth="1"/>
    <col min="7437" max="7680" width="11.44140625" style="146"/>
    <col min="7681" max="7681" width="0" style="146" hidden="1" customWidth="1"/>
    <col min="7682" max="7682" width="6.33203125" style="146" customWidth="1"/>
    <col min="7683" max="7683" width="18.6640625" style="146" customWidth="1"/>
    <col min="7684" max="7684" width="16.6640625" style="146" customWidth="1"/>
    <col min="7685" max="7685" width="8.5546875" style="146" customWidth="1"/>
    <col min="7686" max="7686" width="4.5546875" style="146" customWidth="1"/>
    <col min="7687" max="7687" width="7.5546875" style="146" customWidth="1"/>
    <col min="7688" max="7688" width="7.44140625" style="146" customWidth="1"/>
    <col min="7689" max="7689" width="4.5546875" style="146" customWidth="1"/>
    <col min="7690" max="7690" width="6.44140625" style="146" customWidth="1"/>
    <col min="7691" max="7691" width="7.109375" style="146" customWidth="1"/>
    <col min="7692" max="7692" width="6.109375" style="146" customWidth="1"/>
    <col min="7693" max="7936" width="11.44140625" style="146"/>
    <col min="7937" max="7937" width="0" style="146" hidden="1" customWidth="1"/>
    <col min="7938" max="7938" width="6.33203125" style="146" customWidth="1"/>
    <col min="7939" max="7939" width="18.6640625" style="146" customWidth="1"/>
    <col min="7940" max="7940" width="16.6640625" style="146" customWidth="1"/>
    <col min="7941" max="7941" width="8.5546875" style="146" customWidth="1"/>
    <col min="7942" max="7942" width="4.5546875" style="146" customWidth="1"/>
    <col min="7943" max="7943" width="7.5546875" style="146" customWidth="1"/>
    <col min="7944" max="7944" width="7.44140625" style="146" customWidth="1"/>
    <col min="7945" max="7945" width="4.5546875" style="146" customWidth="1"/>
    <col min="7946" max="7946" width="6.44140625" style="146" customWidth="1"/>
    <col min="7947" max="7947" width="7.109375" style="146" customWidth="1"/>
    <col min="7948" max="7948" width="6.109375" style="146" customWidth="1"/>
    <col min="7949" max="8192" width="11.44140625" style="146"/>
    <col min="8193" max="8193" width="0" style="146" hidden="1" customWidth="1"/>
    <col min="8194" max="8194" width="6.33203125" style="146" customWidth="1"/>
    <col min="8195" max="8195" width="18.6640625" style="146" customWidth="1"/>
    <col min="8196" max="8196" width="16.6640625" style="146" customWidth="1"/>
    <col min="8197" max="8197" width="8.5546875" style="146" customWidth="1"/>
    <col min="8198" max="8198" width="4.5546875" style="146" customWidth="1"/>
    <col min="8199" max="8199" width="7.5546875" style="146" customWidth="1"/>
    <col min="8200" max="8200" width="7.44140625" style="146" customWidth="1"/>
    <col min="8201" max="8201" width="4.5546875" style="146" customWidth="1"/>
    <col min="8202" max="8202" width="6.44140625" style="146" customWidth="1"/>
    <col min="8203" max="8203" width="7.109375" style="146" customWidth="1"/>
    <col min="8204" max="8204" width="6.109375" style="146" customWidth="1"/>
    <col min="8205" max="8448" width="11.44140625" style="146"/>
    <col min="8449" max="8449" width="0" style="146" hidden="1" customWidth="1"/>
    <col min="8450" max="8450" width="6.33203125" style="146" customWidth="1"/>
    <col min="8451" max="8451" width="18.6640625" style="146" customWidth="1"/>
    <col min="8452" max="8452" width="16.6640625" style="146" customWidth="1"/>
    <col min="8453" max="8453" width="8.5546875" style="146" customWidth="1"/>
    <col min="8454" max="8454" width="4.5546875" style="146" customWidth="1"/>
    <col min="8455" max="8455" width="7.5546875" style="146" customWidth="1"/>
    <col min="8456" max="8456" width="7.44140625" style="146" customWidth="1"/>
    <col min="8457" max="8457" width="4.5546875" style="146" customWidth="1"/>
    <col min="8458" max="8458" width="6.44140625" style="146" customWidth="1"/>
    <col min="8459" max="8459" width="7.109375" style="146" customWidth="1"/>
    <col min="8460" max="8460" width="6.109375" style="146" customWidth="1"/>
    <col min="8461" max="8704" width="11.44140625" style="146"/>
    <col min="8705" max="8705" width="0" style="146" hidden="1" customWidth="1"/>
    <col min="8706" max="8706" width="6.33203125" style="146" customWidth="1"/>
    <col min="8707" max="8707" width="18.6640625" style="146" customWidth="1"/>
    <col min="8708" max="8708" width="16.6640625" style="146" customWidth="1"/>
    <col min="8709" max="8709" width="8.5546875" style="146" customWidth="1"/>
    <col min="8710" max="8710" width="4.5546875" style="146" customWidth="1"/>
    <col min="8711" max="8711" width="7.5546875" style="146" customWidth="1"/>
    <col min="8712" max="8712" width="7.44140625" style="146" customWidth="1"/>
    <col min="8713" max="8713" width="4.5546875" style="146" customWidth="1"/>
    <col min="8714" max="8714" width="6.44140625" style="146" customWidth="1"/>
    <col min="8715" max="8715" width="7.109375" style="146" customWidth="1"/>
    <col min="8716" max="8716" width="6.109375" style="146" customWidth="1"/>
    <col min="8717" max="8960" width="11.44140625" style="146"/>
    <col min="8961" max="8961" width="0" style="146" hidden="1" customWidth="1"/>
    <col min="8962" max="8962" width="6.33203125" style="146" customWidth="1"/>
    <col min="8963" max="8963" width="18.6640625" style="146" customWidth="1"/>
    <col min="8964" max="8964" width="16.6640625" style="146" customWidth="1"/>
    <col min="8965" max="8965" width="8.5546875" style="146" customWidth="1"/>
    <col min="8966" max="8966" width="4.5546875" style="146" customWidth="1"/>
    <col min="8967" max="8967" width="7.5546875" style="146" customWidth="1"/>
    <col min="8968" max="8968" width="7.44140625" style="146" customWidth="1"/>
    <col min="8969" max="8969" width="4.5546875" style="146" customWidth="1"/>
    <col min="8970" max="8970" width="6.44140625" style="146" customWidth="1"/>
    <col min="8971" max="8971" width="7.109375" style="146" customWidth="1"/>
    <col min="8972" max="8972" width="6.109375" style="146" customWidth="1"/>
    <col min="8973" max="9216" width="11.44140625" style="146"/>
    <col min="9217" max="9217" width="0" style="146" hidden="1" customWidth="1"/>
    <col min="9218" max="9218" width="6.33203125" style="146" customWidth="1"/>
    <col min="9219" max="9219" width="18.6640625" style="146" customWidth="1"/>
    <col min="9220" max="9220" width="16.6640625" style="146" customWidth="1"/>
    <col min="9221" max="9221" width="8.5546875" style="146" customWidth="1"/>
    <col min="9222" max="9222" width="4.5546875" style="146" customWidth="1"/>
    <col min="9223" max="9223" width="7.5546875" style="146" customWidth="1"/>
    <col min="9224" max="9224" width="7.44140625" style="146" customWidth="1"/>
    <col min="9225" max="9225" width="4.5546875" style="146" customWidth="1"/>
    <col min="9226" max="9226" width="6.44140625" style="146" customWidth="1"/>
    <col min="9227" max="9227" width="7.109375" style="146" customWidth="1"/>
    <col min="9228" max="9228" width="6.109375" style="146" customWidth="1"/>
    <col min="9229" max="9472" width="11.44140625" style="146"/>
    <col min="9473" max="9473" width="0" style="146" hidden="1" customWidth="1"/>
    <col min="9474" max="9474" width="6.33203125" style="146" customWidth="1"/>
    <col min="9475" max="9475" width="18.6640625" style="146" customWidth="1"/>
    <col min="9476" max="9476" width="16.6640625" style="146" customWidth="1"/>
    <col min="9477" max="9477" width="8.5546875" style="146" customWidth="1"/>
    <col min="9478" max="9478" width="4.5546875" style="146" customWidth="1"/>
    <col min="9479" max="9479" width="7.5546875" style="146" customWidth="1"/>
    <col min="9480" max="9480" width="7.44140625" style="146" customWidth="1"/>
    <col min="9481" max="9481" width="4.5546875" style="146" customWidth="1"/>
    <col min="9482" max="9482" width="6.44140625" style="146" customWidth="1"/>
    <col min="9483" max="9483" width="7.109375" style="146" customWidth="1"/>
    <col min="9484" max="9484" width="6.109375" style="146" customWidth="1"/>
    <col min="9485" max="9728" width="11.44140625" style="146"/>
    <col min="9729" max="9729" width="0" style="146" hidden="1" customWidth="1"/>
    <col min="9730" max="9730" width="6.33203125" style="146" customWidth="1"/>
    <col min="9731" max="9731" width="18.6640625" style="146" customWidth="1"/>
    <col min="9732" max="9732" width="16.6640625" style="146" customWidth="1"/>
    <col min="9733" max="9733" width="8.5546875" style="146" customWidth="1"/>
    <col min="9734" max="9734" width="4.5546875" style="146" customWidth="1"/>
    <col min="9735" max="9735" width="7.5546875" style="146" customWidth="1"/>
    <col min="9736" max="9736" width="7.44140625" style="146" customWidth="1"/>
    <col min="9737" max="9737" width="4.5546875" style="146" customWidth="1"/>
    <col min="9738" max="9738" width="6.44140625" style="146" customWidth="1"/>
    <col min="9739" max="9739" width="7.109375" style="146" customWidth="1"/>
    <col min="9740" max="9740" width="6.109375" style="146" customWidth="1"/>
    <col min="9741" max="9984" width="11.44140625" style="146"/>
    <col min="9985" max="9985" width="0" style="146" hidden="1" customWidth="1"/>
    <col min="9986" max="9986" width="6.33203125" style="146" customWidth="1"/>
    <col min="9987" max="9987" width="18.6640625" style="146" customWidth="1"/>
    <col min="9988" max="9988" width="16.6640625" style="146" customWidth="1"/>
    <col min="9989" max="9989" width="8.5546875" style="146" customWidth="1"/>
    <col min="9990" max="9990" width="4.5546875" style="146" customWidth="1"/>
    <col min="9991" max="9991" width="7.5546875" style="146" customWidth="1"/>
    <col min="9992" max="9992" width="7.44140625" style="146" customWidth="1"/>
    <col min="9993" max="9993" width="4.5546875" style="146" customWidth="1"/>
    <col min="9994" max="9994" width="6.44140625" style="146" customWidth="1"/>
    <col min="9995" max="9995" width="7.109375" style="146" customWidth="1"/>
    <col min="9996" max="9996" width="6.109375" style="146" customWidth="1"/>
    <col min="9997" max="10240" width="11.44140625" style="146"/>
    <col min="10241" max="10241" width="0" style="146" hidden="1" customWidth="1"/>
    <col min="10242" max="10242" width="6.33203125" style="146" customWidth="1"/>
    <col min="10243" max="10243" width="18.6640625" style="146" customWidth="1"/>
    <col min="10244" max="10244" width="16.6640625" style="146" customWidth="1"/>
    <col min="10245" max="10245" width="8.5546875" style="146" customWidth="1"/>
    <col min="10246" max="10246" width="4.5546875" style="146" customWidth="1"/>
    <col min="10247" max="10247" width="7.5546875" style="146" customWidth="1"/>
    <col min="10248" max="10248" width="7.44140625" style="146" customWidth="1"/>
    <col min="10249" max="10249" width="4.5546875" style="146" customWidth="1"/>
    <col min="10250" max="10250" width="6.44140625" style="146" customWidth="1"/>
    <col min="10251" max="10251" width="7.109375" style="146" customWidth="1"/>
    <col min="10252" max="10252" width="6.109375" style="146" customWidth="1"/>
    <col min="10253" max="10496" width="11.44140625" style="146"/>
    <col min="10497" max="10497" width="0" style="146" hidden="1" customWidth="1"/>
    <col min="10498" max="10498" width="6.33203125" style="146" customWidth="1"/>
    <col min="10499" max="10499" width="18.6640625" style="146" customWidth="1"/>
    <col min="10500" max="10500" width="16.6640625" style="146" customWidth="1"/>
    <col min="10501" max="10501" width="8.5546875" style="146" customWidth="1"/>
    <col min="10502" max="10502" width="4.5546875" style="146" customWidth="1"/>
    <col min="10503" max="10503" width="7.5546875" style="146" customWidth="1"/>
    <col min="10504" max="10504" width="7.44140625" style="146" customWidth="1"/>
    <col min="10505" max="10505" width="4.5546875" style="146" customWidth="1"/>
    <col min="10506" max="10506" width="6.44140625" style="146" customWidth="1"/>
    <col min="10507" max="10507" width="7.109375" style="146" customWidth="1"/>
    <col min="10508" max="10508" width="6.109375" style="146" customWidth="1"/>
    <col min="10509" max="10752" width="11.44140625" style="146"/>
    <col min="10753" max="10753" width="0" style="146" hidden="1" customWidth="1"/>
    <col min="10754" max="10754" width="6.33203125" style="146" customWidth="1"/>
    <col min="10755" max="10755" width="18.6640625" style="146" customWidth="1"/>
    <col min="10756" max="10756" width="16.6640625" style="146" customWidth="1"/>
    <col min="10757" max="10757" width="8.5546875" style="146" customWidth="1"/>
    <col min="10758" max="10758" width="4.5546875" style="146" customWidth="1"/>
    <col min="10759" max="10759" width="7.5546875" style="146" customWidth="1"/>
    <col min="10760" max="10760" width="7.44140625" style="146" customWidth="1"/>
    <col min="10761" max="10761" width="4.5546875" style="146" customWidth="1"/>
    <col min="10762" max="10762" width="6.44140625" style="146" customWidth="1"/>
    <col min="10763" max="10763" width="7.109375" style="146" customWidth="1"/>
    <col min="10764" max="10764" width="6.109375" style="146" customWidth="1"/>
    <col min="10765" max="11008" width="11.44140625" style="146"/>
    <col min="11009" max="11009" width="0" style="146" hidden="1" customWidth="1"/>
    <col min="11010" max="11010" width="6.33203125" style="146" customWidth="1"/>
    <col min="11011" max="11011" width="18.6640625" style="146" customWidth="1"/>
    <col min="11012" max="11012" width="16.6640625" style="146" customWidth="1"/>
    <col min="11013" max="11013" width="8.5546875" style="146" customWidth="1"/>
    <col min="11014" max="11014" width="4.5546875" style="146" customWidth="1"/>
    <col min="11015" max="11015" width="7.5546875" style="146" customWidth="1"/>
    <col min="11016" max="11016" width="7.44140625" style="146" customWidth="1"/>
    <col min="11017" max="11017" width="4.5546875" style="146" customWidth="1"/>
    <col min="11018" max="11018" width="6.44140625" style="146" customWidth="1"/>
    <col min="11019" max="11019" width="7.109375" style="146" customWidth="1"/>
    <col min="11020" max="11020" width="6.109375" style="146" customWidth="1"/>
    <col min="11021" max="11264" width="11.44140625" style="146"/>
    <col min="11265" max="11265" width="0" style="146" hidden="1" customWidth="1"/>
    <col min="11266" max="11266" width="6.33203125" style="146" customWidth="1"/>
    <col min="11267" max="11267" width="18.6640625" style="146" customWidth="1"/>
    <col min="11268" max="11268" width="16.6640625" style="146" customWidth="1"/>
    <col min="11269" max="11269" width="8.5546875" style="146" customWidth="1"/>
    <col min="11270" max="11270" width="4.5546875" style="146" customWidth="1"/>
    <col min="11271" max="11271" width="7.5546875" style="146" customWidth="1"/>
    <col min="11272" max="11272" width="7.44140625" style="146" customWidth="1"/>
    <col min="11273" max="11273" width="4.5546875" style="146" customWidth="1"/>
    <col min="11274" max="11274" width="6.44140625" style="146" customWidth="1"/>
    <col min="11275" max="11275" width="7.109375" style="146" customWidth="1"/>
    <col min="11276" max="11276" width="6.109375" style="146" customWidth="1"/>
    <col min="11277" max="11520" width="11.44140625" style="146"/>
    <col min="11521" max="11521" width="0" style="146" hidden="1" customWidth="1"/>
    <col min="11522" max="11522" width="6.33203125" style="146" customWidth="1"/>
    <col min="11523" max="11523" width="18.6640625" style="146" customWidth="1"/>
    <col min="11524" max="11524" width="16.6640625" style="146" customWidth="1"/>
    <col min="11525" max="11525" width="8.5546875" style="146" customWidth="1"/>
    <col min="11526" max="11526" width="4.5546875" style="146" customWidth="1"/>
    <col min="11527" max="11527" width="7.5546875" style="146" customWidth="1"/>
    <col min="11528" max="11528" width="7.44140625" style="146" customWidth="1"/>
    <col min="11529" max="11529" width="4.5546875" style="146" customWidth="1"/>
    <col min="11530" max="11530" width="6.44140625" style="146" customWidth="1"/>
    <col min="11531" max="11531" width="7.109375" style="146" customWidth="1"/>
    <col min="11532" max="11532" width="6.109375" style="146" customWidth="1"/>
    <col min="11533" max="11776" width="11.44140625" style="146"/>
    <col min="11777" max="11777" width="0" style="146" hidden="1" customWidth="1"/>
    <col min="11778" max="11778" width="6.33203125" style="146" customWidth="1"/>
    <col min="11779" max="11779" width="18.6640625" style="146" customWidth="1"/>
    <col min="11780" max="11780" width="16.6640625" style="146" customWidth="1"/>
    <col min="11781" max="11781" width="8.5546875" style="146" customWidth="1"/>
    <col min="11782" max="11782" width="4.5546875" style="146" customWidth="1"/>
    <col min="11783" max="11783" width="7.5546875" style="146" customWidth="1"/>
    <col min="11784" max="11784" width="7.44140625" style="146" customWidth="1"/>
    <col min="11785" max="11785" width="4.5546875" style="146" customWidth="1"/>
    <col min="11786" max="11786" width="6.44140625" style="146" customWidth="1"/>
    <col min="11787" max="11787" width="7.109375" style="146" customWidth="1"/>
    <col min="11788" max="11788" width="6.109375" style="146" customWidth="1"/>
    <col min="11789" max="12032" width="11.44140625" style="146"/>
    <col min="12033" max="12033" width="0" style="146" hidden="1" customWidth="1"/>
    <col min="12034" max="12034" width="6.33203125" style="146" customWidth="1"/>
    <col min="12035" max="12035" width="18.6640625" style="146" customWidth="1"/>
    <col min="12036" max="12036" width="16.6640625" style="146" customWidth="1"/>
    <col min="12037" max="12037" width="8.5546875" style="146" customWidth="1"/>
    <col min="12038" max="12038" width="4.5546875" style="146" customWidth="1"/>
    <col min="12039" max="12039" width="7.5546875" style="146" customWidth="1"/>
    <col min="12040" max="12040" width="7.44140625" style="146" customWidth="1"/>
    <col min="12041" max="12041" width="4.5546875" style="146" customWidth="1"/>
    <col min="12042" max="12042" width="6.44140625" style="146" customWidth="1"/>
    <col min="12043" max="12043" width="7.109375" style="146" customWidth="1"/>
    <col min="12044" max="12044" width="6.109375" style="146" customWidth="1"/>
    <col min="12045" max="12288" width="11.44140625" style="146"/>
    <col min="12289" max="12289" width="0" style="146" hidden="1" customWidth="1"/>
    <col min="12290" max="12290" width="6.33203125" style="146" customWidth="1"/>
    <col min="12291" max="12291" width="18.6640625" style="146" customWidth="1"/>
    <col min="12292" max="12292" width="16.6640625" style="146" customWidth="1"/>
    <col min="12293" max="12293" width="8.5546875" style="146" customWidth="1"/>
    <col min="12294" max="12294" width="4.5546875" style="146" customWidth="1"/>
    <col min="12295" max="12295" width="7.5546875" style="146" customWidth="1"/>
    <col min="12296" max="12296" width="7.44140625" style="146" customWidth="1"/>
    <col min="12297" max="12297" width="4.5546875" style="146" customWidth="1"/>
    <col min="12298" max="12298" width="6.44140625" style="146" customWidth="1"/>
    <col min="12299" max="12299" width="7.109375" style="146" customWidth="1"/>
    <col min="12300" max="12300" width="6.109375" style="146" customWidth="1"/>
    <col min="12301" max="12544" width="11.44140625" style="146"/>
    <col min="12545" max="12545" width="0" style="146" hidden="1" customWidth="1"/>
    <col min="12546" max="12546" width="6.33203125" style="146" customWidth="1"/>
    <col min="12547" max="12547" width="18.6640625" style="146" customWidth="1"/>
    <col min="12548" max="12548" width="16.6640625" style="146" customWidth="1"/>
    <col min="12549" max="12549" width="8.5546875" style="146" customWidth="1"/>
    <col min="12550" max="12550" width="4.5546875" style="146" customWidth="1"/>
    <col min="12551" max="12551" width="7.5546875" style="146" customWidth="1"/>
    <col min="12552" max="12552" width="7.44140625" style="146" customWidth="1"/>
    <col min="12553" max="12553" width="4.5546875" style="146" customWidth="1"/>
    <col min="12554" max="12554" width="6.44140625" style="146" customWidth="1"/>
    <col min="12555" max="12555" width="7.109375" style="146" customWidth="1"/>
    <col min="12556" max="12556" width="6.109375" style="146" customWidth="1"/>
    <col min="12557" max="12800" width="11.44140625" style="146"/>
    <col min="12801" max="12801" width="0" style="146" hidden="1" customWidth="1"/>
    <col min="12802" max="12802" width="6.33203125" style="146" customWidth="1"/>
    <col min="12803" max="12803" width="18.6640625" style="146" customWidth="1"/>
    <col min="12804" max="12804" width="16.6640625" style="146" customWidth="1"/>
    <col min="12805" max="12805" width="8.5546875" style="146" customWidth="1"/>
    <col min="12806" max="12806" width="4.5546875" style="146" customWidth="1"/>
    <col min="12807" max="12807" width="7.5546875" style="146" customWidth="1"/>
    <col min="12808" max="12808" width="7.44140625" style="146" customWidth="1"/>
    <col min="12809" max="12809" width="4.5546875" style="146" customWidth="1"/>
    <col min="12810" max="12810" width="6.44140625" style="146" customWidth="1"/>
    <col min="12811" max="12811" width="7.109375" style="146" customWidth="1"/>
    <col min="12812" max="12812" width="6.109375" style="146" customWidth="1"/>
    <col min="12813" max="13056" width="11.44140625" style="146"/>
    <col min="13057" max="13057" width="0" style="146" hidden="1" customWidth="1"/>
    <col min="13058" max="13058" width="6.33203125" style="146" customWidth="1"/>
    <col min="13059" max="13059" width="18.6640625" style="146" customWidth="1"/>
    <col min="13060" max="13060" width="16.6640625" style="146" customWidth="1"/>
    <col min="13061" max="13061" width="8.5546875" style="146" customWidth="1"/>
    <col min="13062" max="13062" width="4.5546875" style="146" customWidth="1"/>
    <col min="13063" max="13063" width="7.5546875" style="146" customWidth="1"/>
    <col min="13064" max="13064" width="7.44140625" style="146" customWidth="1"/>
    <col min="13065" max="13065" width="4.5546875" style="146" customWidth="1"/>
    <col min="13066" max="13066" width="6.44140625" style="146" customWidth="1"/>
    <col min="13067" max="13067" width="7.109375" style="146" customWidth="1"/>
    <col min="13068" max="13068" width="6.109375" style="146" customWidth="1"/>
    <col min="13069" max="13312" width="11.44140625" style="146"/>
    <col min="13313" max="13313" width="0" style="146" hidden="1" customWidth="1"/>
    <col min="13314" max="13314" width="6.33203125" style="146" customWidth="1"/>
    <col min="13315" max="13315" width="18.6640625" style="146" customWidth="1"/>
    <col min="13316" max="13316" width="16.6640625" style="146" customWidth="1"/>
    <col min="13317" max="13317" width="8.5546875" style="146" customWidth="1"/>
    <col min="13318" max="13318" width="4.5546875" style="146" customWidth="1"/>
    <col min="13319" max="13319" width="7.5546875" style="146" customWidth="1"/>
    <col min="13320" max="13320" width="7.44140625" style="146" customWidth="1"/>
    <col min="13321" max="13321" width="4.5546875" style="146" customWidth="1"/>
    <col min="13322" max="13322" width="6.44140625" style="146" customWidth="1"/>
    <col min="13323" max="13323" width="7.109375" style="146" customWidth="1"/>
    <col min="13324" max="13324" width="6.109375" style="146" customWidth="1"/>
    <col min="13325" max="13568" width="11.44140625" style="146"/>
    <col min="13569" max="13569" width="0" style="146" hidden="1" customWidth="1"/>
    <col min="13570" max="13570" width="6.33203125" style="146" customWidth="1"/>
    <col min="13571" max="13571" width="18.6640625" style="146" customWidth="1"/>
    <col min="13572" max="13572" width="16.6640625" style="146" customWidth="1"/>
    <col min="13573" max="13573" width="8.5546875" style="146" customWidth="1"/>
    <col min="13574" max="13574" width="4.5546875" style="146" customWidth="1"/>
    <col min="13575" max="13575" width="7.5546875" style="146" customWidth="1"/>
    <col min="13576" max="13576" width="7.44140625" style="146" customWidth="1"/>
    <col min="13577" max="13577" width="4.5546875" style="146" customWidth="1"/>
    <col min="13578" max="13578" width="6.44140625" style="146" customWidth="1"/>
    <col min="13579" max="13579" width="7.109375" style="146" customWidth="1"/>
    <col min="13580" max="13580" width="6.109375" style="146" customWidth="1"/>
    <col min="13581" max="13824" width="11.44140625" style="146"/>
    <col min="13825" max="13825" width="0" style="146" hidden="1" customWidth="1"/>
    <col min="13826" max="13826" width="6.33203125" style="146" customWidth="1"/>
    <col min="13827" max="13827" width="18.6640625" style="146" customWidth="1"/>
    <col min="13828" max="13828" width="16.6640625" style="146" customWidth="1"/>
    <col min="13829" max="13829" width="8.5546875" style="146" customWidth="1"/>
    <col min="13830" max="13830" width="4.5546875" style="146" customWidth="1"/>
    <col min="13831" max="13831" width="7.5546875" style="146" customWidth="1"/>
    <col min="13832" max="13832" width="7.44140625" style="146" customWidth="1"/>
    <col min="13833" max="13833" width="4.5546875" style="146" customWidth="1"/>
    <col min="13834" max="13834" width="6.44140625" style="146" customWidth="1"/>
    <col min="13835" max="13835" width="7.109375" style="146" customWidth="1"/>
    <col min="13836" max="13836" width="6.109375" style="146" customWidth="1"/>
    <col min="13837" max="14080" width="11.44140625" style="146"/>
    <col min="14081" max="14081" width="0" style="146" hidden="1" customWidth="1"/>
    <col min="14082" max="14082" width="6.33203125" style="146" customWidth="1"/>
    <col min="14083" max="14083" width="18.6640625" style="146" customWidth="1"/>
    <col min="14084" max="14084" width="16.6640625" style="146" customWidth="1"/>
    <col min="14085" max="14085" width="8.5546875" style="146" customWidth="1"/>
    <col min="14086" max="14086" width="4.5546875" style="146" customWidth="1"/>
    <col min="14087" max="14087" width="7.5546875" style="146" customWidth="1"/>
    <col min="14088" max="14088" width="7.44140625" style="146" customWidth="1"/>
    <col min="14089" max="14089" width="4.5546875" style="146" customWidth="1"/>
    <col min="14090" max="14090" width="6.44140625" style="146" customWidth="1"/>
    <col min="14091" max="14091" width="7.109375" style="146" customWidth="1"/>
    <col min="14092" max="14092" width="6.109375" style="146" customWidth="1"/>
    <col min="14093" max="14336" width="11.44140625" style="146"/>
    <col min="14337" max="14337" width="0" style="146" hidden="1" customWidth="1"/>
    <col min="14338" max="14338" width="6.33203125" style="146" customWidth="1"/>
    <col min="14339" max="14339" width="18.6640625" style="146" customWidth="1"/>
    <col min="14340" max="14340" width="16.6640625" style="146" customWidth="1"/>
    <col min="14341" max="14341" width="8.5546875" style="146" customWidth="1"/>
    <col min="14342" max="14342" width="4.5546875" style="146" customWidth="1"/>
    <col min="14343" max="14343" width="7.5546875" style="146" customWidth="1"/>
    <col min="14344" max="14344" width="7.44140625" style="146" customWidth="1"/>
    <col min="14345" max="14345" width="4.5546875" style="146" customWidth="1"/>
    <col min="14346" max="14346" width="6.44140625" style="146" customWidth="1"/>
    <col min="14347" max="14347" width="7.109375" style="146" customWidth="1"/>
    <col min="14348" max="14348" width="6.109375" style="146" customWidth="1"/>
    <col min="14349" max="14592" width="11.44140625" style="146"/>
    <col min="14593" max="14593" width="0" style="146" hidden="1" customWidth="1"/>
    <col min="14594" max="14594" width="6.33203125" style="146" customWidth="1"/>
    <col min="14595" max="14595" width="18.6640625" style="146" customWidth="1"/>
    <col min="14596" max="14596" width="16.6640625" style="146" customWidth="1"/>
    <col min="14597" max="14597" width="8.5546875" style="146" customWidth="1"/>
    <col min="14598" max="14598" width="4.5546875" style="146" customWidth="1"/>
    <col min="14599" max="14599" width="7.5546875" style="146" customWidth="1"/>
    <col min="14600" max="14600" width="7.44140625" style="146" customWidth="1"/>
    <col min="14601" max="14601" width="4.5546875" style="146" customWidth="1"/>
    <col min="14602" max="14602" width="6.44140625" style="146" customWidth="1"/>
    <col min="14603" max="14603" width="7.109375" style="146" customWidth="1"/>
    <col min="14604" max="14604" width="6.109375" style="146" customWidth="1"/>
    <col min="14605" max="14848" width="11.44140625" style="146"/>
    <col min="14849" max="14849" width="0" style="146" hidden="1" customWidth="1"/>
    <col min="14850" max="14850" width="6.33203125" style="146" customWidth="1"/>
    <col min="14851" max="14851" width="18.6640625" style="146" customWidth="1"/>
    <col min="14852" max="14852" width="16.6640625" style="146" customWidth="1"/>
    <col min="14853" max="14853" width="8.5546875" style="146" customWidth="1"/>
    <col min="14854" max="14854" width="4.5546875" style="146" customWidth="1"/>
    <col min="14855" max="14855" width="7.5546875" style="146" customWidth="1"/>
    <col min="14856" max="14856" width="7.44140625" style="146" customWidth="1"/>
    <col min="14857" max="14857" width="4.5546875" style="146" customWidth="1"/>
    <col min="14858" max="14858" width="6.44140625" style="146" customWidth="1"/>
    <col min="14859" max="14859" width="7.109375" style="146" customWidth="1"/>
    <col min="14860" max="14860" width="6.109375" style="146" customWidth="1"/>
    <col min="14861" max="15104" width="11.44140625" style="146"/>
    <col min="15105" max="15105" width="0" style="146" hidden="1" customWidth="1"/>
    <col min="15106" max="15106" width="6.33203125" style="146" customWidth="1"/>
    <col min="15107" max="15107" width="18.6640625" style="146" customWidth="1"/>
    <col min="15108" max="15108" width="16.6640625" style="146" customWidth="1"/>
    <col min="15109" max="15109" width="8.5546875" style="146" customWidth="1"/>
    <col min="15110" max="15110" width="4.5546875" style="146" customWidth="1"/>
    <col min="15111" max="15111" width="7.5546875" style="146" customWidth="1"/>
    <col min="15112" max="15112" width="7.44140625" style="146" customWidth="1"/>
    <col min="15113" max="15113" width="4.5546875" style="146" customWidth="1"/>
    <col min="15114" max="15114" width="6.44140625" style="146" customWidth="1"/>
    <col min="15115" max="15115" width="7.109375" style="146" customWidth="1"/>
    <col min="15116" max="15116" width="6.109375" style="146" customWidth="1"/>
    <col min="15117" max="15360" width="11.44140625" style="146"/>
    <col min="15361" max="15361" width="0" style="146" hidden="1" customWidth="1"/>
    <col min="15362" max="15362" width="6.33203125" style="146" customWidth="1"/>
    <col min="15363" max="15363" width="18.6640625" style="146" customWidth="1"/>
    <col min="15364" max="15364" width="16.6640625" style="146" customWidth="1"/>
    <col min="15365" max="15365" width="8.5546875" style="146" customWidth="1"/>
    <col min="15366" max="15366" width="4.5546875" style="146" customWidth="1"/>
    <col min="15367" max="15367" width="7.5546875" style="146" customWidth="1"/>
    <col min="15368" max="15368" width="7.44140625" style="146" customWidth="1"/>
    <col min="15369" max="15369" width="4.5546875" style="146" customWidth="1"/>
    <col min="15370" max="15370" width="6.44140625" style="146" customWidth="1"/>
    <col min="15371" max="15371" width="7.109375" style="146" customWidth="1"/>
    <col min="15372" max="15372" width="6.109375" style="146" customWidth="1"/>
    <col min="15373" max="15616" width="11.44140625" style="146"/>
    <col min="15617" max="15617" width="0" style="146" hidden="1" customWidth="1"/>
    <col min="15618" max="15618" width="6.33203125" style="146" customWidth="1"/>
    <col min="15619" max="15619" width="18.6640625" style="146" customWidth="1"/>
    <col min="15620" max="15620" width="16.6640625" style="146" customWidth="1"/>
    <col min="15621" max="15621" width="8.5546875" style="146" customWidth="1"/>
    <col min="15622" max="15622" width="4.5546875" style="146" customWidth="1"/>
    <col min="15623" max="15623" width="7.5546875" style="146" customWidth="1"/>
    <col min="15624" max="15624" width="7.44140625" style="146" customWidth="1"/>
    <col min="15625" max="15625" width="4.5546875" style="146" customWidth="1"/>
    <col min="15626" max="15626" width="6.44140625" style="146" customWidth="1"/>
    <col min="15627" max="15627" width="7.109375" style="146" customWidth="1"/>
    <col min="15628" max="15628" width="6.109375" style="146" customWidth="1"/>
    <col min="15629" max="15872" width="11.44140625" style="146"/>
    <col min="15873" max="15873" width="0" style="146" hidden="1" customWidth="1"/>
    <col min="15874" max="15874" width="6.33203125" style="146" customWidth="1"/>
    <col min="15875" max="15875" width="18.6640625" style="146" customWidth="1"/>
    <col min="15876" max="15876" width="16.6640625" style="146" customWidth="1"/>
    <col min="15877" max="15877" width="8.5546875" style="146" customWidth="1"/>
    <col min="15878" max="15878" width="4.5546875" style="146" customWidth="1"/>
    <col min="15879" max="15879" width="7.5546875" style="146" customWidth="1"/>
    <col min="15880" max="15880" width="7.44140625" style="146" customWidth="1"/>
    <col min="15881" max="15881" width="4.5546875" style="146" customWidth="1"/>
    <col min="15882" max="15882" width="6.44140625" style="146" customWidth="1"/>
    <col min="15883" max="15883" width="7.109375" style="146" customWidth="1"/>
    <col min="15884" max="15884" width="6.109375" style="146" customWidth="1"/>
    <col min="15885" max="16128" width="11.44140625" style="146"/>
    <col min="16129" max="16129" width="0" style="146" hidden="1" customWidth="1"/>
    <col min="16130" max="16130" width="6.33203125" style="146" customWidth="1"/>
    <col min="16131" max="16131" width="18.6640625" style="146" customWidth="1"/>
    <col min="16132" max="16132" width="16.6640625" style="146" customWidth="1"/>
    <col min="16133" max="16133" width="8.5546875" style="146" customWidth="1"/>
    <col min="16134" max="16134" width="4.5546875" style="146" customWidth="1"/>
    <col min="16135" max="16135" width="7.5546875" style="146" customWidth="1"/>
    <col min="16136" max="16136" width="7.44140625" style="146" customWidth="1"/>
    <col min="16137" max="16137" width="4.5546875" style="146" customWidth="1"/>
    <col min="16138" max="16138" width="6.44140625" style="146" customWidth="1"/>
    <col min="16139" max="16139" width="7.109375" style="146" customWidth="1"/>
    <col min="16140" max="16140" width="6.109375" style="146" customWidth="1"/>
    <col min="16141" max="16384" width="11.44140625" style="146"/>
  </cols>
  <sheetData>
    <row r="1" spans="2:12" ht="13.5" customHeight="1">
      <c r="B1" s="145" t="s">
        <v>0</v>
      </c>
      <c r="D1" s="356" t="s">
        <v>279</v>
      </c>
      <c r="E1" s="356"/>
      <c r="F1" s="356"/>
      <c r="G1" s="356"/>
      <c r="I1" s="357" t="s">
        <v>589</v>
      </c>
      <c r="J1" s="357"/>
    </row>
    <row r="2" spans="2:12" ht="27.75" customHeight="1">
      <c r="B2" s="145" t="s">
        <v>290</v>
      </c>
      <c r="D2" s="145"/>
      <c r="E2" s="145"/>
      <c r="F2" s="145"/>
      <c r="H2" s="358"/>
      <c r="I2" s="358"/>
    </row>
    <row r="3" spans="2:12" ht="4.5" customHeight="1">
      <c r="B3" s="145"/>
      <c r="D3" s="145"/>
      <c r="E3" s="145"/>
      <c r="F3" s="145"/>
    </row>
    <row r="4" spans="2:12" ht="26.25" customHeight="1">
      <c r="E4" s="145"/>
      <c r="F4" s="145"/>
    </row>
    <row r="5" spans="2:12" s="147" customFormat="1" ht="12.75" customHeight="1">
      <c r="C5" s="359" t="s">
        <v>597</v>
      </c>
      <c r="D5" s="359"/>
      <c r="E5" s="359"/>
      <c r="F5" s="359"/>
      <c r="G5" s="359"/>
      <c r="H5" s="359"/>
      <c r="I5" s="359"/>
      <c r="J5" s="359"/>
    </row>
    <row r="6" spans="2:12" s="147" customFormat="1" ht="12.75" customHeight="1">
      <c r="B6" s="150"/>
      <c r="C6" s="347" t="s">
        <v>598</v>
      </c>
      <c r="D6" s="348"/>
      <c r="E6" s="348"/>
      <c r="F6" s="348"/>
      <c r="G6" s="348"/>
      <c r="H6" s="348"/>
      <c r="I6" s="348"/>
      <c r="J6" s="348"/>
      <c r="K6" s="348"/>
      <c r="L6" s="349"/>
    </row>
    <row r="7" spans="2:12" s="147" customFormat="1" ht="12.75" customHeight="1">
      <c r="B7" s="150"/>
      <c r="C7" s="350" t="s">
        <v>32</v>
      </c>
      <c r="D7" s="351"/>
      <c r="E7" s="352">
        <v>0.44</v>
      </c>
      <c r="F7" s="353"/>
      <c r="G7" s="353"/>
      <c r="H7" s="352">
        <v>0.56000000000000005</v>
      </c>
      <c r="I7" s="353"/>
      <c r="J7" s="353"/>
      <c r="K7" s="354"/>
      <c r="L7" s="355"/>
    </row>
    <row r="8" spans="2:12" s="147" customFormat="1" ht="13.5" customHeight="1">
      <c r="B8" s="332" t="s">
        <v>281</v>
      </c>
      <c r="C8" s="334" t="s">
        <v>41</v>
      </c>
      <c r="D8" s="334" t="s">
        <v>282</v>
      </c>
      <c r="E8" s="336" t="s">
        <v>599</v>
      </c>
      <c r="F8" s="337"/>
      <c r="G8" s="338"/>
      <c r="H8" s="339" t="s">
        <v>596</v>
      </c>
      <c r="I8" s="340"/>
      <c r="J8" s="341"/>
      <c r="K8" s="342" t="s">
        <v>298</v>
      </c>
      <c r="L8" s="330" t="s">
        <v>291</v>
      </c>
    </row>
    <row r="9" spans="2:12" s="147" customFormat="1" ht="13.5" customHeight="1">
      <c r="B9" s="333"/>
      <c r="C9" s="335"/>
      <c r="D9" s="335"/>
      <c r="E9" s="151" t="s">
        <v>43</v>
      </c>
      <c r="F9" s="151" t="s">
        <v>44</v>
      </c>
      <c r="G9" s="151" t="s">
        <v>45</v>
      </c>
      <c r="H9" s="151" t="s">
        <v>43</v>
      </c>
      <c r="I9" s="151" t="s">
        <v>44</v>
      </c>
      <c r="J9" s="151" t="s">
        <v>45</v>
      </c>
      <c r="K9" s="343"/>
      <c r="L9" s="331"/>
    </row>
    <row r="10" spans="2:12" ht="12" customHeight="1">
      <c r="B10" s="152">
        <v>1</v>
      </c>
      <c r="C10" s="170" t="s">
        <v>576</v>
      </c>
      <c r="D10" s="171" t="s">
        <v>345</v>
      </c>
      <c r="E10" s="217">
        <f>'[4]M7AVR '!E10</f>
        <v>18.75</v>
      </c>
      <c r="F10" s="172" t="str">
        <f>IF('[4]M7AVR '!F10="","",[4]Ratt_Stat!E10)</f>
        <v/>
      </c>
      <c r="G10" s="217">
        <f>IF(F10="",E10,MIN(12,MAX(E10,F10)))</f>
        <v>18.75</v>
      </c>
      <c r="H10" s="218">
        <f>'[4]M7AVR '!G10</f>
        <v>15</v>
      </c>
      <c r="I10" s="172" t="str">
        <f>IF('[4]M7AVR '!H10="","",[4]Ratt_Info!E10)</f>
        <v/>
      </c>
      <c r="J10" s="217">
        <f>IF(I10="",H10,MIN(12,MAX(H10,I10)))</f>
        <v>15</v>
      </c>
      <c r="K10" s="156">
        <f>0.44*G10+0.56*J10</f>
        <v>16.649999999999999</v>
      </c>
      <c r="L10" s="174" t="str">
        <f>IF(K10&lt;8,"AR",IF(K10&lt;12,"NV",IF(AND(F10="",I10=""),"V","VAR")))</f>
        <v>V</v>
      </c>
    </row>
    <row r="11" spans="2:12" ht="12" customHeight="1">
      <c r="B11" s="158">
        <v>2</v>
      </c>
      <c r="C11" s="170" t="s">
        <v>575</v>
      </c>
      <c r="D11" s="171" t="s">
        <v>574</v>
      </c>
      <c r="E11" s="217">
        <f>'[4]M7AVR '!E11</f>
        <v>18.5</v>
      </c>
      <c r="F11" s="172" t="str">
        <f>IF('[4]M7AVR '!F11="","",[4]Ratt_Stat!E11)</f>
        <v/>
      </c>
      <c r="G11" s="217">
        <f t="shared" ref="G11:G74" si="0">IF(F11="",E11,MIN(12,MAX(E11,F11)))</f>
        <v>18.5</v>
      </c>
      <c r="H11" s="218">
        <f>'[4]M7AVR '!G11</f>
        <v>15</v>
      </c>
      <c r="I11" s="172" t="str">
        <f>IF('[4]M7AVR '!H11="","",[4]Ratt_Info!E11)</f>
        <v/>
      </c>
      <c r="J11" s="217">
        <f t="shared" ref="J11:J74" si="1">IF(I11="",H11,MIN(12,MAX(H11,I11)))</f>
        <v>15</v>
      </c>
      <c r="K11" s="156">
        <f t="shared" ref="K11:K74" si="2">0.44*G11+0.56*J11</f>
        <v>16.54</v>
      </c>
      <c r="L11" s="174" t="str">
        <f t="shared" ref="L11:L74" si="3">IF(K11&lt;8,"AR",IF(K11&lt;12,"NV",IF(AND(F11="",I11=""),"V","VAR")))</f>
        <v>V</v>
      </c>
    </row>
    <row r="12" spans="2:12" ht="12" customHeight="1">
      <c r="B12" s="152">
        <v>3</v>
      </c>
      <c r="C12" s="170" t="s">
        <v>573</v>
      </c>
      <c r="D12" s="171" t="s">
        <v>534</v>
      </c>
      <c r="E12" s="217">
        <f>'[4]M7AVR '!E12</f>
        <v>17.25</v>
      </c>
      <c r="F12" s="172" t="str">
        <f>IF('[4]M7AVR '!F12="","",[4]Ratt_Stat!E12)</f>
        <v/>
      </c>
      <c r="G12" s="217">
        <f t="shared" si="0"/>
        <v>17.25</v>
      </c>
      <c r="H12" s="218">
        <f>'[4]M7AVR '!G12</f>
        <v>17</v>
      </c>
      <c r="I12" s="172" t="str">
        <f>IF('[4]M7AVR '!H12="","",[4]Ratt_Info!E12)</f>
        <v/>
      </c>
      <c r="J12" s="217">
        <f t="shared" si="1"/>
        <v>17</v>
      </c>
      <c r="K12" s="156">
        <f t="shared" si="2"/>
        <v>17.11</v>
      </c>
      <c r="L12" s="174" t="str">
        <f t="shared" si="3"/>
        <v>V</v>
      </c>
    </row>
    <row r="13" spans="2:12" ht="12" customHeight="1">
      <c r="B13" s="158">
        <v>4</v>
      </c>
      <c r="C13" s="175" t="s">
        <v>572</v>
      </c>
      <c r="D13" s="176" t="s">
        <v>571</v>
      </c>
      <c r="E13" s="217">
        <f>'[4]M7AVR '!E13</f>
        <v>18</v>
      </c>
      <c r="F13" s="172" t="str">
        <f>IF('[4]M7AVR '!F13="","",[4]Ratt_Stat!E13)</f>
        <v/>
      </c>
      <c r="G13" s="217">
        <f t="shared" si="0"/>
        <v>18</v>
      </c>
      <c r="H13" s="218">
        <f>'[4]M7AVR '!G13</f>
        <v>15</v>
      </c>
      <c r="I13" s="172" t="str">
        <f>IF('[4]M7AVR '!H13="","",[4]Ratt_Info!E13)</f>
        <v/>
      </c>
      <c r="J13" s="217">
        <f t="shared" si="1"/>
        <v>15</v>
      </c>
      <c r="K13" s="156">
        <f t="shared" si="2"/>
        <v>16.32</v>
      </c>
      <c r="L13" s="174" t="str">
        <f t="shared" si="3"/>
        <v>V</v>
      </c>
    </row>
    <row r="14" spans="2:12" ht="12" customHeight="1">
      <c r="B14" s="152">
        <v>5</v>
      </c>
      <c r="C14" s="170" t="s">
        <v>570</v>
      </c>
      <c r="D14" s="171" t="s">
        <v>131</v>
      </c>
      <c r="E14" s="217">
        <f>'[4]M7AVR '!E14</f>
        <v>16.5</v>
      </c>
      <c r="F14" s="172" t="str">
        <f>IF('[4]M7AVR '!F14="","",[4]Ratt_Stat!E14)</f>
        <v/>
      </c>
      <c r="G14" s="217">
        <f t="shared" si="0"/>
        <v>16.5</v>
      </c>
      <c r="H14" s="218">
        <f>'[4]M7AVR '!G14</f>
        <v>13</v>
      </c>
      <c r="I14" s="172" t="str">
        <f>IF('[4]M7AVR '!H14="","",[4]Ratt_Info!E14)</f>
        <v/>
      </c>
      <c r="J14" s="217">
        <f t="shared" si="1"/>
        <v>13</v>
      </c>
      <c r="K14" s="156">
        <f t="shared" si="2"/>
        <v>14.540000000000001</v>
      </c>
      <c r="L14" s="174" t="str">
        <f t="shared" si="3"/>
        <v>V</v>
      </c>
    </row>
    <row r="15" spans="2:12" ht="12" customHeight="1">
      <c r="B15" s="158">
        <v>6</v>
      </c>
      <c r="C15" s="170" t="s">
        <v>569</v>
      </c>
      <c r="D15" s="171" t="s">
        <v>458</v>
      </c>
      <c r="E15" s="217">
        <f>'[4]M7AVR '!E15</f>
        <v>16.75</v>
      </c>
      <c r="F15" s="172" t="str">
        <f>IF('[4]M7AVR '!F15="","",[4]Ratt_Stat!E15)</f>
        <v/>
      </c>
      <c r="G15" s="217">
        <f t="shared" si="0"/>
        <v>16.75</v>
      </c>
      <c r="H15" s="218">
        <f>'[4]M7AVR '!G15</f>
        <v>12</v>
      </c>
      <c r="I15" s="172" t="str">
        <f>IF('[4]M7AVR '!H15="","",[4]Ratt_Info!E15)</f>
        <v/>
      </c>
      <c r="J15" s="217">
        <f t="shared" si="1"/>
        <v>12</v>
      </c>
      <c r="K15" s="156">
        <f t="shared" si="2"/>
        <v>14.09</v>
      </c>
      <c r="L15" s="174" t="str">
        <f t="shared" si="3"/>
        <v>V</v>
      </c>
    </row>
    <row r="16" spans="2:12" ht="12" customHeight="1">
      <c r="B16" s="152">
        <v>7</v>
      </c>
      <c r="C16" s="177" t="s">
        <v>568</v>
      </c>
      <c r="D16" s="178" t="s">
        <v>133</v>
      </c>
      <c r="E16" s="217">
        <f>'[4]M7AVR '!E16</f>
        <v>17.5</v>
      </c>
      <c r="F16" s="172" t="str">
        <f>IF('[4]M7AVR '!F16="","",[4]Ratt_Stat!E16)</f>
        <v/>
      </c>
      <c r="G16" s="217">
        <f t="shared" si="0"/>
        <v>17.5</v>
      </c>
      <c r="H16" s="218">
        <f>'[4]M7AVR '!G16</f>
        <v>15.5</v>
      </c>
      <c r="I16" s="172" t="str">
        <f>IF('[4]M7AVR '!H16="","",[4]Ratt_Info!E16)</f>
        <v/>
      </c>
      <c r="J16" s="217">
        <f t="shared" si="1"/>
        <v>15.5</v>
      </c>
      <c r="K16" s="156">
        <f t="shared" si="2"/>
        <v>16.380000000000003</v>
      </c>
      <c r="L16" s="174" t="str">
        <f t="shared" si="3"/>
        <v>V</v>
      </c>
    </row>
    <row r="17" spans="2:12" ht="12" customHeight="1">
      <c r="B17" s="158">
        <v>8</v>
      </c>
      <c r="C17" s="179" t="s">
        <v>567</v>
      </c>
      <c r="D17" s="180" t="s">
        <v>566</v>
      </c>
      <c r="E17" s="217">
        <f>'[4]M7AVR '!E17</f>
        <v>19</v>
      </c>
      <c r="F17" s="172" t="str">
        <f>IF('[4]M7AVR '!F17="","",[4]Ratt_Stat!E17)</f>
        <v/>
      </c>
      <c r="G17" s="217">
        <f t="shared" si="0"/>
        <v>19</v>
      </c>
      <c r="H17" s="218">
        <f>'[4]M7AVR '!G17</f>
        <v>14.5</v>
      </c>
      <c r="I17" s="172" t="str">
        <f>IF('[4]M7AVR '!H17="","",[4]Ratt_Info!E17)</f>
        <v/>
      </c>
      <c r="J17" s="217">
        <f t="shared" si="1"/>
        <v>14.5</v>
      </c>
      <c r="K17" s="156">
        <f t="shared" si="2"/>
        <v>16.48</v>
      </c>
      <c r="L17" s="174" t="str">
        <f t="shared" si="3"/>
        <v>V</v>
      </c>
    </row>
    <row r="18" spans="2:12" ht="12" customHeight="1">
      <c r="B18" s="152">
        <v>9</v>
      </c>
      <c r="C18" s="181" t="s">
        <v>565</v>
      </c>
      <c r="D18" s="171" t="s">
        <v>375</v>
      </c>
      <c r="E18" s="217">
        <f>'[4]M7AVR '!E18</f>
        <v>17.5</v>
      </c>
      <c r="F18" s="172" t="str">
        <f>IF('[4]M7AVR '!F18="","",[4]Ratt_Stat!E18)</f>
        <v/>
      </c>
      <c r="G18" s="217">
        <f t="shared" si="0"/>
        <v>17.5</v>
      </c>
      <c r="H18" s="218">
        <f>'[4]M7AVR '!G18</f>
        <v>15.5</v>
      </c>
      <c r="I18" s="172" t="str">
        <f>IF('[4]M7AVR '!H18="","",[4]Ratt_Info!E18)</f>
        <v/>
      </c>
      <c r="J18" s="217">
        <f t="shared" si="1"/>
        <v>15.5</v>
      </c>
      <c r="K18" s="156">
        <f t="shared" si="2"/>
        <v>16.380000000000003</v>
      </c>
      <c r="L18" s="174" t="str">
        <f t="shared" si="3"/>
        <v>V</v>
      </c>
    </row>
    <row r="19" spans="2:12" ht="12" customHeight="1">
      <c r="B19" s="158">
        <v>10</v>
      </c>
      <c r="C19" s="170" t="s">
        <v>564</v>
      </c>
      <c r="D19" s="171" t="s">
        <v>563</v>
      </c>
      <c r="E19" s="217">
        <f>'[4]M7AVR '!E19</f>
        <v>18.25</v>
      </c>
      <c r="F19" s="172" t="str">
        <f>IF('[4]M7AVR '!F19="","",[4]Ratt_Stat!E19)</f>
        <v/>
      </c>
      <c r="G19" s="217">
        <f t="shared" si="0"/>
        <v>18.25</v>
      </c>
      <c r="H19" s="218">
        <f>'[4]M7AVR '!G19</f>
        <v>15.5</v>
      </c>
      <c r="I19" s="172" t="str">
        <f>IF('[4]M7AVR '!H19="","",[4]Ratt_Info!E19)</f>
        <v/>
      </c>
      <c r="J19" s="217">
        <f t="shared" si="1"/>
        <v>15.5</v>
      </c>
      <c r="K19" s="156">
        <f t="shared" si="2"/>
        <v>16.71</v>
      </c>
      <c r="L19" s="174" t="str">
        <f t="shared" si="3"/>
        <v>V</v>
      </c>
    </row>
    <row r="20" spans="2:12" ht="12" customHeight="1">
      <c r="B20" s="152">
        <v>11</v>
      </c>
      <c r="C20" s="181" t="s">
        <v>562</v>
      </c>
      <c r="D20" s="171" t="s">
        <v>277</v>
      </c>
      <c r="E20" s="217">
        <f>'[4]M7AVR '!E20</f>
        <v>18</v>
      </c>
      <c r="F20" s="172" t="str">
        <f>IF('[4]M7AVR '!F20="","",[4]Ratt_Stat!E20)</f>
        <v/>
      </c>
      <c r="G20" s="217">
        <f t="shared" si="0"/>
        <v>18</v>
      </c>
      <c r="H20" s="218">
        <f>'[4]M7AVR '!G20</f>
        <v>14</v>
      </c>
      <c r="I20" s="172" t="str">
        <f>IF('[4]M7AVR '!H20="","",[4]Ratt_Info!E20)</f>
        <v/>
      </c>
      <c r="J20" s="217">
        <f t="shared" si="1"/>
        <v>14</v>
      </c>
      <c r="K20" s="156">
        <f t="shared" si="2"/>
        <v>15.760000000000002</v>
      </c>
      <c r="L20" s="174" t="str">
        <f t="shared" si="3"/>
        <v>V</v>
      </c>
    </row>
    <row r="21" spans="2:12" ht="12" customHeight="1">
      <c r="B21" s="158">
        <v>12</v>
      </c>
      <c r="C21" s="219" t="s">
        <v>561</v>
      </c>
      <c r="D21" s="219" t="s">
        <v>560</v>
      </c>
      <c r="E21" s="217">
        <f>'[4]M7AVR '!E21</f>
        <v>12</v>
      </c>
      <c r="F21" s="172" t="str">
        <f>IF('[4]M7AVR '!F21="","",[4]Ratt_Stat!E21)</f>
        <v/>
      </c>
      <c r="G21" s="217">
        <f t="shared" si="0"/>
        <v>12</v>
      </c>
      <c r="H21" s="218">
        <f>'[4]M7AVR '!G21</f>
        <v>12</v>
      </c>
      <c r="I21" s="172" t="str">
        <f>IF('[4]M7AVR '!H21="","",[4]Ratt_Info!E21)</f>
        <v/>
      </c>
      <c r="J21" s="217">
        <f t="shared" si="1"/>
        <v>12</v>
      </c>
      <c r="K21" s="156">
        <f t="shared" si="2"/>
        <v>12</v>
      </c>
      <c r="L21" s="174" t="str">
        <f t="shared" si="3"/>
        <v>V</v>
      </c>
    </row>
    <row r="22" spans="2:12" ht="12" customHeight="1">
      <c r="B22" s="152">
        <v>13</v>
      </c>
      <c r="C22" s="170" t="s">
        <v>559</v>
      </c>
      <c r="D22" s="171" t="s">
        <v>377</v>
      </c>
      <c r="E22" s="217">
        <f>'[4]M7AVR '!E22</f>
        <v>18.25</v>
      </c>
      <c r="F22" s="172" t="str">
        <f>IF('[4]M7AVR '!F22="","",[4]Ratt_Stat!E22)</f>
        <v/>
      </c>
      <c r="G22" s="217">
        <f t="shared" si="0"/>
        <v>18.25</v>
      </c>
      <c r="H22" s="218">
        <f>'[4]M7AVR '!G22</f>
        <v>17</v>
      </c>
      <c r="I22" s="172" t="str">
        <f>IF('[4]M7AVR '!H22="","",[4]Ratt_Info!E22)</f>
        <v/>
      </c>
      <c r="J22" s="217">
        <f t="shared" si="1"/>
        <v>17</v>
      </c>
      <c r="K22" s="156">
        <f t="shared" si="2"/>
        <v>17.55</v>
      </c>
      <c r="L22" s="174" t="str">
        <f t="shared" si="3"/>
        <v>V</v>
      </c>
    </row>
    <row r="23" spans="2:12" ht="12" customHeight="1">
      <c r="B23" s="158">
        <v>14</v>
      </c>
      <c r="C23" s="184" t="s">
        <v>558</v>
      </c>
      <c r="D23" s="176" t="s">
        <v>309</v>
      </c>
      <c r="E23" s="217">
        <f>'[4]M7AVR '!E23</f>
        <v>16.75</v>
      </c>
      <c r="F23" s="172" t="str">
        <f>IF('[4]M7AVR '!F23="","",[4]Ratt_Stat!E23)</f>
        <v/>
      </c>
      <c r="G23" s="217">
        <f t="shared" si="0"/>
        <v>16.75</v>
      </c>
      <c r="H23" s="218">
        <f>'[4]M7AVR '!G23</f>
        <v>16.25</v>
      </c>
      <c r="I23" s="172" t="str">
        <f>IF('[4]M7AVR '!H23="","",[4]Ratt_Info!E23)</f>
        <v/>
      </c>
      <c r="J23" s="217">
        <f t="shared" si="1"/>
        <v>16.25</v>
      </c>
      <c r="K23" s="156">
        <f t="shared" si="2"/>
        <v>16.470000000000002</v>
      </c>
      <c r="L23" s="174" t="str">
        <f t="shared" si="3"/>
        <v>V</v>
      </c>
    </row>
    <row r="24" spans="2:12" ht="12" customHeight="1">
      <c r="B24" s="152">
        <v>15</v>
      </c>
      <c r="C24" s="220" t="s">
        <v>557</v>
      </c>
      <c r="D24" s="220" t="s">
        <v>556</v>
      </c>
      <c r="E24" s="217">
        <f>'[4]M7AVR '!E24</f>
        <v>12</v>
      </c>
      <c r="F24" s="172" t="str">
        <f>IF('[4]M7AVR '!F24="","",[4]Ratt_Stat!E24)</f>
        <v/>
      </c>
      <c r="G24" s="217">
        <f t="shared" si="0"/>
        <v>12</v>
      </c>
      <c r="H24" s="218">
        <f>'[4]M7AVR '!G24</f>
        <v>12</v>
      </c>
      <c r="I24" s="172" t="str">
        <f>IF('[4]M7AVR '!H24="","",[4]Ratt_Info!E24)</f>
        <v/>
      </c>
      <c r="J24" s="217">
        <f t="shared" si="1"/>
        <v>12</v>
      </c>
      <c r="K24" s="156">
        <f t="shared" si="2"/>
        <v>12</v>
      </c>
      <c r="L24" s="174" t="str">
        <f t="shared" si="3"/>
        <v>V</v>
      </c>
    </row>
    <row r="25" spans="2:12" ht="12" customHeight="1">
      <c r="B25" s="158">
        <v>16</v>
      </c>
      <c r="C25" s="181" t="s">
        <v>555</v>
      </c>
      <c r="D25" s="171" t="s">
        <v>554</v>
      </c>
      <c r="E25" s="217">
        <f>'[4]M7AVR '!E25</f>
        <v>18</v>
      </c>
      <c r="F25" s="172" t="str">
        <f>IF('[4]M7AVR '!F25="","",[4]Ratt_Stat!E25)</f>
        <v/>
      </c>
      <c r="G25" s="217">
        <f t="shared" si="0"/>
        <v>18</v>
      </c>
      <c r="H25" s="218">
        <f>'[4]M7AVR '!G25</f>
        <v>16</v>
      </c>
      <c r="I25" s="172" t="str">
        <f>IF('[4]M7AVR '!H25="","",[4]Ratt_Info!E25)</f>
        <v/>
      </c>
      <c r="J25" s="217">
        <f t="shared" si="1"/>
        <v>16</v>
      </c>
      <c r="K25" s="156">
        <f t="shared" si="2"/>
        <v>16.880000000000003</v>
      </c>
      <c r="L25" s="174" t="str">
        <f t="shared" si="3"/>
        <v>V</v>
      </c>
    </row>
    <row r="26" spans="2:12" ht="12" customHeight="1">
      <c r="B26" s="152">
        <v>17</v>
      </c>
      <c r="C26" s="184" t="s">
        <v>553</v>
      </c>
      <c r="D26" s="176" t="s">
        <v>355</v>
      </c>
      <c r="E26" s="217">
        <f>'[4]M7AVR '!E26</f>
        <v>17.75</v>
      </c>
      <c r="F26" s="172" t="str">
        <f>IF('[4]M7AVR '!F26="","",[4]Ratt_Stat!E26)</f>
        <v/>
      </c>
      <c r="G26" s="217">
        <f t="shared" si="0"/>
        <v>17.75</v>
      </c>
      <c r="H26" s="218">
        <f>'[4]M7AVR '!G26</f>
        <v>17.5</v>
      </c>
      <c r="I26" s="172" t="str">
        <f>IF('[4]M7AVR '!H26="","",[4]Ratt_Info!E26)</f>
        <v/>
      </c>
      <c r="J26" s="217">
        <f t="shared" si="1"/>
        <v>17.5</v>
      </c>
      <c r="K26" s="156">
        <f t="shared" si="2"/>
        <v>17.61</v>
      </c>
      <c r="L26" s="174" t="str">
        <f t="shared" si="3"/>
        <v>V</v>
      </c>
    </row>
    <row r="27" spans="2:12" ht="12" customHeight="1">
      <c r="B27" s="158">
        <v>18</v>
      </c>
      <c r="C27" s="181" t="s">
        <v>552</v>
      </c>
      <c r="D27" s="171" t="s">
        <v>551</v>
      </c>
      <c r="E27" s="217">
        <f>'[4]M7AVR '!E27</f>
        <v>18.25</v>
      </c>
      <c r="F27" s="172" t="str">
        <f>IF('[4]M7AVR '!F27="","",[4]Ratt_Stat!E27)</f>
        <v/>
      </c>
      <c r="G27" s="217">
        <f t="shared" si="0"/>
        <v>18.25</v>
      </c>
      <c r="H27" s="218">
        <f>'[4]M7AVR '!G27</f>
        <v>14</v>
      </c>
      <c r="I27" s="172" t="str">
        <f>IF('[4]M7AVR '!H27="","",[4]Ratt_Info!E27)</f>
        <v/>
      </c>
      <c r="J27" s="217">
        <f t="shared" si="1"/>
        <v>14</v>
      </c>
      <c r="K27" s="156">
        <f t="shared" si="2"/>
        <v>15.870000000000001</v>
      </c>
      <c r="L27" s="174" t="str">
        <f t="shared" si="3"/>
        <v>V</v>
      </c>
    </row>
    <row r="28" spans="2:12" ht="12" customHeight="1">
      <c r="B28" s="152">
        <v>19</v>
      </c>
      <c r="C28" s="181" t="s">
        <v>550</v>
      </c>
      <c r="D28" s="171" t="s">
        <v>412</v>
      </c>
      <c r="E28" s="217">
        <f>'[4]M7AVR '!E28</f>
        <v>16.25</v>
      </c>
      <c r="F28" s="172" t="str">
        <f>IF('[4]M7AVR '!F28="","",[4]Ratt_Stat!E28)</f>
        <v/>
      </c>
      <c r="G28" s="217">
        <f t="shared" si="0"/>
        <v>16.25</v>
      </c>
      <c r="H28" s="218">
        <f>'[4]M7AVR '!G28</f>
        <v>15.75</v>
      </c>
      <c r="I28" s="172" t="str">
        <f>IF('[4]M7AVR '!H28="","",[4]Ratt_Info!E28)</f>
        <v/>
      </c>
      <c r="J28" s="217">
        <f t="shared" si="1"/>
        <v>15.75</v>
      </c>
      <c r="K28" s="156">
        <f t="shared" si="2"/>
        <v>15.97</v>
      </c>
      <c r="L28" s="174" t="str">
        <f t="shared" si="3"/>
        <v>V</v>
      </c>
    </row>
    <row r="29" spans="2:12" ht="12" customHeight="1">
      <c r="B29" s="158">
        <v>20</v>
      </c>
      <c r="C29" s="181" t="s">
        <v>549</v>
      </c>
      <c r="D29" s="171" t="s">
        <v>548</v>
      </c>
      <c r="E29" s="217">
        <f>'[4]M7AVR '!E29</f>
        <v>19.25</v>
      </c>
      <c r="F29" s="172" t="str">
        <f>IF('[4]M7AVR '!F29="","",[4]Ratt_Stat!E29)</f>
        <v/>
      </c>
      <c r="G29" s="217">
        <f t="shared" si="0"/>
        <v>19.25</v>
      </c>
      <c r="H29" s="218">
        <f>'[4]M7AVR '!G29</f>
        <v>13</v>
      </c>
      <c r="I29" s="172" t="str">
        <f>IF('[4]M7AVR '!H29="","",[4]Ratt_Info!E29)</f>
        <v/>
      </c>
      <c r="J29" s="217">
        <f t="shared" si="1"/>
        <v>13</v>
      </c>
      <c r="K29" s="156">
        <f t="shared" si="2"/>
        <v>15.750000000000002</v>
      </c>
      <c r="L29" s="174" t="str">
        <f t="shared" si="3"/>
        <v>V</v>
      </c>
    </row>
    <row r="30" spans="2:12" ht="12" customHeight="1">
      <c r="B30" s="152">
        <v>21</v>
      </c>
      <c r="C30" s="181" t="s">
        <v>547</v>
      </c>
      <c r="D30" s="171" t="s">
        <v>416</v>
      </c>
      <c r="E30" s="217">
        <f>'[4]M7AVR '!E30</f>
        <v>0</v>
      </c>
      <c r="F30" s="172" t="str">
        <f>IF('[4]M7AVR '!F30="","",[4]Ratt_Stat!E30)</f>
        <v/>
      </c>
      <c r="G30" s="217">
        <f t="shared" si="0"/>
        <v>0</v>
      </c>
      <c r="H30" s="218">
        <f>'[4]M7AVR '!G30</f>
        <v>0</v>
      </c>
      <c r="I30" s="172" t="str">
        <f>IF('[4]M7AVR '!H30="","",[4]Ratt_Info!E30)</f>
        <v/>
      </c>
      <c r="J30" s="217">
        <f t="shared" si="1"/>
        <v>0</v>
      </c>
      <c r="K30" s="156">
        <f t="shared" si="2"/>
        <v>0</v>
      </c>
      <c r="L30" s="174" t="str">
        <f t="shared" si="3"/>
        <v>AR</v>
      </c>
    </row>
    <row r="31" spans="2:12" ht="12" customHeight="1">
      <c r="B31" s="158">
        <v>22</v>
      </c>
      <c r="C31" s="181" t="s">
        <v>546</v>
      </c>
      <c r="D31" s="171" t="s">
        <v>545</v>
      </c>
      <c r="E31" s="217">
        <f>'[4]M7AVR '!E31</f>
        <v>17.5</v>
      </c>
      <c r="F31" s="172" t="str">
        <f>IF('[4]M7AVR '!F31="","",[4]Ratt_Stat!E31)</f>
        <v/>
      </c>
      <c r="G31" s="217">
        <f t="shared" si="0"/>
        <v>17.5</v>
      </c>
      <c r="H31" s="218">
        <f>'[4]M7AVR '!G31</f>
        <v>13</v>
      </c>
      <c r="I31" s="172" t="str">
        <f>IF('[4]M7AVR '!H31="","",[4]Ratt_Info!E31)</f>
        <v/>
      </c>
      <c r="J31" s="217">
        <f t="shared" si="1"/>
        <v>13</v>
      </c>
      <c r="K31" s="156">
        <f t="shared" si="2"/>
        <v>14.98</v>
      </c>
      <c r="L31" s="174" t="str">
        <f t="shared" si="3"/>
        <v>V</v>
      </c>
    </row>
    <row r="32" spans="2:12" ht="12" customHeight="1">
      <c r="B32" s="152">
        <v>23</v>
      </c>
      <c r="C32" s="170" t="s">
        <v>544</v>
      </c>
      <c r="D32" s="171" t="s">
        <v>277</v>
      </c>
      <c r="E32" s="217">
        <f>'[4]M7AVR '!E32</f>
        <v>15.75</v>
      </c>
      <c r="F32" s="172" t="str">
        <f>IF('[4]M7AVR '!F32="","",[4]Ratt_Stat!E32)</f>
        <v/>
      </c>
      <c r="G32" s="217">
        <f t="shared" si="0"/>
        <v>15.75</v>
      </c>
      <c r="H32" s="218">
        <f>'[4]M7AVR '!G32</f>
        <v>13</v>
      </c>
      <c r="I32" s="172" t="str">
        <f>IF('[4]M7AVR '!H32="","",[4]Ratt_Info!E32)</f>
        <v/>
      </c>
      <c r="J32" s="217">
        <f t="shared" si="1"/>
        <v>13</v>
      </c>
      <c r="K32" s="156">
        <f t="shared" si="2"/>
        <v>14.21</v>
      </c>
      <c r="L32" s="174" t="str">
        <f t="shared" si="3"/>
        <v>V</v>
      </c>
    </row>
    <row r="33" spans="2:12" ht="12" customHeight="1">
      <c r="B33" s="158">
        <v>24</v>
      </c>
      <c r="C33" s="181" t="s">
        <v>543</v>
      </c>
      <c r="D33" s="171" t="s">
        <v>542</v>
      </c>
      <c r="E33" s="217">
        <f>'[4]M7AVR '!E33</f>
        <v>18</v>
      </c>
      <c r="F33" s="172" t="str">
        <f>IF('[4]M7AVR '!F33="","",[4]Ratt_Stat!E33)</f>
        <v/>
      </c>
      <c r="G33" s="217">
        <f t="shared" si="0"/>
        <v>18</v>
      </c>
      <c r="H33" s="218">
        <f>'[4]M7AVR '!G33</f>
        <v>15</v>
      </c>
      <c r="I33" s="172" t="str">
        <f>IF('[4]M7AVR '!H33="","",[4]Ratt_Info!E33)</f>
        <v/>
      </c>
      <c r="J33" s="217">
        <f t="shared" si="1"/>
        <v>15</v>
      </c>
      <c r="K33" s="156">
        <f t="shared" si="2"/>
        <v>16.32</v>
      </c>
      <c r="L33" s="174" t="str">
        <f t="shared" si="3"/>
        <v>V</v>
      </c>
    </row>
    <row r="34" spans="2:12" ht="12" customHeight="1">
      <c r="B34" s="152">
        <v>25</v>
      </c>
      <c r="C34" s="184" t="s">
        <v>541</v>
      </c>
      <c r="D34" s="176" t="s">
        <v>367</v>
      </c>
      <c r="E34" s="217">
        <f>'[4]M7AVR '!E34</f>
        <v>15.5</v>
      </c>
      <c r="F34" s="172" t="str">
        <f>IF('[4]M7AVR '!F34="","",[4]Ratt_Stat!E34)</f>
        <v/>
      </c>
      <c r="G34" s="217">
        <f t="shared" si="0"/>
        <v>15.5</v>
      </c>
      <c r="H34" s="218">
        <f>'[4]M7AVR '!G34</f>
        <v>14.5</v>
      </c>
      <c r="I34" s="172" t="str">
        <f>IF('[4]M7AVR '!H34="","",[4]Ratt_Info!E34)</f>
        <v/>
      </c>
      <c r="J34" s="217">
        <f t="shared" si="1"/>
        <v>14.5</v>
      </c>
      <c r="K34" s="156">
        <f t="shared" si="2"/>
        <v>14.940000000000001</v>
      </c>
      <c r="L34" s="174" t="str">
        <f t="shared" si="3"/>
        <v>V</v>
      </c>
    </row>
    <row r="35" spans="2:12" ht="12" customHeight="1">
      <c r="B35" s="158">
        <v>26</v>
      </c>
      <c r="C35" s="181" t="s">
        <v>540</v>
      </c>
      <c r="D35" s="171" t="s">
        <v>528</v>
      </c>
      <c r="E35" s="217">
        <f>'[4]M7AVR '!E35</f>
        <v>18.5</v>
      </c>
      <c r="F35" s="172" t="str">
        <f>IF('[4]M7AVR '!F35="","",[4]Ratt_Stat!E35)</f>
        <v/>
      </c>
      <c r="G35" s="217">
        <f t="shared" si="0"/>
        <v>18.5</v>
      </c>
      <c r="H35" s="218">
        <f>'[4]M7AVR '!G35</f>
        <v>17.5</v>
      </c>
      <c r="I35" s="172" t="str">
        <f>IF('[4]M7AVR '!H35="","",[4]Ratt_Info!E35)</f>
        <v/>
      </c>
      <c r="J35" s="217">
        <f t="shared" si="1"/>
        <v>17.5</v>
      </c>
      <c r="K35" s="156">
        <f t="shared" si="2"/>
        <v>17.940000000000001</v>
      </c>
      <c r="L35" s="174" t="str">
        <f t="shared" si="3"/>
        <v>V</v>
      </c>
    </row>
    <row r="36" spans="2:12" ht="12" customHeight="1">
      <c r="B36" s="152">
        <v>27</v>
      </c>
      <c r="C36" s="181" t="s">
        <v>539</v>
      </c>
      <c r="D36" s="171" t="s">
        <v>538</v>
      </c>
      <c r="E36" s="217">
        <f>'[4]M7AVR '!E36</f>
        <v>18.5</v>
      </c>
      <c r="F36" s="172" t="str">
        <f>IF('[4]M7AVR '!F36="","",[4]Ratt_Stat!E36)</f>
        <v/>
      </c>
      <c r="G36" s="217">
        <f t="shared" si="0"/>
        <v>18.5</v>
      </c>
      <c r="H36" s="218">
        <f>'[4]M7AVR '!G36</f>
        <v>17</v>
      </c>
      <c r="I36" s="172" t="str">
        <f>IF('[4]M7AVR '!H36="","",[4]Ratt_Info!E36)</f>
        <v/>
      </c>
      <c r="J36" s="217">
        <f t="shared" si="1"/>
        <v>17</v>
      </c>
      <c r="K36" s="156">
        <f t="shared" si="2"/>
        <v>17.660000000000004</v>
      </c>
      <c r="L36" s="174" t="str">
        <f t="shared" si="3"/>
        <v>V</v>
      </c>
    </row>
    <row r="37" spans="2:12" ht="12" customHeight="1">
      <c r="B37" s="158">
        <v>28</v>
      </c>
      <c r="C37" s="184" t="s">
        <v>537</v>
      </c>
      <c r="D37" s="176" t="s">
        <v>536</v>
      </c>
      <c r="E37" s="217">
        <f>'[4]M7AVR '!E37</f>
        <v>18.5</v>
      </c>
      <c r="F37" s="172" t="str">
        <f>IF('[4]M7AVR '!F37="","",[4]Ratt_Stat!E37)</f>
        <v/>
      </c>
      <c r="G37" s="217">
        <f t="shared" si="0"/>
        <v>18.5</v>
      </c>
      <c r="H37" s="218">
        <f>'[4]M7AVR '!G37</f>
        <v>14</v>
      </c>
      <c r="I37" s="172" t="str">
        <f>IF('[4]M7AVR '!H37="","",[4]Ratt_Info!E37)</f>
        <v/>
      </c>
      <c r="J37" s="217">
        <f t="shared" si="1"/>
        <v>14</v>
      </c>
      <c r="K37" s="156">
        <f t="shared" si="2"/>
        <v>15.98</v>
      </c>
      <c r="L37" s="174" t="str">
        <f t="shared" si="3"/>
        <v>V</v>
      </c>
    </row>
    <row r="38" spans="2:12" ht="12" customHeight="1">
      <c r="B38" s="152">
        <v>29</v>
      </c>
      <c r="C38" s="184" t="s">
        <v>535</v>
      </c>
      <c r="D38" s="176" t="s">
        <v>534</v>
      </c>
      <c r="E38" s="217">
        <f>'[4]M7AVR '!E38</f>
        <v>18.25</v>
      </c>
      <c r="F38" s="172" t="str">
        <f>IF('[4]M7AVR '!F38="","",[4]Ratt_Stat!E38)</f>
        <v/>
      </c>
      <c r="G38" s="217">
        <f t="shared" si="0"/>
        <v>18.25</v>
      </c>
      <c r="H38" s="218">
        <f>'[4]M7AVR '!G38</f>
        <v>16</v>
      </c>
      <c r="I38" s="172" t="str">
        <f>IF('[4]M7AVR '!H38="","",[4]Ratt_Info!E38)</f>
        <v/>
      </c>
      <c r="J38" s="217">
        <f t="shared" si="1"/>
        <v>16</v>
      </c>
      <c r="K38" s="156">
        <f t="shared" si="2"/>
        <v>16.990000000000002</v>
      </c>
      <c r="L38" s="174" t="str">
        <f t="shared" si="3"/>
        <v>V</v>
      </c>
    </row>
    <row r="39" spans="2:12" ht="12" customHeight="1">
      <c r="B39" s="158">
        <v>30</v>
      </c>
      <c r="C39" s="181" t="s">
        <v>533</v>
      </c>
      <c r="D39" s="171" t="s">
        <v>532</v>
      </c>
      <c r="E39" s="217">
        <f>'[4]M7AVR '!E39</f>
        <v>0</v>
      </c>
      <c r="F39" s="172" t="str">
        <f>IF('[4]M7AVR '!F39="","",[4]Ratt_Stat!E39)</f>
        <v/>
      </c>
      <c r="G39" s="217">
        <f t="shared" si="0"/>
        <v>0</v>
      </c>
      <c r="H39" s="218">
        <f>'[4]M7AVR '!G39</f>
        <v>0</v>
      </c>
      <c r="I39" s="172" t="str">
        <f>IF('[4]M7AVR '!H39="","",[4]Ratt_Info!E39)</f>
        <v/>
      </c>
      <c r="J39" s="217">
        <f t="shared" si="1"/>
        <v>0</v>
      </c>
      <c r="K39" s="156">
        <f t="shared" si="2"/>
        <v>0</v>
      </c>
      <c r="L39" s="174" t="str">
        <f t="shared" si="3"/>
        <v>AR</v>
      </c>
    </row>
    <row r="40" spans="2:12" ht="12" customHeight="1">
      <c r="B40" s="152">
        <v>31</v>
      </c>
      <c r="C40" s="170" t="s">
        <v>531</v>
      </c>
      <c r="D40" s="171" t="s">
        <v>530</v>
      </c>
      <c r="E40" s="217">
        <f>'[4]M7AVR '!E40</f>
        <v>18</v>
      </c>
      <c r="F40" s="172" t="str">
        <f>IF('[4]M7AVR '!F40="","",[4]Ratt_Stat!E40)</f>
        <v/>
      </c>
      <c r="G40" s="217">
        <f t="shared" si="0"/>
        <v>18</v>
      </c>
      <c r="H40" s="218">
        <f>'[4]M7AVR '!G40</f>
        <v>15</v>
      </c>
      <c r="I40" s="172" t="str">
        <f>IF('[4]M7AVR '!H40="","",[4]Ratt_Info!E40)</f>
        <v/>
      </c>
      <c r="J40" s="217">
        <f t="shared" si="1"/>
        <v>15</v>
      </c>
      <c r="K40" s="156">
        <f t="shared" si="2"/>
        <v>16.32</v>
      </c>
      <c r="L40" s="174" t="str">
        <f t="shared" si="3"/>
        <v>V</v>
      </c>
    </row>
    <row r="41" spans="2:12" ht="12" customHeight="1">
      <c r="B41" s="158">
        <v>32</v>
      </c>
      <c r="C41" s="181" t="s">
        <v>529</v>
      </c>
      <c r="D41" s="171" t="s">
        <v>528</v>
      </c>
      <c r="E41" s="217">
        <f>'[4]M7AVR '!E41</f>
        <v>17</v>
      </c>
      <c r="F41" s="172" t="str">
        <f>IF('[4]M7AVR '!F41="","",[4]Ratt_Stat!E41)</f>
        <v/>
      </c>
      <c r="G41" s="217">
        <f t="shared" si="0"/>
        <v>17</v>
      </c>
      <c r="H41" s="218">
        <f>'[4]M7AVR '!G41</f>
        <v>13</v>
      </c>
      <c r="I41" s="172" t="str">
        <f>IF('[4]M7AVR '!H41="","",[4]Ratt_Info!E41)</f>
        <v/>
      </c>
      <c r="J41" s="217">
        <f t="shared" si="1"/>
        <v>13</v>
      </c>
      <c r="K41" s="156">
        <f t="shared" si="2"/>
        <v>14.760000000000002</v>
      </c>
      <c r="L41" s="174" t="str">
        <f t="shared" si="3"/>
        <v>V</v>
      </c>
    </row>
    <row r="42" spans="2:12" ht="12" customHeight="1">
      <c r="B42" s="152">
        <v>33</v>
      </c>
      <c r="C42" s="181" t="s">
        <v>527</v>
      </c>
      <c r="D42" s="171" t="s">
        <v>526</v>
      </c>
      <c r="E42" s="217">
        <f>'[4]M7AVR '!E42</f>
        <v>18.5</v>
      </c>
      <c r="F42" s="172" t="str">
        <f>IF('[4]M7AVR '!F42="","",[4]Ratt_Stat!E42)</f>
        <v/>
      </c>
      <c r="G42" s="217">
        <f t="shared" si="0"/>
        <v>18.5</v>
      </c>
      <c r="H42" s="218">
        <f>'[4]M7AVR '!G42</f>
        <v>15</v>
      </c>
      <c r="I42" s="172" t="str">
        <f>IF('[4]M7AVR '!H42="","",[4]Ratt_Info!E42)</f>
        <v/>
      </c>
      <c r="J42" s="217">
        <f t="shared" si="1"/>
        <v>15</v>
      </c>
      <c r="K42" s="156">
        <f t="shared" si="2"/>
        <v>16.54</v>
      </c>
      <c r="L42" s="174" t="str">
        <f t="shared" si="3"/>
        <v>V</v>
      </c>
    </row>
    <row r="43" spans="2:12" ht="12" customHeight="1">
      <c r="B43" s="158">
        <v>34</v>
      </c>
      <c r="C43" s="170" t="s">
        <v>525</v>
      </c>
      <c r="D43" s="171" t="s">
        <v>514</v>
      </c>
      <c r="E43" s="217">
        <f>'[4]M7AVR '!E43</f>
        <v>18.5</v>
      </c>
      <c r="F43" s="172" t="str">
        <f>IF('[4]M7AVR '!F43="","",[4]Ratt_Stat!E43)</f>
        <v/>
      </c>
      <c r="G43" s="217">
        <f t="shared" si="0"/>
        <v>18.5</v>
      </c>
      <c r="H43" s="218">
        <f>'[4]M7AVR '!G43</f>
        <v>15</v>
      </c>
      <c r="I43" s="172" t="str">
        <f>IF('[4]M7AVR '!H43="","",[4]Ratt_Info!E43)</f>
        <v/>
      </c>
      <c r="J43" s="217">
        <f t="shared" si="1"/>
        <v>15</v>
      </c>
      <c r="K43" s="156">
        <f t="shared" si="2"/>
        <v>16.54</v>
      </c>
      <c r="L43" s="174" t="str">
        <f t="shared" si="3"/>
        <v>V</v>
      </c>
    </row>
    <row r="44" spans="2:12" ht="12" customHeight="1">
      <c r="B44" s="152">
        <v>35</v>
      </c>
      <c r="C44" s="181" t="s">
        <v>524</v>
      </c>
      <c r="D44" s="171" t="s">
        <v>105</v>
      </c>
      <c r="E44" s="217">
        <f>'[4]M7AVR '!E44</f>
        <v>17.25</v>
      </c>
      <c r="F44" s="172" t="str">
        <f>IF('[4]M7AVR '!F44="","",[4]Ratt_Stat!E44)</f>
        <v/>
      </c>
      <c r="G44" s="217">
        <f t="shared" si="0"/>
        <v>17.25</v>
      </c>
      <c r="H44" s="218">
        <f>'[4]M7AVR '!G44</f>
        <v>17.75</v>
      </c>
      <c r="I44" s="172" t="str">
        <f>IF('[4]M7AVR '!H44="","",[4]Ratt_Info!E44)</f>
        <v/>
      </c>
      <c r="J44" s="217">
        <f t="shared" si="1"/>
        <v>17.75</v>
      </c>
      <c r="K44" s="156">
        <f t="shared" si="2"/>
        <v>17.53</v>
      </c>
      <c r="L44" s="174" t="str">
        <f t="shared" si="3"/>
        <v>V</v>
      </c>
    </row>
    <row r="45" spans="2:12" ht="12" customHeight="1">
      <c r="B45" s="158">
        <v>36</v>
      </c>
      <c r="C45" s="181" t="s">
        <v>523</v>
      </c>
      <c r="D45" s="171" t="s">
        <v>522</v>
      </c>
      <c r="E45" s="217">
        <f>'[4]M7AVR '!E45</f>
        <v>18.5</v>
      </c>
      <c r="F45" s="172" t="str">
        <f>IF('[4]M7AVR '!F45="","",[4]Ratt_Stat!E45)</f>
        <v/>
      </c>
      <c r="G45" s="217">
        <f t="shared" si="0"/>
        <v>18.5</v>
      </c>
      <c r="H45" s="218">
        <f>'[4]M7AVR '!G45</f>
        <v>14</v>
      </c>
      <c r="I45" s="172" t="str">
        <f>IF('[4]M7AVR '!H45="","",[4]Ratt_Info!E45)</f>
        <v/>
      </c>
      <c r="J45" s="217">
        <f t="shared" si="1"/>
        <v>14</v>
      </c>
      <c r="K45" s="156">
        <f t="shared" si="2"/>
        <v>15.98</v>
      </c>
      <c r="L45" s="174" t="str">
        <f t="shared" si="3"/>
        <v>V</v>
      </c>
    </row>
    <row r="46" spans="2:12" ht="12" customHeight="1">
      <c r="B46" s="152">
        <v>37</v>
      </c>
      <c r="C46" s="170" t="s">
        <v>521</v>
      </c>
      <c r="D46" s="171" t="s">
        <v>491</v>
      </c>
      <c r="E46" s="217">
        <f>'[4]M7AVR '!E46</f>
        <v>18.5</v>
      </c>
      <c r="F46" s="172" t="str">
        <f>IF('[4]M7AVR '!F46="","",[4]Ratt_Stat!E46)</f>
        <v/>
      </c>
      <c r="G46" s="217">
        <f t="shared" si="0"/>
        <v>18.5</v>
      </c>
      <c r="H46" s="218">
        <f>'[4]M7AVR '!G46</f>
        <v>14</v>
      </c>
      <c r="I46" s="172" t="str">
        <f>IF('[4]M7AVR '!H46="","",[4]Ratt_Info!E46)</f>
        <v/>
      </c>
      <c r="J46" s="217">
        <f t="shared" si="1"/>
        <v>14</v>
      </c>
      <c r="K46" s="156">
        <f t="shared" si="2"/>
        <v>15.98</v>
      </c>
      <c r="L46" s="174" t="str">
        <f t="shared" si="3"/>
        <v>V</v>
      </c>
    </row>
    <row r="47" spans="2:12" ht="12" customHeight="1">
      <c r="B47" s="158">
        <v>38</v>
      </c>
      <c r="C47" s="184" t="s">
        <v>520</v>
      </c>
      <c r="D47" s="176" t="s">
        <v>355</v>
      </c>
      <c r="E47" s="217">
        <f>'[4]M7AVR '!E47</f>
        <v>16.25</v>
      </c>
      <c r="F47" s="172" t="str">
        <f>IF('[4]M7AVR '!F47="","",[4]Ratt_Stat!E47)</f>
        <v/>
      </c>
      <c r="G47" s="217">
        <f t="shared" si="0"/>
        <v>16.25</v>
      </c>
      <c r="H47" s="218">
        <f>'[4]M7AVR '!G47</f>
        <v>16.5</v>
      </c>
      <c r="I47" s="172" t="str">
        <f>IF('[4]M7AVR '!H47="","",[4]Ratt_Info!E47)</f>
        <v/>
      </c>
      <c r="J47" s="217">
        <f t="shared" si="1"/>
        <v>16.5</v>
      </c>
      <c r="K47" s="156">
        <f t="shared" si="2"/>
        <v>16.39</v>
      </c>
      <c r="L47" s="174" t="str">
        <f t="shared" si="3"/>
        <v>V</v>
      </c>
    </row>
    <row r="48" spans="2:12" ht="12" customHeight="1">
      <c r="B48" s="152">
        <v>39</v>
      </c>
      <c r="C48" s="181" t="s">
        <v>519</v>
      </c>
      <c r="D48" s="171" t="s">
        <v>518</v>
      </c>
      <c r="E48" s="217">
        <f>'[4]M7AVR '!E48</f>
        <v>18</v>
      </c>
      <c r="F48" s="172" t="str">
        <f>IF('[4]M7AVR '!F48="","",[4]Ratt_Stat!E48)</f>
        <v/>
      </c>
      <c r="G48" s="217">
        <f t="shared" si="0"/>
        <v>18</v>
      </c>
      <c r="H48" s="218">
        <f>'[4]M7AVR '!G48</f>
        <v>15</v>
      </c>
      <c r="I48" s="172" t="str">
        <f>IF('[4]M7AVR '!H48="","",[4]Ratt_Info!E48)</f>
        <v/>
      </c>
      <c r="J48" s="217">
        <f t="shared" si="1"/>
        <v>15</v>
      </c>
      <c r="K48" s="156">
        <f t="shared" si="2"/>
        <v>16.32</v>
      </c>
      <c r="L48" s="174" t="str">
        <f t="shared" si="3"/>
        <v>V</v>
      </c>
    </row>
    <row r="49" spans="2:12" ht="12" customHeight="1">
      <c r="B49" s="158">
        <v>40</v>
      </c>
      <c r="C49" s="170" t="s">
        <v>517</v>
      </c>
      <c r="D49" s="171" t="s">
        <v>516</v>
      </c>
      <c r="E49" s="217">
        <f>'[4]M7AVR '!E49</f>
        <v>19.25</v>
      </c>
      <c r="F49" s="172" t="str">
        <f>IF('[4]M7AVR '!F49="","",[4]Ratt_Stat!E49)</f>
        <v/>
      </c>
      <c r="G49" s="217">
        <f t="shared" si="0"/>
        <v>19.25</v>
      </c>
      <c r="H49" s="218">
        <f>'[4]M7AVR '!G49</f>
        <v>15</v>
      </c>
      <c r="I49" s="172" t="str">
        <f>IF('[4]M7AVR '!H49="","",[4]Ratt_Info!E49)</f>
        <v/>
      </c>
      <c r="J49" s="217">
        <f t="shared" si="1"/>
        <v>15</v>
      </c>
      <c r="K49" s="156">
        <f t="shared" si="2"/>
        <v>16.87</v>
      </c>
      <c r="L49" s="174" t="str">
        <f t="shared" si="3"/>
        <v>V</v>
      </c>
    </row>
    <row r="50" spans="2:12" ht="12" customHeight="1">
      <c r="B50" s="152">
        <v>41</v>
      </c>
      <c r="C50" s="170" t="s">
        <v>515</v>
      </c>
      <c r="D50" s="171" t="s">
        <v>514</v>
      </c>
      <c r="E50" s="217">
        <f>'[4]M7AVR '!E50</f>
        <v>16.5</v>
      </c>
      <c r="F50" s="172" t="str">
        <f>IF('[4]M7AVR '!F50="","",[4]Ratt_Stat!E50)</f>
        <v/>
      </c>
      <c r="G50" s="217">
        <f t="shared" si="0"/>
        <v>16.5</v>
      </c>
      <c r="H50" s="218">
        <f>'[4]M7AVR '!G50</f>
        <v>14.5</v>
      </c>
      <c r="I50" s="172" t="str">
        <f>IF('[4]M7AVR '!H50="","",[4]Ratt_Info!E50)</f>
        <v/>
      </c>
      <c r="J50" s="217">
        <f t="shared" si="1"/>
        <v>14.5</v>
      </c>
      <c r="K50" s="156">
        <f t="shared" si="2"/>
        <v>15.38</v>
      </c>
      <c r="L50" s="174" t="str">
        <f t="shared" si="3"/>
        <v>V</v>
      </c>
    </row>
    <row r="51" spans="2:12" ht="12" customHeight="1">
      <c r="B51" s="158">
        <v>42</v>
      </c>
      <c r="C51" s="170" t="s">
        <v>513</v>
      </c>
      <c r="D51" s="171" t="s">
        <v>309</v>
      </c>
      <c r="E51" s="217">
        <f>'[4]M7AVR '!E51</f>
        <v>17.75</v>
      </c>
      <c r="F51" s="172" t="str">
        <f>IF('[4]M7AVR '!F51="","",[4]Ratt_Stat!E51)</f>
        <v/>
      </c>
      <c r="G51" s="217">
        <f t="shared" si="0"/>
        <v>17.75</v>
      </c>
      <c r="H51" s="218">
        <f>'[4]M7AVR '!G51</f>
        <v>13</v>
      </c>
      <c r="I51" s="172" t="str">
        <f>IF('[4]M7AVR '!H51="","",[4]Ratt_Info!E51)</f>
        <v/>
      </c>
      <c r="J51" s="217">
        <f t="shared" si="1"/>
        <v>13</v>
      </c>
      <c r="K51" s="156">
        <f t="shared" si="2"/>
        <v>15.09</v>
      </c>
      <c r="L51" s="174" t="str">
        <f t="shared" si="3"/>
        <v>V</v>
      </c>
    </row>
    <row r="52" spans="2:12" ht="12" customHeight="1">
      <c r="B52" s="152">
        <v>43</v>
      </c>
      <c r="C52" s="181" t="s">
        <v>512</v>
      </c>
      <c r="D52" s="171" t="s">
        <v>386</v>
      </c>
      <c r="E52" s="217">
        <f>'[4]M7AVR '!E52</f>
        <v>18.5</v>
      </c>
      <c r="F52" s="172" t="str">
        <f>IF('[4]M7AVR '!F52="","",[4]Ratt_Stat!E52)</f>
        <v/>
      </c>
      <c r="G52" s="217">
        <f t="shared" si="0"/>
        <v>18.5</v>
      </c>
      <c r="H52" s="218">
        <f>'[4]M7AVR '!G52</f>
        <v>14.5</v>
      </c>
      <c r="I52" s="172" t="str">
        <f>IF('[4]M7AVR '!H52="","",[4]Ratt_Info!E52)</f>
        <v/>
      </c>
      <c r="J52" s="217">
        <f t="shared" si="1"/>
        <v>14.5</v>
      </c>
      <c r="K52" s="156">
        <f t="shared" si="2"/>
        <v>16.260000000000002</v>
      </c>
      <c r="L52" s="174" t="str">
        <f t="shared" si="3"/>
        <v>V</v>
      </c>
    </row>
    <row r="53" spans="2:12" ht="12" customHeight="1">
      <c r="B53" s="158">
        <v>44</v>
      </c>
      <c r="C53" s="170" t="s">
        <v>511</v>
      </c>
      <c r="D53" s="171" t="s">
        <v>510</v>
      </c>
      <c r="E53" s="217">
        <f>'[4]M7AVR '!E53</f>
        <v>17.75</v>
      </c>
      <c r="F53" s="172" t="str">
        <f>IF('[4]M7AVR '!F53="","",[4]Ratt_Stat!E53)</f>
        <v/>
      </c>
      <c r="G53" s="217">
        <f t="shared" si="0"/>
        <v>17.75</v>
      </c>
      <c r="H53" s="218">
        <f>'[4]M7AVR '!G53</f>
        <v>16</v>
      </c>
      <c r="I53" s="172" t="str">
        <f>IF('[4]M7AVR '!H53="","",[4]Ratt_Info!E53)</f>
        <v/>
      </c>
      <c r="J53" s="217">
        <f t="shared" si="1"/>
        <v>16</v>
      </c>
      <c r="K53" s="156">
        <f t="shared" si="2"/>
        <v>16.77</v>
      </c>
      <c r="L53" s="174" t="str">
        <f t="shared" si="3"/>
        <v>V</v>
      </c>
    </row>
    <row r="54" spans="2:12" ht="12" customHeight="1">
      <c r="B54" s="152">
        <v>45</v>
      </c>
      <c r="C54" s="181" t="s">
        <v>509</v>
      </c>
      <c r="D54" s="171" t="s">
        <v>508</v>
      </c>
      <c r="E54" s="217">
        <f>'[4]M7AVR '!E54</f>
        <v>18</v>
      </c>
      <c r="F54" s="172" t="str">
        <f>IF('[4]M7AVR '!F54="","",[4]Ratt_Stat!E54)</f>
        <v/>
      </c>
      <c r="G54" s="217">
        <f t="shared" si="0"/>
        <v>18</v>
      </c>
      <c r="H54" s="218">
        <f>'[4]M7AVR '!G54</f>
        <v>14.5</v>
      </c>
      <c r="I54" s="172" t="str">
        <f>IF('[4]M7AVR '!H54="","",[4]Ratt_Info!E54)</f>
        <v/>
      </c>
      <c r="J54" s="217">
        <f t="shared" si="1"/>
        <v>14.5</v>
      </c>
      <c r="K54" s="156">
        <f t="shared" si="2"/>
        <v>16.04</v>
      </c>
      <c r="L54" s="174" t="str">
        <f t="shared" si="3"/>
        <v>V</v>
      </c>
    </row>
    <row r="55" spans="2:12" ht="12" customHeight="1">
      <c r="B55" s="158">
        <v>46</v>
      </c>
      <c r="C55" s="170" t="s">
        <v>507</v>
      </c>
      <c r="D55" s="171" t="s">
        <v>277</v>
      </c>
      <c r="E55" s="217">
        <f>'[4]M7AVR '!E55</f>
        <v>18.75</v>
      </c>
      <c r="F55" s="172" t="str">
        <f>IF('[4]M7AVR '!F55="","",[4]Ratt_Stat!E55)</f>
        <v/>
      </c>
      <c r="G55" s="217">
        <f t="shared" si="0"/>
        <v>18.75</v>
      </c>
      <c r="H55" s="218">
        <f>'[4]M7AVR '!G55</f>
        <v>16.5</v>
      </c>
      <c r="I55" s="172" t="str">
        <f>IF('[4]M7AVR '!H55="","",[4]Ratt_Info!E55)</f>
        <v/>
      </c>
      <c r="J55" s="217">
        <f t="shared" si="1"/>
        <v>16.5</v>
      </c>
      <c r="K55" s="156">
        <f t="shared" si="2"/>
        <v>17.490000000000002</v>
      </c>
      <c r="L55" s="174" t="str">
        <f t="shared" si="3"/>
        <v>V</v>
      </c>
    </row>
    <row r="56" spans="2:12" ht="12" customHeight="1">
      <c r="B56" s="152">
        <v>47</v>
      </c>
      <c r="C56" s="181" t="s">
        <v>506</v>
      </c>
      <c r="D56" s="171" t="s">
        <v>505</v>
      </c>
      <c r="E56" s="217">
        <f>'[4]M7AVR '!E56</f>
        <v>19</v>
      </c>
      <c r="F56" s="172" t="str">
        <f>IF('[4]M7AVR '!F56="","",[4]Ratt_Stat!E56)</f>
        <v/>
      </c>
      <c r="G56" s="217">
        <f t="shared" si="0"/>
        <v>19</v>
      </c>
      <c r="H56" s="218">
        <f>'[4]M7AVR '!G56</f>
        <v>13</v>
      </c>
      <c r="I56" s="172" t="str">
        <f>IF('[4]M7AVR '!H56="","",[4]Ratt_Info!E56)</f>
        <v/>
      </c>
      <c r="J56" s="217">
        <f t="shared" si="1"/>
        <v>13</v>
      </c>
      <c r="K56" s="156">
        <f t="shared" si="2"/>
        <v>15.64</v>
      </c>
      <c r="L56" s="174" t="str">
        <f t="shared" si="3"/>
        <v>V</v>
      </c>
    </row>
    <row r="57" spans="2:12" ht="12" customHeight="1">
      <c r="B57" s="158">
        <v>48</v>
      </c>
      <c r="C57" s="181" t="s">
        <v>504</v>
      </c>
      <c r="D57" s="171" t="s">
        <v>277</v>
      </c>
      <c r="E57" s="217">
        <f>'[4]M7AVR '!E57</f>
        <v>18.25</v>
      </c>
      <c r="F57" s="172" t="str">
        <f>IF('[4]M7AVR '!F57="","",[4]Ratt_Stat!E57)</f>
        <v/>
      </c>
      <c r="G57" s="217">
        <f t="shared" si="0"/>
        <v>18.25</v>
      </c>
      <c r="H57" s="218">
        <f>'[4]M7AVR '!G57</f>
        <v>17</v>
      </c>
      <c r="I57" s="172" t="str">
        <f>IF('[4]M7AVR '!H57="","",[4]Ratt_Info!E57)</f>
        <v/>
      </c>
      <c r="J57" s="217">
        <f t="shared" si="1"/>
        <v>17</v>
      </c>
      <c r="K57" s="156">
        <f t="shared" si="2"/>
        <v>17.55</v>
      </c>
      <c r="L57" s="174" t="str">
        <f t="shared" si="3"/>
        <v>V</v>
      </c>
    </row>
    <row r="58" spans="2:12" ht="12" customHeight="1">
      <c r="B58" s="152">
        <v>49</v>
      </c>
      <c r="C58" s="181" t="s">
        <v>503</v>
      </c>
      <c r="D58" s="171" t="s">
        <v>502</v>
      </c>
      <c r="E58" s="217">
        <f>'[4]M7AVR '!E58</f>
        <v>18</v>
      </c>
      <c r="F58" s="172" t="str">
        <f>IF('[4]M7AVR '!F58="","",[4]Ratt_Stat!E58)</f>
        <v/>
      </c>
      <c r="G58" s="217">
        <f t="shared" si="0"/>
        <v>18</v>
      </c>
      <c r="H58" s="218">
        <f>'[4]M7AVR '!G58</f>
        <v>14.5</v>
      </c>
      <c r="I58" s="172" t="str">
        <f>IF('[4]M7AVR '!H58="","",[4]Ratt_Info!E58)</f>
        <v/>
      </c>
      <c r="J58" s="217">
        <f t="shared" si="1"/>
        <v>14.5</v>
      </c>
      <c r="K58" s="156">
        <f t="shared" si="2"/>
        <v>16.04</v>
      </c>
      <c r="L58" s="174" t="str">
        <f t="shared" si="3"/>
        <v>V</v>
      </c>
    </row>
    <row r="59" spans="2:12" ht="12" customHeight="1">
      <c r="B59" s="158">
        <v>50</v>
      </c>
      <c r="C59" s="220" t="s">
        <v>501</v>
      </c>
      <c r="D59" s="220" t="s">
        <v>500</v>
      </c>
      <c r="E59" s="217">
        <f>'[4]M7AVR '!E59</f>
        <v>12</v>
      </c>
      <c r="F59" s="172" t="str">
        <f>IF('[4]M7AVR '!F59="","",[4]Ratt_Stat!E59)</f>
        <v/>
      </c>
      <c r="G59" s="217">
        <f t="shared" si="0"/>
        <v>12</v>
      </c>
      <c r="H59" s="218">
        <f>'[4]M7AVR '!G59</f>
        <v>12</v>
      </c>
      <c r="I59" s="172" t="str">
        <f>IF('[4]M7AVR '!H59="","",[4]Ratt_Info!E59)</f>
        <v/>
      </c>
      <c r="J59" s="217">
        <f t="shared" si="1"/>
        <v>12</v>
      </c>
      <c r="K59" s="156">
        <f t="shared" si="2"/>
        <v>12</v>
      </c>
      <c r="L59" s="174" t="str">
        <f t="shared" si="3"/>
        <v>V</v>
      </c>
    </row>
    <row r="60" spans="2:12" ht="12" customHeight="1">
      <c r="B60" s="152">
        <v>51</v>
      </c>
      <c r="C60" s="181" t="s">
        <v>499</v>
      </c>
      <c r="D60" s="171" t="s">
        <v>398</v>
      </c>
      <c r="E60" s="217">
        <f>'[4]M7AVR '!E60</f>
        <v>17.25</v>
      </c>
      <c r="F60" s="172" t="str">
        <f>IF('[4]M7AVR '!F60="","",[4]Ratt_Stat!E60)</f>
        <v/>
      </c>
      <c r="G60" s="217">
        <f t="shared" si="0"/>
        <v>17.25</v>
      </c>
      <c r="H60" s="218">
        <f>'[4]M7AVR '!G60</f>
        <v>15.5</v>
      </c>
      <c r="I60" s="172" t="str">
        <f>IF('[4]M7AVR '!H60="","",[4]Ratt_Info!E60)</f>
        <v/>
      </c>
      <c r="J60" s="217">
        <f t="shared" si="1"/>
        <v>15.5</v>
      </c>
      <c r="K60" s="156">
        <f t="shared" si="2"/>
        <v>16.270000000000003</v>
      </c>
      <c r="L60" s="174" t="str">
        <f t="shared" si="3"/>
        <v>V</v>
      </c>
    </row>
    <row r="61" spans="2:12" ht="12" customHeight="1">
      <c r="B61" s="158">
        <v>52</v>
      </c>
      <c r="C61" s="170" t="s">
        <v>498</v>
      </c>
      <c r="D61" s="171" t="s">
        <v>361</v>
      </c>
      <c r="E61" s="217">
        <f>'[4]M7AVR '!E61</f>
        <v>17.5</v>
      </c>
      <c r="F61" s="172" t="str">
        <f>IF('[4]M7AVR '!F61="","",[4]Ratt_Stat!E61)</f>
        <v/>
      </c>
      <c r="G61" s="217">
        <f t="shared" si="0"/>
        <v>17.5</v>
      </c>
      <c r="H61" s="218">
        <f>'[4]M7AVR '!G61</f>
        <v>15.5</v>
      </c>
      <c r="I61" s="172" t="str">
        <f>IF('[4]M7AVR '!H61="","",[4]Ratt_Info!E61)</f>
        <v/>
      </c>
      <c r="J61" s="217">
        <f t="shared" si="1"/>
        <v>15.5</v>
      </c>
      <c r="K61" s="156">
        <f t="shared" si="2"/>
        <v>16.380000000000003</v>
      </c>
      <c r="L61" s="174" t="str">
        <f t="shared" si="3"/>
        <v>V</v>
      </c>
    </row>
    <row r="62" spans="2:12" ht="12" customHeight="1">
      <c r="B62" s="152">
        <v>53</v>
      </c>
      <c r="C62" s="170" t="s">
        <v>497</v>
      </c>
      <c r="D62" s="171" t="s">
        <v>133</v>
      </c>
      <c r="E62" s="217">
        <f>'[4]M7AVR '!E62</f>
        <v>19.25</v>
      </c>
      <c r="F62" s="172" t="str">
        <f>IF('[4]M7AVR '!F62="","",[4]Ratt_Stat!E62)</f>
        <v/>
      </c>
      <c r="G62" s="217">
        <f t="shared" si="0"/>
        <v>19.25</v>
      </c>
      <c r="H62" s="218">
        <f>'[4]M7AVR '!G62</f>
        <v>15.5</v>
      </c>
      <c r="I62" s="172" t="str">
        <f>IF('[4]M7AVR '!H62="","",[4]Ratt_Info!E62)</f>
        <v/>
      </c>
      <c r="J62" s="217">
        <f t="shared" si="1"/>
        <v>15.5</v>
      </c>
      <c r="K62" s="156">
        <f t="shared" si="2"/>
        <v>17.150000000000002</v>
      </c>
      <c r="L62" s="174" t="str">
        <f t="shared" si="3"/>
        <v>V</v>
      </c>
    </row>
    <row r="63" spans="2:12" ht="12" customHeight="1">
      <c r="B63" s="158">
        <v>54</v>
      </c>
      <c r="C63" s="170" t="s">
        <v>496</v>
      </c>
      <c r="D63" s="171" t="s">
        <v>495</v>
      </c>
      <c r="E63" s="217">
        <f>'[4]M7AVR '!E63</f>
        <v>17.5</v>
      </c>
      <c r="F63" s="172" t="str">
        <f>IF('[4]M7AVR '!F63="","",[4]Ratt_Stat!E63)</f>
        <v/>
      </c>
      <c r="G63" s="217">
        <f t="shared" si="0"/>
        <v>17.5</v>
      </c>
      <c r="H63" s="218">
        <f>'[4]M7AVR '!G63</f>
        <v>16</v>
      </c>
      <c r="I63" s="172" t="str">
        <f>IF('[4]M7AVR '!H63="","",[4]Ratt_Info!E63)</f>
        <v/>
      </c>
      <c r="J63" s="217">
        <f t="shared" si="1"/>
        <v>16</v>
      </c>
      <c r="K63" s="156">
        <f t="shared" si="2"/>
        <v>16.66</v>
      </c>
      <c r="L63" s="174" t="str">
        <f t="shared" si="3"/>
        <v>V</v>
      </c>
    </row>
    <row r="64" spans="2:12" ht="12" customHeight="1">
      <c r="B64" s="152">
        <v>55</v>
      </c>
      <c r="C64" s="181" t="s">
        <v>494</v>
      </c>
      <c r="D64" s="171" t="s">
        <v>493</v>
      </c>
      <c r="E64" s="217">
        <f>'[4]M7AVR '!E64</f>
        <v>17.75</v>
      </c>
      <c r="F64" s="172" t="str">
        <f>IF('[4]M7AVR '!F64="","",[4]Ratt_Stat!E64)</f>
        <v/>
      </c>
      <c r="G64" s="217">
        <f t="shared" si="0"/>
        <v>17.75</v>
      </c>
      <c r="H64" s="218">
        <f>'[4]M7AVR '!G64</f>
        <v>13</v>
      </c>
      <c r="I64" s="172" t="str">
        <f>IF('[4]M7AVR '!H64="","",[4]Ratt_Info!E64)</f>
        <v/>
      </c>
      <c r="J64" s="217">
        <f t="shared" si="1"/>
        <v>13</v>
      </c>
      <c r="K64" s="156">
        <f t="shared" si="2"/>
        <v>15.09</v>
      </c>
      <c r="L64" s="174" t="str">
        <f t="shared" si="3"/>
        <v>V</v>
      </c>
    </row>
    <row r="65" spans="2:12" ht="12" customHeight="1">
      <c r="B65" s="158">
        <v>56</v>
      </c>
      <c r="C65" s="184" t="s">
        <v>492</v>
      </c>
      <c r="D65" s="176" t="s">
        <v>491</v>
      </c>
      <c r="E65" s="217">
        <f>'[4]M7AVR '!E65</f>
        <v>17.75</v>
      </c>
      <c r="F65" s="172" t="str">
        <f>IF('[4]M7AVR '!F65="","",[4]Ratt_Stat!E65)</f>
        <v/>
      </c>
      <c r="G65" s="217">
        <f t="shared" si="0"/>
        <v>17.75</v>
      </c>
      <c r="H65" s="218">
        <f>'[4]M7AVR '!G65</f>
        <v>16</v>
      </c>
      <c r="I65" s="172" t="str">
        <f>IF('[4]M7AVR '!H65="","",[4]Ratt_Info!E65)</f>
        <v/>
      </c>
      <c r="J65" s="217">
        <f t="shared" si="1"/>
        <v>16</v>
      </c>
      <c r="K65" s="156">
        <f t="shared" si="2"/>
        <v>16.77</v>
      </c>
      <c r="L65" s="174" t="str">
        <f t="shared" si="3"/>
        <v>V</v>
      </c>
    </row>
    <row r="66" spans="2:12" ht="12" customHeight="1">
      <c r="B66" s="152">
        <v>57</v>
      </c>
      <c r="C66" s="170" t="s">
        <v>490</v>
      </c>
      <c r="D66" s="171" t="s">
        <v>133</v>
      </c>
      <c r="E66" s="217">
        <f>'[4]M7AVR '!E66</f>
        <v>19</v>
      </c>
      <c r="F66" s="172" t="str">
        <f>IF('[4]M7AVR '!F66="","",[4]Ratt_Stat!E66)</f>
        <v/>
      </c>
      <c r="G66" s="217">
        <f t="shared" si="0"/>
        <v>19</v>
      </c>
      <c r="H66" s="218">
        <f>'[4]M7AVR '!G66</f>
        <v>16</v>
      </c>
      <c r="I66" s="172" t="str">
        <f>IF('[4]M7AVR '!H66="","",[4]Ratt_Info!E66)</f>
        <v/>
      </c>
      <c r="J66" s="217">
        <f t="shared" si="1"/>
        <v>16</v>
      </c>
      <c r="K66" s="156">
        <f t="shared" si="2"/>
        <v>17.32</v>
      </c>
      <c r="L66" s="174" t="str">
        <f t="shared" si="3"/>
        <v>V</v>
      </c>
    </row>
    <row r="67" spans="2:12" ht="12" customHeight="1">
      <c r="B67" s="158">
        <v>58</v>
      </c>
      <c r="C67" s="188" t="s">
        <v>489</v>
      </c>
      <c r="D67" s="187" t="s">
        <v>488</v>
      </c>
      <c r="E67" s="217">
        <f>'[4]M7AVR '!E67</f>
        <v>18.25</v>
      </c>
      <c r="F67" s="172" t="str">
        <f>IF('[4]M7AVR '!F67="","",[4]Ratt_Stat!E67)</f>
        <v/>
      </c>
      <c r="G67" s="217">
        <f t="shared" si="0"/>
        <v>18.25</v>
      </c>
      <c r="H67" s="218">
        <f>'[4]M7AVR '!G67</f>
        <v>14</v>
      </c>
      <c r="I67" s="172" t="str">
        <f>IF('[4]M7AVR '!H67="","",[4]Ratt_Info!E67)</f>
        <v/>
      </c>
      <c r="J67" s="217">
        <f t="shared" si="1"/>
        <v>14</v>
      </c>
      <c r="K67" s="156">
        <f t="shared" si="2"/>
        <v>15.870000000000001</v>
      </c>
      <c r="L67" s="174" t="str">
        <f t="shared" si="3"/>
        <v>V</v>
      </c>
    </row>
    <row r="68" spans="2:12" ht="12" customHeight="1">
      <c r="B68" s="152">
        <v>59</v>
      </c>
      <c r="C68" s="170" t="s">
        <v>487</v>
      </c>
      <c r="D68" s="171" t="s">
        <v>133</v>
      </c>
      <c r="E68" s="217">
        <f>'[4]M7AVR '!E68</f>
        <v>18.5</v>
      </c>
      <c r="F68" s="172" t="str">
        <f>IF('[4]M7AVR '!F68="","",[4]Ratt_Stat!E68)</f>
        <v/>
      </c>
      <c r="G68" s="217">
        <f t="shared" si="0"/>
        <v>18.5</v>
      </c>
      <c r="H68" s="218">
        <f>'[4]M7AVR '!G68</f>
        <v>15</v>
      </c>
      <c r="I68" s="172" t="str">
        <f>IF('[4]M7AVR '!H68="","",[4]Ratt_Info!E68)</f>
        <v/>
      </c>
      <c r="J68" s="217">
        <f t="shared" si="1"/>
        <v>15</v>
      </c>
      <c r="K68" s="156">
        <f t="shared" si="2"/>
        <v>16.54</v>
      </c>
      <c r="L68" s="174" t="str">
        <f t="shared" si="3"/>
        <v>V</v>
      </c>
    </row>
    <row r="69" spans="2:12" ht="12" customHeight="1">
      <c r="B69" s="158">
        <v>60</v>
      </c>
      <c r="C69" s="181" t="s">
        <v>486</v>
      </c>
      <c r="D69" s="171" t="s">
        <v>485</v>
      </c>
      <c r="E69" s="217">
        <f>'[4]M7AVR '!E69</f>
        <v>18.25</v>
      </c>
      <c r="F69" s="172" t="str">
        <f>IF('[4]M7AVR '!F69="","",[4]Ratt_Stat!E69)</f>
        <v/>
      </c>
      <c r="G69" s="217">
        <f t="shared" si="0"/>
        <v>18.25</v>
      </c>
      <c r="H69" s="218">
        <f>'[4]M7AVR '!G69</f>
        <v>15.5</v>
      </c>
      <c r="I69" s="172" t="str">
        <f>IF('[4]M7AVR '!H69="","",[4]Ratt_Info!E69)</f>
        <v/>
      </c>
      <c r="J69" s="217">
        <f t="shared" si="1"/>
        <v>15.5</v>
      </c>
      <c r="K69" s="156">
        <f t="shared" si="2"/>
        <v>16.71</v>
      </c>
      <c r="L69" s="174" t="str">
        <f t="shared" si="3"/>
        <v>V</v>
      </c>
    </row>
    <row r="70" spans="2:12" ht="12" customHeight="1">
      <c r="B70" s="152">
        <v>61</v>
      </c>
      <c r="C70" s="181" t="s">
        <v>484</v>
      </c>
      <c r="D70" s="171" t="s">
        <v>402</v>
      </c>
      <c r="E70" s="217">
        <f>'[4]M7AVR '!E70</f>
        <v>18</v>
      </c>
      <c r="F70" s="172" t="str">
        <f>IF('[4]M7AVR '!F70="","",[4]Ratt_Stat!E70)</f>
        <v/>
      </c>
      <c r="G70" s="217">
        <f t="shared" si="0"/>
        <v>18</v>
      </c>
      <c r="H70" s="218">
        <f>'[4]M7AVR '!G70</f>
        <v>15</v>
      </c>
      <c r="I70" s="172" t="str">
        <f>IF('[4]M7AVR '!H70="","",[4]Ratt_Info!E70)</f>
        <v/>
      </c>
      <c r="J70" s="217">
        <f t="shared" si="1"/>
        <v>15</v>
      </c>
      <c r="K70" s="156">
        <f t="shared" si="2"/>
        <v>16.32</v>
      </c>
      <c r="L70" s="174" t="str">
        <f t="shared" si="3"/>
        <v>V</v>
      </c>
    </row>
    <row r="71" spans="2:12" ht="12" customHeight="1">
      <c r="B71" s="158">
        <v>62</v>
      </c>
      <c r="C71" s="181" t="s">
        <v>483</v>
      </c>
      <c r="D71" s="171" t="s">
        <v>373</v>
      </c>
      <c r="E71" s="217">
        <f>'[4]M7AVR '!E71</f>
        <v>17.25</v>
      </c>
      <c r="F71" s="172" t="str">
        <f>IF('[4]M7AVR '!F71="","",[4]Ratt_Stat!E71)</f>
        <v/>
      </c>
      <c r="G71" s="217">
        <f t="shared" si="0"/>
        <v>17.25</v>
      </c>
      <c r="H71" s="218">
        <f>'[4]M7AVR '!G71</f>
        <v>13</v>
      </c>
      <c r="I71" s="172" t="str">
        <f>IF('[4]M7AVR '!H71="","",[4]Ratt_Info!E71)</f>
        <v/>
      </c>
      <c r="J71" s="217">
        <f t="shared" si="1"/>
        <v>13</v>
      </c>
      <c r="K71" s="156">
        <f t="shared" si="2"/>
        <v>14.870000000000001</v>
      </c>
      <c r="L71" s="174" t="str">
        <f t="shared" si="3"/>
        <v>V</v>
      </c>
    </row>
    <row r="72" spans="2:12" ht="12" customHeight="1">
      <c r="B72" s="152">
        <v>63</v>
      </c>
      <c r="C72" s="170" t="s">
        <v>482</v>
      </c>
      <c r="D72" s="171" t="s">
        <v>481</v>
      </c>
      <c r="E72" s="217">
        <f>'[4]M7AVR '!E72</f>
        <v>18.25</v>
      </c>
      <c r="F72" s="172" t="str">
        <f>IF('[4]M7AVR '!F72="","",[4]Ratt_Stat!E72)</f>
        <v/>
      </c>
      <c r="G72" s="217">
        <f t="shared" si="0"/>
        <v>18.25</v>
      </c>
      <c r="H72" s="218">
        <f>'[4]M7AVR '!G72</f>
        <v>16</v>
      </c>
      <c r="I72" s="172" t="str">
        <f>IF('[4]M7AVR '!H72="","",[4]Ratt_Info!E72)</f>
        <v/>
      </c>
      <c r="J72" s="217">
        <f t="shared" si="1"/>
        <v>16</v>
      </c>
      <c r="K72" s="156">
        <f t="shared" si="2"/>
        <v>16.990000000000002</v>
      </c>
      <c r="L72" s="174" t="str">
        <f t="shared" si="3"/>
        <v>V</v>
      </c>
    </row>
    <row r="73" spans="2:12" ht="12" customHeight="1">
      <c r="B73" s="158">
        <v>64</v>
      </c>
      <c r="C73" s="184" t="s">
        <v>480</v>
      </c>
      <c r="D73" s="176" t="s">
        <v>479</v>
      </c>
      <c r="E73" s="217">
        <f>'[4]M7AVR '!E73</f>
        <v>17</v>
      </c>
      <c r="F73" s="172" t="str">
        <f>IF('[4]M7AVR '!F73="","",[4]Ratt_Stat!E73)</f>
        <v/>
      </c>
      <c r="G73" s="217">
        <f t="shared" si="0"/>
        <v>17</v>
      </c>
      <c r="H73" s="218">
        <f>'[4]M7AVR '!G73</f>
        <v>13</v>
      </c>
      <c r="I73" s="172" t="str">
        <f>IF('[4]M7AVR '!H73="","",[4]Ratt_Info!E73)</f>
        <v/>
      </c>
      <c r="J73" s="217">
        <f t="shared" si="1"/>
        <v>13</v>
      </c>
      <c r="K73" s="156">
        <f t="shared" si="2"/>
        <v>14.760000000000002</v>
      </c>
      <c r="L73" s="174" t="str">
        <f t="shared" si="3"/>
        <v>V</v>
      </c>
    </row>
    <row r="74" spans="2:12" ht="12" customHeight="1">
      <c r="B74" s="152">
        <v>65</v>
      </c>
      <c r="C74" s="181" t="s">
        <v>478</v>
      </c>
      <c r="D74" s="171" t="s">
        <v>477</v>
      </c>
      <c r="E74" s="217">
        <f>'[4]M7AVR '!E74</f>
        <v>12</v>
      </c>
      <c r="F74" s="172" t="str">
        <f>IF('[4]M7AVR '!F74="","",[4]Ratt_Stat!E74)</f>
        <v/>
      </c>
      <c r="G74" s="217">
        <f t="shared" si="0"/>
        <v>12</v>
      </c>
      <c r="H74" s="218">
        <f>'[4]M7AVR '!G74</f>
        <v>14.75</v>
      </c>
      <c r="I74" s="172" t="str">
        <f>IF('[4]M7AVR '!H74="","",[4]Ratt_Info!E74)</f>
        <v/>
      </c>
      <c r="J74" s="217">
        <f t="shared" si="1"/>
        <v>14.75</v>
      </c>
      <c r="K74" s="156">
        <f t="shared" si="2"/>
        <v>13.540000000000003</v>
      </c>
      <c r="L74" s="174" t="str">
        <f t="shared" si="3"/>
        <v>V</v>
      </c>
    </row>
    <row r="75" spans="2:12" ht="12" customHeight="1">
      <c r="B75" s="158">
        <v>66</v>
      </c>
      <c r="C75" s="181" t="s">
        <v>476</v>
      </c>
      <c r="D75" s="171" t="s">
        <v>277</v>
      </c>
      <c r="E75" s="217">
        <f>'[4]M7AVR '!E75</f>
        <v>18.5</v>
      </c>
      <c r="F75" s="172" t="str">
        <f>IF('[4]M7AVR '!F75="","",[4]Ratt_Stat!E75)</f>
        <v/>
      </c>
      <c r="G75" s="217">
        <f t="shared" ref="G75:G138" si="4">IF(F75="",E75,MIN(12,MAX(E75,F75)))</f>
        <v>18.5</v>
      </c>
      <c r="H75" s="218">
        <f>'[4]M7AVR '!G75</f>
        <v>14.75</v>
      </c>
      <c r="I75" s="172" t="str">
        <f>IF('[4]M7AVR '!H75="","",[4]Ratt_Info!E75)</f>
        <v/>
      </c>
      <c r="J75" s="217">
        <f t="shared" ref="J75:J138" si="5">IF(I75="",H75,MIN(12,MAX(H75,I75)))</f>
        <v>14.75</v>
      </c>
      <c r="K75" s="156">
        <f t="shared" ref="K75:K138" si="6">0.44*G75+0.56*J75</f>
        <v>16.400000000000002</v>
      </c>
      <c r="L75" s="174" t="str">
        <f t="shared" ref="L75:L138" si="7">IF(K75&lt;8,"AR",IF(K75&lt;12,"NV",IF(AND(F75="",I75=""),"V","VAR")))</f>
        <v>V</v>
      </c>
    </row>
    <row r="76" spans="2:12" ht="12" customHeight="1">
      <c r="B76" s="152">
        <v>67</v>
      </c>
      <c r="C76" s="181" t="s">
        <v>475</v>
      </c>
      <c r="D76" s="171" t="s">
        <v>277</v>
      </c>
      <c r="E76" s="217">
        <f>'[4]M7AVR '!E76</f>
        <v>18.25</v>
      </c>
      <c r="F76" s="172" t="str">
        <f>IF('[4]M7AVR '!F76="","",[4]Ratt_Stat!E76)</f>
        <v/>
      </c>
      <c r="G76" s="217">
        <f t="shared" si="4"/>
        <v>18.25</v>
      </c>
      <c r="H76" s="218">
        <f>'[4]M7AVR '!G76</f>
        <v>14.5</v>
      </c>
      <c r="I76" s="172" t="str">
        <f>IF('[4]M7AVR '!H76="","",[4]Ratt_Info!E76)</f>
        <v/>
      </c>
      <c r="J76" s="217">
        <f t="shared" si="5"/>
        <v>14.5</v>
      </c>
      <c r="K76" s="156">
        <f t="shared" si="6"/>
        <v>16.149999999999999</v>
      </c>
      <c r="L76" s="174" t="str">
        <f t="shared" si="7"/>
        <v>V</v>
      </c>
    </row>
    <row r="77" spans="2:12" ht="12" customHeight="1">
      <c r="B77" s="158">
        <v>68</v>
      </c>
      <c r="C77" s="170" t="s">
        <v>474</v>
      </c>
      <c r="D77" s="171" t="s">
        <v>473</v>
      </c>
      <c r="E77" s="217">
        <f>'[4]M7AVR '!E77</f>
        <v>18</v>
      </c>
      <c r="F77" s="172" t="str">
        <f>IF('[4]M7AVR '!F77="","",[4]Ratt_Stat!E77)</f>
        <v/>
      </c>
      <c r="G77" s="217">
        <f t="shared" si="4"/>
        <v>18</v>
      </c>
      <c r="H77" s="218">
        <f>'[4]M7AVR '!G77</f>
        <v>14</v>
      </c>
      <c r="I77" s="172" t="str">
        <f>IF('[4]M7AVR '!H77="","",[4]Ratt_Info!E77)</f>
        <v/>
      </c>
      <c r="J77" s="217">
        <f t="shared" si="5"/>
        <v>14</v>
      </c>
      <c r="K77" s="156">
        <f t="shared" si="6"/>
        <v>15.760000000000002</v>
      </c>
      <c r="L77" s="174" t="str">
        <f t="shared" si="7"/>
        <v>V</v>
      </c>
    </row>
    <row r="78" spans="2:12" ht="12" customHeight="1">
      <c r="B78" s="152">
        <v>69</v>
      </c>
      <c r="C78" s="181" t="s">
        <v>472</v>
      </c>
      <c r="D78" s="171" t="s">
        <v>187</v>
      </c>
      <c r="E78" s="217">
        <f>'[4]M7AVR '!E78</f>
        <v>16.75</v>
      </c>
      <c r="F78" s="172" t="str">
        <f>IF('[4]M7AVR '!F78="","",[4]Ratt_Stat!E78)</f>
        <v/>
      </c>
      <c r="G78" s="217">
        <f t="shared" si="4"/>
        <v>16.75</v>
      </c>
      <c r="H78" s="218">
        <f>'[4]M7AVR '!G78</f>
        <v>14.5</v>
      </c>
      <c r="I78" s="172" t="str">
        <f>IF('[4]M7AVR '!H78="","",[4]Ratt_Info!E78)</f>
        <v/>
      </c>
      <c r="J78" s="217">
        <f t="shared" si="5"/>
        <v>14.5</v>
      </c>
      <c r="K78" s="156">
        <f t="shared" si="6"/>
        <v>15.490000000000002</v>
      </c>
      <c r="L78" s="174" t="str">
        <f t="shared" si="7"/>
        <v>V</v>
      </c>
    </row>
    <row r="79" spans="2:12" ht="12" customHeight="1">
      <c r="B79" s="158">
        <v>70</v>
      </c>
      <c r="C79" s="170" t="s">
        <v>471</v>
      </c>
      <c r="D79" s="171" t="s">
        <v>207</v>
      </c>
      <c r="E79" s="217">
        <f>'[4]M7AVR '!E79</f>
        <v>17.75</v>
      </c>
      <c r="F79" s="172" t="str">
        <f>IF('[4]M7AVR '!F79="","",[4]Ratt_Stat!E79)</f>
        <v/>
      </c>
      <c r="G79" s="217">
        <f t="shared" si="4"/>
        <v>17.75</v>
      </c>
      <c r="H79" s="218">
        <f>'[4]M7AVR '!G79</f>
        <v>15</v>
      </c>
      <c r="I79" s="172" t="str">
        <f>IF('[4]M7AVR '!H79="","",[4]Ratt_Info!E79)</f>
        <v/>
      </c>
      <c r="J79" s="217">
        <f t="shared" si="5"/>
        <v>15</v>
      </c>
      <c r="K79" s="156">
        <f t="shared" si="6"/>
        <v>16.21</v>
      </c>
      <c r="L79" s="174" t="str">
        <f t="shared" si="7"/>
        <v>V</v>
      </c>
    </row>
    <row r="80" spans="2:12" ht="12" customHeight="1">
      <c r="B80" s="152">
        <v>71</v>
      </c>
      <c r="C80" s="181" t="s">
        <v>470</v>
      </c>
      <c r="D80" s="171" t="s">
        <v>359</v>
      </c>
      <c r="E80" s="217">
        <f>'[4]M7AVR '!E80</f>
        <v>16</v>
      </c>
      <c r="F80" s="172" t="str">
        <f>IF('[4]M7AVR '!F80="","",[4]Ratt_Stat!E80)</f>
        <v/>
      </c>
      <c r="G80" s="217">
        <f t="shared" si="4"/>
        <v>16</v>
      </c>
      <c r="H80" s="218">
        <f>'[4]M7AVR '!G80</f>
        <v>15</v>
      </c>
      <c r="I80" s="172" t="str">
        <f>IF('[4]M7AVR '!H80="","",[4]Ratt_Info!E80)</f>
        <v/>
      </c>
      <c r="J80" s="217">
        <f t="shared" si="5"/>
        <v>15</v>
      </c>
      <c r="K80" s="156">
        <f t="shared" si="6"/>
        <v>15.440000000000001</v>
      </c>
      <c r="L80" s="174" t="str">
        <f t="shared" si="7"/>
        <v>V</v>
      </c>
    </row>
    <row r="81" spans="2:12" ht="12" customHeight="1">
      <c r="B81" s="158">
        <v>72</v>
      </c>
      <c r="C81" s="170" t="s">
        <v>469</v>
      </c>
      <c r="D81" s="171" t="s">
        <v>468</v>
      </c>
      <c r="E81" s="217">
        <f>'[4]M7AVR '!E81</f>
        <v>17.5</v>
      </c>
      <c r="F81" s="172" t="str">
        <f>IF('[4]M7AVR '!F81="","",[4]Ratt_Stat!E81)</f>
        <v/>
      </c>
      <c r="G81" s="217">
        <f t="shared" si="4"/>
        <v>17.5</v>
      </c>
      <c r="H81" s="218">
        <f>'[4]M7AVR '!G81</f>
        <v>15.5</v>
      </c>
      <c r="I81" s="172" t="str">
        <f>IF('[4]M7AVR '!H81="","",[4]Ratt_Info!E81)</f>
        <v/>
      </c>
      <c r="J81" s="217">
        <f t="shared" si="5"/>
        <v>15.5</v>
      </c>
      <c r="K81" s="156">
        <f t="shared" si="6"/>
        <v>16.380000000000003</v>
      </c>
      <c r="L81" s="174" t="str">
        <f t="shared" si="7"/>
        <v>V</v>
      </c>
    </row>
    <row r="82" spans="2:12" ht="12" customHeight="1">
      <c r="B82" s="152">
        <v>73</v>
      </c>
      <c r="C82" s="181" t="s">
        <v>467</v>
      </c>
      <c r="D82" s="171" t="s">
        <v>434</v>
      </c>
      <c r="E82" s="217">
        <f>'[4]M7AVR '!E82</f>
        <v>18.5</v>
      </c>
      <c r="F82" s="172" t="str">
        <f>IF('[4]M7AVR '!F82="","",[4]Ratt_Stat!E82)</f>
        <v/>
      </c>
      <c r="G82" s="217">
        <f t="shared" si="4"/>
        <v>18.5</v>
      </c>
      <c r="H82" s="218">
        <f>'[4]M7AVR '!G82</f>
        <v>17.25</v>
      </c>
      <c r="I82" s="172" t="str">
        <f>IF('[4]M7AVR '!H82="","",[4]Ratt_Info!E82)</f>
        <v/>
      </c>
      <c r="J82" s="217">
        <f t="shared" si="5"/>
        <v>17.25</v>
      </c>
      <c r="K82" s="156">
        <f t="shared" si="6"/>
        <v>17.8</v>
      </c>
      <c r="L82" s="174" t="str">
        <f t="shared" si="7"/>
        <v>V</v>
      </c>
    </row>
    <row r="83" spans="2:12" ht="12" customHeight="1">
      <c r="B83" s="158">
        <v>74</v>
      </c>
      <c r="C83" s="221" t="s">
        <v>466</v>
      </c>
      <c r="D83" s="221" t="s">
        <v>465</v>
      </c>
      <c r="E83" s="217">
        <f>'[4]M7AVR '!E83</f>
        <v>18.5</v>
      </c>
      <c r="F83" s="172" t="str">
        <f>IF('[4]M7AVR '!F83="","",[4]Ratt_Stat!E83)</f>
        <v/>
      </c>
      <c r="G83" s="217">
        <f t="shared" si="4"/>
        <v>18.5</v>
      </c>
      <c r="H83" s="218">
        <f>'[4]M7AVR '!G83</f>
        <v>15</v>
      </c>
      <c r="I83" s="172" t="str">
        <f>IF('[4]M7AVR '!H83="","",[4]Ratt_Info!E83)</f>
        <v/>
      </c>
      <c r="J83" s="217">
        <f t="shared" si="5"/>
        <v>15</v>
      </c>
      <c r="K83" s="156">
        <f t="shared" si="6"/>
        <v>16.54</v>
      </c>
      <c r="L83" s="174" t="str">
        <f t="shared" si="7"/>
        <v>V</v>
      </c>
    </row>
    <row r="84" spans="2:12" ht="12" customHeight="1">
      <c r="B84" s="152">
        <v>75</v>
      </c>
      <c r="C84" s="170" t="s">
        <v>464</v>
      </c>
      <c r="D84" s="171" t="s">
        <v>463</v>
      </c>
      <c r="E84" s="217">
        <f>'[4]M7AVR '!E84</f>
        <v>18</v>
      </c>
      <c r="F84" s="172" t="str">
        <f>IF('[4]M7AVR '!F84="","",[4]Ratt_Stat!E84)</f>
        <v/>
      </c>
      <c r="G84" s="217">
        <f t="shared" si="4"/>
        <v>18</v>
      </c>
      <c r="H84" s="218">
        <f>'[4]M7AVR '!G84</f>
        <v>14</v>
      </c>
      <c r="I84" s="172" t="str">
        <f>IF('[4]M7AVR '!H84="","",[4]Ratt_Info!E84)</f>
        <v/>
      </c>
      <c r="J84" s="217">
        <f t="shared" si="5"/>
        <v>14</v>
      </c>
      <c r="K84" s="156">
        <f t="shared" si="6"/>
        <v>15.760000000000002</v>
      </c>
      <c r="L84" s="174" t="str">
        <f t="shared" si="7"/>
        <v>V</v>
      </c>
    </row>
    <row r="85" spans="2:12" ht="12" customHeight="1">
      <c r="B85" s="158">
        <v>76</v>
      </c>
      <c r="C85" s="181" t="s">
        <v>462</v>
      </c>
      <c r="D85" s="171" t="s">
        <v>359</v>
      </c>
      <c r="E85" s="217">
        <f>'[4]M7AVR '!E85</f>
        <v>17.5</v>
      </c>
      <c r="F85" s="172" t="str">
        <f>IF('[4]M7AVR '!F85="","",[4]Ratt_Stat!E85)</f>
        <v/>
      </c>
      <c r="G85" s="217">
        <f t="shared" si="4"/>
        <v>17.5</v>
      </c>
      <c r="H85" s="218">
        <f>'[4]M7AVR '!G85</f>
        <v>15</v>
      </c>
      <c r="I85" s="172" t="str">
        <f>IF('[4]M7AVR '!H85="","",[4]Ratt_Info!E85)</f>
        <v/>
      </c>
      <c r="J85" s="217">
        <f t="shared" si="5"/>
        <v>15</v>
      </c>
      <c r="K85" s="156">
        <f t="shared" si="6"/>
        <v>16.100000000000001</v>
      </c>
      <c r="L85" s="174" t="str">
        <f t="shared" si="7"/>
        <v>V</v>
      </c>
    </row>
    <row r="86" spans="2:12" ht="12" customHeight="1">
      <c r="B86" s="152">
        <v>77</v>
      </c>
      <c r="C86" s="181" t="s">
        <v>461</v>
      </c>
      <c r="D86" s="171" t="s">
        <v>460</v>
      </c>
      <c r="E86" s="217">
        <f>'[4]M7AVR '!E86</f>
        <v>16.5</v>
      </c>
      <c r="F86" s="172" t="str">
        <f>IF('[4]M7AVR '!F86="","",[4]Ratt_Stat!E86)</f>
        <v/>
      </c>
      <c r="G86" s="217">
        <f t="shared" si="4"/>
        <v>16.5</v>
      </c>
      <c r="H86" s="218">
        <f>'[4]M7AVR '!G86</f>
        <v>13.5</v>
      </c>
      <c r="I86" s="172" t="str">
        <f>IF('[4]M7AVR '!H86="","",[4]Ratt_Info!E86)</f>
        <v/>
      </c>
      <c r="J86" s="217">
        <f t="shared" si="5"/>
        <v>13.5</v>
      </c>
      <c r="K86" s="156">
        <f t="shared" si="6"/>
        <v>14.82</v>
      </c>
      <c r="L86" s="174" t="str">
        <f t="shared" si="7"/>
        <v>V</v>
      </c>
    </row>
    <row r="87" spans="2:12" ht="12" customHeight="1">
      <c r="B87" s="158">
        <v>78</v>
      </c>
      <c r="C87" s="170" t="s">
        <v>459</v>
      </c>
      <c r="D87" s="171" t="s">
        <v>458</v>
      </c>
      <c r="E87" s="217">
        <f>'[4]M7AVR '!E87</f>
        <v>16.25</v>
      </c>
      <c r="F87" s="172" t="str">
        <f>IF('[4]M7AVR '!F87="","",[4]Ratt_Stat!E87)</f>
        <v/>
      </c>
      <c r="G87" s="217">
        <f t="shared" si="4"/>
        <v>16.25</v>
      </c>
      <c r="H87" s="218">
        <f>'[4]M7AVR '!G87</f>
        <v>14</v>
      </c>
      <c r="I87" s="172" t="str">
        <f>IF('[4]M7AVR '!H87="","",[4]Ratt_Info!E87)</f>
        <v/>
      </c>
      <c r="J87" s="217">
        <f t="shared" si="5"/>
        <v>14</v>
      </c>
      <c r="K87" s="156">
        <f t="shared" si="6"/>
        <v>14.990000000000002</v>
      </c>
      <c r="L87" s="174" t="str">
        <f t="shared" si="7"/>
        <v>V</v>
      </c>
    </row>
    <row r="88" spans="2:12" ht="12" customHeight="1">
      <c r="B88" s="152">
        <v>79</v>
      </c>
      <c r="C88" s="181" t="s">
        <v>457</v>
      </c>
      <c r="D88" s="171" t="s">
        <v>456</v>
      </c>
      <c r="E88" s="217">
        <f>'[4]M7AVR '!E88</f>
        <v>18</v>
      </c>
      <c r="F88" s="172" t="str">
        <f>IF('[4]M7AVR '!F88="","",[4]Ratt_Stat!E88)</f>
        <v/>
      </c>
      <c r="G88" s="217">
        <f t="shared" si="4"/>
        <v>18</v>
      </c>
      <c r="H88" s="218">
        <f>'[4]M7AVR '!G88</f>
        <v>15</v>
      </c>
      <c r="I88" s="172" t="str">
        <f>IF('[4]M7AVR '!H88="","",[4]Ratt_Info!E88)</f>
        <v/>
      </c>
      <c r="J88" s="217">
        <f t="shared" si="5"/>
        <v>15</v>
      </c>
      <c r="K88" s="156">
        <f t="shared" si="6"/>
        <v>16.32</v>
      </c>
      <c r="L88" s="174" t="str">
        <f t="shared" si="7"/>
        <v>V</v>
      </c>
    </row>
    <row r="89" spans="2:12" ht="12" customHeight="1">
      <c r="B89" s="158">
        <v>80</v>
      </c>
      <c r="C89" s="184" t="s">
        <v>455</v>
      </c>
      <c r="D89" s="176" t="s">
        <v>454</v>
      </c>
      <c r="E89" s="217">
        <f>'[4]M7AVR '!E89</f>
        <v>17.75</v>
      </c>
      <c r="F89" s="172" t="str">
        <f>IF('[4]M7AVR '!F89="","",[4]Ratt_Stat!E89)</f>
        <v/>
      </c>
      <c r="G89" s="217">
        <f t="shared" si="4"/>
        <v>17.75</v>
      </c>
      <c r="H89" s="218">
        <f>'[4]M7AVR '!G89</f>
        <v>16.25</v>
      </c>
      <c r="I89" s="172" t="str">
        <f>IF('[4]M7AVR '!H89="","",[4]Ratt_Info!E89)</f>
        <v/>
      </c>
      <c r="J89" s="217">
        <f t="shared" si="5"/>
        <v>16.25</v>
      </c>
      <c r="K89" s="156">
        <f t="shared" si="6"/>
        <v>16.91</v>
      </c>
      <c r="L89" s="174" t="str">
        <f t="shared" si="7"/>
        <v>V</v>
      </c>
    </row>
    <row r="90" spans="2:12" ht="12" customHeight="1">
      <c r="B90" s="152">
        <v>81</v>
      </c>
      <c r="C90" s="181" t="s">
        <v>453</v>
      </c>
      <c r="D90" s="171" t="s">
        <v>452</v>
      </c>
      <c r="E90" s="217">
        <f>'[4]M7AVR '!E90</f>
        <v>18.25</v>
      </c>
      <c r="F90" s="172" t="str">
        <f>IF('[4]M7AVR '!F90="","",[4]Ratt_Stat!E90)</f>
        <v/>
      </c>
      <c r="G90" s="217">
        <f t="shared" si="4"/>
        <v>18.25</v>
      </c>
      <c r="H90" s="218">
        <f>'[4]M7AVR '!G90</f>
        <v>20</v>
      </c>
      <c r="I90" s="172" t="str">
        <f>IF('[4]M7AVR '!H90="","",[4]Ratt_Info!E90)</f>
        <v/>
      </c>
      <c r="J90" s="217">
        <f t="shared" si="5"/>
        <v>20</v>
      </c>
      <c r="K90" s="156">
        <f t="shared" si="6"/>
        <v>19.23</v>
      </c>
      <c r="L90" s="174" t="str">
        <f t="shared" si="7"/>
        <v>V</v>
      </c>
    </row>
    <row r="91" spans="2:12" ht="12" customHeight="1">
      <c r="B91" s="158">
        <v>82</v>
      </c>
      <c r="C91" s="181" t="s">
        <v>451</v>
      </c>
      <c r="D91" s="171" t="s">
        <v>450</v>
      </c>
      <c r="E91" s="217">
        <f>'[4]M7AVR '!E91</f>
        <v>17.75</v>
      </c>
      <c r="F91" s="172" t="str">
        <f>IF('[4]M7AVR '!F91="","",[4]Ratt_Stat!E91)</f>
        <v/>
      </c>
      <c r="G91" s="217">
        <f t="shared" si="4"/>
        <v>17.75</v>
      </c>
      <c r="H91" s="218">
        <f>'[4]M7AVR '!G91</f>
        <v>14.5</v>
      </c>
      <c r="I91" s="172" t="str">
        <f>IF('[4]M7AVR '!H91="","",[4]Ratt_Info!E91)</f>
        <v/>
      </c>
      <c r="J91" s="217">
        <f t="shared" si="5"/>
        <v>14.5</v>
      </c>
      <c r="K91" s="156">
        <f t="shared" si="6"/>
        <v>15.93</v>
      </c>
      <c r="L91" s="174" t="str">
        <f t="shared" si="7"/>
        <v>V</v>
      </c>
    </row>
    <row r="92" spans="2:12" ht="12" customHeight="1">
      <c r="B92" s="152">
        <v>83</v>
      </c>
      <c r="C92" s="181" t="s">
        <v>449</v>
      </c>
      <c r="D92" s="171" t="s">
        <v>448</v>
      </c>
      <c r="E92" s="217">
        <f>'[4]M7AVR '!E92</f>
        <v>18.5</v>
      </c>
      <c r="F92" s="172" t="str">
        <f>IF('[4]M7AVR '!F92="","",[4]Ratt_Stat!E92)</f>
        <v/>
      </c>
      <c r="G92" s="217">
        <f t="shared" si="4"/>
        <v>18.5</v>
      </c>
      <c r="H92" s="218">
        <f>'[4]M7AVR '!G92</f>
        <v>16</v>
      </c>
      <c r="I92" s="172" t="str">
        <f>IF('[4]M7AVR '!H92="","",[4]Ratt_Info!E92)</f>
        <v/>
      </c>
      <c r="J92" s="217">
        <f t="shared" si="5"/>
        <v>16</v>
      </c>
      <c r="K92" s="156">
        <f t="shared" si="6"/>
        <v>17.100000000000001</v>
      </c>
      <c r="L92" s="174" t="str">
        <f t="shared" si="7"/>
        <v>V</v>
      </c>
    </row>
    <row r="93" spans="2:12" ht="12" customHeight="1">
      <c r="B93" s="158">
        <v>84</v>
      </c>
      <c r="C93" s="184" t="s">
        <v>447</v>
      </c>
      <c r="D93" s="176" t="s">
        <v>275</v>
      </c>
      <c r="E93" s="217">
        <f>'[4]M7AVR '!E93</f>
        <v>0</v>
      </c>
      <c r="F93" s="172" t="str">
        <f>IF('[4]M7AVR '!F93="","",[4]Ratt_Stat!E93)</f>
        <v/>
      </c>
      <c r="G93" s="217">
        <f t="shared" si="4"/>
        <v>0</v>
      </c>
      <c r="H93" s="218">
        <f>'[4]M7AVR '!G93</f>
        <v>0</v>
      </c>
      <c r="I93" s="172" t="str">
        <f>IF('[4]M7AVR '!H93="","",[4]Ratt_Info!E93)</f>
        <v/>
      </c>
      <c r="J93" s="217">
        <f t="shared" si="5"/>
        <v>0</v>
      </c>
      <c r="K93" s="156">
        <f t="shared" si="6"/>
        <v>0</v>
      </c>
      <c r="L93" s="174" t="str">
        <f t="shared" si="7"/>
        <v>AR</v>
      </c>
    </row>
    <row r="94" spans="2:12" ht="12" customHeight="1">
      <c r="B94" s="152">
        <v>85</v>
      </c>
      <c r="C94" s="170" t="s">
        <v>446</v>
      </c>
      <c r="D94" s="171" t="s">
        <v>445</v>
      </c>
      <c r="E94" s="217">
        <f>'[4]M7AVR '!E94</f>
        <v>18</v>
      </c>
      <c r="F94" s="172" t="str">
        <f>IF('[4]M7AVR '!F94="","",[4]Ratt_Stat!E94)</f>
        <v/>
      </c>
      <c r="G94" s="217">
        <f t="shared" si="4"/>
        <v>18</v>
      </c>
      <c r="H94" s="218">
        <f>'[4]M7AVR '!G94</f>
        <v>16</v>
      </c>
      <c r="I94" s="172" t="str">
        <f>IF('[4]M7AVR '!H94="","",[4]Ratt_Info!E94)</f>
        <v/>
      </c>
      <c r="J94" s="217">
        <f t="shared" si="5"/>
        <v>16</v>
      </c>
      <c r="K94" s="156">
        <f t="shared" si="6"/>
        <v>16.880000000000003</v>
      </c>
      <c r="L94" s="174" t="str">
        <f t="shared" si="7"/>
        <v>V</v>
      </c>
    </row>
    <row r="95" spans="2:12" ht="12" customHeight="1">
      <c r="B95" s="158">
        <v>86</v>
      </c>
      <c r="C95" s="181" t="s">
        <v>444</v>
      </c>
      <c r="D95" s="171" t="s">
        <v>443</v>
      </c>
      <c r="E95" s="217">
        <f>'[4]M7AVR '!E95</f>
        <v>17.5</v>
      </c>
      <c r="F95" s="172" t="str">
        <f>IF('[4]M7AVR '!F95="","",[4]Ratt_Stat!E95)</f>
        <v/>
      </c>
      <c r="G95" s="217">
        <f t="shared" si="4"/>
        <v>17.5</v>
      </c>
      <c r="H95" s="218">
        <f>'[4]M7AVR '!G95</f>
        <v>12.5</v>
      </c>
      <c r="I95" s="172" t="str">
        <f>IF('[4]M7AVR '!H95="","",[4]Ratt_Info!E95)</f>
        <v/>
      </c>
      <c r="J95" s="217">
        <f t="shared" si="5"/>
        <v>12.5</v>
      </c>
      <c r="K95" s="156">
        <f t="shared" si="6"/>
        <v>14.700000000000001</v>
      </c>
      <c r="L95" s="174" t="str">
        <f t="shared" si="7"/>
        <v>V</v>
      </c>
    </row>
    <row r="96" spans="2:12" ht="12" customHeight="1">
      <c r="B96" s="152">
        <v>87</v>
      </c>
      <c r="C96" s="184" t="s">
        <v>442</v>
      </c>
      <c r="D96" s="176" t="s">
        <v>441</v>
      </c>
      <c r="E96" s="217">
        <f>'[4]M7AVR '!E96</f>
        <v>18</v>
      </c>
      <c r="F96" s="172" t="str">
        <f>IF('[4]M7AVR '!F96="","",[4]Ratt_Stat!E96)</f>
        <v/>
      </c>
      <c r="G96" s="217">
        <f t="shared" si="4"/>
        <v>18</v>
      </c>
      <c r="H96" s="218">
        <f>'[4]M7AVR '!G96</f>
        <v>15</v>
      </c>
      <c r="I96" s="172" t="str">
        <f>IF('[4]M7AVR '!H96="","",[4]Ratt_Info!E96)</f>
        <v/>
      </c>
      <c r="J96" s="217">
        <f t="shared" si="5"/>
        <v>15</v>
      </c>
      <c r="K96" s="156">
        <f t="shared" si="6"/>
        <v>16.32</v>
      </c>
      <c r="L96" s="174" t="str">
        <f t="shared" si="7"/>
        <v>V</v>
      </c>
    </row>
    <row r="97" spans="2:12" ht="12" customHeight="1">
      <c r="B97" s="158">
        <v>88</v>
      </c>
      <c r="C97" s="181" t="s">
        <v>440</v>
      </c>
      <c r="D97" s="171" t="s">
        <v>439</v>
      </c>
      <c r="E97" s="217">
        <f>'[4]M7AVR '!E97</f>
        <v>15.25</v>
      </c>
      <c r="F97" s="172" t="str">
        <f>IF('[4]M7AVR '!F97="","",[4]Ratt_Stat!E97)</f>
        <v/>
      </c>
      <c r="G97" s="217">
        <f t="shared" si="4"/>
        <v>15.25</v>
      </c>
      <c r="H97" s="218">
        <f>'[4]M7AVR '!G97</f>
        <v>15</v>
      </c>
      <c r="I97" s="172" t="str">
        <f>IF('[4]M7AVR '!H97="","",[4]Ratt_Info!E97)</f>
        <v/>
      </c>
      <c r="J97" s="217">
        <f t="shared" si="5"/>
        <v>15</v>
      </c>
      <c r="K97" s="156">
        <f t="shared" si="6"/>
        <v>15.11</v>
      </c>
      <c r="L97" s="174" t="str">
        <f t="shared" si="7"/>
        <v>V</v>
      </c>
    </row>
    <row r="98" spans="2:12" ht="12" customHeight="1">
      <c r="B98" s="152">
        <v>89</v>
      </c>
      <c r="C98" s="170" t="s">
        <v>438</v>
      </c>
      <c r="D98" s="171" t="s">
        <v>416</v>
      </c>
      <c r="E98" s="217">
        <f>'[4]M7AVR '!E98</f>
        <v>17.25</v>
      </c>
      <c r="F98" s="172" t="str">
        <f>IF('[4]M7AVR '!F98="","",[4]Ratt_Stat!E98)</f>
        <v/>
      </c>
      <c r="G98" s="217">
        <f t="shared" si="4"/>
        <v>17.25</v>
      </c>
      <c r="H98" s="218">
        <f>'[4]M7AVR '!G98</f>
        <v>14.5</v>
      </c>
      <c r="I98" s="172" t="str">
        <f>IF('[4]M7AVR '!H98="","",[4]Ratt_Info!E98)</f>
        <v/>
      </c>
      <c r="J98" s="217">
        <f t="shared" si="5"/>
        <v>14.5</v>
      </c>
      <c r="K98" s="156">
        <f t="shared" si="6"/>
        <v>15.71</v>
      </c>
      <c r="L98" s="174" t="str">
        <f t="shared" si="7"/>
        <v>V</v>
      </c>
    </row>
    <row r="99" spans="2:12" ht="12" customHeight="1">
      <c r="B99" s="158">
        <v>90</v>
      </c>
      <c r="C99" s="184" t="s">
        <v>437</v>
      </c>
      <c r="D99" s="176" t="s">
        <v>436</v>
      </c>
      <c r="E99" s="217">
        <f>'[4]M7AVR '!E99</f>
        <v>18.5</v>
      </c>
      <c r="F99" s="172" t="str">
        <f>IF('[4]M7AVR '!F99="","",[4]Ratt_Stat!E99)</f>
        <v/>
      </c>
      <c r="G99" s="217">
        <f t="shared" si="4"/>
        <v>18.5</v>
      </c>
      <c r="H99" s="218">
        <f>'[4]M7AVR '!G99</f>
        <v>14.5</v>
      </c>
      <c r="I99" s="172" t="str">
        <f>IF('[4]M7AVR '!H99="","",[4]Ratt_Info!E99)</f>
        <v/>
      </c>
      <c r="J99" s="217">
        <f t="shared" si="5"/>
        <v>14.5</v>
      </c>
      <c r="K99" s="156">
        <f t="shared" si="6"/>
        <v>16.260000000000002</v>
      </c>
      <c r="L99" s="174" t="str">
        <f t="shared" si="7"/>
        <v>V</v>
      </c>
    </row>
    <row r="100" spans="2:12" ht="12" customHeight="1">
      <c r="B100" s="152">
        <v>91</v>
      </c>
      <c r="C100" s="181" t="s">
        <v>435</v>
      </c>
      <c r="D100" s="171" t="s">
        <v>434</v>
      </c>
      <c r="E100" s="217">
        <f>'[4]M7AVR '!E100</f>
        <v>15</v>
      </c>
      <c r="F100" s="172" t="str">
        <f>IF('[4]M7AVR '!F100="","",[4]Ratt_Stat!E100)</f>
        <v/>
      </c>
      <c r="G100" s="217">
        <f t="shared" si="4"/>
        <v>15</v>
      </c>
      <c r="H100" s="218">
        <f>'[4]M7AVR '!G100</f>
        <v>13</v>
      </c>
      <c r="I100" s="172" t="str">
        <f>IF('[4]M7AVR '!H100="","",[4]Ratt_Info!E100)</f>
        <v/>
      </c>
      <c r="J100" s="217">
        <f t="shared" si="5"/>
        <v>13</v>
      </c>
      <c r="K100" s="156">
        <f t="shared" si="6"/>
        <v>13.88</v>
      </c>
      <c r="L100" s="174" t="str">
        <f t="shared" si="7"/>
        <v>V</v>
      </c>
    </row>
    <row r="101" spans="2:12" ht="12" customHeight="1">
      <c r="B101" s="158">
        <v>92</v>
      </c>
      <c r="C101" s="170" t="s">
        <v>433</v>
      </c>
      <c r="D101" s="171" t="s">
        <v>431</v>
      </c>
      <c r="E101" s="217">
        <f>'[4]M7AVR '!E101</f>
        <v>18.5</v>
      </c>
      <c r="F101" s="172" t="str">
        <f>IF('[4]M7AVR '!F101="","",[4]Ratt_Stat!E101)</f>
        <v/>
      </c>
      <c r="G101" s="217">
        <f t="shared" si="4"/>
        <v>18.5</v>
      </c>
      <c r="H101" s="218">
        <f>'[4]M7AVR '!G101</f>
        <v>16</v>
      </c>
      <c r="I101" s="172" t="str">
        <f>IF('[4]M7AVR '!H101="","",[4]Ratt_Info!E101)</f>
        <v/>
      </c>
      <c r="J101" s="217">
        <f t="shared" si="5"/>
        <v>16</v>
      </c>
      <c r="K101" s="156">
        <f t="shared" si="6"/>
        <v>17.100000000000001</v>
      </c>
      <c r="L101" s="174" t="str">
        <f t="shared" si="7"/>
        <v>V</v>
      </c>
    </row>
    <row r="102" spans="2:12" ht="12" customHeight="1">
      <c r="B102" s="152">
        <v>93</v>
      </c>
      <c r="C102" s="221" t="s">
        <v>432</v>
      </c>
      <c r="D102" s="221" t="s">
        <v>431</v>
      </c>
      <c r="E102" s="217">
        <f>'[4]M7AVR '!E102</f>
        <v>12.25</v>
      </c>
      <c r="F102" s="172" t="str">
        <f>IF('[4]M7AVR '!F102="","",[4]Ratt_Stat!E102)</f>
        <v/>
      </c>
      <c r="G102" s="217">
        <f t="shared" si="4"/>
        <v>12.25</v>
      </c>
      <c r="H102" s="218">
        <f>'[4]M7AVR '!G102</f>
        <v>12</v>
      </c>
      <c r="I102" s="172" t="str">
        <f>IF('[4]M7AVR '!H102="","",[4]Ratt_Info!E102)</f>
        <v/>
      </c>
      <c r="J102" s="217">
        <f t="shared" si="5"/>
        <v>12</v>
      </c>
      <c r="K102" s="156">
        <f t="shared" si="6"/>
        <v>12.11</v>
      </c>
      <c r="L102" s="174" t="str">
        <f t="shared" si="7"/>
        <v>V</v>
      </c>
    </row>
    <row r="103" spans="2:12" ht="12" customHeight="1">
      <c r="B103" s="158">
        <v>94</v>
      </c>
      <c r="C103" s="181" t="s">
        <v>430</v>
      </c>
      <c r="D103" s="171" t="s">
        <v>322</v>
      </c>
      <c r="E103" s="217">
        <f>'[4]M7AVR '!E103</f>
        <v>16.75</v>
      </c>
      <c r="F103" s="172" t="str">
        <f>IF('[4]M7AVR '!F103="","",[4]Ratt_Stat!E103)</f>
        <v/>
      </c>
      <c r="G103" s="217">
        <f t="shared" si="4"/>
        <v>16.75</v>
      </c>
      <c r="H103" s="218">
        <f>'[4]M7AVR '!G103</f>
        <v>17.5</v>
      </c>
      <c r="I103" s="172" t="str">
        <f>IF('[4]M7AVR '!H103="","",[4]Ratt_Info!E103)</f>
        <v/>
      </c>
      <c r="J103" s="217">
        <f t="shared" si="5"/>
        <v>17.5</v>
      </c>
      <c r="K103" s="156">
        <f t="shared" si="6"/>
        <v>17.170000000000002</v>
      </c>
      <c r="L103" s="174" t="str">
        <f t="shared" si="7"/>
        <v>V</v>
      </c>
    </row>
    <row r="104" spans="2:12" ht="12" customHeight="1">
      <c r="B104" s="152">
        <v>95</v>
      </c>
      <c r="C104" s="170" t="s">
        <v>429</v>
      </c>
      <c r="D104" s="171" t="s">
        <v>367</v>
      </c>
      <c r="E104" s="217">
        <f>'[4]M7AVR '!E104</f>
        <v>18.25</v>
      </c>
      <c r="F104" s="172" t="str">
        <f>IF('[4]M7AVR '!F104="","",[4]Ratt_Stat!E104)</f>
        <v/>
      </c>
      <c r="G104" s="217">
        <f t="shared" si="4"/>
        <v>18.25</v>
      </c>
      <c r="H104" s="218">
        <f>'[4]M7AVR '!G104</f>
        <v>16.5</v>
      </c>
      <c r="I104" s="172" t="str">
        <f>IF('[4]M7AVR '!H104="","",[4]Ratt_Info!E104)</f>
        <v/>
      </c>
      <c r="J104" s="217">
        <f t="shared" si="5"/>
        <v>16.5</v>
      </c>
      <c r="K104" s="156">
        <f t="shared" si="6"/>
        <v>17.27</v>
      </c>
      <c r="L104" s="174" t="str">
        <f t="shared" si="7"/>
        <v>V</v>
      </c>
    </row>
    <row r="105" spans="2:12" ht="12" customHeight="1">
      <c r="B105" s="158">
        <v>96</v>
      </c>
      <c r="C105" s="181" t="s">
        <v>428</v>
      </c>
      <c r="D105" s="171" t="s">
        <v>277</v>
      </c>
      <c r="E105" s="217">
        <f>'[4]M7AVR '!E105</f>
        <v>18</v>
      </c>
      <c r="F105" s="172" t="str">
        <f>IF('[4]M7AVR '!F105="","",[4]Ratt_Stat!E105)</f>
        <v/>
      </c>
      <c r="G105" s="217">
        <f t="shared" si="4"/>
        <v>18</v>
      </c>
      <c r="H105" s="218">
        <f>'[4]M7AVR '!G105</f>
        <v>15</v>
      </c>
      <c r="I105" s="172" t="str">
        <f>IF('[4]M7AVR '!H105="","",[4]Ratt_Info!E105)</f>
        <v/>
      </c>
      <c r="J105" s="217">
        <f t="shared" si="5"/>
        <v>15</v>
      </c>
      <c r="K105" s="156">
        <f t="shared" si="6"/>
        <v>16.32</v>
      </c>
      <c r="L105" s="174" t="str">
        <f t="shared" si="7"/>
        <v>V</v>
      </c>
    </row>
    <row r="106" spans="2:12" ht="12" customHeight="1">
      <c r="B106" s="152">
        <v>97</v>
      </c>
      <c r="C106" s="170" t="s">
        <v>427</v>
      </c>
      <c r="D106" s="171" t="s">
        <v>398</v>
      </c>
      <c r="E106" s="217">
        <f>'[4]M7AVR '!E106</f>
        <v>19</v>
      </c>
      <c r="F106" s="172" t="str">
        <f>IF('[4]M7AVR '!F106="","",[4]Ratt_Stat!E106)</f>
        <v/>
      </c>
      <c r="G106" s="217">
        <f t="shared" si="4"/>
        <v>19</v>
      </c>
      <c r="H106" s="218">
        <f>'[4]M7AVR '!G106</f>
        <v>13</v>
      </c>
      <c r="I106" s="172" t="str">
        <f>IF('[4]M7AVR '!H106="","",[4]Ratt_Info!E106)</f>
        <v/>
      </c>
      <c r="J106" s="217">
        <f t="shared" si="5"/>
        <v>13</v>
      </c>
      <c r="K106" s="156">
        <f t="shared" si="6"/>
        <v>15.64</v>
      </c>
      <c r="L106" s="174" t="str">
        <f t="shared" si="7"/>
        <v>V</v>
      </c>
    </row>
    <row r="107" spans="2:12" ht="12" customHeight="1">
      <c r="B107" s="158">
        <v>98</v>
      </c>
      <c r="C107" s="170" t="s">
        <v>426</v>
      </c>
      <c r="D107" s="222" t="s">
        <v>52</v>
      </c>
      <c r="E107" s="217">
        <f>'[4]M7AVR '!E107</f>
        <v>17.75</v>
      </c>
      <c r="F107" s="172" t="str">
        <f>IF('[4]M7AVR '!F107="","",[4]Ratt_Stat!E107)</f>
        <v/>
      </c>
      <c r="G107" s="217">
        <f t="shared" si="4"/>
        <v>17.75</v>
      </c>
      <c r="H107" s="218">
        <f>'[4]M7AVR '!G107</f>
        <v>14.75</v>
      </c>
      <c r="I107" s="172" t="str">
        <f>IF('[4]M7AVR '!H107="","",[4]Ratt_Info!E107)</f>
        <v/>
      </c>
      <c r="J107" s="217">
        <f t="shared" si="5"/>
        <v>14.75</v>
      </c>
      <c r="K107" s="156">
        <f t="shared" si="6"/>
        <v>16.07</v>
      </c>
      <c r="L107" s="174" t="str">
        <f t="shared" si="7"/>
        <v>V</v>
      </c>
    </row>
    <row r="108" spans="2:12" ht="12" customHeight="1">
      <c r="B108" s="152">
        <v>99</v>
      </c>
      <c r="C108" s="170" t="s">
        <v>425</v>
      </c>
      <c r="D108" s="171" t="s">
        <v>386</v>
      </c>
      <c r="E108" s="217">
        <f>'[4]M7AVR '!E108</f>
        <v>19.75</v>
      </c>
      <c r="F108" s="172" t="str">
        <f>IF('[4]M7AVR '!F108="","",[4]Ratt_Stat!E108)</f>
        <v/>
      </c>
      <c r="G108" s="217">
        <f t="shared" si="4"/>
        <v>19.75</v>
      </c>
      <c r="H108" s="218">
        <f>'[4]M7AVR '!G108</f>
        <v>15</v>
      </c>
      <c r="I108" s="172" t="str">
        <f>IF('[4]M7AVR '!H108="","",[4]Ratt_Info!E108)</f>
        <v/>
      </c>
      <c r="J108" s="217">
        <f t="shared" si="5"/>
        <v>15</v>
      </c>
      <c r="K108" s="156">
        <f t="shared" si="6"/>
        <v>17.09</v>
      </c>
      <c r="L108" s="174" t="str">
        <f t="shared" si="7"/>
        <v>V</v>
      </c>
    </row>
    <row r="109" spans="2:12" ht="12" customHeight="1">
      <c r="B109" s="158">
        <v>100</v>
      </c>
      <c r="C109" s="181" t="s">
        <v>424</v>
      </c>
      <c r="D109" s="171" t="s">
        <v>382</v>
      </c>
      <c r="E109" s="217">
        <f>'[4]M7AVR '!E109</f>
        <v>19</v>
      </c>
      <c r="F109" s="172" t="str">
        <f>IF('[4]M7AVR '!F109="","",[4]Ratt_Stat!E109)</f>
        <v/>
      </c>
      <c r="G109" s="217">
        <f t="shared" si="4"/>
        <v>19</v>
      </c>
      <c r="H109" s="218">
        <f>'[4]M7AVR '!G109</f>
        <v>16</v>
      </c>
      <c r="I109" s="172" t="str">
        <f>IF('[4]M7AVR '!H109="","",[4]Ratt_Info!E109)</f>
        <v/>
      </c>
      <c r="J109" s="217">
        <f t="shared" si="5"/>
        <v>16</v>
      </c>
      <c r="K109" s="156">
        <f t="shared" si="6"/>
        <v>17.32</v>
      </c>
      <c r="L109" s="174" t="str">
        <f t="shared" si="7"/>
        <v>V</v>
      </c>
    </row>
    <row r="110" spans="2:12" ht="12" customHeight="1">
      <c r="B110" s="152">
        <v>101</v>
      </c>
      <c r="C110" s="181" t="s">
        <v>423</v>
      </c>
      <c r="D110" s="171" t="s">
        <v>422</v>
      </c>
      <c r="E110" s="217">
        <f>'[4]M7AVR '!E110</f>
        <v>18.5</v>
      </c>
      <c r="F110" s="172" t="str">
        <f>IF('[4]M7AVR '!F110="","",[4]Ratt_Stat!E110)</f>
        <v/>
      </c>
      <c r="G110" s="217">
        <f t="shared" si="4"/>
        <v>18.5</v>
      </c>
      <c r="H110" s="218">
        <f>'[4]M7AVR '!G110</f>
        <v>16</v>
      </c>
      <c r="I110" s="172" t="str">
        <f>IF('[4]M7AVR '!H110="","",[4]Ratt_Info!E110)</f>
        <v/>
      </c>
      <c r="J110" s="217">
        <f t="shared" si="5"/>
        <v>16</v>
      </c>
      <c r="K110" s="156">
        <f t="shared" si="6"/>
        <v>17.100000000000001</v>
      </c>
      <c r="L110" s="174" t="str">
        <f t="shared" si="7"/>
        <v>V</v>
      </c>
    </row>
    <row r="111" spans="2:12" ht="12" customHeight="1">
      <c r="B111" s="158">
        <v>102</v>
      </c>
      <c r="C111" s="221" t="s">
        <v>421</v>
      </c>
      <c r="D111" s="221" t="s">
        <v>420</v>
      </c>
      <c r="E111" s="217">
        <f>'[4]M7AVR '!E111</f>
        <v>12.5</v>
      </c>
      <c r="F111" s="172" t="str">
        <f>IF('[4]M7AVR '!F111="","",[4]Ratt_Stat!E111)</f>
        <v/>
      </c>
      <c r="G111" s="217">
        <f t="shared" si="4"/>
        <v>12.5</v>
      </c>
      <c r="H111" s="218">
        <f>'[4]M7AVR '!G111</f>
        <v>12</v>
      </c>
      <c r="I111" s="172" t="str">
        <f>IF('[4]M7AVR '!H111="","",[4]Ratt_Info!E111)</f>
        <v/>
      </c>
      <c r="J111" s="217">
        <f t="shared" si="5"/>
        <v>12</v>
      </c>
      <c r="K111" s="156">
        <f t="shared" si="6"/>
        <v>12.22</v>
      </c>
      <c r="L111" s="174" t="str">
        <f t="shared" si="7"/>
        <v>V</v>
      </c>
    </row>
    <row r="112" spans="2:12" ht="12" customHeight="1">
      <c r="B112" s="152">
        <v>103</v>
      </c>
      <c r="C112" s="181" t="s">
        <v>419</v>
      </c>
      <c r="D112" s="171" t="s">
        <v>418</v>
      </c>
      <c r="E112" s="217">
        <f>'[4]M7AVR '!E112</f>
        <v>17.75</v>
      </c>
      <c r="F112" s="172" t="str">
        <f>IF('[4]M7AVR '!F112="","",[4]Ratt_Stat!E112)</f>
        <v/>
      </c>
      <c r="G112" s="217">
        <f t="shared" si="4"/>
        <v>17.75</v>
      </c>
      <c r="H112" s="218">
        <f>'[4]M7AVR '!G112</f>
        <v>16</v>
      </c>
      <c r="I112" s="172" t="str">
        <f>IF('[4]M7AVR '!H112="","",[4]Ratt_Info!E112)</f>
        <v/>
      </c>
      <c r="J112" s="217">
        <f t="shared" si="5"/>
        <v>16</v>
      </c>
      <c r="K112" s="156">
        <f t="shared" si="6"/>
        <v>16.77</v>
      </c>
      <c r="L112" s="174" t="str">
        <f t="shared" si="7"/>
        <v>V</v>
      </c>
    </row>
    <row r="113" spans="2:12" ht="12" customHeight="1">
      <c r="B113" s="158">
        <v>104</v>
      </c>
      <c r="C113" s="181" t="s">
        <v>417</v>
      </c>
      <c r="D113" s="171" t="s">
        <v>416</v>
      </c>
      <c r="E113" s="217">
        <f>'[4]M7AVR '!E113</f>
        <v>17.25</v>
      </c>
      <c r="F113" s="172" t="str">
        <f>IF('[4]M7AVR '!F113="","",[4]Ratt_Stat!E113)</f>
        <v/>
      </c>
      <c r="G113" s="217">
        <f t="shared" si="4"/>
        <v>17.25</v>
      </c>
      <c r="H113" s="218">
        <f>'[4]M7AVR '!G113</f>
        <v>15.5</v>
      </c>
      <c r="I113" s="172" t="str">
        <f>IF('[4]M7AVR '!H113="","",[4]Ratt_Info!E113)</f>
        <v/>
      </c>
      <c r="J113" s="217">
        <f t="shared" si="5"/>
        <v>15.5</v>
      </c>
      <c r="K113" s="156">
        <f t="shared" si="6"/>
        <v>16.270000000000003</v>
      </c>
      <c r="L113" s="174" t="str">
        <f t="shared" si="7"/>
        <v>V</v>
      </c>
    </row>
    <row r="114" spans="2:12" ht="12" customHeight="1">
      <c r="B114" s="152">
        <v>105</v>
      </c>
      <c r="C114" s="181" t="s">
        <v>415</v>
      </c>
      <c r="D114" s="171" t="s">
        <v>414</v>
      </c>
      <c r="E114" s="217">
        <f>'[4]M7AVR '!E114</f>
        <v>17.25</v>
      </c>
      <c r="F114" s="172" t="str">
        <f>IF('[4]M7AVR '!F114="","",[4]Ratt_Stat!E114)</f>
        <v/>
      </c>
      <c r="G114" s="217">
        <f t="shared" si="4"/>
        <v>17.25</v>
      </c>
      <c r="H114" s="218">
        <f>'[4]M7AVR '!G114</f>
        <v>15</v>
      </c>
      <c r="I114" s="172" t="str">
        <f>IF('[4]M7AVR '!H114="","",[4]Ratt_Info!E114)</f>
        <v/>
      </c>
      <c r="J114" s="217">
        <f t="shared" si="5"/>
        <v>15</v>
      </c>
      <c r="K114" s="156">
        <f t="shared" si="6"/>
        <v>15.99</v>
      </c>
      <c r="L114" s="174" t="str">
        <f t="shared" si="7"/>
        <v>V</v>
      </c>
    </row>
    <row r="115" spans="2:12" ht="12" customHeight="1">
      <c r="B115" s="158">
        <v>106</v>
      </c>
      <c r="C115" s="170" t="s">
        <v>413</v>
      </c>
      <c r="D115" s="171" t="s">
        <v>412</v>
      </c>
      <c r="E115" s="217">
        <f>'[4]M7AVR '!E115</f>
        <v>18</v>
      </c>
      <c r="F115" s="172" t="str">
        <f>IF('[4]M7AVR '!F115="","",[4]Ratt_Stat!E115)</f>
        <v/>
      </c>
      <c r="G115" s="217">
        <f t="shared" si="4"/>
        <v>18</v>
      </c>
      <c r="H115" s="218">
        <f>'[4]M7AVR '!G115</f>
        <v>14</v>
      </c>
      <c r="I115" s="172" t="str">
        <f>IF('[4]M7AVR '!H115="","",[4]Ratt_Info!E115)</f>
        <v/>
      </c>
      <c r="J115" s="217">
        <f t="shared" si="5"/>
        <v>14</v>
      </c>
      <c r="K115" s="156">
        <f t="shared" si="6"/>
        <v>15.760000000000002</v>
      </c>
      <c r="L115" s="174" t="str">
        <f t="shared" si="7"/>
        <v>V</v>
      </c>
    </row>
    <row r="116" spans="2:12" ht="12" customHeight="1">
      <c r="B116" s="152">
        <v>107</v>
      </c>
      <c r="C116" s="181" t="s">
        <v>411</v>
      </c>
      <c r="D116" s="171" t="s">
        <v>410</v>
      </c>
      <c r="E116" s="217">
        <f>'[4]M7AVR '!E116</f>
        <v>15</v>
      </c>
      <c r="F116" s="172" t="str">
        <f>IF('[4]M7AVR '!F116="","",[4]Ratt_Stat!E116)</f>
        <v/>
      </c>
      <c r="G116" s="217">
        <f t="shared" si="4"/>
        <v>15</v>
      </c>
      <c r="H116" s="218">
        <f>'[4]M7AVR '!G116</f>
        <v>14.5</v>
      </c>
      <c r="I116" s="172" t="str">
        <f>IF('[4]M7AVR '!H116="","",[4]Ratt_Info!E116)</f>
        <v/>
      </c>
      <c r="J116" s="217">
        <f t="shared" si="5"/>
        <v>14.5</v>
      </c>
      <c r="K116" s="156">
        <f t="shared" si="6"/>
        <v>14.72</v>
      </c>
      <c r="L116" s="174" t="str">
        <f t="shared" si="7"/>
        <v>V</v>
      </c>
    </row>
    <row r="117" spans="2:12" ht="12" customHeight="1">
      <c r="B117" s="158">
        <v>108</v>
      </c>
      <c r="C117" s="181" t="s">
        <v>409</v>
      </c>
      <c r="D117" s="171" t="s">
        <v>408</v>
      </c>
      <c r="E117" s="217">
        <f>'[4]M7AVR '!E117</f>
        <v>17.25</v>
      </c>
      <c r="F117" s="172" t="str">
        <f>IF('[4]M7AVR '!F117="","",[4]Ratt_Stat!E117)</f>
        <v/>
      </c>
      <c r="G117" s="217">
        <f t="shared" si="4"/>
        <v>17.25</v>
      </c>
      <c r="H117" s="218">
        <f>'[4]M7AVR '!G117</f>
        <v>14.5</v>
      </c>
      <c r="I117" s="172" t="str">
        <f>IF('[4]M7AVR '!H117="","",[4]Ratt_Info!E117)</f>
        <v/>
      </c>
      <c r="J117" s="217">
        <f t="shared" si="5"/>
        <v>14.5</v>
      </c>
      <c r="K117" s="156">
        <f t="shared" si="6"/>
        <v>15.71</v>
      </c>
      <c r="L117" s="174" t="str">
        <f t="shared" si="7"/>
        <v>V</v>
      </c>
    </row>
    <row r="118" spans="2:12" ht="12" customHeight="1">
      <c r="B118" s="152">
        <v>109</v>
      </c>
      <c r="C118" s="221" t="s">
        <v>407</v>
      </c>
      <c r="D118" s="221" t="s">
        <v>406</v>
      </c>
      <c r="E118" s="217">
        <f>'[4]M7AVR '!E118</f>
        <v>14.625</v>
      </c>
      <c r="F118" s="172" t="str">
        <f>IF('[4]M7AVR '!F118="","",[4]Ratt_Stat!E118)</f>
        <v/>
      </c>
      <c r="G118" s="217">
        <f t="shared" si="4"/>
        <v>14.625</v>
      </c>
      <c r="H118" s="218">
        <f>'[4]M7AVR '!G118</f>
        <v>12</v>
      </c>
      <c r="I118" s="172" t="str">
        <f>IF('[4]M7AVR '!H118="","",[4]Ratt_Info!E118)</f>
        <v/>
      </c>
      <c r="J118" s="217">
        <f t="shared" si="5"/>
        <v>12</v>
      </c>
      <c r="K118" s="156">
        <f t="shared" si="6"/>
        <v>13.155000000000001</v>
      </c>
      <c r="L118" s="174" t="str">
        <f t="shared" si="7"/>
        <v>V</v>
      </c>
    </row>
    <row r="119" spans="2:12" ht="12" customHeight="1">
      <c r="B119" s="158">
        <v>110</v>
      </c>
      <c r="C119" s="170" t="s">
        <v>405</v>
      </c>
      <c r="D119" s="171" t="s">
        <v>404</v>
      </c>
      <c r="E119" s="217">
        <f>'[4]M7AVR '!E119</f>
        <v>17.5</v>
      </c>
      <c r="F119" s="172" t="str">
        <f>IF('[4]M7AVR '!F119="","",[4]Ratt_Stat!E119)</f>
        <v/>
      </c>
      <c r="G119" s="217">
        <f t="shared" si="4"/>
        <v>17.5</v>
      </c>
      <c r="H119" s="218">
        <f>'[4]M7AVR '!G119</f>
        <v>14.5</v>
      </c>
      <c r="I119" s="172" t="str">
        <f>IF('[4]M7AVR '!H119="","",[4]Ratt_Info!E119)</f>
        <v/>
      </c>
      <c r="J119" s="217">
        <f t="shared" si="5"/>
        <v>14.5</v>
      </c>
      <c r="K119" s="156">
        <f t="shared" si="6"/>
        <v>15.82</v>
      </c>
      <c r="L119" s="174" t="str">
        <f t="shared" si="7"/>
        <v>V</v>
      </c>
    </row>
    <row r="120" spans="2:12" ht="12" customHeight="1">
      <c r="B120" s="152">
        <v>111</v>
      </c>
      <c r="C120" s="170" t="s">
        <v>403</v>
      </c>
      <c r="D120" s="171" t="s">
        <v>402</v>
      </c>
      <c r="E120" s="217">
        <f>'[4]M7AVR '!E120</f>
        <v>17.75</v>
      </c>
      <c r="F120" s="172" t="str">
        <f>IF('[4]M7AVR '!F120="","",[4]Ratt_Stat!E120)</f>
        <v/>
      </c>
      <c r="G120" s="217">
        <f t="shared" si="4"/>
        <v>17.75</v>
      </c>
      <c r="H120" s="218">
        <f>'[4]M7AVR '!G120</f>
        <v>15</v>
      </c>
      <c r="I120" s="172" t="str">
        <f>IF('[4]M7AVR '!H120="","",[4]Ratt_Info!E120)</f>
        <v/>
      </c>
      <c r="J120" s="217">
        <f t="shared" si="5"/>
        <v>15</v>
      </c>
      <c r="K120" s="156">
        <f t="shared" si="6"/>
        <v>16.21</v>
      </c>
      <c r="L120" s="174" t="str">
        <f t="shared" si="7"/>
        <v>V</v>
      </c>
    </row>
    <row r="121" spans="2:12" ht="12" customHeight="1">
      <c r="B121" s="158">
        <v>112</v>
      </c>
      <c r="C121" s="181" t="s">
        <v>401</v>
      </c>
      <c r="D121" s="171" t="s">
        <v>400</v>
      </c>
      <c r="E121" s="217">
        <f>'[4]M7AVR '!E121</f>
        <v>18.25</v>
      </c>
      <c r="F121" s="172" t="str">
        <f>IF('[4]M7AVR '!F121="","",[4]Ratt_Stat!E121)</f>
        <v/>
      </c>
      <c r="G121" s="217">
        <f t="shared" si="4"/>
        <v>18.25</v>
      </c>
      <c r="H121" s="218">
        <f>'[4]M7AVR '!G121</f>
        <v>17</v>
      </c>
      <c r="I121" s="172" t="str">
        <f>IF('[4]M7AVR '!H121="","",[4]Ratt_Info!E121)</f>
        <v/>
      </c>
      <c r="J121" s="217">
        <f t="shared" si="5"/>
        <v>17</v>
      </c>
      <c r="K121" s="156">
        <f t="shared" si="6"/>
        <v>17.55</v>
      </c>
      <c r="L121" s="174" t="str">
        <f t="shared" si="7"/>
        <v>V</v>
      </c>
    </row>
    <row r="122" spans="2:12" ht="12" customHeight="1">
      <c r="B122" s="152">
        <v>113</v>
      </c>
      <c r="C122" s="170" t="s">
        <v>399</v>
      </c>
      <c r="D122" s="171" t="s">
        <v>398</v>
      </c>
      <c r="E122" s="217">
        <f>'[4]M7AVR '!E122</f>
        <v>19</v>
      </c>
      <c r="F122" s="172" t="str">
        <f>IF('[4]M7AVR '!F122="","",[4]Ratt_Stat!E122)</f>
        <v/>
      </c>
      <c r="G122" s="217">
        <f t="shared" si="4"/>
        <v>19</v>
      </c>
      <c r="H122" s="218">
        <f>'[4]M7AVR '!G122</f>
        <v>18.5</v>
      </c>
      <c r="I122" s="172" t="str">
        <f>IF('[4]M7AVR '!H122="","",[4]Ratt_Info!E122)</f>
        <v/>
      </c>
      <c r="J122" s="217">
        <f t="shared" si="5"/>
        <v>18.5</v>
      </c>
      <c r="K122" s="156">
        <f t="shared" si="6"/>
        <v>18.72</v>
      </c>
      <c r="L122" s="174" t="str">
        <f t="shared" si="7"/>
        <v>V</v>
      </c>
    </row>
    <row r="123" spans="2:12" ht="12" customHeight="1">
      <c r="B123" s="158">
        <v>114</v>
      </c>
      <c r="C123" s="181" t="s">
        <v>397</v>
      </c>
      <c r="D123" s="171" t="s">
        <v>396</v>
      </c>
      <c r="E123" s="217">
        <f>'[4]M7AVR '!E123</f>
        <v>18.5</v>
      </c>
      <c r="F123" s="172" t="str">
        <f>IF('[4]M7AVR '!F123="","",[4]Ratt_Stat!E123)</f>
        <v/>
      </c>
      <c r="G123" s="217">
        <f t="shared" si="4"/>
        <v>18.5</v>
      </c>
      <c r="H123" s="218">
        <f>'[4]M7AVR '!G123</f>
        <v>15</v>
      </c>
      <c r="I123" s="172" t="str">
        <f>IF('[4]M7AVR '!H123="","",[4]Ratt_Info!E123)</f>
        <v/>
      </c>
      <c r="J123" s="217">
        <f t="shared" si="5"/>
        <v>15</v>
      </c>
      <c r="K123" s="156">
        <f t="shared" si="6"/>
        <v>16.54</v>
      </c>
      <c r="L123" s="174" t="str">
        <f t="shared" si="7"/>
        <v>V</v>
      </c>
    </row>
    <row r="124" spans="2:12" ht="12" customHeight="1">
      <c r="B124" s="152">
        <v>115</v>
      </c>
      <c r="C124" s="170" t="s">
        <v>395</v>
      </c>
      <c r="D124" s="171" t="s">
        <v>394</v>
      </c>
      <c r="E124" s="217">
        <f>'[4]M7AVR '!E124</f>
        <v>18.5</v>
      </c>
      <c r="F124" s="172" t="str">
        <f>IF('[4]M7AVR '!F124="","",[4]Ratt_Stat!E124)</f>
        <v/>
      </c>
      <c r="G124" s="217">
        <f t="shared" si="4"/>
        <v>18.5</v>
      </c>
      <c r="H124" s="218">
        <f>'[4]M7AVR '!G124</f>
        <v>16.5</v>
      </c>
      <c r="I124" s="172" t="str">
        <f>IF('[4]M7AVR '!H124="","",[4]Ratt_Info!E124)</f>
        <v/>
      </c>
      <c r="J124" s="217">
        <f t="shared" si="5"/>
        <v>16.5</v>
      </c>
      <c r="K124" s="156">
        <f t="shared" si="6"/>
        <v>17.380000000000003</v>
      </c>
      <c r="L124" s="174" t="str">
        <f t="shared" si="7"/>
        <v>V</v>
      </c>
    </row>
    <row r="125" spans="2:12" ht="12" customHeight="1">
      <c r="B125" s="158">
        <v>116</v>
      </c>
      <c r="C125" s="181" t="s">
        <v>393</v>
      </c>
      <c r="D125" s="222" t="s">
        <v>392</v>
      </c>
      <c r="E125" s="217">
        <f>'[4]M7AVR '!E125</f>
        <v>18.5</v>
      </c>
      <c r="F125" s="172" t="str">
        <f>IF('[4]M7AVR '!F125="","",[4]Ratt_Stat!E125)</f>
        <v/>
      </c>
      <c r="G125" s="217">
        <f t="shared" si="4"/>
        <v>18.5</v>
      </c>
      <c r="H125" s="218">
        <f>'[4]M7AVR '!G125</f>
        <v>15</v>
      </c>
      <c r="I125" s="172" t="str">
        <f>IF('[4]M7AVR '!H125="","",[4]Ratt_Info!E125)</f>
        <v/>
      </c>
      <c r="J125" s="217">
        <f t="shared" si="5"/>
        <v>15</v>
      </c>
      <c r="K125" s="156">
        <f t="shared" si="6"/>
        <v>16.54</v>
      </c>
      <c r="L125" s="174" t="str">
        <f t="shared" si="7"/>
        <v>V</v>
      </c>
    </row>
    <row r="126" spans="2:12" ht="12" customHeight="1">
      <c r="B126" s="152">
        <v>117</v>
      </c>
      <c r="C126" s="184" t="s">
        <v>391</v>
      </c>
      <c r="D126" s="176" t="s">
        <v>390</v>
      </c>
      <c r="E126" s="217">
        <f>'[4]M7AVR '!E126</f>
        <v>17.5</v>
      </c>
      <c r="F126" s="172" t="str">
        <f>IF('[4]M7AVR '!F126="","",[4]Ratt_Stat!E126)</f>
        <v/>
      </c>
      <c r="G126" s="217">
        <f t="shared" si="4"/>
        <v>17.5</v>
      </c>
      <c r="H126" s="218">
        <f>'[4]M7AVR '!G126</f>
        <v>15</v>
      </c>
      <c r="I126" s="172" t="str">
        <f>IF('[4]M7AVR '!H126="","",[4]Ratt_Info!E126)</f>
        <v/>
      </c>
      <c r="J126" s="217">
        <f t="shared" si="5"/>
        <v>15</v>
      </c>
      <c r="K126" s="156">
        <f t="shared" si="6"/>
        <v>16.100000000000001</v>
      </c>
      <c r="L126" s="174" t="str">
        <f t="shared" si="7"/>
        <v>V</v>
      </c>
    </row>
    <row r="127" spans="2:12" ht="12" customHeight="1">
      <c r="B127" s="158">
        <v>118</v>
      </c>
      <c r="C127" s="181" t="s">
        <v>389</v>
      </c>
      <c r="D127" s="222" t="s">
        <v>388</v>
      </c>
      <c r="E127" s="217">
        <f>'[4]M7AVR '!E127</f>
        <v>17.5</v>
      </c>
      <c r="F127" s="172" t="str">
        <f>IF('[4]M7AVR '!F127="","",[4]Ratt_Stat!E127)</f>
        <v/>
      </c>
      <c r="G127" s="217">
        <f t="shared" si="4"/>
        <v>17.5</v>
      </c>
      <c r="H127" s="218">
        <f>'[4]M7AVR '!G127</f>
        <v>13</v>
      </c>
      <c r="I127" s="172" t="str">
        <f>IF('[4]M7AVR '!H127="","",[4]Ratt_Info!E127)</f>
        <v/>
      </c>
      <c r="J127" s="217">
        <f t="shared" si="5"/>
        <v>13</v>
      </c>
      <c r="K127" s="156">
        <f t="shared" si="6"/>
        <v>14.98</v>
      </c>
      <c r="L127" s="174" t="str">
        <f t="shared" si="7"/>
        <v>V</v>
      </c>
    </row>
    <row r="128" spans="2:12" ht="12" customHeight="1">
      <c r="B128" s="152">
        <v>119</v>
      </c>
      <c r="C128" s="181" t="s">
        <v>387</v>
      </c>
      <c r="D128" s="171" t="s">
        <v>386</v>
      </c>
      <c r="E128" s="217">
        <f>'[4]M7AVR '!E128</f>
        <v>15</v>
      </c>
      <c r="F128" s="172" t="str">
        <f>IF('[4]M7AVR '!F128="","",[4]Ratt_Stat!E128)</f>
        <v/>
      </c>
      <c r="G128" s="217">
        <f t="shared" si="4"/>
        <v>15</v>
      </c>
      <c r="H128" s="218">
        <f>'[4]M7AVR '!G128</f>
        <v>15</v>
      </c>
      <c r="I128" s="172" t="str">
        <f>IF('[4]M7AVR '!H128="","",[4]Ratt_Info!E128)</f>
        <v/>
      </c>
      <c r="J128" s="217">
        <f t="shared" si="5"/>
        <v>15</v>
      </c>
      <c r="K128" s="156">
        <f t="shared" si="6"/>
        <v>15</v>
      </c>
      <c r="L128" s="174" t="str">
        <f t="shared" si="7"/>
        <v>V</v>
      </c>
    </row>
    <row r="129" spans="2:12" ht="12" customHeight="1">
      <c r="B129" s="158">
        <v>120</v>
      </c>
      <c r="C129" s="181" t="s">
        <v>385</v>
      </c>
      <c r="D129" s="171" t="s">
        <v>384</v>
      </c>
      <c r="E129" s="217">
        <f>'[4]M7AVR '!E129</f>
        <v>17.5</v>
      </c>
      <c r="F129" s="172" t="str">
        <f>IF('[4]M7AVR '!F129="","",[4]Ratt_Stat!E129)</f>
        <v/>
      </c>
      <c r="G129" s="217">
        <f t="shared" si="4"/>
        <v>17.5</v>
      </c>
      <c r="H129" s="218">
        <f>'[4]M7AVR '!G129</f>
        <v>15.5</v>
      </c>
      <c r="I129" s="172" t="str">
        <f>IF('[4]M7AVR '!H129="","",[4]Ratt_Info!E129)</f>
        <v/>
      </c>
      <c r="J129" s="217">
        <f t="shared" si="5"/>
        <v>15.5</v>
      </c>
      <c r="K129" s="156">
        <f t="shared" si="6"/>
        <v>16.380000000000003</v>
      </c>
      <c r="L129" s="174" t="str">
        <f t="shared" si="7"/>
        <v>V</v>
      </c>
    </row>
    <row r="130" spans="2:12" ht="12" customHeight="1">
      <c r="B130" s="152">
        <v>121</v>
      </c>
      <c r="C130" s="170" t="s">
        <v>383</v>
      </c>
      <c r="D130" s="171" t="s">
        <v>382</v>
      </c>
      <c r="E130" s="217">
        <f>'[4]M7AVR '!E130</f>
        <v>17.5</v>
      </c>
      <c r="F130" s="172" t="str">
        <f>IF('[4]M7AVR '!F130="","",[4]Ratt_Stat!E130)</f>
        <v/>
      </c>
      <c r="G130" s="217">
        <f t="shared" si="4"/>
        <v>17.5</v>
      </c>
      <c r="H130" s="218">
        <f>'[4]M7AVR '!G130</f>
        <v>13</v>
      </c>
      <c r="I130" s="172" t="str">
        <f>IF('[4]M7AVR '!H130="","",[4]Ratt_Info!E130)</f>
        <v/>
      </c>
      <c r="J130" s="217">
        <f t="shared" si="5"/>
        <v>13</v>
      </c>
      <c r="K130" s="156">
        <f t="shared" si="6"/>
        <v>14.98</v>
      </c>
      <c r="L130" s="174" t="str">
        <f t="shared" si="7"/>
        <v>V</v>
      </c>
    </row>
    <row r="131" spans="2:12" ht="12" customHeight="1">
      <c r="B131" s="158">
        <v>122</v>
      </c>
      <c r="C131" s="170" t="s">
        <v>381</v>
      </c>
      <c r="D131" s="171" t="s">
        <v>380</v>
      </c>
      <c r="E131" s="217">
        <f>'[4]M7AVR '!E131</f>
        <v>17.75</v>
      </c>
      <c r="F131" s="172" t="str">
        <f>IF('[4]M7AVR '!F131="","",[4]Ratt_Stat!E131)</f>
        <v/>
      </c>
      <c r="G131" s="217">
        <f t="shared" si="4"/>
        <v>17.75</v>
      </c>
      <c r="H131" s="218">
        <f>'[4]M7AVR '!G131</f>
        <v>15</v>
      </c>
      <c r="I131" s="172" t="str">
        <f>IF('[4]M7AVR '!H131="","",[4]Ratt_Info!E131)</f>
        <v/>
      </c>
      <c r="J131" s="217">
        <f t="shared" si="5"/>
        <v>15</v>
      </c>
      <c r="K131" s="156">
        <f t="shared" si="6"/>
        <v>16.21</v>
      </c>
      <c r="L131" s="174" t="str">
        <f t="shared" si="7"/>
        <v>V</v>
      </c>
    </row>
    <row r="132" spans="2:12" ht="12" customHeight="1">
      <c r="B132" s="152">
        <v>123</v>
      </c>
      <c r="C132" s="170" t="s">
        <v>379</v>
      </c>
      <c r="D132" s="171" t="s">
        <v>373</v>
      </c>
      <c r="E132" s="217">
        <f>'[4]M7AVR '!E132</f>
        <v>17.5</v>
      </c>
      <c r="F132" s="172" t="str">
        <f>IF('[4]M7AVR '!F132="","",[4]Ratt_Stat!E132)</f>
        <v/>
      </c>
      <c r="G132" s="217">
        <f t="shared" si="4"/>
        <v>17.5</v>
      </c>
      <c r="H132" s="218">
        <f>'[4]M7AVR '!G132</f>
        <v>14.5</v>
      </c>
      <c r="I132" s="172" t="str">
        <f>IF('[4]M7AVR '!H132="","",[4]Ratt_Info!E132)</f>
        <v/>
      </c>
      <c r="J132" s="217">
        <f t="shared" si="5"/>
        <v>14.5</v>
      </c>
      <c r="K132" s="156">
        <f t="shared" si="6"/>
        <v>15.82</v>
      </c>
      <c r="L132" s="174" t="str">
        <f t="shared" si="7"/>
        <v>V</v>
      </c>
    </row>
    <row r="133" spans="2:12" ht="12" customHeight="1">
      <c r="B133" s="158">
        <v>124</v>
      </c>
      <c r="C133" s="170" t="s">
        <v>378</v>
      </c>
      <c r="D133" s="171" t="s">
        <v>377</v>
      </c>
      <c r="E133" s="217">
        <f>'[4]M7AVR '!E133</f>
        <v>18.5</v>
      </c>
      <c r="F133" s="172" t="str">
        <f>IF('[4]M7AVR '!F133="","",[4]Ratt_Stat!E133)</f>
        <v/>
      </c>
      <c r="G133" s="217">
        <f t="shared" si="4"/>
        <v>18.5</v>
      </c>
      <c r="H133" s="218">
        <f>'[4]M7AVR '!G133</f>
        <v>15</v>
      </c>
      <c r="I133" s="172" t="str">
        <f>IF('[4]M7AVR '!H133="","",[4]Ratt_Info!E133)</f>
        <v/>
      </c>
      <c r="J133" s="217">
        <f t="shared" si="5"/>
        <v>15</v>
      </c>
      <c r="K133" s="156">
        <f t="shared" si="6"/>
        <v>16.54</v>
      </c>
      <c r="L133" s="174" t="str">
        <f t="shared" si="7"/>
        <v>V</v>
      </c>
    </row>
    <row r="134" spans="2:12" ht="12" customHeight="1">
      <c r="B134" s="152">
        <v>125</v>
      </c>
      <c r="C134" s="170" t="s">
        <v>376</v>
      </c>
      <c r="D134" s="171" t="s">
        <v>375</v>
      </c>
      <c r="E134" s="217">
        <f>'[4]M7AVR '!E134</f>
        <v>0</v>
      </c>
      <c r="F134" s="172" t="str">
        <f>IF('[4]M7AVR '!F134="","",[4]Ratt_Stat!E134)</f>
        <v/>
      </c>
      <c r="G134" s="217">
        <f t="shared" si="4"/>
        <v>0</v>
      </c>
      <c r="H134" s="218">
        <f>'[4]M7AVR '!G134</f>
        <v>0</v>
      </c>
      <c r="I134" s="172" t="str">
        <f>IF('[4]M7AVR '!H134="","",[4]Ratt_Info!E134)</f>
        <v/>
      </c>
      <c r="J134" s="217">
        <f t="shared" si="5"/>
        <v>0</v>
      </c>
      <c r="K134" s="156">
        <f t="shared" si="6"/>
        <v>0</v>
      </c>
      <c r="L134" s="174" t="str">
        <f t="shared" si="7"/>
        <v>AR</v>
      </c>
    </row>
    <row r="135" spans="2:12" ht="12" customHeight="1">
      <c r="B135" s="158">
        <v>126</v>
      </c>
      <c r="C135" s="181" t="s">
        <v>374</v>
      </c>
      <c r="D135" s="171" t="s">
        <v>373</v>
      </c>
      <c r="E135" s="217">
        <f>'[4]M7AVR '!E135</f>
        <v>17</v>
      </c>
      <c r="F135" s="172" t="str">
        <f>IF('[4]M7AVR '!F135="","",[4]Ratt_Stat!E135)</f>
        <v/>
      </c>
      <c r="G135" s="217">
        <f t="shared" si="4"/>
        <v>17</v>
      </c>
      <c r="H135" s="218">
        <f>'[4]M7AVR '!G135</f>
        <v>13.5</v>
      </c>
      <c r="I135" s="172" t="str">
        <f>IF('[4]M7AVR '!H135="","",[4]Ratt_Info!E135)</f>
        <v/>
      </c>
      <c r="J135" s="217">
        <f t="shared" si="5"/>
        <v>13.5</v>
      </c>
      <c r="K135" s="156">
        <f t="shared" si="6"/>
        <v>15.040000000000001</v>
      </c>
      <c r="L135" s="174" t="str">
        <f t="shared" si="7"/>
        <v>V</v>
      </c>
    </row>
    <row r="136" spans="2:12" ht="12" customHeight="1">
      <c r="B136" s="152">
        <v>127</v>
      </c>
      <c r="C136" s="170" t="s">
        <v>372</v>
      </c>
      <c r="D136" s="171" t="s">
        <v>371</v>
      </c>
      <c r="E136" s="217">
        <f>'[4]M7AVR '!E136</f>
        <v>16.75</v>
      </c>
      <c r="F136" s="172" t="str">
        <f>IF('[4]M7AVR '!F136="","",[4]Ratt_Stat!E136)</f>
        <v/>
      </c>
      <c r="G136" s="217">
        <f t="shared" si="4"/>
        <v>16.75</v>
      </c>
      <c r="H136" s="218">
        <f>'[4]M7AVR '!G136</f>
        <v>13.5</v>
      </c>
      <c r="I136" s="172" t="str">
        <f>IF('[4]M7AVR '!H136="","",[4]Ratt_Info!E136)</f>
        <v/>
      </c>
      <c r="J136" s="217">
        <f t="shared" si="5"/>
        <v>13.5</v>
      </c>
      <c r="K136" s="156">
        <f t="shared" si="6"/>
        <v>14.93</v>
      </c>
      <c r="L136" s="174" t="str">
        <f t="shared" si="7"/>
        <v>V</v>
      </c>
    </row>
    <row r="137" spans="2:12" ht="12" customHeight="1">
      <c r="B137" s="158">
        <v>128</v>
      </c>
      <c r="C137" s="170" t="s">
        <v>370</v>
      </c>
      <c r="D137" s="171" t="s">
        <v>359</v>
      </c>
      <c r="E137" s="217">
        <f>'[4]M7AVR '!E137</f>
        <v>19</v>
      </c>
      <c r="F137" s="172" t="str">
        <f>IF('[4]M7AVR '!F137="","",[4]Ratt_Stat!E137)</f>
        <v/>
      </c>
      <c r="G137" s="217">
        <f t="shared" si="4"/>
        <v>19</v>
      </c>
      <c r="H137" s="218">
        <f>'[4]M7AVR '!G137</f>
        <v>14</v>
      </c>
      <c r="I137" s="172" t="str">
        <f>IF('[4]M7AVR '!H137="","",[4]Ratt_Info!E137)</f>
        <v/>
      </c>
      <c r="J137" s="217">
        <f t="shared" si="5"/>
        <v>14</v>
      </c>
      <c r="K137" s="156">
        <f t="shared" si="6"/>
        <v>16.2</v>
      </c>
      <c r="L137" s="174" t="str">
        <f t="shared" si="7"/>
        <v>V</v>
      </c>
    </row>
    <row r="138" spans="2:12" ht="12" customHeight="1">
      <c r="B138" s="152">
        <v>129</v>
      </c>
      <c r="C138" s="181" t="s">
        <v>587</v>
      </c>
      <c r="D138" s="171" t="s">
        <v>369</v>
      </c>
      <c r="E138" s="217">
        <f>'[4]M7AVR '!E138</f>
        <v>18</v>
      </c>
      <c r="F138" s="172" t="str">
        <f>IF('[4]M7AVR '!F138="","",[4]Ratt_Stat!E138)</f>
        <v/>
      </c>
      <c r="G138" s="217">
        <f t="shared" si="4"/>
        <v>18</v>
      </c>
      <c r="H138" s="218">
        <f>'[4]M7AVR '!G138</f>
        <v>14.5</v>
      </c>
      <c r="I138" s="172" t="str">
        <f>IF('[4]M7AVR '!H138="","",[4]Ratt_Info!E138)</f>
        <v/>
      </c>
      <c r="J138" s="217">
        <f t="shared" si="5"/>
        <v>14.5</v>
      </c>
      <c r="K138" s="156">
        <f t="shared" si="6"/>
        <v>16.04</v>
      </c>
      <c r="L138" s="174" t="str">
        <f t="shared" si="7"/>
        <v>V</v>
      </c>
    </row>
    <row r="139" spans="2:12" ht="12" customHeight="1">
      <c r="B139" s="158">
        <v>130</v>
      </c>
      <c r="C139" s="181" t="s">
        <v>368</v>
      </c>
      <c r="D139" s="171" t="s">
        <v>367</v>
      </c>
      <c r="E139" s="217">
        <f>'[4]M7AVR '!E139</f>
        <v>18</v>
      </c>
      <c r="F139" s="172" t="str">
        <f>IF('[4]M7AVR '!F139="","",[4]Ratt_Stat!E139)</f>
        <v/>
      </c>
      <c r="G139" s="217">
        <f t="shared" ref="G139:G172" si="8">IF(F139="",E139,MIN(12,MAX(E139,F139)))</f>
        <v>18</v>
      </c>
      <c r="H139" s="218">
        <f>'[4]M7AVR '!G139</f>
        <v>14.5</v>
      </c>
      <c r="I139" s="172" t="str">
        <f>IF('[4]M7AVR '!H139="","",[4]Ratt_Info!E139)</f>
        <v/>
      </c>
      <c r="J139" s="217">
        <f t="shared" ref="J139:J172" si="9">IF(I139="",H139,MIN(12,MAX(H139,I139)))</f>
        <v>14.5</v>
      </c>
      <c r="K139" s="156">
        <f t="shared" ref="K139:K172" si="10">0.44*G139+0.56*J139</f>
        <v>16.04</v>
      </c>
      <c r="L139" s="174" t="str">
        <f t="shared" ref="L139:L172" si="11">IF(K139&lt;8,"AR",IF(K139&lt;12,"NV",IF(AND(F139="",I139=""),"V","VAR")))</f>
        <v>V</v>
      </c>
    </row>
    <row r="140" spans="2:12" ht="12" customHeight="1">
      <c r="B140" s="152">
        <v>131</v>
      </c>
      <c r="C140" s="184" t="s">
        <v>366</v>
      </c>
      <c r="D140" s="176" t="s">
        <v>322</v>
      </c>
      <c r="E140" s="217">
        <f>'[4]M7AVR '!E140</f>
        <v>17.5</v>
      </c>
      <c r="F140" s="172" t="str">
        <f>IF('[4]M7AVR '!F140="","",[4]Ratt_Stat!E140)</f>
        <v/>
      </c>
      <c r="G140" s="217">
        <f t="shared" si="8"/>
        <v>17.5</v>
      </c>
      <c r="H140" s="218">
        <f>'[4]M7AVR '!G140</f>
        <v>14.5</v>
      </c>
      <c r="I140" s="172" t="str">
        <f>IF('[4]M7AVR '!H140="","",[4]Ratt_Info!E140)</f>
        <v/>
      </c>
      <c r="J140" s="217">
        <f t="shared" si="9"/>
        <v>14.5</v>
      </c>
      <c r="K140" s="156">
        <f t="shared" si="10"/>
        <v>15.82</v>
      </c>
      <c r="L140" s="174" t="str">
        <f t="shared" si="11"/>
        <v>V</v>
      </c>
    </row>
    <row r="141" spans="2:12" ht="12" customHeight="1">
      <c r="B141" s="158">
        <v>132</v>
      </c>
      <c r="C141" s="170" t="s">
        <v>365</v>
      </c>
      <c r="D141" s="171" t="s">
        <v>364</v>
      </c>
      <c r="E141" s="217">
        <f>'[4]M7AVR '!E141</f>
        <v>18</v>
      </c>
      <c r="F141" s="172" t="str">
        <f>IF('[4]M7AVR '!F141="","",[4]Ratt_Stat!E141)</f>
        <v/>
      </c>
      <c r="G141" s="217">
        <f t="shared" si="8"/>
        <v>18</v>
      </c>
      <c r="H141" s="218">
        <f>'[4]M7AVR '!G141</f>
        <v>13.5</v>
      </c>
      <c r="I141" s="172" t="str">
        <f>IF('[4]M7AVR '!H141="","",[4]Ratt_Info!E141)</f>
        <v/>
      </c>
      <c r="J141" s="217">
        <f t="shared" si="9"/>
        <v>13.5</v>
      </c>
      <c r="K141" s="156">
        <f t="shared" si="10"/>
        <v>15.48</v>
      </c>
      <c r="L141" s="174" t="str">
        <f t="shared" si="11"/>
        <v>V</v>
      </c>
    </row>
    <row r="142" spans="2:12" ht="12" customHeight="1">
      <c r="B142" s="152">
        <v>133</v>
      </c>
      <c r="C142" s="170" t="s">
        <v>363</v>
      </c>
      <c r="D142" s="171" t="s">
        <v>362</v>
      </c>
      <c r="E142" s="217">
        <f>'[4]M7AVR '!E142</f>
        <v>18.5</v>
      </c>
      <c r="F142" s="172" t="str">
        <f>IF('[4]M7AVR '!F142="","",[4]Ratt_Stat!E142)</f>
        <v/>
      </c>
      <c r="G142" s="217">
        <f t="shared" si="8"/>
        <v>18.5</v>
      </c>
      <c r="H142" s="218">
        <f>'[4]M7AVR '!G142</f>
        <v>18</v>
      </c>
      <c r="I142" s="172" t="str">
        <f>IF('[4]M7AVR '!H142="","",[4]Ratt_Info!E142)</f>
        <v/>
      </c>
      <c r="J142" s="217">
        <f t="shared" si="9"/>
        <v>18</v>
      </c>
      <c r="K142" s="156">
        <f t="shared" si="10"/>
        <v>18.220000000000002</v>
      </c>
      <c r="L142" s="174" t="str">
        <f t="shared" si="11"/>
        <v>V</v>
      </c>
    </row>
    <row r="143" spans="2:12" ht="12" customHeight="1">
      <c r="B143" s="158">
        <v>134</v>
      </c>
      <c r="C143" s="219" t="s">
        <v>361</v>
      </c>
      <c r="D143" s="219" t="s">
        <v>318</v>
      </c>
      <c r="E143" s="217">
        <f>'[4]M7AVR '!E143</f>
        <v>14.5</v>
      </c>
      <c r="F143" s="172" t="str">
        <f>IF('[4]M7AVR '!F143="","",[4]Ratt_Stat!E143)</f>
        <v/>
      </c>
      <c r="G143" s="217">
        <f t="shared" si="8"/>
        <v>14.5</v>
      </c>
      <c r="H143" s="218">
        <f>'[4]M7AVR '!G143</f>
        <v>12</v>
      </c>
      <c r="I143" s="172" t="str">
        <f>IF('[4]M7AVR '!H143="","",[4]Ratt_Info!E143)</f>
        <v/>
      </c>
      <c r="J143" s="217">
        <f t="shared" si="9"/>
        <v>12</v>
      </c>
      <c r="K143" s="156">
        <f t="shared" si="10"/>
        <v>13.100000000000001</v>
      </c>
      <c r="L143" s="174" t="str">
        <f t="shared" si="11"/>
        <v>V</v>
      </c>
    </row>
    <row r="144" spans="2:12" ht="12" customHeight="1">
      <c r="B144" s="152">
        <v>135</v>
      </c>
      <c r="C144" s="170" t="s">
        <v>360</v>
      </c>
      <c r="D144" s="171" t="s">
        <v>359</v>
      </c>
      <c r="E144" s="217">
        <f>'[4]M7AVR '!E144</f>
        <v>17.75</v>
      </c>
      <c r="F144" s="172" t="str">
        <f>IF('[4]M7AVR '!F144="","",[4]Ratt_Stat!E144)</f>
        <v/>
      </c>
      <c r="G144" s="217">
        <f t="shared" si="8"/>
        <v>17.75</v>
      </c>
      <c r="H144" s="218">
        <f>'[4]M7AVR '!G144</f>
        <v>14</v>
      </c>
      <c r="I144" s="172" t="str">
        <f>IF('[4]M7AVR '!H144="","",[4]Ratt_Info!E144)</f>
        <v/>
      </c>
      <c r="J144" s="217">
        <f t="shared" si="9"/>
        <v>14</v>
      </c>
      <c r="K144" s="156">
        <f t="shared" si="10"/>
        <v>15.65</v>
      </c>
      <c r="L144" s="174" t="str">
        <f t="shared" si="11"/>
        <v>V</v>
      </c>
    </row>
    <row r="145" spans="2:12" ht="12" customHeight="1">
      <c r="B145" s="158">
        <v>136</v>
      </c>
      <c r="C145" s="181" t="s">
        <v>358</v>
      </c>
      <c r="D145" s="171" t="s">
        <v>357</v>
      </c>
      <c r="E145" s="217">
        <f>'[4]M7AVR '!E145</f>
        <v>17.5</v>
      </c>
      <c r="F145" s="172" t="str">
        <f>IF('[4]M7AVR '!F145="","",[4]Ratt_Stat!E145)</f>
        <v/>
      </c>
      <c r="G145" s="217">
        <f t="shared" si="8"/>
        <v>17.5</v>
      </c>
      <c r="H145" s="218">
        <f>'[4]M7AVR '!G145</f>
        <v>15</v>
      </c>
      <c r="I145" s="172" t="str">
        <f>IF('[4]M7AVR '!H145="","",[4]Ratt_Info!E145)</f>
        <v/>
      </c>
      <c r="J145" s="217">
        <f t="shared" si="9"/>
        <v>15</v>
      </c>
      <c r="K145" s="156">
        <f t="shared" si="10"/>
        <v>16.100000000000001</v>
      </c>
      <c r="L145" s="174" t="str">
        <f t="shared" si="11"/>
        <v>V</v>
      </c>
    </row>
    <row r="146" spans="2:12" ht="12" customHeight="1">
      <c r="B146" s="152">
        <v>137</v>
      </c>
      <c r="C146" s="170" t="s">
        <v>356</v>
      </c>
      <c r="D146" s="171" t="s">
        <v>355</v>
      </c>
      <c r="E146" s="217">
        <f>'[4]M7AVR '!E146</f>
        <v>18.75</v>
      </c>
      <c r="F146" s="172" t="str">
        <f>IF('[4]M7AVR '!F146="","",[4]Ratt_Stat!E146)</f>
        <v/>
      </c>
      <c r="G146" s="217">
        <f t="shared" si="8"/>
        <v>18.75</v>
      </c>
      <c r="H146" s="218">
        <f>'[4]M7AVR '!G146</f>
        <v>15</v>
      </c>
      <c r="I146" s="172" t="str">
        <f>IF('[4]M7AVR '!H146="","",[4]Ratt_Info!E146)</f>
        <v/>
      </c>
      <c r="J146" s="217">
        <f t="shared" si="9"/>
        <v>15</v>
      </c>
      <c r="K146" s="156">
        <f t="shared" si="10"/>
        <v>16.649999999999999</v>
      </c>
      <c r="L146" s="174" t="str">
        <f t="shared" si="11"/>
        <v>V</v>
      </c>
    </row>
    <row r="147" spans="2:12" ht="12" customHeight="1">
      <c r="B147" s="158">
        <v>138</v>
      </c>
      <c r="C147" s="181" t="s">
        <v>354</v>
      </c>
      <c r="D147" s="171" t="s">
        <v>187</v>
      </c>
      <c r="E147" s="217">
        <f>'[4]M7AVR '!E147</f>
        <v>15</v>
      </c>
      <c r="F147" s="172" t="str">
        <f>IF('[4]M7AVR '!F147="","",[4]Ratt_Stat!E147)</f>
        <v/>
      </c>
      <c r="G147" s="217">
        <f t="shared" si="8"/>
        <v>15</v>
      </c>
      <c r="H147" s="218">
        <f>'[4]M7AVR '!G147</f>
        <v>15</v>
      </c>
      <c r="I147" s="172" t="str">
        <f>IF('[4]M7AVR '!H147="","",[4]Ratt_Info!E147)</f>
        <v/>
      </c>
      <c r="J147" s="217">
        <f t="shared" si="9"/>
        <v>15</v>
      </c>
      <c r="K147" s="156">
        <f t="shared" si="10"/>
        <v>15</v>
      </c>
      <c r="L147" s="174" t="str">
        <f t="shared" si="11"/>
        <v>V</v>
      </c>
    </row>
    <row r="148" spans="2:12" ht="12" customHeight="1">
      <c r="B148" s="152">
        <v>139</v>
      </c>
      <c r="C148" s="170" t="s">
        <v>353</v>
      </c>
      <c r="D148" s="171" t="s">
        <v>352</v>
      </c>
      <c r="E148" s="217">
        <f>'[4]M7AVR '!E148</f>
        <v>18.25</v>
      </c>
      <c r="F148" s="172" t="str">
        <f>IF('[4]M7AVR '!F148="","",[4]Ratt_Stat!E148)</f>
        <v/>
      </c>
      <c r="G148" s="217">
        <f t="shared" si="8"/>
        <v>18.25</v>
      </c>
      <c r="H148" s="218">
        <f>'[4]M7AVR '!G148</f>
        <v>15.5</v>
      </c>
      <c r="I148" s="172" t="str">
        <f>IF('[4]M7AVR '!H148="","",[4]Ratt_Info!E148)</f>
        <v/>
      </c>
      <c r="J148" s="217">
        <f t="shared" si="9"/>
        <v>15.5</v>
      </c>
      <c r="K148" s="156">
        <f t="shared" si="10"/>
        <v>16.71</v>
      </c>
      <c r="L148" s="174" t="str">
        <f t="shared" si="11"/>
        <v>V</v>
      </c>
    </row>
    <row r="149" spans="2:12" ht="12" customHeight="1">
      <c r="B149" s="158">
        <v>140</v>
      </c>
      <c r="C149" s="170" t="s">
        <v>351</v>
      </c>
      <c r="D149" s="171" t="s">
        <v>350</v>
      </c>
      <c r="E149" s="217">
        <f>'[4]M7AVR '!E149</f>
        <v>17.5</v>
      </c>
      <c r="F149" s="172" t="str">
        <f>IF('[4]M7AVR '!F149="","",[4]Ratt_Stat!E149)</f>
        <v/>
      </c>
      <c r="G149" s="217">
        <f t="shared" si="8"/>
        <v>17.5</v>
      </c>
      <c r="H149" s="218">
        <f>'[4]M7AVR '!G149</f>
        <v>16</v>
      </c>
      <c r="I149" s="172" t="str">
        <f>IF('[4]M7AVR '!H149="","",[4]Ratt_Info!E149)</f>
        <v/>
      </c>
      <c r="J149" s="217">
        <f t="shared" si="9"/>
        <v>16</v>
      </c>
      <c r="K149" s="156">
        <f t="shared" si="10"/>
        <v>16.66</v>
      </c>
      <c r="L149" s="174" t="str">
        <f t="shared" si="11"/>
        <v>V</v>
      </c>
    </row>
    <row r="150" spans="2:12" ht="12" customHeight="1">
      <c r="B150" s="152">
        <v>141</v>
      </c>
      <c r="C150" s="170" t="s">
        <v>349</v>
      </c>
      <c r="D150" s="171" t="s">
        <v>52</v>
      </c>
      <c r="E150" s="217">
        <f>'[4]M7AVR '!E150</f>
        <v>18</v>
      </c>
      <c r="F150" s="172" t="str">
        <f>IF('[4]M7AVR '!F150="","",[4]Ratt_Stat!E150)</f>
        <v/>
      </c>
      <c r="G150" s="217">
        <f t="shared" si="8"/>
        <v>18</v>
      </c>
      <c r="H150" s="218">
        <f>'[4]M7AVR '!G150</f>
        <v>15</v>
      </c>
      <c r="I150" s="172" t="str">
        <f>IF('[4]M7AVR '!H150="","",[4]Ratt_Info!E150)</f>
        <v/>
      </c>
      <c r="J150" s="217">
        <f t="shared" si="9"/>
        <v>15</v>
      </c>
      <c r="K150" s="156">
        <f t="shared" si="10"/>
        <v>16.32</v>
      </c>
      <c r="L150" s="174" t="str">
        <f t="shared" si="11"/>
        <v>V</v>
      </c>
    </row>
    <row r="151" spans="2:12" ht="12" customHeight="1">
      <c r="B151" s="158">
        <v>142</v>
      </c>
      <c r="C151" s="170" t="s">
        <v>348</v>
      </c>
      <c r="D151" s="171" t="s">
        <v>347</v>
      </c>
      <c r="E151" s="217">
        <f>'[4]M7AVR '!E151</f>
        <v>17.25</v>
      </c>
      <c r="F151" s="172" t="str">
        <f>IF('[4]M7AVR '!F151="","",[4]Ratt_Stat!E151)</f>
        <v/>
      </c>
      <c r="G151" s="217">
        <f t="shared" si="8"/>
        <v>17.25</v>
      </c>
      <c r="H151" s="218">
        <f>'[4]M7AVR '!G151</f>
        <v>14.25</v>
      </c>
      <c r="I151" s="172" t="str">
        <f>IF('[4]M7AVR '!H151="","",[4]Ratt_Info!E151)</f>
        <v/>
      </c>
      <c r="J151" s="217">
        <f t="shared" si="9"/>
        <v>14.25</v>
      </c>
      <c r="K151" s="156">
        <f t="shared" si="10"/>
        <v>15.57</v>
      </c>
      <c r="L151" s="174" t="str">
        <f t="shared" si="11"/>
        <v>V</v>
      </c>
    </row>
    <row r="152" spans="2:12" ht="12" customHeight="1">
      <c r="B152" s="152">
        <v>143</v>
      </c>
      <c r="C152" s="170" t="s">
        <v>346</v>
      </c>
      <c r="D152" s="171" t="s">
        <v>345</v>
      </c>
      <c r="E152" s="217">
        <f>'[4]M7AVR '!E152</f>
        <v>16.75</v>
      </c>
      <c r="F152" s="172" t="str">
        <f>IF('[4]M7AVR '!F152="","",[4]Ratt_Stat!E152)</f>
        <v/>
      </c>
      <c r="G152" s="217">
        <f t="shared" si="8"/>
        <v>16.75</v>
      </c>
      <c r="H152" s="218">
        <f>'[4]M7AVR '!G152</f>
        <v>13</v>
      </c>
      <c r="I152" s="172" t="str">
        <f>IF('[4]M7AVR '!H152="","",[4]Ratt_Info!E152)</f>
        <v/>
      </c>
      <c r="J152" s="217">
        <f t="shared" si="9"/>
        <v>13</v>
      </c>
      <c r="K152" s="156">
        <f t="shared" si="10"/>
        <v>14.650000000000002</v>
      </c>
      <c r="L152" s="174" t="str">
        <f t="shared" si="11"/>
        <v>V</v>
      </c>
    </row>
    <row r="153" spans="2:12" ht="12" customHeight="1">
      <c r="B153" s="158">
        <v>144</v>
      </c>
      <c r="C153" s="170" t="s">
        <v>344</v>
      </c>
      <c r="D153" s="171" t="s">
        <v>251</v>
      </c>
      <c r="E153" s="217">
        <f>'[4]M7AVR '!E153</f>
        <v>15</v>
      </c>
      <c r="F153" s="172" t="str">
        <f>IF('[4]M7AVR '!F153="","",[4]Ratt_Stat!E153)</f>
        <v/>
      </c>
      <c r="G153" s="217">
        <f t="shared" si="8"/>
        <v>15</v>
      </c>
      <c r="H153" s="218">
        <f>'[4]M7AVR '!G153</f>
        <v>15.5</v>
      </c>
      <c r="I153" s="172" t="str">
        <f>IF('[4]M7AVR '!H153="","",[4]Ratt_Info!E153)</f>
        <v/>
      </c>
      <c r="J153" s="217">
        <f t="shared" si="9"/>
        <v>15.5</v>
      </c>
      <c r="K153" s="156">
        <f t="shared" si="10"/>
        <v>15.280000000000001</v>
      </c>
      <c r="L153" s="174" t="str">
        <f t="shared" si="11"/>
        <v>V</v>
      </c>
    </row>
    <row r="154" spans="2:12" ht="12" customHeight="1">
      <c r="B154" s="152">
        <v>145</v>
      </c>
      <c r="C154" s="181" t="s">
        <v>343</v>
      </c>
      <c r="D154" s="171" t="s">
        <v>342</v>
      </c>
      <c r="E154" s="217">
        <f>'[4]M7AVR '!E154</f>
        <v>17.5</v>
      </c>
      <c r="F154" s="172" t="str">
        <f>IF('[4]M7AVR '!F154="","",[4]Ratt_Stat!E154)</f>
        <v/>
      </c>
      <c r="G154" s="217">
        <f t="shared" si="8"/>
        <v>17.5</v>
      </c>
      <c r="H154" s="218">
        <f>'[4]M7AVR '!G154</f>
        <v>15</v>
      </c>
      <c r="I154" s="172" t="str">
        <f>IF('[4]M7AVR '!H154="","",[4]Ratt_Info!E154)</f>
        <v/>
      </c>
      <c r="J154" s="217">
        <f t="shared" si="9"/>
        <v>15</v>
      </c>
      <c r="K154" s="156">
        <f t="shared" si="10"/>
        <v>16.100000000000001</v>
      </c>
      <c r="L154" s="174" t="str">
        <f t="shared" si="11"/>
        <v>V</v>
      </c>
    </row>
    <row r="155" spans="2:12" ht="12" customHeight="1">
      <c r="B155" s="158">
        <v>146</v>
      </c>
      <c r="C155" s="181" t="s">
        <v>341</v>
      </c>
      <c r="D155" s="171" t="s">
        <v>340</v>
      </c>
      <c r="E155" s="217">
        <f>'[4]M7AVR '!E155</f>
        <v>18.25</v>
      </c>
      <c r="F155" s="172" t="str">
        <f>IF('[4]M7AVR '!F155="","",[4]Ratt_Stat!E155)</f>
        <v/>
      </c>
      <c r="G155" s="217">
        <f t="shared" si="8"/>
        <v>18.25</v>
      </c>
      <c r="H155" s="218">
        <f>'[4]M7AVR '!G155</f>
        <v>15.5</v>
      </c>
      <c r="I155" s="172" t="str">
        <f>IF('[4]M7AVR '!H155="","",[4]Ratt_Info!E155)</f>
        <v/>
      </c>
      <c r="J155" s="217">
        <f t="shared" si="9"/>
        <v>15.5</v>
      </c>
      <c r="K155" s="156">
        <f t="shared" si="10"/>
        <v>16.71</v>
      </c>
      <c r="L155" s="174" t="str">
        <f t="shared" si="11"/>
        <v>V</v>
      </c>
    </row>
    <row r="156" spans="2:12" ht="12" customHeight="1">
      <c r="B156" s="152">
        <v>147</v>
      </c>
      <c r="C156" s="181" t="s">
        <v>339</v>
      </c>
      <c r="D156" s="171" t="s">
        <v>338</v>
      </c>
      <c r="E156" s="217">
        <f>'[4]M7AVR '!E156</f>
        <v>15</v>
      </c>
      <c r="F156" s="172" t="str">
        <f>IF('[4]M7AVR '!F156="","",[4]Ratt_Stat!E156)</f>
        <v/>
      </c>
      <c r="G156" s="217">
        <f t="shared" si="8"/>
        <v>15</v>
      </c>
      <c r="H156" s="218">
        <f>'[4]M7AVR '!G156</f>
        <v>15</v>
      </c>
      <c r="I156" s="172" t="str">
        <f>IF('[4]M7AVR '!H156="","",[4]Ratt_Info!E156)</f>
        <v/>
      </c>
      <c r="J156" s="217">
        <f t="shared" si="9"/>
        <v>15</v>
      </c>
      <c r="K156" s="156">
        <f t="shared" si="10"/>
        <v>15</v>
      </c>
      <c r="L156" s="174" t="str">
        <f t="shared" si="11"/>
        <v>V</v>
      </c>
    </row>
    <row r="157" spans="2:12" ht="12" customHeight="1">
      <c r="B157" s="158">
        <v>148</v>
      </c>
      <c r="C157" s="181" t="s">
        <v>337</v>
      </c>
      <c r="D157" s="171" t="s">
        <v>336</v>
      </c>
      <c r="E157" s="217">
        <f>'[4]M7AVR '!E157</f>
        <v>17.5</v>
      </c>
      <c r="F157" s="172" t="str">
        <f>IF('[4]M7AVR '!F157="","",[4]Ratt_Stat!E157)</f>
        <v/>
      </c>
      <c r="G157" s="217">
        <f t="shared" si="8"/>
        <v>17.5</v>
      </c>
      <c r="H157" s="218">
        <f>'[4]M7AVR '!G157</f>
        <v>16.75</v>
      </c>
      <c r="I157" s="172" t="str">
        <f>IF('[4]M7AVR '!H157="","",[4]Ratt_Info!E157)</f>
        <v/>
      </c>
      <c r="J157" s="217">
        <f t="shared" si="9"/>
        <v>16.75</v>
      </c>
      <c r="K157" s="156">
        <f t="shared" si="10"/>
        <v>17.080000000000002</v>
      </c>
      <c r="L157" s="174" t="str">
        <f t="shared" si="11"/>
        <v>V</v>
      </c>
    </row>
    <row r="158" spans="2:12" ht="12" customHeight="1">
      <c r="B158" s="152">
        <v>149</v>
      </c>
      <c r="C158" s="170" t="s">
        <v>335</v>
      </c>
      <c r="D158" s="171" t="s">
        <v>334</v>
      </c>
      <c r="E158" s="217">
        <f>'[4]M7AVR '!E158</f>
        <v>17.25</v>
      </c>
      <c r="F158" s="172" t="str">
        <f>IF('[4]M7AVR '!F158="","",[4]Ratt_Stat!E158)</f>
        <v/>
      </c>
      <c r="G158" s="217">
        <f t="shared" si="8"/>
        <v>17.25</v>
      </c>
      <c r="H158" s="218">
        <f>'[4]M7AVR '!G158</f>
        <v>13</v>
      </c>
      <c r="I158" s="172" t="str">
        <f>IF('[4]M7AVR '!H158="","",[4]Ratt_Info!E158)</f>
        <v/>
      </c>
      <c r="J158" s="217">
        <f t="shared" si="9"/>
        <v>13</v>
      </c>
      <c r="K158" s="156">
        <f t="shared" si="10"/>
        <v>14.870000000000001</v>
      </c>
      <c r="L158" s="174" t="str">
        <f t="shared" si="11"/>
        <v>V</v>
      </c>
    </row>
    <row r="159" spans="2:12" ht="12" customHeight="1">
      <c r="B159" s="158">
        <v>150</v>
      </c>
      <c r="C159" s="181" t="s">
        <v>333</v>
      </c>
      <c r="D159" s="171" t="s">
        <v>332</v>
      </c>
      <c r="E159" s="217">
        <f>'[4]M7AVR '!E159</f>
        <v>18.25</v>
      </c>
      <c r="F159" s="172" t="str">
        <f>IF('[4]M7AVR '!F159="","",[4]Ratt_Stat!E159)</f>
        <v/>
      </c>
      <c r="G159" s="217">
        <f t="shared" si="8"/>
        <v>18.25</v>
      </c>
      <c r="H159" s="218">
        <f>'[4]M7AVR '!G159</f>
        <v>15.5</v>
      </c>
      <c r="I159" s="172" t="str">
        <f>IF('[4]M7AVR '!H159="","",[4]Ratt_Info!E159)</f>
        <v/>
      </c>
      <c r="J159" s="217">
        <f t="shared" si="9"/>
        <v>15.5</v>
      </c>
      <c r="K159" s="156">
        <f t="shared" si="10"/>
        <v>16.71</v>
      </c>
      <c r="L159" s="174" t="str">
        <f t="shared" si="11"/>
        <v>V</v>
      </c>
    </row>
    <row r="160" spans="2:12" ht="12" customHeight="1">
      <c r="B160" s="152">
        <v>151</v>
      </c>
      <c r="C160" s="170" t="s">
        <v>331</v>
      </c>
      <c r="D160" s="171" t="s">
        <v>330</v>
      </c>
      <c r="E160" s="217">
        <f>'[4]M7AVR '!E160</f>
        <v>17.75</v>
      </c>
      <c r="F160" s="172" t="str">
        <f>IF('[4]M7AVR '!F160="","",[4]Ratt_Stat!E160)</f>
        <v/>
      </c>
      <c r="G160" s="217">
        <f t="shared" si="8"/>
        <v>17.75</v>
      </c>
      <c r="H160" s="218">
        <f>'[4]M7AVR '!G160</f>
        <v>15</v>
      </c>
      <c r="I160" s="172" t="str">
        <f>IF('[4]M7AVR '!H160="","",[4]Ratt_Info!E160)</f>
        <v/>
      </c>
      <c r="J160" s="217">
        <f t="shared" si="9"/>
        <v>15</v>
      </c>
      <c r="K160" s="156">
        <f t="shared" si="10"/>
        <v>16.21</v>
      </c>
      <c r="L160" s="174" t="str">
        <f t="shared" si="11"/>
        <v>V</v>
      </c>
    </row>
    <row r="161" spans="2:12" ht="12" customHeight="1">
      <c r="B161" s="158">
        <v>152</v>
      </c>
      <c r="C161" s="184" t="s">
        <v>329</v>
      </c>
      <c r="D161" s="176" t="s">
        <v>328</v>
      </c>
      <c r="E161" s="217">
        <f>'[4]M7AVR '!E161</f>
        <v>18.25</v>
      </c>
      <c r="F161" s="172" t="str">
        <f>IF('[4]M7AVR '!F161="","",[4]Ratt_Stat!E161)</f>
        <v/>
      </c>
      <c r="G161" s="217">
        <f t="shared" si="8"/>
        <v>18.25</v>
      </c>
      <c r="H161" s="218">
        <f>'[4]M7AVR '!G161</f>
        <v>15</v>
      </c>
      <c r="I161" s="172" t="str">
        <f>IF('[4]M7AVR '!H161="","",[4]Ratt_Info!E161)</f>
        <v/>
      </c>
      <c r="J161" s="217">
        <f t="shared" si="9"/>
        <v>15</v>
      </c>
      <c r="K161" s="156">
        <f t="shared" si="10"/>
        <v>16.43</v>
      </c>
      <c r="L161" s="174" t="str">
        <f t="shared" si="11"/>
        <v>V</v>
      </c>
    </row>
    <row r="162" spans="2:12" ht="12" customHeight="1">
      <c r="B162" s="152">
        <v>153</v>
      </c>
      <c r="C162" s="184" t="s">
        <v>327</v>
      </c>
      <c r="D162" s="176" t="s">
        <v>277</v>
      </c>
      <c r="E162" s="217">
        <f>'[4]M7AVR '!E162</f>
        <v>18.25</v>
      </c>
      <c r="F162" s="172" t="str">
        <f>IF('[4]M7AVR '!F162="","",[4]Ratt_Stat!E162)</f>
        <v/>
      </c>
      <c r="G162" s="217">
        <f t="shared" si="8"/>
        <v>18.25</v>
      </c>
      <c r="H162" s="218">
        <f>'[4]M7AVR '!G162</f>
        <v>15</v>
      </c>
      <c r="I162" s="172" t="str">
        <f>IF('[4]M7AVR '!H162="","",[4]Ratt_Info!E162)</f>
        <v/>
      </c>
      <c r="J162" s="217">
        <f t="shared" si="9"/>
        <v>15</v>
      </c>
      <c r="K162" s="156">
        <f t="shared" si="10"/>
        <v>16.43</v>
      </c>
      <c r="L162" s="174" t="str">
        <f t="shared" si="11"/>
        <v>V</v>
      </c>
    </row>
    <row r="163" spans="2:12" ht="12" customHeight="1">
      <c r="B163" s="158">
        <v>154</v>
      </c>
      <c r="C163" s="170" t="s">
        <v>326</v>
      </c>
      <c r="D163" s="171" t="s">
        <v>318</v>
      </c>
      <c r="E163" s="217">
        <f>'[4]M7AVR '!E163</f>
        <v>18.75</v>
      </c>
      <c r="F163" s="172" t="str">
        <f>IF('[4]M7AVR '!F163="","",[4]Ratt_Stat!E163)</f>
        <v/>
      </c>
      <c r="G163" s="217">
        <f t="shared" si="8"/>
        <v>18.75</v>
      </c>
      <c r="H163" s="218">
        <f>'[4]M7AVR '!G163</f>
        <v>15</v>
      </c>
      <c r="I163" s="172" t="str">
        <f>IF('[4]M7AVR '!H163="","",[4]Ratt_Info!E163)</f>
        <v/>
      </c>
      <c r="J163" s="217">
        <f t="shared" si="9"/>
        <v>15</v>
      </c>
      <c r="K163" s="156">
        <f t="shared" si="10"/>
        <v>16.649999999999999</v>
      </c>
      <c r="L163" s="174" t="str">
        <f t="shared" si="11"/>
        <v>V</v>
      </c>
    </row>
    <row r="164" spans="2:12" ht="12" customHeight="1">
      <c r="B164" s="152">
        <v>155</v>
      </c>
      <c r="C164" s="170" t="s">
        <v>325</v>
      </c>
      <c r="D164" s="171" t="s">
        <v>324</v>
      </c>
      <c r="E164" s="217">
        <f>'[4]M7AVR '!E164</f>
        <v>16.5</v>
      </c>
      <c r="F164" s="172" t="str">
        <f>IF('[4]M7AVR '!F164="","",[4]Ratt_Stat!E164)</f>
        <v/>
      </c>
      <c r="G164" s="217">
        <f t="shared" si="8"/>
        <v>16.5</v>
      </c>
      <c r="H164" s="218">
        <f>'[4]M7AVR '!G164</f>
        <v>15.5</v>
      </c>
      <c r="I164" s="172" t="str">
        <f>IF('[4]M7AVR '!H164="","",[4]Ratt_Info!E164)</f>
        <v/>
      </c>
      <c r="J164" s="217">
        <f t="shared" si="9"/>
        <v>15.5</v>
      </c>
      <c r="K164" s="156">
        <f t="shared" si="10"/>
        <v>15.940000000000001</v>
      </c>
      <c r="L164" s="174" t="str">
        <f t="shared" si="11"/>
        <v>V</v>
      </c>
    </row>
    <row r="165" spans="2:12" ht="12" customHeight="1">
      <c r="B165" s="158">
        <v>156</v>
      </c>
      <c r="C165" s="181" t="s">
        <v>323</v>
      </c>
      <c r="D165" s="171" t="s">
        <v>322</v>
      </c>
      <c r="E165" s="217">
        <f>'[4]M7AVR '!E165</f>
        <v>0</v>
      </c>
      <c r="F165" s="172" t="str">
        <f>IF('[4]M7AVR '!F165="","",[4]Ratt_Stat!E165)</f>
        <v/>
      </c>
      <c r="G165" s="217">
        <f t="shared" si="8"/>
        <v>0</v>
      </c>
      <c r="H165" s="218">
        <f>'[4]M7AVR '!G165</f>
        <v>0</v>
      </c>
      <c r="I165" s="172" t="str">
        <f>IF('[4]M7AVR '!H165="","",[4]Ratt_Info!E165)</f>
        <v/>
      </c>
      <c r="J165" s="217">
        <f t="shared" si="9"/>
        <v>0</v>
      </c>
      <c r="K165" s="156">
        <f t="shared" si="10"/>
        <v>0</v>
      </c>
      <c r="L165" s="174" t="str">
        <f t="shared" si="11"/>
        <v>AR</v>
      </c>
    </row>
    <row r="166" spans="2:12" ht="12" customHeight="1">
      <c r="B166" s="152">
        <v>157</v>
      </c>
      <c r="C166" s="221" t="s">
        <v>321</v>
      </c>
      <c r="D166" s="221" t="s">
        <v>289</v>
      </c>
      <c r="E166" s="217">
        <f>'[4]M7AVR '!E166</f>
        <v>12</v>
      </c>
      <c r="F166" s="172" t="str">
        <f>IF('[4]M7AVR '!F166="","",[4]Ratt_Stat!E166)</f>
        <v/>
      </c>
      <c r="G166" s="217">
        <f t="shared" si="8"/>
        <v>12</v>
      </c>
      <c r="H166" s="218">
        <f>'[4]M7AVR '!G166</f>
        <v>12</v>
      </c>
      <c r="I166" s="172" t="str">
        <f>IF('[4]M7AVR '!H166="","",[4]Ratt_Info!E166)</f>
        <v/>
      </c>
      <c r="J166" s="217">
        <f t="shared" si="9"/>
        <v>12</v>
      </c>
      <c r="K166" s="156">
        <f t="shared" si="10"/>
        <v>12</v>
      </c>
      <c r="L166" s="174" t="str">
        <f t="shared" si="11"/>
        <v>V</v>
      </c>
    </row>
    <row r="167" spans="2:12" ht="12" customHeight="1">
      <c r="B167" s="158">
        <v>158</v>
      </c>
      <c r="C167" s="181" t="s">
        <v>320</v>
      </c>
      <c r="D167" s="171" t="s">
        <v>319</v>
      </c>
      <c r="E167" s="217">
        <f>'[4]M7AVR '!E167</f>
        <v>18.5</v>
      </c>
      <c r="F167" s="172" t="str">
        <f>IF('[4]M7AVR '!F167="","",[4]Ratt_Stat!E167)</f>
        <v/>
      </c>
      <c r="G167" s="217">
        <f t="shared" si="8"/>
        <v>18.5</v>
      </c>
      <c r="H167" s="218">
        <f>'[4]M7AVR '!G167</f>
        <v>15</v>
      </c>
      <c r="I167" s="172" t="str">
        <f>IF('[4]M7AVR '!H167="","",[4]Ratt_Info!E167)</f>
        <v/>
      </c>
      <c r="J167" s="217">
        <f t="shared" si="9"/>
        <v>15</v>
      </c>
      <c r="K167" s="156">
        <f t="shared" si="10"/>
        <v>16.54</v>
      </c>
      <c r="L167" s="174" t="str">
        <f t="shared" si="11"/>
        <v>V</v>
      </c>
    </row>
    <row r="168" spans="2:12" ht="12" customHeight="1">
      <c r="B168" s="152">
        <v>159</v>
      </c>
      <c r="C168" s="221" t="s">
        <v>318</v>
      </c>
      <c r="D168" s="221" t="s">
        <v>317</v>
      </c>
      <c r="E168" s="217">
        <f>'[4]M7AVR '!E168</f>
        <v>14</v>
      </c>
      <c r="F168" s="172" t="str">
        <f>IF('[4]M7AVR '!F168="","",[4]Ratt_Stat!E168)</f>
        <v/>
      </c>
      <c r="G168" s="217">
        <f t="shared" si="8"/>
        <v>14</v>
      </c>
      <c r="H168" s="218">
        <f>'[4]M7AVR '!G168</f>
        <v>12</v>
      </c>
      <c r="I168" s="172" t="str">
        <f>IF('[4]M7AVR '!H168="","",[4]Ratt_Info!E168)</f>
        <v/>
      </c>
      <c r="J168" s="217">
        <f t="shared" si="9"/>
        <v>12</v>
      </c>
      <c r="K168" s="156">
        <f t="shared" si="10"/>
        <v>12.88</v>
      </c>
      <c r="L168" s="174" t="str">
        <f t="shared" si="11"/>
        <v>V</v>
      </c>
    </row>
    <row r="169" spans="2:12" ht="12" customHeight="1">
      <c r="B169" s="158">
        <v>160</v>
      </c>
      <c r="C169" s="170" t="s">
        <v>316</v>
      </c>
      <c r="D169" s="171" t="s">
        <v>315</v>
      </c>
      <c r="E169" s="217">
        <f>'[4]M7AVR '!E169</f>
        <v>0</v>
      </c>
      <c r="F169" s="172" t="str">
        <f>IF('[4]M7AVR '!F169="","",[4]Ratt_Stat!E169)</f>
        <v/>
      </c>
      <c r="G169" s="217">
        <f t="shared" si="8"/>
        <v>0</v>
      </c>
      <c r="H169" s="218">
        <f>'[4]M7AVR '!G169</f>
        <v>0</v>
      </c>
      <c r="I169" s="172" t="str">
        <f>IF('[4]M7AVR '!H169="","",[4]Ratt_Info!E169)</f>
        <v/>
      </c>
      <c r="J169" s="217">
        <f t="shared" si="9"/>
        <v>0</v>
      </c>
      <c r="K169" s="156">
        <f t="shared" si="10"/>
        <v>0</v>
      </c>
      <c r="L169" s="174" t="str">
        <f t="shared" si="11"/>
        <v>AR</v>
      </c>
    </row>
    <row r="170" spans="2:12" ht="12" customHeight="1">
      <c r="B170" s="152">
        <v>161</v>
      </c>
      <c r="C170" s="181" t="s">
        <v>314</v>
      </c>
      <c r="D170" s="171" t="s">
        <v>313</v>
      </c>
      <c r="E170" s="217">
        <f>'[4]M7AVR '!E170</f>
        <v>16</v>
      </c>
      <c r="F170" s="172" t="str">
        <f>IF('[4]M7AVR '!F170="","",[4]Ratt_Stat!E170)</f>
        <v/>
      </c>
      <c r="G170" s="217">
        <f t="shared" si="8"/>
        <v>16</v>
      </c>
      <c r="H170" s="218">
        <f>'[4]M7AVR '!G170</f>
        <v>15</v>
      </c>
      <c r="I170" s="172" t="str">
        <f>IF('[4]M7AVR '!H170="","",[4]Ratt_Info!E170)</f>
        <v/>
      </c>
      <c r="J170" s="217">
        <f t="shared" si="9"/>
        <v>15</v>
      </c>
      <c r="K170" s="156">
        <f t="shared" si="10"/>
        <v>15.440000000000001</v>
      </c>
      <c r="L170" s="174" t="str">
        <f t="shared" si="11"/>
        <v>V</v>
      </c>
    </row>
    <row r="171" spans="2:12" ht="12" customHeight="1">
      <c r="B171" s="158">
        <v>162</v>
      </c>
      <c r="C171" s="181" t="s">
        <v>312</v>
      </c>
      <c r="D171" s="171" t="s">
        <v>251</v>
      </c>
      <c r="E171" s="217">
        <f>'[4]M7AVR '!E171</f>
        <v>18.25</v>
      </c>
      <c r="F171" s="172" t="str">
        <f>IF('[4]M7AVR '!F171="","",[4]Ratt_Stat!E171)</f>
        <v/>
      </c>
      <c r="G171" s="217">
        <f t="shared" si="8"/>
        <v>18.25</v>
      </c>
      <c r="H171" s="218">
        <f>'[4]M7AVR '!G171</f>
        <v>15.5</v>
      </c>
      <c r="I171" s="172" t="str">
        <f>IF('[4]M7AVR '!H171="","",[4]Ratt_Info!E171)</f>
        <v/>
      </c>
      <c r="J171" s="217">
        <f t="shared" si="9"/>
        <v>15.5</v>
      </c>
      <c r="K171" s="156">
        <f t="shared" si="10"/>
        <v>16.71</v>
      </c>
      <c r="L171" s="174" t="str">
        <f t="shared" si="11"/>
        <v>V</v>
      </c>
    </row>
    <row r="172" spans="2:12" ht="12" customHeight="1">
      <c r="B172" s="152">
        <v>163</v>
      </c>
      <c r="C172" s="181" t="s">
        <v>312</v>
      </c>
      <c r="D172" s="171" t="s">
        <v>311</v>
      </c>
      <c r="E172" s="217">
        <f>'[4]M7AVR '!E172</f>
        <v>18</v>
      </c>
      <c r="F172" s="172" t="str">
        <f>IF('[4]M7AVR '!F172="","",[4]Ratt_Stat!E172)</f>
        <v/>
      </c>
      <c r="G172" s="217">
        <f t="shared" si="8"/>
        <v>18</v>
      </c>
      <c r="H172" s="218">
        <f>'[4]M7AVR '!G172</f>
        <v>15.75</v>
      </c>
      <c r="I172" s="172" t="str">
        <f>IF('[4]M7AVR '!H172="","",[4]Ratt_Info!E172)</f>
        <v/>
      </c>
      <c r="J172" s="217">
        <f t="shared" si="9"/>
        <v>15.75</v>
      </c>
      <c r="K172" s="156">
        <f t="shared" si="10"/>
        <v>16.740000000000002</v>
      </c>
      <c r="L172" s="174" t="str">
        <f t="shared" si="11"/>
        <v>V</v>
      </c>
    </row>
    <row r="173" spans="2:12" ht="12" customHeight="1">
      <c r="B173" s="158">
        <v>164</v>
      </c>
      <c r="C173" s="181" t="s">
        <v>310</v>
      </c>
      <c r="D173" s="171" t="s">
        <v>309</v>
      </c>
      <c r="E173" s="217">
        <f>'[4]M7AVR '!E173</f>
        <v>17.5</v>
      </c>
      <c r="F173" s="172" t="str">
        <f>IF('[4]M7AVR '!F173="","",[4]Ratt_Stat!E173)</f>
        <v/>
      </c>
      <c r="G173" s="217">
        <f>IF(F173="",E173,MIN(12,MAX(E173,F173)))</f>
        <v>17.5</v>
      </c>
      <c r="H173" s="218">
        <f>'[4]M7AVR '!G173</f>
        <v>14.5</v>
      </c>
      <c r="I173" s="172" t="str">
        <f>IF('[4]M7AVR '!H173="","",[4]Ratt_Info!E173)</f>
        <v/>
      </c>
      <c r="J173" s="217">
        <f>IF(I173="",H173,MIN(12,MAX(H173,I173)))</f>
        <v>14.5</v>
      </c>
      <c r="K173" s="156">
        <f>0.44*G173+0.56*J173</f>
        <v>15.82</v>
      </c>
      <c r="L173" s="174" t="str">
        <f>IF(K173&lt;8,"AR",IF(K173&lt;12,"NV",IF(AND(F173="",I173=""),"V","VAR")))</f>
        <v>V</v>
      </c>
    </row>
    <row r="174" spans="2:12">
      <c r="B174" s="152">
        <v>165</v>
      </c>
      <c r="C174" s="181" t="s">
        <v>308</v>
      </c>
      <c r="D174" s="171" t="s">
        <v>307</v>
      </c>
      <c r="E174" s="217">
        <f>'[4]M7AVR '!E174</f>
        <v>16.75</v>
      </c>
      <c r="F174" s="172" t="str">
        <f>IF('[4]M7AVR '!F174="","",[4]Ratt_Stat!E174)</f>
        <v/>
      </c>
      <c r="G174" s="217">
        <f>IF(F174="",E174,MIN(12,MAX(E174,F174)))</f>
        <v>16.75</v>
      </c>
      <c r="H174" s="218">
        <f>'[4]M7AVR '!G174</f>
        <v>15.5</v>
      </c>
      <c r="I174" s="172" t="str">
        <f>IF('[4]M7AVR '!H174="","",[4]Ratt_Info!E174)</f>
        <v/>
      </c>
      <c r="J174" s="217">
        <f>IF(I174="",H174,MIN(12,MAX(H174,I174)))</f>
        <v>15.5</v>
      </c>
      <c r="K174" s="156">
        <f>0.44*G174+0.56*J174</f>
        <v>16.05</v>
      </c>
      <c r="L174" s="174" t="str">
        <f>IF(K174&lt;8,"AR",IF(K174&lt;12,"NV",IF(AND(F174="",I174=""),"V","VAR")))</f>
        <v>V</v>
      </c>
    </row>
    <row r="175" spans="2:12">
      <c r="B175" s="158">
        <v>166</v>
      </c>
      <c r="C175" s="170" t="s">
        <v>306</v>
      </c>
      <c r="D175" s="171" t="s">
        <v>305</v>
      </c>
      <c r="E175" s="217">
        <f>'[4]M7AVR '!E175</f>
        <v>18.5</v>
      </c>
      <c r="F175" s="172" t="str">
        <f>IF('[4]M7AVR '!F175="","",[4]Ratt_Stat!E175)</f>
        <v/>
      </c>
      <c r="G175" s="217">
        <f>IF(F175="",E175,MIN(12,MAX(E175,F175)))</f>
        <v>18.5</v>
      </c>
      <c r="H175" s="218">
        <f>'[4]M7AVR '!G175</f>
        <v>14</v>
      </c>
      <c r="I175" s="172" t="str">
        <f>IF('[4]M7AVR '!H175="","",[4]Ratt_Info!E175)</f>
        <v/>
      </c>
      <c r="J175" s="217">
        <f>IF(I175="",H175,MIN(12,MAX(H175,I175)))</f>
        <v>14</v>
      </c>
      <c r="K175" s="156">
        <f>0.44*G175+0.56*J175</f>
        <v>15.98</v>
      </c>
      <c r="L175" s="174" t="str">
        <f>IF(K175&lt;8,"AR",IF(K175&lt;12,"NV",IF(AND(F175="",I175=""),"V","VAR")))</f>
        <v>V</v>
      </c>
    </row>
  </sheetData>
  <mergeCells count="16">
    <mergeCell ref="C7:D7"/>
    <mergeCell ref="E7:G7"/>
    <mergeCell ref="H7:J7"/>
    <mergeCell ref="K7:L7"/>
    <mergeCell ref="D1:G1"/>
    <mergeCell ref="I1:J1"/>
    <mergeCell ref="H2:I2"/>
    <mergeCell ref="C5:J5"/>
    <mergeCell ref="C6:L6"/>
    <mergeCell ref="L8:L9"/>
    <mergeCell ref="B8:B9"/>
    <mergeCell ref="C8:C9"/>
    <mergeCell ref="D8:D9"/>
    <mergeCell ref="E8:G8"/>
    <mergeCell ref="H8:J8"/>
    <mergeCell ref="K8:K9"/>
  </mergeCells>
  <pageMargins left="0.18" right="0.17" top="0.17" bottom="0.17" header="0.35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N189"/>
  <sheetViews>
    <sheetView topLeftCell="A121" workbookViewId="0">
      <selection activeCell="P5" sqref="P5"/>
    </sheetView>
  </sheetViews>
  <sheetFormatPr baseColWidth="10" defaultColWidth="11.44140625" defaultRowHeight="14.4"/>
  <cols>
    <col min="1" max="1" width="6.33203125" style="146" customWidth="1"/>
    <col min="2" max="2" width="19.5546875" style="146" customWidth="1"/>
    <col min="3" max="3" width="16.109375" style="146" customWidth="1"/>
    <col min="4" max="4" width="8.88671875" style="146" customWidth="1"/>
    <col min="5" max="5" width="7.6640625" style="146" customWidth="1"/>
    <col min="6" max="6" width="7.109375" style="146" customWidth="1"/>
    <col min="7" max="7" width="8.33203125" style="146" customWidth="1"/>
    <col min="8" max="8" width="7.6640625" style="146" customWidth="1"/>
    <col min="9" max="9" width="6.44140625" style="146" customWidth="1"/>
    <col min="10" max="10" width="8" style="146" customWidth="1"/>
    <col min="11" max="11" width="9.5546875" style="146" customWidth="1"/>
    <col min="12" max="16384" width="11.44140625" style="146"/>
  </cols>
  <sheetData>
    <row r="1" spans="1:14" ht="14.1" customHeight="1">
      <c r="A1" s="145" t="s">
        <v>0</v>
      </c>
      <c r="C1" s="145" t="s">
        <v>279</v>
      </c>
      <c r="D1" s="145"/>
      <c r="E1" s="145"/>
      <c r="M1" s="146" t="s">
        <v>579</v>
      </c>
    </row>
    <row r="2" spans="1:14" ht="14.1" customHeight="1">
      <c r="A2" s="145" t="s">
        <v>290</v>
      </c>
      <c r="C2" s="145"/>
      <c r="D2" s="145"/>
      <c r="E2" s="145"/>
      <c r="M2" s="363">
        <v>44096</v>
      </c>
      <c r="N2" s="363"/>
    </row>
    <row r="3" spans="1:14" ht="14.1" customHeight="1">
      <c r="A3" s="147"/>
      <c r="B3" s="148" t="s">
        <v>580</v>
      </c>
      <c r="C3" s="149"/>
      <c r="D3" s="149"/>
      <c r="E3" s="149"/>
      <c r="F3" s="149"/>
      <c r="G3" s="149"/>
      <c r="H3" s="149"/>
      <c r="I3" s="149"/>
    </row>
    <row r="4" spans="1:14" ht="9" customHeight="1">
      <c r="A4" s="150"/>
      <c r="B4" s="347" t="s">
        <v>295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9"/>
    </row>
    <row r="5" spans="1:14" s="147" customFormat="1" ht="14.1" customHeight="1">
      <c r="A5" s="150"/>
      <c r="B5" s="350" t="s">
        <v>32</v>
      </c>
      <c r="C5" s="351"/>
      <c r="D5" s="352">
        <v>0.3</v>
      </c>
      <c r="E5" s="353"/>
      <c r="F5" s="353"/>
      <c r="G5" s="352">
        <v>0.4</v>
      </c>
      <c r="H5" s="353"/>
      <c r="I5" s="353"/>
      <c r="J5" s="352">
        <v>0.3</v>
      </c>
      <c r="K5" s="353"/>
      <c r="L5" s="353"/>
      <c r="M5" s="354"/>
      <c r="N5" s="355"/>
    </row>
    <row r="6" spans="1:14" s="147" customFormat="1" ht="14.1" customHeight="1">
      <c r="A6" s="332" t="s">
        <v>281</v>
      </c>
      <c r="B6" s="334" t="s">
        <v>41</v>
      </c>
      <c r="C6" s="334" t="s">
        <v>282</v>
      </c>
      <c r="D6" s="336" t="s">
        <v>294</v>
      </c>
      <c r="E6" s="337"/>
      <c r="F6" s="338"/>
      <c r="G6" s="339" t="s">
        <v>27</v>
      </c>
      <c r="H6" s="340"/>
      <c r="I6" s="341"/>
      <c r="J6" s="360" t="s">
        <v>28</v>
      </c>
      <c r="K6" s="361"/>
      <c r="L6" s="362"/>
      <c r="M6" s="342" t="s">
        <v>298</v>
      </c>
      <c r="N6" s="330" t="s">
        <v>286</v>
      </c>
    </row>
    <row r="7" spans="1:14" ht="14.1" customHeight="1">
      <c r="A7" s="333"/>
      <c r="B7" s="335"/>
      <c r="C7" s="335"/>
      <c r="D7" s="151" t="s">
        <v>43</v>
      </c>
      <c r="E7" s="151" t="s">
        <v>44</v>
      </c>
      <c r="F7" s="151" t="s">
        <v>45</v>
      </c>
      <c r="G7" s="151" t="s">
        <v>43</v>
      </c>
      <c r="H7" s="151" t="s">
        <v>44</v>
      </c>
      <c r="I7" s="151" t="s">
        <v>45</v>
      </c>
      <c r="J7" s="151" t="s">
        <v>43</v>
      </c>
      <c r="K7" s="151" t="s">
        <v>44</v>
      </c>
      <c r="L7" s="151" t="s">
        <v>45</v>
      </c>
      <c r="M7" s="343"/>
      <c r="N7" s="331"/>
    </row>
    <row r="8" spans="1:14" ht="12.6" customHeight="1">
      <c r="A8" s="152">
        <v>1</v>
      </c>
      <c r="B8" s="129" t="s">
        <v>576</v>
      </c>
      <c r="C8" s="128" t="s">
        <v>345</v>
      </c>
      <c r="D8" s="153">
        <f>'[5]M6 AVR'!D8</f>
        <v>9</v>
      </c>
      <c r="E8" s="153">
        <f>IF('[5]Ratt Mkt Fdm'!F6="","",'[5]Ratt Mkt Fdm'!F6)</f>
        <v>12</v>
      </c>
      <c r="F8" s="154">
        <f t="shared" ref="F8:F39" si="0">IF(E8="",D8,MIN(12,MAX(D8,E8)))</f>
        <v>12</v>
      </c>
      <c r="G8" s="153">
        <f>'[5]M6 AVR'!F8</f>
        <v>9</v>
      </c>
      <c r="H8" s="153">
        <f>IF('[5]Ratt Mkt OP'!F6="","",'[5]Ratt Mkt OP'!F6)</f>
        <v>12</v>
      </c>
      <c r="I8" s="154">
        <f t="shared" ref="I8:I39" si="1">IF(H8="",G8,MIN(12,MAX(G8,H8)))</f>
        <v>12</v>
      </c>
      <c r="J8" s="153">
        <f>'[5]M6 AVR'!H8</f>
        <v>13.5</v>
      </c>
      <c r="K8" s="155" t="str">
        <f>IF('[5]Ratt DROIT'!D6="","",'[5]Ratt DROIT'!D6)</f>
        <v/>
      </c>
      <c r="L8" s="154">
        <f t="shared" ref="L8:L39" si="2">IF(K8="",J8,MIN(12,MAX(J8,K8)))</f>
        <v>13.5</v>
      </c>
      <c r="M8" s="156">
        <f t="shared" ref="M8:M39" si="3">F8*0.3+I8*0.4+L8*0.3</f>
        <v>12.45</v>
      </c>
      <c r="N8" s="157" t="str">
        <f t="shared" ref="N8:N39" si="4">IF(M8&lt;8,"AR",IF(M8&lt;12,"NV",IF(AND(E8="",H8="",K8=""),"V","VAR")))</f>
        <v>VAR</v>
      </c>
    </row>
    <row r="9" spans="1:14" ht="12.6" customHeight="1">
      <c r="A9" s="158">
        <v>2</v>
      </c>
      <c r="B9" s="129" t="s">
        <v>575</v>
      </c>
      <c r="C9" s="128" t="s">
        <v>574</v>
      </c>
      <c r="D9" s="153">
        <f>'[5]M6 AVR'!D9</f>
        <v>15</v>
      </c>
      <c r="E9" s="153" t="str">
        <f>IF('[5]Ratt Mkt Fdm'!F7="","",'[5]Ratt Mkt Fdm'!F7)</f>
        <v/>
      </c>
      <c r="F9" s="154">
        <f t="shared" si="0"/>
        <v>15</v>
      </c>
      <c r="G9" s="153">
        <f>'[5]M6 AVR'!F9</f>
        <v>15</v>
      </c>
      <c r="H9" s="153" t="str">
        <f>IF('[5]Ratt Mkt OP'!F7="","",'[5]Ratt Mkt OP'!F7)</f>
        <v/>
      </c>
      <c r="I9" s="154">
        <f t="shared" si="1"/>
        <v>15</v>
      </c>
      <c r="J9" s="153">
        <f>'[5]M6 AVR'!H9</f>
        <v>12.5</v>
      </c>
      <c r="K9" s="155" t="str">
        <f>IF('[5]Ratt DROIT'!D7="","",'[5]Ratt DROIT'!D7)</f>
        <v/>
      </c>
      <c r="L9" s="154">
        <f t="shared" si="2"/>
        <v>12.5</v>
      </c>
      <c r="M9" s="156">
        <f t="shared" si="3"/>
        <v>14.25</v>
      </c>
      <c r="N9" s="157" t="str">
        <f t="shared" si="4"/>
        <v>V</v>
      </c>
    </row>
    <row r="10" spans="1:14" ht="12.6" customHeight="1">
      <c r="A10" s="152">
        <v>3</v>
      </c>
      <c r="B10" s="129" t="s">
        <v>573</v>
      </c>
      <c r="C10" s="128" t="s">
        <v>534</v>
      </c>
      <c r="D10" s="153">
        <f>'[5]M6 AVR'!D10</f>
        <v>9</v>
      </c>
      <c r="E10" s="153">
        <f>IF('[5]Ratt Mkt Fdm'!F8="","",'[5]Ratt Mkt Fdm'!F8)</f>
        <v>12</v>
      </c>
      <c r="F10" s="154">
        <f t="shared" si="0"/>
        <v>12</v>
      </c>
      <c r="G10" s="153">
        <f>'[5]M6 AVR'!F10</f>
        <v>9</v>
      </c>
      <c r="H10" s="153">
        <f>IF('[5]Ratt Mkt OP'!F8="","",'[5]Ratt Mkt OP'!F8)</f>
        <v>12</v>
      </c>
      <c r="I10" s="154">
        <f t="shared" si="1"/>
        <v>12</v>
      </c>
      <c r="J10" s="153">
        <f>'[5]M6 AVR'!H10</f>
        <v>13.5</v>
      </c>
      <c r="K10" s="155" t="str">
        <f>IF('[5]Ratt DROIT'!D8="","",'[5]Ratt DROIT'!D8)</f>
        <v/>
      </c>
      <c r="L10" s="154">
        <f t="shared" si="2"/>
        <v>13.5</v>
      </c>
      <c r="M10" s="156">
        <f t="shared" si="3"/>
        <v>12.45</v>
      </c>
      <c r="N10" s="157" t="str">
        <f t="shared" si="4"/>
        <v>VAR</v>
      </c>
    </row>
    <row r="11" spans="1:14" ht="12.6" customHeight="1">
      <c r="A11" s="158">
        <v>4</v>
      </c>
      <c r="B11" s="141" t="s">
        <v>572</v>
      </c>
      <c r="C11" s="159" t="s">
        <v>583</v>
      </c>
      <c r="D11" s="153">
        <f>'[5]M6 AVR'!D11</f>
        <v>14.5</v>
      </c>
      <c r="E11" s="153" t="str">
        <f>IF('[5]Ratt Mkt Fdm'!F9="","",'[5]Ratt Mkt Fdm'!F9)</f>
        <v/>
      </c>
      <c r="F11" s="154">
        <f t="shared" si="0"/>
        <v>14.5</v>
      </c>
      <c r="G11" s="153">
        <f>'[5]M6 AVR'!F11</f>
        <v>14.5</v>
      </c>
      <c r="H11" s="153" t="str">
        <f>IF('[5]Ratt Mkt OP'!F9="","",'[5]Ratt Mkt OP'!F9)</f>
        <v/>
      </c>
      <c r="I11" s="154">
        <f t="shared" si="1"/>
        <v>14.5</v>
      </c>
      <c r="J11" s="153">
        <f>'[5]M6 AVR'!H11</f>
        <v>10</v>
      </c>
      <c r="K11" s="155" t="str">
        <f>IF('[5]Ratt DROIT'!D9="","",'[5]Ratt DROIT'!D9)</f>
        <v/>
      </c>
      <c r="L11" s="154">
        <f t="shared" si="2"/>
        <v>10</v>
      </c>
      <c r="M11" s="156">
        <f t="shared" si="3"/>
        <v>13.15</v>
      </c>
      <c r="N11" s="157" t="str">
        <f t="shared" si="4"/>
        <v>V</v>
      </c>
    </row>
    <row r="12" spans="1:14" ht="12.6" customHeight="1">
      <c r="A12" s="152">
        <v>5</v>
      </c>
      <c r="B12" s="129" t="s">
        <v>570</v>
      </c>
      <c r="C12" s="128" t="s">
        <v>131</v>
      </c>
      <c r="D12" s="153">
        <f>'[5]M6 AVR'!D12</f>
        <v>9.5</v>
      </c>
      <c r="E12" s="153">
        <f>IF('[5]Ratt Mkt Fdm'!F10="","",'[5]Ratt Mkt Fdm'!F10)</f>
        <v>12</v>
      </c>
      <c r="F12" s="154">
        <f t="shared" si="0"/>
        <v>12</v>
      </c>
      <c r="G12" s="153">
        <f>'[5]M6 AVR'!F12</f>
        <v>9.5</v>
      </c>
      <c r="H12" s="153">
        <f>IF('[5]Ratt Mkt OP'!F10="","",'[5]Ratt Mkt OP'!F10)</f>
        <v>12</v>
      </c>
      <c r="I12" s="154">
        <f t="shared" si="1"/>
        <v>12</v>
      </c>
      <c r="J12" s="153">
        <f>'[5]M6 AVR'!H12</f>
        <v>12.5</v>
      </c>
      <c r="K12" s="155" t="str">
        <f>IF('[5]Ratt DROIT'!D10="","",'[5]Ratt DROIT'!D10)</f>
        <v/>
      </c>
      <c r="L12" s="154">
        <f t="shared" si="2"/>
        <v>12.5</v>
      </c>
      <c r="M12" s="156">
        <f t="shared" si="3"/>
        <v>12.15</v>
      </c>
      <c r="N12" s="157" t="str">
        <f t="shared" si="4"/>
        <v>VAR</v>
      </c>
    </row>
    <row r="13" spans="1:14" ht="12.6" customHeight="1">
      <c r="A13" s="158">
        <v>6</v>
      </c>
      <c r="B13" s="129" t="s">
        <v>569</v>
      </c>
      <c r="C13" s="128" t="s">
        <v>458</v>
      </c>
      <c r="D13" s="153">
        <f>'[5]M6 AVR'!D13</f>
        <v>11.5</v>
      </c>
      <c r="E13" s="153" t="str">
        <f>IF('[5]Ratt Mkt Fdm'!F11="","",'[5]Ratt Mkt Fdm'!F11)</f>
        <v/>
      </c>
      <c r="F13" s="154">
        <f t="shared" si="0"/>
        <v>11.5</v>
      </c>
      <c r="G13" s="153">
        <f>'[5]M6 AVR'!F13</f>
        <v>11.5</v>
      </c>
      <c r="H13" s="153" t="str">
        <f>IF('[5]Ratt Mkt OP'!F11="","",'[5]Ratt Mkt OP'!F11)</f>
        <v/>
      </c>
      <c r="I13" s="154">
        <f t="shared" si="1"/>
        <v>11.5</v>
      </c>
      <c r="J13" s="153">
        <f>'[5]M6 AVR'!H13</f>
        <v>13.5</v>
      </c>
      <c r="K13" s="155" t="str">
        <f>IF('[5]Ratt DROIT'!D11="","",'[5]Ratt DROIT'!D11)</f>
        <v/>
      </c>
      <c r="L13" s="154">
        <f t="shared" si="2"/>
        <v>13.5</v>
      </c>
      <c r="M13" s="156">
        <f t="shared" si="3"/>
        <v>12.100000000000001</v>
      </c>
      <c r="N13" s="157" t="str">
        <f t="shared" si="4"/>
        <v>V</v>
      </c>
    </row>
    <row r="14" spans="1:14" ht="12.6" customHeight="1">
      <c r="A14" s="152">
        <v>7</v>
      </c>
      <c r="B14" s="140" t="s">
        <v>568</v>
      </c>
      <c r="C14" s="139" t="s">
        <v>133</v>
      </c>
      <c r="D14" s="153">
        <f>'[5]M6 AVR'!D14</f>
        <v>15</v>
      </c>
      <c r="E14" s="153" t="str">
        <f>IF('[5]Ratt Mkt Fdm'!F12="","",'[5]Ratt Mkt Fdm'!F12)</f>
        <v/>
      </c>
      <c r="F14" s="154">
        <f t="shared" si="0"/>
        <v>15</v>
      </c>
      <c r="G14" s="153">
        <f>'[5]M6 AVR'!F14</f>
        <v>15</v>
      </c>
      <c r="H14" s="153" t="str">
        <f>IF('[5]Ratt Mkt OP'!F12="","",'[5]Ratt Mkt OP'!F12)</f>
        <v/>
      </c>
      <c r="I14" s="154">
        <f t="shared" si="1"/>
        <v>15</v>
      </c>
      <c r="J14" s="153">
        <f>'[5]M6 AVR'!H14</f>
        <v>11</v>
      </c>
      <c r="K14" s="155" t="str">
        <f>IF('[5]Ratt DROIT'!D12="","",'[5]Ratt DROIT'!D12)</f>
        <v/>
      </c>
      <c r="L14" s="154">
        <f t="shared" si="2"/>
        <v>11</v>
      </c>
      <c r="M14" s="156">
        <f t="shared" si="3"/>
        <v>13.8</v>
      </c>
      <c r="N14" s="157" t="str">
        <f t="shared" si="4"/>
        <v>V</v>
      </c>
    </row>
    <row r="15" spans="1:14" ht="12.6" customHeight="1">
      <c r="A15" s="158">
        <v>8</v>
      </c>
      <c r="B15" s="138" t="s">
        <v>567</v>
      </c>
      <c r="C15" s="137" t="s">
        <v>566</v>
      </c>
      <c r="D15" s="153">
        <f>'[5]M6 AVR'!D15</f>
        <v>12</v>
      </c>
      <c r="E15" s="153" t="str">
        <f>IF('[5]Ratt Mkt Fdm'!F13="","",'[5]Ratt Mkt Fdm'!F13)</f>
        <v/>
      </c>
      <c r="F15" s="154">
        <f t="shared" si="0"/>
        <v>12</v>
      </c>
      <c r="G15" s="153">
        <f>'[5]M6 AVR'!F15</f>
        <v>12</v>
      </c>
      <c r="H15" s="153" t="str">
        <f>IF('[5]Ratt Mkt OP'!F13="","",'[5]Ratt Mkt OP'!F13)</f>
        <v/>
      </c>
      <c r="I15" s="154">
        <f t="shared" si="1"/>
        <v>12</v>
      </c>
      <c r="J15" s="153">
        <f>'[5]M6 AVR'!H15</f>
        <v>12</v>
      </c>
      <c r="K15" s="155" t="str">
        <f>IF('[5]Ratt DROIT'!D13="","",'[5]Ratt DROIT'!D13)</f>
        <v/>
      </c>
      <c r="L15" s="154">
        <f t="shared" si="2"/>
        <v>12</v>
      </c>
      <c r="M15" s="156">
        <f t="shared" si="3"/>
        <v>12</v>
      </c>
      <c r="N15" s="157" t="str">
        <f t="shared" si="4"/>
        <v>V</v>
      </c>
    </row>
    <row r="16" spans="1:14" ht="12.6" customHeight="1">
      <c r="A16" s="152">
        <v>9</v>
      </c>
      <c r="B16" s="130" t="s">
        <v>565</v>
      </c>
      <c r="C16" s="128" t="s">
        <v>375</v>
      </c>
      <c r="D16" s="153">
        <f>'[5]M6 AVR'!D16</f>
        <v>16</v>
      </c>
      <c r="E16" s="153" t="str">
        <f>IF('[5]Ratt Mkt Fdm'!F14="","",'[5]Ratt Mkt Fdm'!F14)</f>
        <v/>
      </c>
      <c r="F16" s="154">
        <f t="shared" si="0"/>
        <v>16</v>
      </c>
      <c r="G16" s="153">
        <f>'[5]M6 AVR'!F16</f>
        <v>16</v>
      </c>
      <c r="H16" s="153" t="str">
        <f>IF('[5]Ratt Mkt OP'!F14="","",'[5]Ratt Mkt OP'!F14)</f>
        <v/>
      </c>
      <c r="I16" s="154">
        <f t="shared" si="1"/>
        <v>16</v>
      </c>
      <c r="J16" s="153">
        <f>'[5]M6 AVR'!H16</f>
        <v>13.5</v>
      </c>
      <c r="K16" s="155" t="str">
        <f>IF('[5]Ratt DROIT'!D14="","",'[5]Ratt DROIT'!D14)</f>
        <v/>
      </c>
      <c r="L16" s="154">
        <f t="shared" si="2"/>
        <v>13.5</v>
      </c>
      <c r="M16" s="156">
        <f t="shared" si="3"/>
        <v>15.25</v>
      </c>
      <c r="N16" s="157" t="str">
        <f t="shared" si="4"/>
        <v>V</v>
      </c>
    </row>
    <row r="17" spans="1:14" ht="12.6" customHeight="1">
      <c r="A17" s="158">
        <v>10</v>
      </c>
      <c r="B17" s="129" t="s">
        <v>564</v>
      </c>
      <c r="C17" s="128" t="s">
        <v>563</v>
      </c>
      <c r="D17" s="153">
        <f>'[5]M6 AVR'!D17</f>
        <v>12</v>
      </c>
      <c r="E17" s="153" t="str">
        <f>IF('[5]Ratt Mkt Fdm'!F15="","",'[5]Ratt Mkt Fdm'!F15)</f>
        <v/>
      </c>
      <c r="F17" s="154">
        <f t="shared" si="0"/>
        <v>12</v>
      </c>
      <c r="G17" s="153">
        <f>'[5]M6 AVR'!F17</f>
        <v>12</v>
      </c>
      <c r="H17" s="153" t="str">
        <f>IF('[5]Ratt Mkt OP'!F15="","",'[5]Ratt Mkt OP'!F15)</f>
        <v/>
      </c>
      <c r="I17" s="154">
        <f t="shared" si="1"/>
        <v>12</v>
      </c>
      <c r="J17" s="153">
        <f>'[5]M6 AVR'!H17</f>
        <v>12.5</v>
      </c>
      <c r="K17" s="155" t="str">
        <f>IF('[5]Ratt DROIT'!D15="","",'[5]Ratt DROIT'!D15)</f>
        <v/>
      </c>
      <c r="L17" s="154">
        <f t="shared" si="2"/>
        <v>12.5</v>
      </c>
      <c r="M17" s="156">
        <f t="shared" si="3"/>
        <v>12.15</v>
      </c>
      <c r="N17" s="157" t="str">
        <f t="shared" si="4"/>
        <v>V</v>
      </c>
    </row>
    <row r="18" spans="1:14" ht="12.6" customHeight="1">
      <c r="A18" s="152">
        <v>11</v>
      </c>
      <c r="B18" s="130" t="s">
        <v>562</v>
      </c>
      <c r="C18" s="128" t="s">
        <v>277</v>
      </c>
      <c r="D18" s="153">
        <f>'[5]M6 AVR'!D18</f>
        <v>16</v>
      </c>
      <c r="E18" s="153" t="str">
        <f>IF('[5]Ratt Mkt Fdm'!F16="","",'[5]Ratt Mkt Fdm'!F16)</f>
        <v/>
      </c>
      <c r="F18" s="154">
        <f t="shared" si="0"/>
        <v>16</v>
      </c>
      <c r="G18" s="153">
        <f>'[5]M6 AVR'!F18</f>
        <v>16</v>
      </c>
      <c r="H18" s="153" t="str">
        <f>IF('[5]Ratt Mkt OP'!F16="","",'[5]Ratt Mkt OP'!F16)</f>
        <v/>
      </c>
      <c r="I18" s="154">
        <f t="shared" si="1"/>
        <v>16</v>
      </c>
      <c r="J18" s="153">
        <f>'[5]M6 AVR'!H18</f>
        <v>12.5</v>
      </c>
      <c r="K18" s="155" t="str">
        <f>IF('[5]Ratt DROIT'!D16="","",'[5]Ratt DROIT'!D16)</f>
        <v/>
      </c>
      <c r="L18" s="154">
        <f t="shared" si="2"/>
        <v>12.5</v>
      </c>
      <c r="M18" s="156">
        <f t="shared" si="3"/>
        <v>14.95</v>
      </c>
      <c r="N18" s="157" t="str">
        <f t="shared" si="4"/>
        <v>V</v>
      </c>
    </row>
    <row r="19" spans="1:14" ht="12.6" customHeight="1">
      <c r="A19" s="158">
        <v>12</v>
      </c>
      <c r="B19" s="131" t="s">
        <v>561</v>
      </c>
      <c r="C19" s="131" t="s">
        <v>560</v>
      </c>
      <c r="D19" s="153">
        <f>'[5]M6 AVR'!D19</f>
        <v>12</v>
      </c>
      <c r="E19" s="153" t="str">
        <f>IF('[5]Ratt Mkt Fdm'!F17="","",'[5]Ratt Mkt Fdm'!F17)</f>
        <v/>
      </c>
      <c r="F19" s="154">
        <f t="shared" si="0"/>
        <v>12</v>
      </c>
      <c r="G19" s="153">
        <f>'[5]M6 AVR'!F19</f>
        <v>14</v>
      </c>
      <c r="H19" s="153" t="str">
        <f>IF('[5]Ratt Mkt OP'!F17="","",'[5]Ratt Mkt OP'!F17)</f>
        <v/>
      </c>
      <c r="I19" s="154">
        <f t="shared" si="1"/>
        <v>14</v>
      </c>
      <c r="J19" s="153">
        <f>'[5]M6 AVR'!H19</f>
        <v>10.5</v>
      </c>
      <c r="K19" s="155" t="str">
        <f>IF('[5]Ratt DROIT'!D17="","",'[5]Ratt DROIT'!D17)</f>
        <v/>
      </c>
      <c r="L19" s="154">
        <f t="shared" si="2"/>
        <v>10.5</v>
      </c>
      <c r="M19" s="156">
        <f t="shared" si="3"/>
        <v>12.35</v>
      </c>
      <c r="N19" s="157" t="str">
        <f t="shared" si="4"/>
        <v>V</v>
      </c>
    </row>
    <row r="20" spans="1:14" ht="12.6" customHeight="1">
      <c r="A20" s="152">
        <v>13</v>
      </c>
      <c r="B20" s="129" t="s">
        <v>559</v>
      </c>
      <c r="C20" s="128" t="s">
        <v>377</v>
      </c>
      <c r="D20" s="153">
        <f>'[5]M6 AVR'!D20</f>
        <v>14</v>
      </c>
      <c r="E20" s="153" t="str">
        <f>IF('[5]Ratt Mkt Fdm'!F18="","",'[5]Ratt Mkt Fdm'!F18)</f>
        <v/>
      </c>
      <c r="F20" s="154">
        <f t="shared" si="0"/>
        <v>14</v>
      </c>
      <c r="G20" s="153">
        <f>'[5]M6 AVR'!F20</f>
        <v>14</v>
      </c>
      <c r="H20" s="153" t="str">
        <f>IF('[5]Ratt Mkt OP'!F18="","",'[5]Ratt Mkt OP'!F18)</f>
        <v/>
      </c>
      <c r="I20" s="154">
        <f t="shared" si="1"/>
        <v>14</v>
      </c>
      <c r="J20" s="153">
        <f>'[5]M6 AVR'!H20</f>
        <v>13.5</v>
      </c>
      <c r="K20" s="155" t="str">
        <f>IF('[5]Ratt DROIT'!D18="","",'[5]Ratt DROIT'!D18)</f>
        <v/>
      </c>
      <c r="L20" s="154">
        <f t="shared" si="2"/>
        <v>13.5</v>
      </c>
      <c r="M20" s="156">
        <f t="shared" si="3"/>
        <v>13.850000000000001</v>
      </c>
      <c r="N20" s="157" t="str">
        <f t="shared" si="4"/>
        <v>V</v>
      </c>
    </row>
    <row r="21" spans="1:14" ht="12.6" customHeight="1">
      <c r="A21" s="158">
        <v>14</v>
      </c>
      <c r="B21" s="133" t="s">
        <v>558</v>
      </c>
      <c r="C21" s="132" t="s">
        <v>309</v>
      </c>
      <c r="D21" s="153">
        <f>'[5]M6 AVR'!D21</f>
        <v>11</v>
      </c>
      <c r="E21" s="153">
        <f>IF('[5]Ratt Mkt Fdm'!F19="","",'[5]Ratt Mkt Fdm'!F19)</f>
        <v>12</v>
      </c>
      <c r="F21" s="154">
        <f t="shared" si="0"/>
        <v>12</v>
      </c>
      <c r="G21" s="153">
        <f>'[5]M6 AVR'!F21</f>
        <v>11</v>
      </c>
      <c r="H21" s="153">
        <f>IF('[5]Ratt Mkt OP'!F19="","",'[5]Ratt Mkt OP'!F19)</f>
        <v>12</v>
      </c>
      <c r="I21" s="154">
        <f t="shared" si="1"/>
        <v>12</v>
      </c>
      <c r="J21" s="153">
        <f>'[5]M6 AVR'!H21</f>
        <v>12.5</v>
      </c>
      <c r="K21" s="155" t="str">
        <f>IF('[5]Ratt DROIT'!D19="","",'[5]Ratt DROIT'!D19)</f>
        <v/>
      </c>
      <c r="L21" s="154">
        <f t="shared" si="2"/>
        <v>12.5</v>
      </c>
      <c r="M21" s="156">
        <f t="shared" si="3"/>
        <v>12.15</v>
      </c>
      <c r="N21" s="157" t="str">
        <f t="shared" si="4"/>
        <v>VAR</v>
      </c>
    </row>
    <row r="22" spans="1:14" ht="12.6" customHeight="1">
      <c r="A22" s="152">
        <v>15</v>
      </c>
      <c r="B22" s="131" t="s">
        <v>557</v>
      </c>
      <c r="C22" s="131" t="s">
        <v>556</v>
      </c>
      <c r="D22" s="153">
        <f>'[5]M6 AVR'!D22</f>
        <v>12</v>
      </c>
      <c r="E22" s="153" t="str">
        <f>IF('[5]Ratt Mkt Fdm'!F20="","",'[5]Ratt Mkt Fdm'!F20)</f>
        <v/>
      </c>
      <c r="F22" s="154">
        <f t="shared" si="0"/>
        <v>12</v>
      </c>
      <c r="G22" s="153">
        <f>'[5]M6 AVR'!F22</f>
        <v>15</v>
      </c>
      <c r="H22" s="153" t="str">
        <f>IF('[5]Ratt Mkt OP'!F20="","",'[5]Ratt Mkt OP'!F20)</f>
        <v/>
      </c>
      <c r="I22" s="154">
        <f t="shared" si="1"/>
        <v>15</v>
      </c>
      <c r="J22" s="153">
        <f>'[5]M6 AVR'!H22</f>
        <v>12.5</v>
      </c>
      <c r="K22" s="155" t="str">
        <f>IF('[5]Ratt DROIT'!D20="","",'[5]Ratt DROIT'!D20)</f>
        <v/>
      </c>
      <c r="L22" s="154">
        <f t="shared" si="2"/>
        <v>12.5</v>
      </c>
      <c r="M22" s="156">
        <f t="shared" si="3"/>
        <v>13.35</v>
      </c>
      <c r="N22" s="157" t="str">
        <f t="shared" si="4"/>
        <v>V</v>
      </c>
    </row>
    <row r="23" spans="1:14" ht="12.6" customHeight="1">
      <c r="A23" s="158">
        <v>16</v>
      </c>
      <c r="B23" s="130" t="s">
        <v>555</v>
      </c>
      <c r="C23" s="128" t="s">
        <v>554</v>
      </c>
      <c r="D23" s="153">
        <f>'[5]M6 AVR'!D23</f>
        <v>6.5</v>
      </c>
      <c r="E23" s="153">
        <f>IF('[5]Ratt Mkt Fdm'!F21="","",'[5]Ratt Mkt Fdm'!F21)</f>
        <v>12</v>
      </c>
      <c r="F23" s="154">
        <f t="shared" si="0"/>
        <v>12</v>
      </c>
      <c r="G23" s="153">
        <f>'[5]M6 AVR'!F23</f>
        <v>6.5</v>
      </c>
      <c r="H23" s="153">
        <f>IF('[5]Ratt Mkt OP'!F21="","",'[5]Ratt Mkt OP'!F21)</f>
        <v>12</v>
      </c>
      <c r="I23" s="154">
        <f t="shared" si="1"/>
        <v>12</v>
      </c>
      <c r="J23" s="153">
        <f>'[5]M6 AVR'!H23</f>
        <v>12.5</v>
      </c>
      <c r="K23" s="155" t="str">
        <f>IF('[5]Ratt DROIT'!D21="","",'[5]Ratt DROIT'!D21)</f>
        <v/>
      </c>
      <c r="L23" s="154">
        <f t="shared" si="2"/>
        <v>12.5</v>
      </c>
      <c r="M23" s="156">
        <f t="shared" si="3"/>
        <v>12.15</v>
      </c>
      <c r="N23" s="157" t="str">
        <f t="shared" si="4"/>
        <v>VAR</v>
      </c>
    </row>
    <row r="24" spans="1:14" ht="12.6" customHeight="1">
      <c r="A24" s="152">
        <v>17</v>
      </c>
      <c r="B24" s="133" t="s">
        <v>553</v>
      </c>
      <c r="C24" s="132" t="s">
        <v>355</v>
      </c>
      <c r="D24" s="153">
        <f>'[5]M6 AVR'!D24</f>
        <v>9.5</v>
      </c>
      <c r="E24" s="153">
        <f>IF('[5]Ratt Mkt Fdm'!F22="","",'[5]Ratt Mkt Fdm'!F22)</f>
        <v>12</v>
      </c>
      <c r="F24" s="154">
        <f t="shared" si="0"/>
        <v>12</v>
      </c>
      <c r="G24" s="153">
        <f>'[5]M6 AVR'!F24</f>
        <v>9.5</v>
      </c>
      <c r="H24" s="153">
        <f>IF('[5]Ratt Mkt OP'!F22="","",'[5]Ratt Mkt OP'!F22)</f>
        <v>12</v>
      </c>
      <c r="I24" s="154">
        <f t="shared" si="1"/>
        <v>12</v>
      </c>
      <c r="J24" s="153">
        <f>'[5]M6 AVR'!H24</f>
        <v>12.5</v>
      </c>
      <c r="K24" s="155" t="str">
        <f>IF('[5]Ratt DROIT'!D22="","",'[5]Ratt DROIT'!D22)</f>
        <v/>
      </c>
      <c r="L24" s="154">
        <f t="shared" si="2"/>
        <v>12.5</v>
      </c>
      <c r="M24" s="156">
        <f t="shared" si="3"/>
        <v>12.15</v>
      </c>
      <c r="N24" s="157" t="str">
        <f t="shared" si="4"/>
        <v>VAR</v>
      </c>
    </row>
    <row r="25" spans="1:14" ht="12.6" customHeight="1">
      <c r="A25" s="158">
        <v>18</v>
      </c>
      <c r="B25" s="130" t="s">
        <v>552</v>
      </c>
      <c r="C25" s="128" t="s">
        <v>551</v>
      </c>
      <c r="D25" s="153">
        <f>'[5]M6 AVR'!D25</f>
        <v>14.5</v>
      </c>
      <c r="E25" s="153" t="str">
        <f>IF('[5]Ratt Mkt Fdm'!F23="","",'[5]Ratt Mkt Fdm'!F23)</f>
        <v/>
      </c>
      <c r="F25" s="154">
        <f t="shared" si="0"/>
        <v>14.5</v>
      </c>
      <c r="G25" s="153">
        <f>'[5]M6 AVR'!F25</f>
        <v>14.5</v>
      </c>
      <c r="H25" s="153" t="str">
        <f>IF('[5]Ratt Mkt OP'!F23="","",'[5]Ratt Mkt OP'!F23)</f>
        <v/>
      </c>
      <c r="I25" s="154">
        <f t="shared" si="1"/>
        <v>14.5</v>
      </c>
      <c r="J25" s="153">
        <f>'[5]M6 AVR'!H25</f>
        <v>13.5</v>
      </c>
      <c r="K25" s="155" t="str">
        <f>IF('[5]Ratt DROIT'!D23="","",'[5]Ratt DROIT'!D23)</f>
        <v/>
      </c>
      <c r="L25" s="154">
        <f t="shared" si="2"/>
        <v>13.5</v>
      </c>
      <c r="M25" s="156">
        <f t="shared" si="3"/>
        <v>14.2</v>
      </c>
      <c r="N25" s="157" t="str">
        <f t="shared" si="4"/>
        <v>V</v>
      </c>
    </row>
    <row r="26" spans="1:14" ht="12.6" customHeight="1">
      <c r="A26" s="152">
        <v>19</v>
      </c>
      <c r="B26" s="130" t="s">
        <v>550</v>
      </c>
      <c r="C26" s="128" t="s">
        <v>412</v>
      </c>
      <c r="D26" s="153">
        <f>'[5]M6 AVR'!D26</f>
        <v>11</v>
      </c>
      <c r="E26" s="153">
        <f>IF('[5]Ratt Mkt Fdm'!F24="","",'[5]Ratt Mkt Fdm'!F24)</f>
        <v>12</v>
      </c>
      <c r="F26" s="154">
        <f t="shared" si="0"/>
        <v>12</v>
      </c>
      <c r="G26" s="153">
        <f>'[5]M6 AVR'!F26</f>
        <v>11</v>
      </c>
      <c r="H26" s="153">
        <f>IF('[5]Ratt Mkt OP'!F24="","",'[5]Ratt Mkt OP'!F24)</f>
        <v>12</v>
      </c>
      <c r="I26" s="154">
        <f t="shared" si="1"/>
        <v>12</v>
      </c>
      <c r="J26" s="153">
        <f>'[5]M6 AVR'!H26</f>
        <v>12</v>
      </c>
      <c r="K26" s="155" t="str">
        <f>IF('[5]Ratt DROIT'!D24="","",'[5]Ratt DROIT'!D24)</f>
        <v/>
      </c>
      <c r="L26" s="154">
        <f t="shared" si="2"/>
        <v>12</v>
      </c>
      <c r="M26" s="156">
        <f t="shared" si="3"/>
        <v>12</v>
      </c>
      <c r="N26" s="157" t="str">
        <f t="shared" si="4"/>
        <v>VAR</v>
      </c>
    </row>
    <row r="27" spans="1:14" ht="12.6" customHeight="1">
      <c r="A27" s="158">
        <v>20</v>
      </c>
      <c r="B27" s="130" t="s">
        <v>549</v>
      </c>
      <c r="C27" s="128" t="s">
        <v>548</v>
      </c>
      <c r="D27" s="153">
        <f>'[5]M6 AVR'!D27</f>
        <v>10.5</v>
      </c>
      <c r="E27" s="153">
        <f>IF('[5]Ratt Mkt Fdm'!F25="","",'[5]Ratt Mkt Fdm'!F25)</f>
        <v>12</v>
      </c>
      <c r="F27" s="154">
        <f t="shared" si="0"/>
        <v>12</v>
      </c>
      <c r="G27" s="153">
        <f>'[5]M6 AVR'!F27</f>
        <v>10.5</v>
      </c>
      <c r="H27" s="153">
        <f>IF('[5]Ratt Mkt OP'!F25="","",'[5]Ratt Mkt OP'!F25)</f>
        <v>12</v>
      </c>
      <c r="I27" s="154">
        <f t="shared" si="1"/>
        <v>12</v>
      </c>
      <c r="J27" s="153">
        <f>'[5]M6 AVR'!H27</f>
        <v>12.5</v>
      </c>
      <c r="K27" s="155" t="str">
        <f>IF('[5]Ratt DROIT'!D25="","",'[5]Ratt DROIT'!D25)</f>
        <v/>
      </c>
      <c r="L27" s="154">
        <f t="shared" si="2"/>
        <v>12.5</v>
      </c>
      <c r="M27" s="156">
        <f t="shared" si="3"/>
        <v>12.15</v>
      </c>
      <c r="N27" s="157" t="str">
        <f t="shared" si="4"/>
        <v>VAR</v>
      </c>
    </row>
    <row r="28" spans="1:14" ht="12.6" customHeight="1">
      <c r="A28" s="152">
        <v>21</v>
      </c>
      <c r="B28" s="130" t="s">
        <v>547</v>
      </c>
      <c r="C28" s="128" t="s">
        <v>416</v>
      </c>
      <c r="D28" s="153">
        <f>'[5]M6 AVR'!D28</f>
        <v>0</v>
      </c>
      <c r="E28" s="153" t="str">
        <f>IF('[5]Ratt Mkt Fdm'!F26="","",'[5]Ratt Mkt Fdm'!F26)</f>
        <v/>
      </c>
      <c r="F28" s="154">
        <f t="shared" si="0"/>
        <v>0</v>
      </c>
      <c r="G28" s="153">
        <f>'[5]M6 AVR'!F28</f>
        <v>0</v>
      </c>
      <c r="H28" s="153" t="str">
        <f>IF('[5]Ratt Mkt OP'!F26="","",'[5]Ratt Mkt OP'!F26)</f>
        <v/>
      </c>
      <c r="I28" s="154">
        <f t="shared" si="1"/>
        <v>0</v>
      </c>
      <c r="J28" s="153">
        <f>'[5]M6 AVR'!H28</f>
        <v>0</v>
      </c>
      <c r="K28" s="155" t="str">
        <f>IF('[5]Ratt DROIT'!D26="","",'[5]Ratt DROIT'!D26)</f>
        <v/>
      </c>
      <c r="L28" s="154">
        <f t="shared" si="2"/>
        <v>0</v>
      </c>
      <c r="M28" s="156">
        <f t="shared" si="3"/>
        <v>0</v>
      </c>
      <c r="N28" s="157" t="str">
        <f t="shared" si="4"/>
        <v>AR</v>
      </c>
    </row>
    <row r="29" spans="1:14" ht="12.6" customHeight="1">
      <c r="A29" s="158">
        <v>22</v>
      </c>
      <c r="B29" s="130" t="s">
        <v>546</v>
      </c>
      <c r="C29" s="128" t="s">
        <v>545</v>
      </c>
      <c r="D29" s="153">
        <f>'[5]M6 AVR'!D29</f>
        <v>12</v>
      </c>
      <c r="E29" s="153" t="str">
        <f>IF('[5]Ratt Mkt Fdm'!F27="","",'[5]Ratt Mkt Fdm'!F27)</f>
        <v/>
      </c>
      <c r="F29" s="154">
        <f t="shared" si="0"/>
        <v>12</v>
      </c>
      <c r="G29" s="153">
        <f>'[5]M6 AVR'!F29</f>
        <v>12</v>
      </c>
      <c r="H29" s="153" t="str">
        <f>IF('[5]Ratt Mkt OP'!F27="","",'[5]Ratt Mkt OP'!F27)</f>
        <v/>
      </c>
      <c r="I29" s="154">
        <f t="shared" si="1"/>
        <v>12</v>
      </c>
      <c r="J29" s="153">
        <f>'[5]M6 AVR'!H29</f>
        <v>12.5</v>
      </c>
      <c r="K29" s="155" t="str">
        <f>IF('[5]Ratt DROIT'!D27="","",'[5]Ratt DROIT'!D27)</f>
        <v/>
      </c>
      <c r="L29" s="154">
        <f t="shared" si="2"/>
        <v>12.5</v>
      </c>
      <c r="M29" s="156">
        <f t="shared" si="3"/>
        <v>12.15</v>
      </c>
      <c r="N29" s="157" t="str">
        <f t="shared" si="4"/>
        <v>V</v>
      </c>
    </row>
    <row r="30" spans="1:14" ht="12.6" customHeight="1">
      <c r="A30" s="152">
        <v>23</v>
      </c>
      <c r="B30" s="129" t="s">
        <v>544</v>
      </c>
      <c r="C30" s="128" t="s">
        <v>277</v>
      </c>
      <c r="D30" s="153">
        <f>'[5]M6 AVR'!D30</f>
        <v>10</v>
      </c>
      <c r="E30" s="153">
        <f>IF('[5]Ratt Mkt Fdm'!F28="","",'[5]Ratt Mkt Fdm'!F28)</f>
        <v>12</v>
      </c>
      <c r="F30" s="154">
        <f t="shared" si="0"/>
        <v>12</v>
      </c>
      <c r="G30" s="153">
        <f>'[5]M6 AVR'!F30</f>
        <v>10</v>
      </c>
      <c r="H30" s="153">
        <f>IF('[5]Ratt Mkt OP'!F28="","",'[5]Ratt Mkt OP'!F28)</f>
        <v>12</v>
      </c>
      <c r="I30" s="154">
        <f t="shared" si="1"/>
        <v>12</v>
      </c>
      <c r="J30" s="153">
        <f>'[5]M6 AVR'!H30</f>
        <v>12.5</v>
      </c>
      <c r="K30" s="155" t="str">
        <f>IF('[5]Ratt DROIT'!D28="","",'[5]Ratt DROIT'!D28)</f>
        <v/>
      </c>
      <c r="L30" s="154">
        <f t="shared" si="2"/>
        <v>12.5</v>
      </c>
      <c r="M30" s="156">
        <f t="shared" si="3"/>
        <v>12.15</v>
      </c>
      <c r="N30" s="157" t="str">
        <f t="shared" si="4"/>
        <v>VAR</v>
      </c>
    </row>
    <row r="31" spans="1:14" ht="12.6" customHeight="1">
      <c r="A31" s="158">
        <v>24</v>
      </c>
      <c r="B31" s="130" t="s">
        <v>543</v>
      </c>
      <c r="C31" s="128" t="s">
        <v>542</v>
      </c>
      <c r="D31" s="153">
        <f>'[5]M6 AVR'!D31</f>
        <v>14</v>
      </c>
      <c r="E31" s="153" t="str">
        <f>IF('[5]Ratt Mkt Fdm'!F29="","",'[5]Ratt Mkt Fdm'!F29)</f>
        <v/>
      </c>
      <c r="F31" s="154">
        <f t="shared" si="0"/>
        <v>14</v>
      </c>
      <c r="G31" s="153">
        <f>'[5]M6 AVR'!F31</f>
        <v>14</v>
      </c>
      <c r="H31" s="153" t="str">
        <f>IF('[5]Ratt Mkt OP'!F29="","",'[5]Ratt Mkt OP'!F29)</f>
        <v/>
      </c>
      <c r="I31" s="154">
        <f t="shared" si="1"/>
        <v>14</v>
      </c>
      <c r="J31" s="153">
        <f>'[5]M6 AVR'!H31</f>
        <v>12.5</v>
      </c>
      <c r="K31" s="155" t="str">
        <f>IF('[5]Ratt DROIT'!D29="","",'[5]Ratt DROIT'!D29)</f>
        <v/>
      </c>
      <c r="L31" s="154">
        <f t="shared" si="2"/>
        <v>12.5</v>
      </c>
      <c r="M31" s="156">
        <f t="shared" si="3"/>
        <v>13.55</v>
      </c>
      <c r="N31" s="157" t="str">
        <f t="shared" si="4"/>
        <v>V</v>
      </c>
    </row>
    <row r="32" spans="1:14" ht="12.6" customHeight="1">
      <c r="A32" s="152">
        <v>25</v>
      </c>
      <c r="B32" s="133" t="s">
        <v>541</v>
      </c>
      <c r="C32" s="132" t="s">
        <v>367</v>
      </c>
      <c r="D32" s="153">
        <f>'[5]M6 AVR'!D32</f>
        <v>8.5</v>
      </c>
      <c r="E32" s="153">
        <f>IF('[5]Ratt Mkt Fdm'!F30="","",'[5]Ratt Mkt Fdm'!F30)</f>
        <v>12</v>
      </c>
      <c r="F32" s="154">
        <f t="shared" si="0"/>
        <v>12</v>
      </c>
      <c r="G32" s="153">
        <f>'[5]M6 AVR'!F32</f>
        <v>8.5</v>
      </c>
      <c r="H32" s="153">
        <f>IF('[5]Ratt Mkt OP'!F30="","",'[5]Ratt Mkt OP'!F30)</f>
        <v>12</v>
      </c>
      <c r="I32" s="154">
        <f t="shared" si="1"/>
        <v>12</v>
      </c>
      <c r="J32" s="153">
        <f>'[5]M6 AVR'!H32</f>
        <v>12.5</v>
      </c>
      <c r="K32" s="155" t="str">
        <f>IF('[5]Ratt DROIT'!D30="","",'[5]Ratt DROIT'!D30)</f>
        <v/>
      </c>
      <c r="L32" s="154">
        <f t="shared" si="2"/>
        <v>12.5</v>
      </c>
      <c r="M32" s="156">
        <f t="shared" si="3"/>
        <v>12.15</v>
      </c>
      <c r="N32" s="157" t="str">
        <f t="shared" si="4"/>
        <v>VAR</v>
      </c>
    </row>
    <row r="33" spans="1:14" ht="12.6" customHeight="1">
      <c r="A33" s="158">
        <v>26</v>
      </c>
      <c r="B33" s="130" t="s">
        <v>540</v>
      </c>
      <c r="C33" s="128" t="s">
        <v>528</v>
      </c>
      <c r="D33" s="153">
        <f>'[5]M6 AVR'!D33</f>
        <v>15.5</v>
      </c>
      <c r="E33" s="153" t="str">
        <f>IF('[5]Ratt Mkt Fdm'!F31="","",'[5]Ratt Mkt Fdm'!F31)</f>
        <v/>
      </c>
      <c r="F33" s="154">
        <f t="shared" si="0"/>
        <v>15.5</v>
      </c>
      <c r="G33" s="153">
        <f>'[5]M6 AVR'!F33</f>
        <v>15.5</v>
      </c>
      <c r="H33" s="153" t="str">
        <f>IF('[5]Ratt Mkt OP'!F31="","",'[5]Ratt Mkt OP'!F31)</f>
        <v/>
      </c>
      <c r="I33" s="154">
        <f t="shared" si="1"/>
        <v>15.5</v>
      </c>
      <c r="J33" s="153">
        <f>'[5]M6 AVR'!H33</f>
        <v>13.5</v>
      </c>
      <c r="K33" s="155" t="str">
        <f>IF('[5]Ratt DROIT'!D31="","",'[5]Ratt DROIT'!D31)</f>
        <v/>
      </c>
      <c r="L33" s="154">
        <f t="shared" si="2"/>
        <v>13.5</v>
      </c>
      <c r="M33" s="156">
        <f t="shared" si="3"/>
        <v>14.899999999999999</v>
      </c>
      <c r="N33" s="157" t="str">
        <f t="shared" si="4"/>
        <v>V</v>
      </c>
    </row>
    <row r="34" spans="1:14" ht="12.6" customHeight="1">
      <c r="A34" s="152">
        <v>27</v>
      </c>
      <c r="B34" s="130" t="s">
        <v>539</v>
      </c>
      <c r="C34" s="128" t="s">
        <v>538</v>
      </c>
      <c r="D34" s="153">
        <f>'[5]M6 AVR'!D34</f>
        <v>13.5</v>
      </c>
      <c r="E34" s="153" t="str">
        <f>IF('[5]Ratt Mkt Fdm'!F32="","",'[5]Ratt Mkt Fdm'!F32)</f>
        <v/>
      </c>
      <c r="F34" s="154">
        <f t="shared" si="0"/>
        <v>13.5</v>
      </c>
      <c r="G34" s="153">
        <f>'[5]M6 AVR'!F34</f>
        <v>13.5</v>
      </c>
      <c r="H34" s="153" t="str">
        <f>IF('[5]Ratt Mkt OP'!F32="","",'[5]Ratt Mkt OP'!F32)</f>
        <v/>
      </c>
      <c r="I34" s="154">
        <f t="shared" si="1"/>
        <v>13.5</v>
      </c>
      <c r="J34" s="153">
        <f>'[5]M6 AVR'!H34</f>
        <v>13.5</v>
      </c>
      <c r="K34" s="155" t="str">
        <f>IF('[5]Ratt DROIT'!D32="","",'[5]Ratt DROIT'!D32)</f>
        <v/>
      </c>
      <c r="L34" s="154">
        <f t="shared" si="2"/>
        <v>13.5</v>
      </c>
      <c r="M34" s="156">
        <f t="shared" si="3"/>
        <v>13.5</v>
      </c>
      <c r="N34" s="157" t="str">
        <f t="shared" si="4"/>
        <v>V</v>
      </c>
    </row>
    <row r="35" spans="1:14" ht="12.6" customHeight="1">
      <c r="A35" s="158">
        <v>28</v>
      </c>
      <c r="B35" s="133" t="s">
        <v>537</v>
      </c>
      <c r="C35" s="132" t="s">
        <v>536</v>
      </c>
      <c r="D35" s="153">
        <f>'[5]M6 AVR'!D35</f>
        <v>14.5</v>
      </c>
      <c r="E35" s="153" t="str">
        <f>IF('[5]Ratt Mkt Fdm'!F33="","",'[5]Ratt Mkt Fdm'!F33)</f>
        <v/>
      </c>
      <c r="F35" s="154">
        <f t="shared" si="0"/>
        <v>14.5</v>
      </c>
      <c r="G35" s="153">
        <f>'[5]M6 AVR'!F35</f>
        <v>14.5</v>
      </c>
      <c r="H35" s="153" t="str">
        <f>IF('[5]Ratt Mkt OP'!F33="","",'[5]Ratt Mkt OP'!F33)</f>
        <v/>
      </c>
      <c r="I35" s="154">
        <f t="shared" si="1"/>
        <v>14.5</v>
      </c>
      <c r="J35" s="153">
        <f>'[5]M6 AVR'!H35</f>
        <v>13.5</v>
      </c>
      <c r="K35" s="155" t="str">
        <f>IF('[5]Ratt DROIT'!D33="","",'[5]Ratt DROIT'!D33)</f>
        <v/>
      </c>
      <c r="L35" s="154">
        <f t="shared" si="2"/>
        <v>13.5</v>
      </c>
      <c r="M35" s="156">
        <f t="shared" si="3"/>
        <v>14.2</v>
      </c>
      <c r="N35" s="157" t="str">
        <f t="shared" si="4"/>
        <v>V</v>
      </c>
    </row>
    <row r="36" spans="1:14" ht="12.6" customHeight="1">
      <c r="A36" s="152">
        <v>29</v>
      </c>
      <c r="B36" s="133" t="s">
        <v>535</v>
      </c>
      <c r="C36" s="132" t="s">
        <v>534</v>
      </c>
      <c r="D36" s="153">
        <f>'[5]M6 AVR'!D36</f>
        <v>7.5</v>
      </c>
      <c r="E36" s="153">
        <f>IF('[5]Ratt Mkt Fdm'!F34="","",'[5]Ratt Mkt Fdm'!F34)</f>
        <v>12</v>
      </c>
      <c r="F36" s="154">
        <f t="shared" si="0"/>
        <v>12</v>
      </c>
      <c r="G36" s="153">
        <f>'[5]M6 AVR'!F36</f>
        <v>7.5</v>
      </c>
      <c r="H36" s="153">
        <f>IF('[5]Ratt Mkt OP'!F34="","",'[5]Ratt Mkt OP'!F34)</f>
        <v>12</v>
      </c>
      <c r="I36" s="154">
        <f t="shared" si="1"/>
        <v>12</v>
      </c>
      <c r="J36" s="153">
        <f>'[5]M6 AVR'!H36</f>
        <v>12.5</v>
      </c>
      <c r="K36" s="155" t="str">
        <f>IF('[5]Ratt DROIT'!D34="","",'[5]Ratt DROIT'!D34)</f>
        <v/>
      </c>
      <c r="L36" s="154">
        <f t="shared" si="2"/>
        <v>12.5</v>
      </c>
      <c r="M36" s="156">
        <f t="shared" si="3"/>
        <v>12.15</v>
      </c>
      <c r="N36" s="157" t="str">
        <f t="shared" si="4"/>
        <v>VAR</v>
      </c>
    </row>
    <row r="37" spans="1:14" ht="12.6" customHeight="1">
      <c r="A37" s="158">
        <v>30</v>
      </c>
      <c r="B37" s="130" t="s">
        <v>533</v>
      </c>
      <c r="C37" s="128" t="s">
        <v>532</v>
      </c>
      <c r="D37" s="153">
        <f>'[5]M6 AVR'!D37</f>
        <v>0</v>
      </c>
      <c r="E37" s="153" t="str">
        <f>IF('[5]Ratt Mkt Fdm'!F35="","",'[5]Ratt Mkt Fdm'!F35)</f>
        <v/>
      </c>
      <c r="F37" s="154">
        <f t="shared" si="0"/>
        <v>0</v>
      </c>
      <c r="G37" s="153">
        <f>'[5]M6 AVR'!F37</f>
        <v>0</v>
      </c>
      <c r="H37" s="153" t="str">
        <f>IF('[5]Ratt Mkt OP'!F35="","",'[5]Ratt Mkt OP'!F35)</f>
        <v/>
      </c>
      <c r="I37" s="154">
        <f t="shared" si="1"/>
        <v>0</v>
      </c>
      <c r="J37" s="153">
        <f>'[5]M6 AVR'!H37</f>
        <v>0</v>
      </c>
      <c r="K37" s="155" t="str">
        <f>IF('[5]Ratt DROIT'!D35="","",'[5]Ratt DROIT'!D35)</f>
        <v/>
      </c>
      <c r="L37" s="154">
        <f t="shared" si="2"/>
        <v>0</v>
      </c>
      <c r="M37" s="156">
        <f t="shared" si="3"/>
        <v>0</v>
      </c>
      <c r="N37" s="157" t="str">
        <f t="shared" si="4"/>
        <v>AR</v>
      </c>
    </row>
    <row r="38" spans="1:14" ht="12.6" customHeight="1">
      <c r="A38" s="152">
        <v>31</v>
      </c>
      <c r="B38" s="129" t="s">
        <v>531</v>
      </c>
      <c r="C38" s="128" t="s">
        <v>530</v>
      </c>
      <c r="D38" s="153">
        <f>'[5]M6 AVR'!D38</f>
        <v>13</v>
      </c>
      <c r="E38" s="153" t="str">
        <f>IF('[5]Ratt Mkt Fdm'!F36="","",'[5]Ratt Mkt Fdm'!F36)</f>
        <v/>
      </c>
      <c r="F38" s="154">
        <f t="shared" si="0"/>
        <v>13</v>
      </c>
      <c r="G38" s="153">
        <f>'[5]M6 AVR'!F38</f>
        <v>13</v>
      </c>
      <c r="H38" s="153" t="str">
        <f>IF('[5]Ratt Mkt OP'!F36="","",'[5]Ratt Mkt OP'!F36)</f>
        <v/>
      </c>
      <c r="I38" s="154">
        <f t="shared" si="1"/>
        <v>13</v>
      </c>
      <c r="J38" s="153">
        <f>'[5]M6 AVR'!H38</f>
        <v>12.5</v>
      </c>
      <c r="K38" s="155" t="str">
        <f>IF('[5]Ratt DROIT'!D36="","",'[5]Ratt DROIT'!D36)</f>
        <v/>
      </c>
      <c r="L38" s="154">
        <f t="shared" si="2"/>
        <v>12.5</v>
      </c>
      <c r="M38" s="156">
        <f t="shared" si="3"/>
        <v>12.85</v>
      </c>
      <c r="N38" s="157" t="str">
        <f t="shared" si="4"/>
        <v>V</v>
      </c>
    </row>
    <row r="39" spans="1:14" ht="12.6" customHeight="1">
      <c r="A39" s="158">
        <v>32</v>
      </c>
      <c r="B39" s="130" t="s">
        <v>529</v>
      </c>
      <c r="C39" s="128" t="s">
        <v>528</v>
      </c>
      <c r="D39" s="153">
        <f>'[5]M6 AVR'!D39</f>
        <v>15.5</v>
      </c>
      <c r="E39" s="153" t="str">
        <f>IF('[5]Ratt Mkt Fdm'!F37="","",'[5]Ratt Mkt Fdm'!F37)</f>
        <v/>
      </c>
      <c r="F39" s="154">
        <f t="shared" si="0"/>
        <v>15.5</v>
      </c>
      <c r="G39" s="153">
        <f>'[5]M6 AVR'!F39</f>
        <v>15.5</v>
      </c>
      <c r="H39" s="153" t="str">
        <f>IF('[5]Ratt Mkt OP'!F37="","",'[5]Ratt Mkt OP'!F37)</f>
        <v/>
      </c>
      <c r="I39" s="154">
        <f t="shared" si="1"/>
        <v>15.5</v>
      </c>
      <c r="J39" s="153">
        <f>'[5]M6 AVR'!H39</f>
        <v>12.5</v>
      </c>
      <c r="K39" s="155" t="str">
        <f>IF('[5]Ratt DROIT'!D37="","",'[5]Ratt DROIT'!D37)</f>
        <v/>
      </c>
      <c r="L39" s="154">
        <f t="shared" si="2"/>
        <v>12.5</v>
      </c>
      <c r="M39" s="156">
        <f t="shared" si="3"/>
        <v>14.6</v>
      </c>
      <c r="N39" s="157" t="str">
        <f t="shared" si="4"/>
        <v>V</v>
      </c>
    </row>
    <row r="40" spans="1:14" ht="12.6" customHeight="1">
      <c r="A40" s="152">
        <v>33</v>
      </c>
      <c r="B40" s="130" t="s">
        <v>527</v>
      </c>
      <c r="C40" s="128" t="s">
        <v>526</v>
      </c>
      <c r="D40" s="153">
        <f>'[5]M6 AVR'!D40</f>
        <v>14</v>
      </c>
      <c r="E40" s="153" t="str">
        <f>IF('[5]Ratt Mkt Fdm'!F38="","",'[5]Ratt Mkt Fdm'!F38)</f>
        <v/>
      </c>
      <c r="F40" s="154">
        <f t="shared" ref="F40:F71" si="5">IF(E40="",D40,MIN(12,MAX(D40,E40)))</f>
        <v>14</v>
      </c>
      <c r="G40" s="153">
        <f>'[5]M6 AVR'!F40</f>
        <v>14</v>
      </c>
      <c r="H40" s="153" t="str">
        <f>IF('[5]Ratt Mkt OP'!F38="","",'[5]Ratt Mkt OP'!F38)</f>
        <v/>
      </c>
      <c r="I40" s="154">
        <f t="shared" ref="I40:I71" si="6">IF(H40="",G40,MIN(12,MAX(G40,H40)))</f>
        <v>14</v>
      </c>
      <c r="J40" s="153">
        <f>'[5]M6 AVR'!H40</f>
        <v>12.5</v>
      </c>
      <c r="K40" s="155" t="str">
        <f>IF('[5]Ratt DROIT'!D38="","",'[5]Ratt DROIT'!D38)</f>
        <v/>
      </c>
      <c r="L40" s="154">
        <f t="shared" ref="L40:L71" si="7">IF(K40="",J40,MIN(12,MAX(J40,K40)))</f>
        <v>12.5</v>
      </c>
      <c r="M40" s="156">
        <f t="shared" ref="M40:M71" si="8">F40*0.3+I40*0.4+L40*0.3</f>
        <v>13.55</v>
      </c>
      <c r="N40" s="157" t="str">
        <f t="shared" ref="N40:N71" si="9">IF(M40&lt;8,"AR",IF(M40&lt;12,"NV",IF(AND(E40="",H40="",K40=""),"V","VAR")))</f>
        <v>V</v>
      </c>
    </row>
    <row r="41" spans="1:14" ht="12.6" customHeight="1">
      <c r="A41" s="158">
        <v>34</v>
      </c>
      <c r="B41" s="129" t="s">
        <v>525</v>
      </c>
      <c r="C41" s="128" t="s">
        <v>514</v>
      </c>
      <c r="D41" s="153">
        <f>'[5]M6 AVR'!D41</f>
        <v>12.5</v>
      </c>
      <c r="E41" s="153" t="str">
        <f>IF('[5]Ratt Mkt Fdm'!F39="","",'[5]Ratt Mkt Fdm'!F39)</f>
        <v/>
      </c>
      <c r="F41" s="154">
        <f t="shared" si="5"/>
        <v>12.5</v>
      </c>
      <c r="G41" s="153">
        <f>'[5]M6 AVR'!F41</f>
        <v>12.5</v>
      </c>
      <c r="H41" s="153" t="str">
        <f>IF('[5]Ratt Mkt OP'!F39="","",'[5]Ratt Mkt OP'!F39)</f>
        <v/>
      </c>
      <c r="I41" s="154">
        <f t="shared" si="6"/>
        <v>12.5</v>
      </c>
      <c r="J41" s="153">
        <f>'[5]M6 AVR'!H41</f>
        <v>12.5</v>
      </c>
      <c r="K41" s="155" t="str">
        <f>IF('[5]Ratt DROIT'!D39="","",'[5]Ratt DROIT'!D39)</f>
        <v/>
      </c>
      <c r="L41" s="154">
        <f t="shared" si="7"/>
        <v>12.5</v>
      </c>
      <c r="M41" s="156">
        <f t="shared" si="8"/>
        <v>12.5</v>
      </c>
      <c r="N41" s="157" t="str">
        <f t="shared" si="9"/>
        <v>V</v>
      </c>
    </row>
    <row r="42" spans="1:14" ht="12.6" customHeight="1">
      <c r="A42" s="152">
        <v>35</v>
      </c>
      <c r="B42" s="130" t="s">
        <v>524</v>
      </c>
      <c r="C42" s="128" t="s">
        <v>105</v>
      </c>
      <c r="D42" s="153">
        <f>'[5]M6 AVR'!D42</f>
        <v>7.5</v>
      </c>
      <c r="E42" s="153">
        <f>IF('[5]Ratt Mkt Fdm'!F40="","",'[5]Ratt Mkt Fdm'!F40)</f>
        <v>12</v>
      </c>
      <c r="F42" s="154">
        <f t="shared" si="5"/>
        <v>12</v>
      </c>
      <c r="G42" s="153">
        <f>'[5]M6 AVR'!F42</f>
        <v>7.5</v>
      </c>
      <c r="H42" s="153">
        <f>IF('[5]Ratt Mkt OP'!F40="","",'[5]Ratt Mkt OP'!F40)</f>
        <v>12</v>
      </c>
      <c r="I42" s="154">
        <f t="shared" si="6"/>
        <v>12</v>
      </c>
      <c r="J42" s="153">
        <f>'[5]M6 AVR'!H42</f>
        <v>12.5</v>
      </c>
      <c r="K42" s="155" t="str">
        <f>IF('[5]Ratt DROIT'!D40="","",'[5]Ratt DROIT'!D40)</f>
        <v/>
      </c>
      <c r="L42" s="154">
        <f t="shared" si="7"/>
        <v>12.5</v>
      </c>
      <c r="M42" s="156">
        <f t="shared" si="8"/>
        <v>12.15</v>
      </c>
      <c r="N42" s="157" t="str">
        <f t="shared" si="9"/>
        <v>VAR</v>
      </c>
    </row>
    <row r="43" spans="1:14" ht="12.6" customHeight="1">
      <c r="A43" s="158">
        <v>36</v>
      </c>
      <c r="B43" s="130" t="s">
        <v>523</v>
      </c>
      <c r="C43" s="128" t="s">
        <v>522</v>
      </c>
      <c r="D43" s="153">
        <f>'[5]M6 AVR'!D43</f>
        <v>15</v>
      </c>
      <c r="E43" s="153" t="str">
        <f>IF('[5]Ratt Mkt Fdm'!F41="","",'[5]Ratt Mkt Fdm'!F41)</f>
        <v/>
      </c>
      <c r="F43" s="154">
        <f t="shared" si="5"/>
        <v>15</v>
      </c>
      <c r="G43" s="153">
        <f>'[5]M6 AVR'!F43</f>
        <v>15</v>
      </c>
      <c r="H43" s="153" t="str">
        <f>IF('[5]Ratt Mkt OP'!F41="","",'[5]Ratt Mkt OP'!F41)</f>
        <v/>
      </c>
      <c r="I43" s="154">
        <f t="shared" si="6"/>
        <v>15</v>
      </c>
      <c r="J43" s="153">
        <f>'[5]M6 AVR'!H43</f>
        <v>12.5</v>
      </c>
      <c r="K43" s="155" t="str">
        <f>IF('[5]Ratt DROIT'!D41="","",'[5]Ratt DROIT'!D41)</f>
        <v/>
      </c>
      <c r="L43" s="154">
        <f t="shared" si="7"/>
        <v>12.5</v>
      </c>
      <c r="M43" s="156">
        <f t="shared" si="8"/>
        <v>14.25</v>
      </c>
      <c r="N43" s="157" t="str">
        <f t="shared" si="9"/>
        <v>V</v>
      </c>
    </row>
    <row r="44" spans="1:14" ht="12.6" customHeight="1">
      <c r="A44" s="152">
        <v>37</v>
      </c>
      <c r="B44" s="129" t="s">
        <v>521</v>
      </c>
      <c r="C44" s="128" t="s">
        <v>491</v>
      </c>
      <c r="D44" s="153">
        <f>'[5]M6 AVR'!D44</f>
        <v>10.5</v>
      </c>
      <c r="E44" s="153">
        <f>IF('[5]Ratt Mkt Fdm'!F42="","",'[5]Ratt Mkt Fdm'!F42)</f>
        <v>12</v>
      </c>
      <c r="F44" s="154">
        <f t="shared" si="5"/>
        <v>12</v>
      </c>
      <c r="G44" s="153">
        <f>'[5]M6 AVR'!F44</f>
        <v>10.5</v>
      </c>
      <c r="H44" s="153">
        <f>IF('[5]Ratt Mkt OP'!F42="","",'[5]Ratt Mkt OP'!F42)</f>
        <v>12</v>
      </c>
      <c r="I44" s="154">
        <f t="shared" si="6"/>
        <v>12</v>
      </c>
      <c r="J44" s="153">
        <f>'[5]M6 AVR'!H44</f>
        <v>12.5</v>
      </c>
      <c r="K44" s="155" t="str">
        <f>IF('[5]Ratt DROIT'!D42="","",'[5]Ratt DROIT'!D42)</f>
        <v/>
      </c>
      <c r="L44" s="154">
        <f t="shared" si="7"/>
        <v>12.5</v>
      </c>
      <c r="M44" s="156">
        <f t="shared" si="8"/>
        <v>12.15</v>
      </c>
      <c r="N44" s="157" t="str">
        <f t="shared" si="9"/>
        <v>VAR</v>
      </c>
    </row>
    <row r="45" spans="1:14" ht="12.6" customHeight="1">
      <c r="A45" s="158">
        <v>38</v>
      </c>
      <c r="B45" s="133" t="s">
        <v>520</v>
      </c>
      <c r="C45" s="132" t="s">
        <v>355</v>
      </c>
      <c r="D45" s="153">
        <f>'[5]M6 AVR'!D45</f>
        <v>10.5</v>
      </c>
      <c r="E45" s="153">
        <f>IF('[5]Ratt Mkt Fdm'!F43="","",'[5]Ratt Mkt Fdm'!F43)</f>
        <v>12</v>
      </c>
      <c r="F45" s="154">
        <f t="shared" si="5"/>
        <v>12</v>
      </c>
      <c r="G45" s="153">
        <f>'[5]M6 AVR'!F45</f>
        <v>10.5</v>
      </c>
      <c r="H45" s="153">
        <f>IF('[5]Ratt Mkt OP'!F43="","",'[5]Ratt Mkt OP'!F43)</f>
        <v>12</v>
      </c>
      <c r="I45" s="154">
        <f t="shared" si="6"/>
        <v>12</v>
      </c>
      <c r="J45" s="153">
        <f>'[5]M6 AVR'!H45</f>
        <v>12</v>
      </c>
      <c r="K45" s="155" t="str">
        <f>IF('[5]Ratt DROIT'!D43="","",'[5]Ratt DROIT'!D43)</f>
        <v/>
      </c>
      <c r="L45" s="154">
        <f t="shared" si="7"/>
        <v>12</v>
      </c>
      <c r="M45" s="156">
        <f t="shared" si="8"/>
        <v>12</v>
      </c>
      <c r="N45" s="157" t="str">
        <f t="shared" si="9"/>
        <v>VAR</v>
      </c>
    </row>
    <row r="46" spans="1:14" ht="12.6" customHeight="1">
      <c r="A46" s="152">
        <v>39</v>
      </c>
      <c r="B46" s="130" t="s">
        <v>519</v>
      </c>
      <c r="C46" s="128" t="s">
        <v>518</v>
      </c>
      <c r="D46" s="153">
        <f>'[5]M6 AVR'!D46</f>
        <v>16.5</v>
      </c>
      <c r="E46" s="153" t="str">
        <f>IF('[5]Ratt Mkt Fdm'!F44="","",'[5]Ratt Mkt Fdm'!F44)</f>
        <v/>
      </c>
      <c r="F46" s="154">
        <f t="shared" si="5"/>
        <v>16.5</v>
      </c>
      <c r="G46" s="153">
        <f>'[5]M6 AVR'!F46</f>
        <v>16.5</v>
      </c>
      <c r="H46" s="153" t="str">
        <f>IF('[5]Ratt Mkt OP'!F44="","",'[5]Ratt Mkt OP'!F44)</f>
        <v/>
      </c>
      <c r="I46" s="154">
        <f t="shared" si="6"/>
        <v>16.5</v>
      </c>
      <c r="J46" s="153">
        <f>'[5]M6 AVR'!H46</f>
        <v>13</v>
      </c>
      <c r="K46" s="155" t="str">
        <f>IF('[5]Ratt DROIT'!D44="","",'[5]Ratt DROIT'!D44)</f>
        <v/>
      </c>
      <c r="L46" s="154">
        <f t="shared" si="7"/>
        <v>13</v>
      </c>
      <c r="M46" s="156">
        <f t="shared" si="8"/>
        <v>15.450000000000001</v>
      </c>
      <c r="N46" s="157" t="str">
        <f t="shared" si="9"/>
        <v>V</v>
      </c>
    </row>
    <row r="47" spans="1:14" ht="12.6" customHeight="1">
      <c r="A47" s="158">
        <v>40</v>
      </c>
      <c r="B47" s="129" t="s">
        <v>517</v>
      </c>
      <c r="C47" s="128" t="s">
        <v>516</v>
      </c>
      <c r="D47" s="153">
        <f>'[5]M6 AVR'!D47</f>
        <v>14</v>
      </c>
      <c r="E47" s="153" t="str">
        <f>IF('[5]Ratt Mkt Fdm'!F45="","",'[5]Ratt Mkt Fdm'!F45)</f>
        <v/>
      </c>
      <c r="F47" s="154">
        <f t="shared" si="5"/>
        <v>14</v>
      </c>
      <c r="G47" s="153">
        <f>'[5]M6 AVR'!F47</f>
        <v>14</v>
      </c>
      <c r="H47" s="153" t="str">
        <f>IF('[5]Ratt Mkt OP'!F45="","",'[5]Ratt Mkt OP'!F45)</f>
        <v/>
      </c>
      <c r="I47" s="154">
        <f t="shared" si="6"/>
        <v>14</v>
      </c>
      <c r="J47" s="153">
        <f>'[5]M6 AVR'!H47</f>
        <v>13.5</v>
      </c>
      <c r="K47" s="155" t="str">
        <f>IF('[5]Ratt DROIT'!D45="","",'[5]Ratt DROIT'!D45)</f>
        <v/>
      </c>
      <c r="L47" s="154">
        <f t="shared" si="7"/>
        <v>13.5</v>
      </c>
      <c r="M47" s="156">
        <f t="shared" si="8"/>
        <v>13.850000000000001</v>
      </c>
      <c r="N47" s="157" t="str">
        <f t="shared" si="9"/>
        <v>V</v>
      </c>
    </row>
    <row r="48" spans="1:14" ht="12.6" customHeight="1">
      <c r="A48" s="152">
        <v>41</v>
      </c>
      <c r="B48" s="129" t="s">
        <v>515</v>
      </c>
      <c r="C48" s="128" t="s">
        <v>514</v>
      </c>
      <c r="D48" s="153">
        <f>'[5]M6 AVR'!D48</f>
        <v>13.5</v>
      </c>
      <c r="E48" s="153" t="str">
        <f>IF('[5]Ratt Mkt Fdm'!F46="","",'[5]Ratt Mkt Fdm'!F46)</f>
        <v/>
      </c>
      <c r="F48" s="154">
        <f t="shared" si="5"/>
        <v>13.5</v>
      </c>
      <c r="G48" s="153">
        <f>'[5]M6 AVR'!F48</f>
        <v>13.5</v>
      </c>
      <c r="H48" s="153" t="str">
        <f>IF('[5]Ratt Mkt OP'!F46="","",'[5]Ratt Mkt OP'!F46)</f>
        <v/>
      </c>
      <c r="I48" s="154">
        <f t="shared" si="6"/>
        <v>13.5</v>
      </c>
      <c r="J48" s="153">
        <f>'[5]M6 AVR'!H48</f>
        <v>12.5</v>
      </c>
      <c r="K48" s="155" t="str">
        <f>IF('[5]Ratt DROIT'!D46="","",'[5]Ratt DROIT'!D46)</f>
        <v/>
      </c>
      <c r="L48" s="154">
        <f t="shared" si="7"/>
        <v>12.5</v>
      </c>
      <c r="M48" s="156">
        <f t="shared" si="8"/>
        <v>13.2</v>
      </c>
      <c r="N48" s="157" t="str">
        <f t="shared" si="9"/>
        <v>V</v>
      </c>
    </row>
    <row r="49" spans="1:14" ht="12.6" customHeight="1">
      <c r="A49" s="158">
        <v>42</v>
      </c>
      <c r="B49" s="129" t="s">
        <v>513</v>
      </c>
      <c r="C49" s="128" t="s">
        <v>309</v>
      </c>
      <c r="D49" s="153">
        <f>'[5]M6 AVR'!D49</f>
        <v>14</v>
      </c>
      <c r="E49" s="153" t="str">
        <f>IF('[5]Ratt Mkt Fdm'!F47="","",'[5]Ratt Mkt Fdm'!F47)</f>
        <v/>
      </c>
      <c r="F49" s="154">
        <f t="shared" si="5"/>
        <v>14</v>
      </c>
      <c r="G49" s="153">
        <f>'[5]M6 AVR'!F49</f>
        <v>14</v>
      </c>
      <c r="H49" s="153" t="str">
        <f>IF('[5]Ratt Mkt OP'!F47="","",'[5]Ratt Mkt OP'!F47)</f>
        <v/>
      </c>
      <c r="I49" s="154">
        <f t="shared" si="6"/>
        <v>14</v>
      </c>
      <c r="J49" s="153">
        <f>'[5]M6 AVR'!H49</f>
        <v>12</v>
      </c>
      <c r="K49" s="155" t="str">
        <f>IF('[5]Ratt DROIT'!D47="","",'[5]Ratt DROIT'!D47)</f>
        <v/>
      </c>
      <c r="L49" s="154">
        <f t="shared" si="7"/>
        <v>12</v>
      </c>
      <c r="M49" s="156">
        <f t="shared" si="8"/>
        <v>13.4</v>
      </c>
      <c r="N49" s="157" t="str">
        <f t="shared" si="9"/>
        <v>V</v>
      </c>
    </row>
    <row r="50" spans="1:14" ht="12.6" customHeight="1">
      <c r="A50" s="152">
        <v>43</v>
      </c>
      <c r="B50" s="130" t="s">
        <v>512</v>
      </c>
      <c r="C50" s="128" t="s">
        <v>386</v>
      </c>
      <c r="D50" s="153">
        <f>'[5]M6 AVR'!D50</f>
        <v>7.5</v>
      </c>
      <c r="E50" s="153">
        <f>IF('[5]Ratt Mkt Fdm'!F48="","",'[5]Ratt Mkt Fdm'!F48)</f>
        <v>0</v>
      </c>
      <c r="F50" s="154">
        <f t="shared" si="5"/>
        <v>7.5</v>
      </c>
      <c r="G50" s="153">
        <f>'[5]M6 AVR'!F50</f>
        <v>7.5</v>
      </c>
      <c r="H50" s="153">
        <f>IF('[5]Ratt Mkt OP'!F48="","",'[5]Ratt Mkt OP'!F48)</f>
        <v>0</v>
      </c>
      <c r="I50" s="154">
        <f t="shared" si="6"/>
        <v>7.5</v>
      </c>
      <c r="J50" s="153">
        <f>'[5]M6 AVR'!H50</f>
        <v>12.5</v>
      </c>
      <c r="K50" s="155" t="str">
        <f>IF('[5]Ratt DROIT'!D48="","",'[5]Ratt DROIT'!D48)</f>
        <v/>
      </c>
      <c r="L50" s="154">
        <f t="shared" si="7"/>
        <v>12.5</v>
      </c>
      <c r="M50" s="156">
        <f t="shared" si="8"/>
        <v>9</v>
      </c>
      <c r="N50" s="157" t="str">
        <f t="shared" si="9"/>
        <v>NV</v>
      </c>
    </row>
    <row r="51" spans="1:14" ht="12.6" customHeight="1">
      <c r="A51" s="158">
        <v>44</v>
      </c>
      <c r="B51" s="129" t="s">
        <v>511</v>
      </c>
      <c r="C51" s="128" t="s">
        <v>510</v>
      </c>
      <c r="D51" s="153">
        <f>'[5]M6 AVR'!D51</f>
        <v>15.5</v>
      </c>
      <c r="E51" s="153" t="str">
        <f>IF('[5]Ratt Mkt Fdm'!F49="","",'[5]Ratt Mkt Fdm'!F49)</f>
        <v/>
      </c>
      <c r="F51" s="154">
        <f t="shared" si="5"/>
        <v>15.5</v>
      </c>
      <c r="G51" s="153">
        <f>'[5]M6 AVR'!F51</f>
        <v>15.5</v>
      </c>
      <c r="H51" s="153" t="str">
        <f>IF('[5]Ratt Mkt OP'!F49="","",'[5]Ratt Mkt OP'!F49)</f>
        <v/>
      </c>
      <c r="I51" s="154">
        <f t="shared" si="6"/>
        <v>15.5</v>
      </c>
      <c r="J51" s="153">
        <f>'[5]M6 AVR'!H51</f>
        <v>13.5</v>
      </c>
      <c r="K51" s="155" t="str">
        <f>IF('[5]Ratt DROIT'!D49="","",'[5]Ratt DROIT'!D49)</f>
        <v/>
      </c>
      <c r="L51" s="154">
        <f t="shared" si="7"/>
        <v>13.5</v>
      </c>
      <c r="M51" s="156">
        <f t="shared" si="8"/>
        <v>14.899999999999999</v>
      </c>
      <c r="N51" s="157" t="str">
        <f t="shared" si="9"/>
        <v>V</v>
      </c>
    </row>
    <row r="52" spans="1:14" ht="12.6" customHeight="1">
      <c r="A52" s="152">
        <v>45</v>
      </c>
      <c r="B52" s="130" t="s">
        <v>509</v>
      </c>
      <c r="C52" s="128" t="s">
        <v>508</v>
      </c>
      <c r="D52" s="153">
        <f>'[5]M6 AVR'!D52</f>
        <v>17</v>
      </c>
      <c r="E52" s="153" t="str">
        <f>IF('[5]Ratt Mkt Fdm'!F50="","",'[5]Ratt Mkt Fdm'!F50)</f>
        <v/>
      </c>
      <c r="F52" s="154">
        <f t="shared" si="5"/>
        <v>17</v>
      </c>
      <c r="G52" s="153">
        <f>'[5]M6 AVR'!F52</f>
        <v>17</v>
      </c>
      <c r="H52" s="153" t="str">
        <f>IF('[5]Ratt Mkt OP'!F50="","",'[5]Ratt Mkt OP'!F50)</f>
        <v/>
      </c>
      <c r="I52" s="154">
        <f t="shared" si="6"/>
        <v>17</v>
      </c>
      <c r="J52" s="153">
        <f>'[5]M6 AVR'!H52</f>
        <v>12.5</v>
      </c>
      <c r="K52" s="155" t="str">
        <f>IF('[5]Ratt DROIT'!D50="","",'[5]Ratt DROIT'!D50)</f>
        <v/>
      </c>
      <c r="L52" s="154">
        <f t="shared" si="7"/>
        <v>12.5</v>
      </c>
      <c r="M52" s="156">
        <f t="shared" si="8"/>
        <v>15.65</v>
      </c>
      <c r="N52" s="157" t="str">
        <f t="shared" si="9"/>
        <v>V</v>
      </c>
    </row>
    <row r="53" spans="1:14" ht="12.6" customHeight="1">
      <c r="A53" s="158">
        <v>46</v>
      </c>
      <c r="B53" s="129" t="s">
        <v>507</v>
      </c>
      <c r="C53" s="128" t="s">
        <v>277</v>
      </c>
      <c r="D53" s="153">
        <f>'[5]M6 AVR'!D53</f>
        <v>11.5</v>
      </c>
      <c r="E53" s="153">
        <f>IF('[5]Ratt Mkt Fdm'!F51="","",'[5]Ratt Mkt Fdm'!F51)</f>
        <v>12</v>
      </c>
      <c r="F53" s="154">
        <f t="shared" si="5"/>
        <v>12</v>
      </c>
      <c r="G53" s="153">
        <f>'[5]M6 AVR'!F53</f>
        <v>11.5</v>
      </c>
      <c r="H53" s="153">
        <f>IF('[5]Ratt Mkt OP'!F51="","",'[5]Ratt Mkt OP'!F51)</f>
        <v>12</v>
      </c>
      <c r="I53" s="154">
        <f t="shared" si="6"/>
        <v>12</v>
      </c>
      <c r="J53" s="153">
        <f>'[5]M6 AVR'!H53</f>
        <v>12.5</v>
      </c>
      <c r="K53" s="155" t="str">
        <f>IF('[5]Ratt DROIT'!D51="","",'[5]Ratt DROIT'!D51)</f>
        <v/>
      </c>
      <c r="L53" s="154">
        <f t="shared" si="7"/>
        <v>12.5</v>
      </c>
      <c r="M53" s="156">
        <f t="shared" si="8"/>
        <v>12.15</v>
      </c>
      <c r="N53" s="157" t="str">
        <f t="shared" si="9"/>
        <v>VAR</v>
      </c>
    </row>
    <row r="54" spans="1:14" ht="12.6" customHeight="1">
      <c r="A54" s="152">
        <v>47</v>
      </c>
      <c r="B54" s="130" t="s">
        <v>506</v>
      </c>
      <c r="C54" s="128" t="s">
        <v>505</v>
      </c>
      <c r="D54" s="153">
        <f>'[5]M6 AVR'!D54</f>
        <v>14</v>
      </c>
      <c r="E54" s="153" t="str">
        <f>IF('[5]Ratt Mkt Fdm'!F52="","",'[5]Ratt Mkt Fdm'!F52)</f>
        <v/>
      </c>
      <c r="F54" s="154">
        <f t="shared" si="5"/>
        <v>14</v>
      </c>
      <c r="G54" s="153">
        <f>'[5]M6 AVR'!F54</f>
        <v>14</v>
      </c>
      <c r="H54" s="153" t="str">
        <f>IF('[5]Ratt Mkt OP'!F52="","",'[5]Ratt Mkt OP'!F52)</f>
        <v/>
      </c>
      <c r="I54" s="154">
        <f t="shared" si="6"/>
        <v>14</v>
      </c>
      <c r="J54" s="153">
        <f>'[5]M6 AVR'!H54</f>
        <v>13.5</v>
      </c>
      <c r="K54" s="155" t="str">
        <f>IF('[5]Ratt DROIT'!D52="","",'[5]Ratt DROIT'!D52)</f>
        <v/>
      </c>
      <c r="L54" s="154">
        <f t="shared" si="7"/>
        <v>13.5</v>
      </c>
      <c r="M54" s="156">
        <f t="shared" si="8"/>
        <v>13.850000000000001</v>
      </c>
      <c r="N54" s="157" t="str">
        <f t="shared" si="9"/>
        <v>V</v>
      </c>
    </row>
    <row r="55" spans="1:14" ht="12.6" customHeight="1">
      <c r="A55" s="158">
        <v>48</v>
      </c>
      <c r="B55" s="130" t="s">
        <v>504</v>
      </c>
      <c r="C55" s="128" t="s">
        <v>277</v>
      </c>
      <c r="D55" s="153">
        <f>'[5]M6 AVR'!D55</f>
        <v>11.5</v>
      </c>
      <c r="E55" s="153" t="str">
        <f>IF('[5]Ratt Mkt Fdm'!F53="","",'[5]Ratt Mkt Fdm'!F53)</f>
        <v/>
      </c>
      <c r="F55" s="154">
        <f t="shared" si="5"/>
        <v>11.5</v>
      </c>
      <c r="G55" s="153">
        <f>'[5]M6 AVR'!F55</f>
        <v>11.5</v>
      </c>
      <c r="H55" s="153" t="str">
        <f>IF('[5]Ratt Mkt OP'!F53="","",'[5]Ratt Mkt OP'!F53)</f>
        <v/>
      </c>
      <c r="I55" s="154">
        <f t="shared" si="6"/>
        <v>11.5</v>
      </c>
      <c r="J55" s="153">
        <f>'[5]M6 AVR'!H55</f>
        <v>13.5</v>
      </c>
      <c r="K55" s="155" t="str">
        <f>IF('[5]Ratt DROIT'!D53="","",'[5]Ratt DROIT'!D53)</f>
        <v/>
      </c>
      <c r="L55" s="154">
        <f t="shared" si="7"/>
        <v>13.5</v>
      </c>
      <c r="M55" s="156">
        <f t="shared" si="8"/>
        <v>12.100000000000001</v>
      </c>
      <c r="N55" s="157" t="str">
        <f t="shared" si="9"/>
        <v>V</v>
      </c>
    </row>
    <row r="56" spans="1:14" ht="12.6" customHeight="1">
      <c r="A56" s="152">
        <v>49</v>
      </c>
      <c r="B56" s="130" t="s">
        <v>503</v>
      </c>
      <c r="C56" s="128" t="s">
        <v>502</v>
      </c>
      <c r="D56" s="153">
        <f>'[5]M6 AVR'!D56</f>
        <v>16.5</v>
      </c>
      <c r="E56" s="153" t="str">
        <f>IF('[5]Ratt Mkt Fdm'!F54="","",'[5]Ratt Mkt Fdm'!F54)</f>
        <v/>
      </c>
      <c r="F56" s="154">
        <f t="shared" si="5"/>
        <v>16.5</v>
      </c>
      <c r="G56" s="153">
        <f>'[5]M6 AVR'!F56</f>
        <v>16.5</v>
      </c>
      <c r="H56" s="153" t="str">
        <f>IF('[5]Ratt Mkt OP'!F54="","",'[5]Ratt Mkt OP'!F54)</f>
        <v/>
      </c>
      <c r="I56" s="154">
        <f t="shared" si="6"/>
        <v>16.5</v>
      </c>
      <c r="J56" s="153">
        <f>'[5]M6 AVR'!H56</f>
        <v>12.5</v>
      </c>
      <c r="K56" s="155" t="str">
        <f>IF('[5]Ratt DROIT'!D54="","",'[5]Ratt DROIT'!D54)</f>
        <v/>
      </c>
      <c r="L56" s="154">
        <f t="shared" si="7"/>
        <v>12.5</v>
      </c>
      <c r="M56" s="156">
        <f t="shared" si="8"/>
        <v>15.3</v>
      </c>
      <c r="N56" s="157" t="str">
        <f t="shared" si="9"/>
        <v>V</v>
      </c>
    </row>
    <row r="57" spans="1:14" ht="12.6" customHeight="1">
      <c r="A57" s="158">
        <v>50</v>
      </c>
      <c r="B57" s="131" t="s">
        <v>501</v>
      </c>
      <c r="C57" s="131" t="s">
        <v>500</v>
      </c>
      <c r="D57" s="153">
        <f>'[5]M6 AVR'!D57</f>
        <v>12</v>
      </c>
      <c r="E57" s="153" t="str">
        <f>IF('[5]Ratt Mkt Fdm'!F55="","",'[5]Ratt Mkt Fdm'!F55)</f>
        <v/>
      </c>
      <c r="F57" s="154">
        <f t="shared" si="5"/>
        <v>12</v>
      </c>
      <c r="G57" s="153">
        <f>'[5]M6 AVR'!F57</f>
        <v>15</v>
      </c>
      <c r="H57" s="153" t="str">
        <f>IF('[5]Ratt Mkt OP'!F55="","",'[5]Ratt Mkt OP'!F55)</f>
        <v/>
      </c>
      <c r="I57" s="154">
        <f t="shared" si="6"/>
        <v>15</v>
      </c>
      <c r="J57" s="153">
        <f>'[5]M6 AVR'!H57</f>
        <v>13.5</v>
      </c>
      <c r="K57" s="155" t="str">
        <f>IF('[5]Ratt DROIT'!D55="","",'[5]Ratt DROIT'!D55)</f>
        <v/>
      </c>
      <c r="L57" s="154">
        <f t="shared" si="7"/>
        <v>13.5</v>
      </c>
      <c r="M57" s="156">
        <f t="shared" si="8"/>
        <v>13.649999999999999</v>
      </c>
      <c r="N57" s="157" t="str">
        <f t="shared" si="9"/>
        <v>V</v>
      </c>
    </row>
    <row r="58" spans="1:14" ht="12.6" customHeight="1">
      <c r="A58" s="152">
        <v>51</v>
      </c>
      <c r="B58" s="130" t="s">
        <v>499</v>
      </c>
      <c r="C58" s="128" t="s">
        <v>398</v>
      </c>
      <c r="D58" s="153">
        <f>'[5]M6 AVR'!D58</f>
        <v>17</v>
      </c>
      <c r="E58" s="153" t="str">
        <f>IF('[5]Ratt Mkt Fdm'!F56="","",'[5]Ratt Mkt Fdm'!F56)</f>
        <v/>
      </c>
      <c r="F58" s="154">
        <f t="shared" si="5"/>
        <v>17</v>
      </c>
      <c r="G58" s="153">
        <f>'[5]M6 AVR'!F58</f>
        <v>17</v>
      </c>
      <c r="H58" s="153" t="str">
        <f>IF('[5]Ratt Mkt OP'!F56="","",'[5]Ratt Mkt OP'!F56)</f>
        <v/>
      </c>
      <c r="I58" s="154">
        <f t="shared" si="6"/>
        <v>17</v>
      </c>
      <c r="J58" s="153">
        <f>'[5]M6 AVR'!H58</f>
        <v>12.5</v>
      </c>
      <c r="K58" s="155" t="str">
        <f>IF('[5]Ratt DROIT'!D56="","",'[5]Ratt DROIT'!D56)</f>
        <v/>
      </c>
      <c r="L58" s="154">
        <f t="shared" si="7"/>
        <v>12.5</v>
      </c>
      <c r="M58" s="156">
        <f t="shared" si="8"/>
        <v>15.65</v>
      </c>
      <c r="N58" s="157" t="str">
        <f t="shared" si="9"/>
        <v>V</v>
      </c>
    </row>
    <row r="59" spans="1:14" ht="12.6" customHeight="1">
      <c r="A59" s="158">
        <v>52</v>
      </c>
      <c r="B59" s="129" t="s">
        <v>498</v>
      </c>
      <c r="C59" s="128" t="s">
        <v>361</v>
      </c>
      <c r="D59" s="153">
        <f>'[5]M6 AVR'!D59</f>
        <v>15</v>
      </c>
      <c r="E59" s="153" t="str">
        <f>IF('[5]Ratt Mkt Fdm'!F57="","",'[5]Ratt Mkt Fdm'!F57)</f>
        <v/>
      </c>
      <c r="F59" s="154">
        <f t="shared" si="5"/>
        <v>15</v>
      </c>
      <c r="G59" s="153">
        <f>'[5]M6 AVR'!F59</f>
        <v>15</v>
      </c>
      <c r="H59" s="153" t="str">
        <f>IF('[5]Ratt Mkt OP'!F57="","",'[5]Ratt Mkt OP'!F57)</f>
        <v/>
      </c>
      <c r="I59" s="154">
        <f t="shared" si="6"/>
        <v>15</v>
      </c>
      <c r="J59" s="153">
        <f>'[5]M6 AVR'!H59</f>
        <v>12</v>
      </c>
      <c r="K59" s="155" t="str">
        <f>IF('[5]Ratt DROIT'!D57="","",'[5]Ratt DROIT'!D57)</f>
        <v/>
      </c>
      <c r="L59" s="154">
        <f t="shared" si="7"/>
        <v>12</v>
      </c>
      <c r="M59" s="156">
        <f t="shared" si="8"/>
        <v>14.1</v>
      </c>
      <c r="N59" s="157" t="str">
        <f t="shared" si="9"/>
        <v>V</v>
      </c>
    </row>
    <row r="60" spans="1:14" ht="12.6" customHeight="1">
      <c r="A60" s="152">
        <v>53</v>
      </c>
      <c r="B60" s="129" t="s">
        <v>584</v>
      </c>
      <c r="C60" s="128" t="s">
        <v>133</v>
      </c>
      <c r="D60" s="153">
        <f>'[5]M6 AVR'!D60</f>
        <v>16</v>
      </c>
      <c r="E60" s="153" t="str">
        <f>IF('[5]Ratt Mkt Fdm'!F58="","",'[5]Ratt Mkt Fdm'!F58)</f>
        <v/>
      </c>
      <c r="F60" s="154">
        <f t="shared" si="5"/>
        <v>16</v>
      </c>
      <c r="G60" s="153">
        <f>'[5]M6 AVR'!F60</f>
        <v>16</v>
      </c>
      <c r="H60" s="153" t="str">
        <f>IF('[5]Ratt Mkt OP'!F58="","",'[5]Ratt Mkt OP'!F58)</f>
        <v/>
      </c>
      <c r="I60" s="154">
        <f t="shared" si="6"/>
        <v>16</v>
      </c>
      <c r="J60" s="153">
        <f>'[5]M6 AVR'!H60</f>
        <v>12.5</v>
      </c>
      <c r="K60" s="155" t="str">
        <f>IF('[5]Ratt DROIT'!D58="","",'[5]Ratt DROIT'!D58)</f>
        <v/>
      </c>
      <c r="L60" s="154">
        <f t="shared" si="7"/>
        <v>12.5</v>
      </c>
      <c r="M60" s="156">
        <f t="shared" si="8"/>
        <v>14.95</v>
      </c>
      <c r="N60" s="157" t="str">
        <f t="shared" si="9"/>
        <v>V</v>
      </c>
    </row>
    <row r="61" spans="1:14" ht="12.6" customHeight="1">
      <c r="A61" s="158">
        <v>54</v>
      </c>
      <c r="B61" s="129" t="s">
        <v>496</v>
      </c>
      <c r="C61" s="128" t="s">
        <v>495</v>
      </c>
      <c r="D61" s="153">
        <f>'[5]M6 AVR'!D61</f>
        <v>12</v>
      </c>
      <c r="E61" s="153" t="str">
        <f>IF('[5]Ratt Mkt Fdm'!F59="","",'[5]Ratt Mkt Fdm'!F59)</f>
        <v/>
      </c>
      <c r="F61" s="154">
        <f t="shared" si="5"/>
        <v>12</v>
      </c>
      <c r="G61" s="153">
        <f>'[5]M6 AVR'!F61</f>
        <v>12</v>
      </c>
      <c r="H61" s="153" t="str">
        <f>IF('[5]Ratt Mkt OP'!F59="","",'[5]Ratt Mkt OP'!F59)</f>
        <v/>
      </c>
      <c r="I61" s="154">
        <f t="shared" si="6"/>
        <v>12</v>
      </c>
      <c r="J61" s="153">
        <f>'[5]M6 AVR'!H61</f>
        <v>13.5</v>
      </c>
      <c r="K61" s="155" t="str">
        <f>IF('[5]Ratt DROIT'!D59="","",'[5]Ratt DROIT'!D59)</f>
        <v/>
      </c>
      <c r="L61" s="154">
        <f t="shared" si="7"/>
        <v>13.5</v>
      </c>
      <c r="M61" s="156">
        <f t="shared" si="8"/>
        <v>12.45</v>
      </c>
      <c r="N61" s="157" t="str">
        <f t="shared" si="9"/>
        <v>V</v>
      </c>
    </row>
    <row r="62" spans="1:14" ht="12.6" customHeight="1">
      <c r="A62" s="152">
        <v>55</v>
      </c>
      <c r="B62" s="130" t="s">
        <v>494</v>
      </c>
      <c r="C62" s="128" t="s">
        <v>493</v>
      </c>
      <c r="D62" s="153">
        <f>'[5]M6 AVR'!D62</f>
        <v>14.5</v>
      </c>
      <c r="E62" s="153" t="str">
        <f>IF('[5]Ratt Mkt Fdm'!F60="","",'[5]Ratt Mkt Fdm'!F60)</f>
        <v/>
      </c>
      <c r="F62" s="154">
        <f t="shared" si="5"/>
        <v>14.5</v>
      </c>
      <c r="G62" s="153">
        <f>'[5]M6 AVR'!F62</f>
        <v>14.5</v>
      </c>
      <c r="H62" s="153" t="str">
        <f>IF('[5]Ratt Mkt OP'!F60="","",'[5]Ratt Mkt OP'!F60)</f>
        <v/>
      </c>
      <c r="I62" s="154">
        <f t="shared" si="6"/>
        <v>14.5</v>
      </c>
      <c r="J62" s="153">
        <f>'[5]M6 AVR'!H62</f>
        <v>12.5</v>
      </c>
      <c r="K62" s="155" t="str">
        <f>IF('[5]Ratt DROIT'!D60="","",'[5]Ratt DROIT'!D60)</f>
        <v/>
      </c>
      <c r="L62" s="154">
        <f t="shared" si="7"/>
        <v>12.5</v>
      </c>
      <c r="M62" s="156">
        <f t="shared" si="8"/>
        <v>13.9</v>
      </c>
      <c r="N62" s="157" t="str">
        <f t="shared" si="9"/>
        <v>V</v>
      </c>
    </row>
    <row r="63" spans="1:14" ht="12.6" customHeight="1">
      <c r="A63" s="158">
        <v>56</v>
      </c>
      <c r="B63" s="133" t="s">
        <v>492</v>
      </c>
      <c r="C63" s="132" t="s">
        <v>491</v>
      </c>
      <c r="D63" s="153">
        <f>'[5]M6 AVR'!D63</f>
        <v>8.5</v>
      </c>
      <c r="E63" s="153">
        <f>IF('[5]Ratt Mkt Fdm'!F61="","",'[5]Ratt Mkt Fdm'!F61)</f>
        <v>12</v>
      </c>
      <c r="F63" s="154">
        <f t="shared" si="5"/>
        <v>12</v>
      </c>
      <c r="G63" s="153">
        <f>'[5]M6 AVR'!F63</f>
        <v>8.5</v>
      </c>
      <c r="H63" s="153">
        <f>IF('[5]Ratt Mkt OP'!F61="","",'[5]Ratt Mkt OP'!F61)</f>
        <v>12</v>
      </c>
      <c r="I63" s="154">
        <f t="shared" si="6"/>
        <v>12</v>
      </c>
      <c r="J63" s="153">
        <f>'[5]M6 AVR'!H63</f>
        <v>13.5</v>
      </c>
      <c r="K63" s="155" t="str">
        <f>IF('[5]Ratt DROIT'!D61="","",'[5]Ratt DROIT'!D61)</f>
        <v/>
      </c>
      <c r="L63" s="154">
        <f t="shared" si="7"/>
        <v>13.5</v>
      </c>
      <c r="M63" s="156">
        <f t="shared" si="8"/>
        <v>12.45</v>
      </c>
      <c r="N63" s="157" t="str">
        <f t="shared" si="9"/>
        <v>VAR</v>
      </c>
    </row>
    <row r="64" spans="1:14" ht="12.6" customHeight="1">
      <c r="A64" s="152">
        <v>57</v>
      </c>
      <c r="B64" s="129" t="s">
        <v>490</v>
      </c>
      <c r="C64" s="128" t="s">
        <v>133</v>
      </c>
      <c r="D64" s="153">
        <f>'[5]M6 AVR'!D64</f>
        <v>12.5</v>
      </c>
      <c r="E64" s="153" t="str">
        <f>IF('[5]Ratt Mkt Fdm'!F62="","",'[5]Ratt Mkt Fdm'!F62)</f>
        <v/>
      </c>
      <c r="F64" s="154">
        <f t="shared" si="5"/>
        <v>12.5</v>
      </c>
      <c r="G64" s="153">
        <f>'[5]M6 AVR'!F64</f>
        <v>12.5</v>
      </c>
      <c r="H64" s="153" t="str">
        <f>IF('[5]Ratt Mkt OP'!F62="","",'[5]Ratt Mkt OP'!F62)</f>
        <v/>
      </c>
      <c r="I64" s="154">
        <f t="shared" si="6"/>
        <v>12.5</v>
      </c>
      <c r="J64" s="153">
        <f>'[5]M6 AVR'!H64</f>
        <v>13.5</v>
      </c>
      <c r="K64" s="155" t="str">
        <f>IF('[5]Ratt DROIT'!D62="","",'[5]Ratt DROIT'!D62)</f>
        <v/>
      </c>
      <c r="L64" s="154">
        <f t="shared" si="7"/>
        <v>13.5</v>
      </c>
      <c r="M64" s="156">
        <f t="shared" si="8"/>
        <v>12.8</v>
      </c>
      <c r="N64" s="157" t="str">
        <f t="shared" si="9"/>
        <v>V</v>
      </c>
    </row>
    <row r="65" spans="1:14" ht="12.6" customHeight="1">
      <c r="A65" s="158">
        <v>58</v>
      </c>
      <c r="B65" s="136" t="s">
        <v>489</v>
      </c>
      <c r="C65" s="135" t="s">
        <v>488</v>
      </c>
      <c r="D65" s="153">
        <f>'[5]M6 AVR'!D65</f>
        <v>10</v>
      </c>
      <c r="E65" s="153">
        <f>IF('[5]Ratt Mkt Fdm'!F63="","",'[5]Ratt Mkt Fdm'!F63)</f>
        <v>12</v>
      </c>
      <c r="F65" s="154">
        <f t="shared" si="5"/>
        <v>12</v>
      </c>
      <c r="G65" s="153">
        <f>'[5]M6 AVR'!F65</f>
        <v>10</v>
      </c>
      <c r="H65" s="153">
        <f>IF('[5]Ratt Mkt OP'!F63="","",'[5]Ratt Mkt OP'!F63)</f>
        <v>12</v>
      </c>
      <c r="I65" s="154">
        <f t="shared" si="6"/>
        <v>12</v>
      </c>
      <c r="J65" s="153">
        <f>'[5]M6 AVR'!H65</f>
        <v>13.5</v>
      </c>
      <c r="K65" s="155" t="str">
        <f>IF('[5]Ratt DROIT'!D63="","",'[5]Ratt DROIT'!D63)</f>
        <v/>
      </c>
      <c r="L65" s="154">
        <f t="shared" si="7"/>
        <v>13.5</v>
      </c>
      <c r="M65" s="156">
        <f t="shared" si="8"/>
        <v>12.45</v>
      </c>
      <c r="N65" s="157" t="str">
        <f t="shared" si="9"/>
        <v>VAR</v>
      </c>
    </row>
    <row r="66" spans="1:14" ht="12.6" customHeight="1">
      <c r="A66" s="152">
        <v>59</v>
      </c>
      <c r="B66" s="129" t="s">
        <v>487</v>
      </c>
      <c r="C66" s="128" t="s">
        <v>133</v>
      </c>
      <c r="D66" s="153">
        <f>'[5]M6 AVR'!D66</f>
        <v>10</v>
      </c>
      <c r="E66" s="153">
        <f>IF('[5]Ratt Mkt Fdm'!F64="","",'[5]Ratt Mkt Fdm'!F64)</f>
        <v>12</v>
      </c>
      <c r="F66" s="154">
        <f t="shared" si="5"/>
        <v>12</v>
      </c>
      <c r="G66" s="153">
        <f>'[5]M6 AVR'!F66</f>
        <v>10</v>
      </c>
      <c r="H66" s="153">
        <f>IF('[5]Ratt Mkt OP'!F64="","",'[5]Ratt Mkt OP'!F64)</f>
        <v>12</v>
      </c>
      <c r="I66" s="154">
        <f t="shared" si="6"/>
        <v>12</v>
      </c>
      <c r="J66" s="153">
        <f>'[5]M6 AVR'!H66</f>
        <v>12</v>
      </c>
      <c r="K66" s="155" t="str">
        <f>IF('[5]Ratt DROIT'!D64="","",'[5]Ratt DROIT'!D64)</f>
        <v/>
      </c>
      <c r="L66" s="154">
        <f t="shared" si="7"/>
        <v>12</v>
      </c>
      <c r="M66" s="156">
        <f t="shared" si="8"/>
        <v>12</v>
      </c>
      <c r="N66" s="157" t="str">
        <f t="shared" si="9"/>
        <v>VAR</v>
      </c>
    </row>
    <row r="67" spans="1:14" ht="12.6" customHeight="1">
      <c r="A67" s="158">
        <v>60</v>
      </c>
      <c r="B67" s="130" t="s">
        <v>486</v>
      </c>
      <c r="C67" s="128" t="s">
        <v>485</v>
      </c>
      <c r="D67" s="153">
        <f>'[5]M6 AVR'!D67</f>
        <v>14</v>
      </c>
      <c r="E67" s="153" t="str">
        <f>IF('[5]Ratt Mkt Fdm'!F65="","",'[5]Ratt Mkt Fdm'!F65)</f>
        <v/>
      </c>
      <c r="F67" s="154">
        <f t="shared" si="5"/>
        <v>14</v>
      </c>
      <c r="G67" s="153">
        <f>'[5]M6 AVR'!F67</f>
        <v>14</v>
      </c>
      <c r="H67" s="153" t="str">
        <f>IF('[5]Ratt Mkt OP'!F65="","",'[5]Ratt Mkt OP'!F65)</f>
        <v/>
      </c>
      <c r="I67" s="154">
        <f t="shared" si="6"/>
        <v>14</v>
      </c>
      <c r="J67" s="153">
        <f>'[5]M6 AVR'!H67</f>
        <v>12</v>
      </c>
      <c r="K67" s="155" t="str">
        <f>IF('[5]Ratt DROIT'!D65="","",'[5]Ratt DROIT'!D65)</f>
        <v/>
      </c>
      <c r="L67" s="154">
        <f t="shared" si="7"/>
        <v>12</v>
      </c>
      <c r="M67" s="156">
        <f t="shared" si="8"/>
        <v>13.4</v>
      </c>
      <c r="N67" s="157" t="str">
        <f t="shared" si="9"/>
        <v>V</v>
      </c>
    </row>
    <row r="68" spans="1:14" ht="12.6" customHeight="1">
      <c r="A68" s="152">
        <v>61</v>
      </c>
      <c r="B68" s="130" t="s">
        <v>484</v>
      </c>
      <c r="C68" s="128" t="s">
        <v>402</v>
      </c>
      <c r="D68" s="153">
        <f>'[5]M6 AVR'!D68</f>
        <v>12</v>
      </c>
      <c r="E68" s="153" t="str">
        <f>IF('[5]Ratt Mkt Fdm'!F66="","",'[5]Ratt Mkt Fdm'!F66)</f>
        <v/>
      </c>
      <c r="F68" s="154">
        <f t="shared" si="5"/>
        <v>12</v>
      </c>
      <c r="G68" s="153">
        <f>'[5]M6 AVR'!F68</f>
        <v>12</v>
      </c>
      <c r="H68" s="153" t="str">
        <f>IF('[5]Ratt Mkt OP'!F66="","",'[5]Ratt Mkt OP'!F66)</f>
        <v/>
      </c>
      <c r="I68" s="154">
        <f t="shared" si="6"/>
        <v>12</v>
      </c>
      <c r="J68" s="153">
        <f>'[5]M6 AVR'!H68</f>
        <v>12.5</v>
      </c>
      <c r="K68" s="155" t="str">
        <f>IF('[5]Ratt DROIT'!D66="","",'[5]Ratt DROIT'!D66)</f>
        <v/>
      </c>
      <c r="L68" s="154">
        <f t="shared" si="7"/>
        <v>12.5</v>
      </c>
      <c r="M68" s="156">
        <f t="shared" si="8"/>
        <v>12.15</v>
      </c>
      <c r="N68" s="157" t="str">
        <f t="shared" si="9"/>
        <v>V</v>
      </c>
    </row>
    <row r="69" spans="1:14" ht="12.6" customHeight="1">
      <c r="A69" s="158">
        <v>62</v>
      </c>
      <c r="B69" s="130" t="s">
        <v>483</v>
      </c>
      <c r="C69" s="128" t="s">
        <v>373</v>
      </c>
      <c r="D69" s="153">
        <f>'[5]M6 AVR'!D69</f>
        <v>9</v>
      </c>
      <c r="E69" s="153">
        <f>IF('[5]Ratt Mkt Fdm'!F67="","",'[5]Ratt Mkt Fdm'!F67)</f>
        <v>12</v>
      </c>
      <c r="F69" s="154">
        <f t="shared" si="5"/>
        <v>12</v>
      </c>
      <c r="G69" s="153">
        <f>'[5]M6 AVR'!F69</f>
        <v>9</v>
      </c>
      <c r="H69" s="153">
        <f>IF('[5]Ratt Mkt OP'!F67="","",'[5]Ratt Mkt OP'!F67)</f>
        <v>12</v>
      </c>
      <c r="I69" s="154">
        <f t="shared" si="6"/>
        <v>12</v>
      </c>
      <c r="J69" s="153">
        <f>'[5]M6 AVR'!H69</f>
        <v>13.5</v>
      </c>
      <c r="K69" s="155" t="str">
        <f>IF('[5]Ratt DROIT'!D67="","",'[5]Ratt DROIT'!D67)</f>
        <v/>
      </c>
      <c r="L69" s="154">
        <f t="shared" si="7"/>
        <v>13.5</v>
      </c>
      <c r="M69" s="156">
        <f t="shared" si="8"/>
        <v>12.45</v>
      </c>
      <c r="N69" s="157" t="str">
        <f t="shared" si="9"/>
        <v>VAR</v>
      </c>
    </row>
    <row r="70" spans="1:14" ht="12.6" customHeight="1">
      <c r="A70" s="152">
        <v>63</v>
      </c>
      <c r="B70" s="129" t="s">
        <v>482</v>
      </c>
      <c r="C70" s="128" t="s">
        <v>481</v>
      </c>
      <c r="D70" s="153">
        <f>'[5]M6 AVR'!D70</f>
        <v>12.5</v>
      </c>
      <c r="E70" s="153" t="str">
        <f>IF('[5]Ratt Mkt Fdm'!F68="","",'[5]Ratt Mkt Fdm'!F68)</f>
        <v/>
      </c>
      <c r="F70" s="154">
        <f t="shared" si="5"/>
        <v>12.5</v>
      </c>
      <c r="G70" s="153">
        <f>'[5]M6 AVR'!F70</f>
        <v>12.5</v>
      </c>
      <c r="H70" s="153" t="str">
        <f>IF('[5]Ratt Mkt OP'!F68="","",'[5]Ratt Mkt OP'!F68)</f>
        <v/>
      </c>
      <c r="I70" s="154">
        <f t="shared" si="6"/>
        <v>12.5</v>
      </c>
      <c r="J70" s="153">
        <f>'[5]M6 AVR'!H70</f>
        <v>13</v>
      </c>
      <c r="K70" s="155" t="str">
        <f>IF('[5]Ratt DROIT'!D68="","",'[5]Ratt DROIT'!D68)</f>
        <v/>
      </c>
      <c r="L70" s="154">
        <f t="shared" si="7"/>
        <v>13</v>
      </c>
      <c r="M70" s="156">
        <f t="shared" si="8"/>
        <v>12.65</v>
      </c>
      <c r="N70" s="157" t="str">
        <f t="shared" si="9"/>
        <v>V</v>
      </c>
    </row>
    <row r="71" spans="1:14" ht="12.6" customHeight="1">
      <c r="A71" s="158">
        <v>64</v>
      </c>
      <c r="B71" s="133" t="s">
        <v>480</v>
      </c>
      <c r="C71" s="132" t="s">
        <v>479</v>
      </c>
      <c r="D71" s="153">
        <f>'[5]M6 AVR'!D71</f>
        <v>12.5</v>
      </c>
      <c r="E71" s="153" t="str">
        <f>IF('[5]Ratt Mkt Fdm'!F69="","",'[5]Ratt Mkt Fdm'!F69)</f>
        <v/>
      </c>
      <c r="F71" s="154">
        <f t="shared" si="5"/>
        <v>12.5</v>
      </c>
      <c r="G71" s="153">
        <f>'[5]M6 AVR'!F71</f>
        <v>12.5</v>
      </c>
      <c r="H71" s="153" t="str">
        <f>IF('[5]Ratt Mkt OP'!F69="","",'[5]Ratt Mkt OP'!F69)</f>
        <v/>
      </c>
      <c r="I71" s="154">
        <f t="shared" si="6"/>
        <v>12.5</v>
      </c>
      <c r="J71" s="153">
        <f>'[5]M6 AVR'!H71</f>
        <v>13</v>
      </c>
      <c r="K71" s="155" t="str">
        <f>IF('[5]Ratt DROIT'!D69="","",'[5]Ratt DROIT'!D69)</f>
        <v/>
      </c>
      <c r="L71" s="154">
        <f t="shared" si="7"/>
        <v>13</v>
      </c>
      <c r="M71" s="156">
        <f t="shared" si="8"/>
        <v>12.65</v>
      </c>
      <c r="N71" s="157" t="str">
        <f t="shared" si="9"/>
        <v>V</v>
      </c>
    </row>
    <row r="72" spans="1:14" ht="12.6" customHeight="1">
      <c r="A72" s="152">
        <v>65</v>
      </c>
      <c r="B72" s="130" t="s">
        <v>478</v>
      </c>
      <c r="C72" s="128" t="s">
        <v>477</v>
      </c>
      <c r="D72" s="153">
        <f>'[5]M6 AVR'!D72</f>
        <v>14</v>
      </c>
      <c r="E72" s="153" t="str">
        <f>IF('[5]Ratt Mkt Fdm'!F70="","",'[5]Ratt Mkt Fdm'!F70)</f>
        <v/>
      </c>
      <c r="F72" s="154">
        <f t="shared" ref="F72:F103" si="10">IF(E72="",D72,MIN(12,MAX(D72,E72)))</f>
        <v>14</v>
      </c>
      <c r="G72" s="153">
        <f>'[5]M6 AVR'!F72</f>
        <v>14</v>
      </c>
      <c r="H72" s="153" t="str">
        <f>IF('[5]Ratt Mkt OP'!F70="","",'[5]Ratt Mkt OP'!F70)</f>
        <v/>
      </c>
      <c r="I72" s="154">
        <f t="shared" ref="I72:I103" si="11">IF(H72="",G72,MIN(12,MAX(G72,H72)))</f>
        <v>14</v>
      </c>
      <c r="J72" s="153">
        <f>'[5]M6 AVR'!H72</f>
        <v>12</v>
      </c>
      <c r="K72" s="155" t="str">
        <f>IF('[5]Ratt DROIT'!D70="","",'[5]Ratt DROIT'!D70)</f>
        <v/>
      </c>
      <c r="L72" s="154">
        <f t="shared" ref="L72:L103" si="12">IF(K72="",J72,MIN(12,MAX(J72,K72)))</f>
        <v>12</v>
      </c>
      <c r="M72" s="156">
        <f t="shared" ref="M72:M103" si="13">F72*0.3+I72*0.4+L72*0.3</f>
        <v>13.4</v>
      </c>
      <c r="N72" s="157" t="str">
        <f t="shared" ref="N72:N103" si="14">IF(M72&lt;8,"AR",IF(M72&lt;12,"NV",IF(AND(E72="",H72="",K72=""),"V","VAR")))</f>
        <v>V</v>
      </c>
    </row>
    <row r="73" spans="1:14" ht="12.6" customHeight="1">
      <c r="A73" s="158">
        <v>66</v>
      </c>
      <c r="B73" s="130" t="s">
        <v>476</v>
      </c>
      <c r="C73" s="128" t="s">
        <v>277</v>
      </c>
      <c r="D73" s="153">
        <f>'[5]M6 AVR'!D73</f>
        <v>10</v>
      </c>
      <c r="E73" s="153">
        <f>IF('[5]Ratt Mkt Fdm'!F71="","",'[5]Ratt Mkt Fdm'!F71)</f>
        <v>12</v>
      </c>
      <c r="F73" s="154">
        <f t="shared" si="10"/>
        <v>12</v>
      </c>
      <c r="G73" s="153">
        <f>'[5]M6 AVR'!F73</f>
        <v>10</v>
      </c>
      <c r="H73" s="153">
        <f>IF('[5]Ratt Mkt OP'!F71="","",'[5]Ratt Mkt OP'!F71)</f>
        <v>12</v>
      </c>
      <c r="I73" s="154">
        <f t="shared" si="11"/>
        <v>12</v>
      </c>
      <c r="J73" s="153">
        <f>'[5]M6 AVR'!H73</f>
        <v>12</v>
      </c>
      <c r="K73" s="155" t="str">
        <f>IF('[5]Ratt DROIT'!D71="","",'[5]Ratt DROIT'!D71)</f>
        <v/>
      </c>
      <c r="L73" s="154">
        <f t="shared" si="12"/>
        <v>12</v>
      </c>
      <c r="M73" s="156">
        <f t="shared" si="13"/>
        <v>12</v>
      </c>
      <c r="N73" s="157" t="str">
        <f t="shared" si="14"/>
        <v>VAR</v>
      </c>
    </row>
    <row r="74" spans="1:14" ht="12.6" customHeight="1">
      <c r="A74" s="152">
        <v>67</v>
      </c>
      <c r="B74" s="130" t="s">
        <v>475</v>
      </c>
      <c r="C74" s="128" t="s">
        <v>277</v>
      </c>
      <c r="D74" s="153">
        <f>'[5]M6 AVR'!D74</f>
        <v>13.5</v>
      </c>
      <c r="E74" s="153" t="str">
        <f>IF('[5]Ratt Mkt Fdm'!F72="","",'[5]Ratt Mkt Fdm'!F72)</f>
        <v/>
      </c>
      <c r="F74" s="154">
        <f t="shared" si="10"/>
        <v>13.5</v>
      </c>
      <c r="G74" s="153">
        <f>'[5]M6 AVR'!F74</f>
        <v>13.5</v>
      </c>
      <c r="H74" s="153" t="str">
        <f>IF('[5]Ratt Mkt OP'!F72="","",'[5]Ratt Mkt OP'!F72)</f>
        <v/>
      </c>
      <c r="I74" s="154">
        <f t="shared" si="11"/>
        <v>13.5</v>
      </c>
      <c r="J74" s="153">
        <f>'[5]M6 AVR'!H74</f>
        <v>13</v>
      </c>
      <c r="K74" s="155" t="str">
        <f>IF('[5]Ratt DROIT'!D72="","",'[5]Ratt DROIT'!D72)</f>
        <v/>
      </c>
      <c r="L74" s="154">
        <f t="shared" si="12"/>
        <v>13</v>
      </c>
      <c r="M74" s="156">
        <f t="shared" si="13"/>
        <v>13.35</v>
      </c>
      <c r="N74" s="157" t="str">
        <f t="shared" si="14"/>
        <v>V</v>
      </c>
    </row>
    <row r="75" spans="1:14" ht="12.6" customHeight="1">
      <c r="A75" s="158">
        <v>68</v>
      </c>
      <c r="B75" s="129" t="s">
        <v>474</v>
      </c>
      <c r="C75" s="128" t="s">
        <v>473</v>
      </c>
      <c r="D75" s="153">
        <f>'[5]M6 AVR'!D75</f>
        <v>14</v>
      </c>
      <c r="E75" s="153" t="str">
        <f>IF('[5]Ratt Mkt Fdm'!F73="","",'[5]Ratt Mkt Fdm'!F73)</f>
        <v/>
      </c>
      <c r="F75" s="154">
        <f t="shared" si="10"/>
        <v>14</v>
      </c>
      <c r="G75" s="153">
        <f>'[5]M6 AVR'!F75</f>
        <v>14</v>
      </c>
      <c r="H75" s="153" t="str">
        <f>IF('[5]Ratt Mkt OP'!F73="","",'[5]Ratt Mkt OP'!F73)</f>
        <v/>
      </c>
      <c r="I75" s="154">
        <f t="shared" si="11"/>
        <v>14</v>
      </c>
      <c r="J75" s="153">
        <f>'[5]M6 AVR'!H75</f>
        <v>13</v>
      </c>
      <c r="K75" s="155" t="str">
        <f>IF('[5]Ratt DROIT'!D73="","",'[5]Ratt DROIT'!D73)</f>
        <v/>
      </c>
      <c r="L75" s="154">
        <f t="shared" si="12"/>
        <v>13</v>
      </c>
      <c r="M75" s="156">
        <f t="shared" si="13"/>
        <v>13.700000000000001</v>
      </c>
      <c r="N75" s="157" t="str">
        <f t="shared" si="14"/>
        <v>V</v>
      </c>
    </row>
    <row r="76" spans="1:14" ht="12.6" customHeight="1">
      <c r="A76" s="152">
        <v>69</v>
      </c>
      <c r="B76" s="130" t="s">
        <v>472</v>
      </c>
      <c r="C76" s="128" t="s">
        <v>187</v>
      </c>
      <c r="D76" s="153">
        <f>'[5]M6 AVR'!D76</f>
        <v>15.5</v>
      </c>
      <c r="E76" s="153" t="str">
        <f>IF('[5]Ratt Mkt Fdm'!F74="","",'[5]Ratt Mkt Fdm'!F74)</f>
        <v/>
      </c>
      <c r="F76" s="154">
        <f t="shared" si="10"/>
        <v>15.5</v>
      </c>
      <c r="G76" s="153">
        <f>'[5]M6 AVR'!F76</f>
        <v>15.5</v>
      </c>
      <c r="H76" s="153" t="str">
        <f>IF('[5]Ratt Mkt OP'!F74="","",'[5]Ratt Mkt OP'!F74)</f>
        <v/>
      </c>
      <c r="I76" s="154">
        <f t="shared" si="11"/>
        <v>15.5</v>
      </c>
      <c r="J76" s="153">
        <f>'[5]M6 AVR'!H76</f>
        <v>13.5</v>
      </c>
      <c r="K76" s="155" t="str">
        <f>IF('[5]Ratt DROIT'!D74="","",'[5]Ratt DROIT'!D74)</f>
        <v/>
      </c>
      <c r="L76" s="154">
        <f t="shared" si="12"/>
        <v>13.5</v>
      </c>
      <c r="M76" s="156">
        <f t="shared" si="13"/>
        <v>14.899999999999999</v>
      </c>
      <c r="N76" s="157" t="str">
        <f t="shared" si="14"/>
        <v>V</v>
      </c>
    </row>
    <row r="77" spans="1:14" ht="12.6" customHeight="1">
      <c r="A77" s="158">
        <v>70</v>
      </c>
      <c r="B77" s="129" t="s">
        <v>471</v>
      </c>
      <c r="C77" s="128" t="s">
        <v>207</v>
      </c>
      <c r="D77" s="153">
        <f>'[5]M6 AVR'!D77</f>
        <v>16.5</v>
      </c>
      <c r="E77" s="153" t="str">
        <f>IF('[5]Ratt Mkt Fdm'!F75="","",'[5]Ratt Mkt Fdm'!F75)</f>
        <v/>
      </c>
      <c r="F77" s="154">
        <f t="shared" si="10"/>
        <v>16.5</v>
      </c>
      <c r="G77" s="153">
        <f>'[5]M6 AVR'!F77</f>
        <v>16.5</v>
      </c>
      <c r="H77" s="153" t="str">
        <f>IF('[5]Ratt Mkt OP'!F75="","",'[5]Ratt Mkt OP'!F75)</f>
        <v/>
      </c>
      <c r="I77" s="154">
        <f t="shared" si="11"/>
        <v>16.5</v>
      </c>
      <c r="J77" s="153">
        <f>'[5]M6 AVR'!H77</f>
        <v>13</v>
      </c>
      <c r="K77" s="155" t="str">
        <f>IF('[5]Ratt DROIT'!D75="","",'[5]Ratt DROIT'!D75)</f>
        <v/>
      </c>
      <c r="L77" s="154">
        <f t="shared" si="12"/>
        <v>13</v>
      </c>
      <c r="M77" s="156">
        <f t="shared" si="13"/>
        <v>15.450000000000001</v>
      </c>
      <c r="N77" s="157" t="str">
        <f t="shared" si="14"/>
        <v>V</v>
      </c>
    </row>
    <row r="78" spans="1:14" ht="12.6" customHeight="1">
      <c r="A78" s="152">
        <v>71</v>
      </c>
      <c r="B78" s="130" t="s">
        <v>470</v>
      </c>
      <c r="C78" s="128" t="s">
        <v>359</v>
      </c>
      <c r="D78" s="153">
        <f>'[5]M6 AVR'!D78</f>
        <v>8</v>
      </c>
      <c r="E78" s="153">
        <f>IF('[5]Ratt Mkt Fdm'!F76="","",'[5]Ratt Mkt Fdm'!F76)</f>
        <v>12</v>
      </c>
      <c r="F78" s="154">
        <f t="shared" si="10"/>
        <v>12</v>
      </c>
      <c r="G78" s="153">
        <f>'[5]M6 AVR'!F78</f>
        <v>8</v>
      </c>
      <c r="H78" s="153">
        <f>IF('[5]Ratt Mkt OP'!F76="","",'[5]Ratt Mkt OP'!F76)</f>
        <v>12</v>
      </c>
      <c r="I78" s="154">
        <f t="shared" si="11"/>
        <v>12</v>
      </c>
      <c r="J78" s="153">
        <f>'[5]M6 AVR'!H78</f>
        <v>12</v>
      </c>
      <c r="K78" s="155" t="str">
        <f>IF('[5]Ratt DROIT'!D76="","",'[5]Ratt DROIT'!D76)</f>
        <v/>
      </c>
      <c r="L78" s="154">
        <f t="shared" si="12"/>
        <v>12</v>
      </c>
      <c r="M78" s="156">
        <f t="shared" si="13"/>
        <v>12</v>
      </c>
      <c r="N78" s="157" t="str">
        <f t="shared" si="14"/>
        <v>VAR</v>
      </c>
    </row>
    <row r="79" spans="1:14" ht="12.6" customHeight="1">
      <c r="A79" s="158">
        <v>72</v>
      </c>
      <c r="B79" s="129" t="s">
        <v>469</v>
      </c>
      <c r="C79" s="128" t="s">
        <v>468</v>
      </c>
      <c r="D79" s="153">
        <f>'[5]M6 AVR'!D79</f>
        <v>17</v>
      </c>
      <c r="E79" s="153" t="str">
        <f>IF('[5]Ratt Mkt Fdm'!F77="","",'[5]Ratt Mkt Fdm'!F77)</f>
        <v/>
      </c>
      <c r="F79" s="154">
        <f t="shared" si="10"/>
        <v>17</v>
      </c>
      <c r="G79" s="153">
        <f>'[5]M6 AVR'!F79</f>
        <v>17</v>
      </c>
      <c r="H79" s="153" t="str">
        <f>IF('[5]Ratt Mkt OP'!F77="","",'[5]Ratt Mkt OP'!F77)</f>
        <v/>
      </c>
      <c r="I79" s="154">
        <f t="shared" si="11"/>
        <v>17</v>
      </c>
      <c r="J79" s="153">
        <f>'[5]M6 AVR'!H79</f>
        <v>15.5</v>
      </c>
      <c r="K79" s="155" t="str">
        <f>IF('[5]Ratt DROIT'!D77="","",'[5]Ratt DROIT'!D77)</f>
        <v/>
      </c>
      <c r="L79" s="154">
        <f t="shared" si="12"/>
        <v>15.5</v>
      </c>
      <c r="M79" s="156">
        <f t="shared" si="13"/>
        <v>16.55</v>
      </c>
      <c r="N79" s="157" t="str">
        <f t="shared" si="14"/>
        <v>V</v>
      </c>
    </row>
    <row r="80" spans="1:14" ht="12.6" customHeight="1">
      <c r="A80" s="152">
        <v>73</v>
      </c>
      <c r="B80" s="130" t="s">
        <v>467</v>
      </c>
      <c r="C80" s="128" t="s">
        <v>434</v>
      </c>
      <c r="D80" s="153">
        <f>'[5]M6 AVR'!D80</f>
        <v>13</v>
      </c>
      <c r="E80" s="153" t="str">
        <f>IF('[5]Ratt Mkt Fdm'!F78="","",'[5]Ratt Mkt Fdm'!F78)</f>
        <v/>
      </c>
      <c r="F80" s="154">
        <f t="shared" si="10"/>
        <v>13</v>
      </c>
      <c r="G80" s="153">
        <f>'[5]M6 AVR'!F80</f>
        <v>13</v>
      </c>
      <c r="H80" s="153" t="str">
        <f>IF('[5]Ratt Mkt OP'!F78="","",'[5]Ratt Mkt OP'!F78)</f>
        <v/>
      </c>
      <c r="I80" s="154">
        <f t="shared" si="11"/>
        <v>13</v>
      </c>
      <c r="J80" s="153">
        <f>'[5]M6 AVR'!H80</f>
        <v>13</v>
      </c>
      <c r="K80" s="155" t="str">
        <f>IF('[5]Ratt DROIT'!D78="","",'[5]Ratt DROIT'!D78)</f>
        <v/>
      </c>
      <c r="L80" s="154">
        <f t="shared" si="12"/>
        <v>13</v>
      </c>
      <c r="M80" s="156">
        <f t="shared" si="13"/>
        <v>13</v>
      </c>
      <c r="N80" s="157" t="str">
        <f t="shared" si="14"/>
        <v>V</v>
      </c>
    </row>
    <row r="81" spans="1:14" ht="12.6" customHeight="1">
      <c r="A81" s="158">
        <v>74</v>
      </c>
      <c r="B81" s="131" t="s">
        <v>466</v>
      </c>
      <c r="C81" s="131" t="s">
        <v>465</v>
      </c>
      <c r="D81" s="153">
        <f>'[5]M6 AVR'!D81</f>
        <v>15</v>
      </c>
      <c r="E81" s="153" t="str">
        <f>IF('[5]Ratt Mkt Fdm'!F79="","",'[5]Ratt Mkt Fdm'!F79)</f>
        <v/>
      </c>
      <c r="F81" s="154">
        <f t="shared" si="10"/>
        <v>15</v>
      </c>
      <c r="G81" s="153">
        <f>'[5]M6 AVR'!F81</f>
        <v>15</v>
      </c>
      <c r="H81" s="153" t="str">
        <f>IF('[5]Ratt Mkt OP'!F79="","",'[5]Ratt Mkt OP'!F79)</f>
        <v/>
      </c>
      <c r="I81" s="154">
        <f t="shared" si="11"/>
        <v>15</v>
      </c>
      <c r="J81" s="153">
        <f>'[5]M6 AVR'!H81</f>
        <v>15</v>
      </c>
      <c r="K81" s="155" t="str">
        <f>IF('[5]Ratt DROIT'!D79="","",'[5]Ratt DROIT'!D79)</f>
        <v/>
      </c>
      <c r="L81" s="154">
        <f t="shared" si="12"/>
        <v>15</v>
      </c>
      <c r="M81" s="156">
        <f t="shared" si="13"/>
        <v>15</v>
      </c>
      <c r="N81" s="157" t="str">
        <f t="shared" si="14"/>
        <v>V</v>
      </c>
    </row>
    <row r="82" spans="1:14" ht="12.6" customHeight="1">
      <c r="A82" s="152">
        <v>75</v>
      </c>
      <c r="B82" s="129" t="s">
        <v>464</v>
      </c>
      <c r="C82" s="128" t="s">
        <v>463</v>
      </c>
      <c r="D82" s="153">
        <f>'[5]M6 AVR'!D82</f>
        <v>13</v>
      </c>
      <c r="E82" s="153" t="str">
        <f>IF('[5]Ratt Mkt Fdm'!F80="","",'[5]Ratt Mkt Fdm'!F80)</f>
        <v/>
      </c>
      <c r="F82" s="154">
        <f t="shared" si="10"/>
        <v>13</v>
      </c>
      <c r="G82" s="153">
        <f>'[5]M6 AVR'!F82</f>
        <v>13</v>
      </c>
      <c r="H82" s="153" t="str">
        <f>IF('[5]Ratt Mkt OP'!F80="","",'[5]Ratt Mkt OP'!F80)</f>
        <v/>
      </c>
      <c r="I82" s="154">
        <f t="shared" si="11"/>
        <v>13</v>
      </c>
      <c r="J82" s="153">
        <f>'[5]M6 AVR'!H82</f>
        <v>13</v>
      </c>
      <c r="K82" s="155" t="str">
        <f>IF('[5]Ratt DROIT'!D80="","",'[5]Ratt DROIT'!D80)</f>
        <v/>
      </c>
      <c r="L82" s="154">
        <f t="shared" si="12"/>
        <v>13</v>
      </c>
      <c r="M82" s="156">
        <f t="shared" si="13"/>
        <v>13</v>
      </c>
      <c r="N82" s="157" t="str">
        <f t="shared" si="14"/>
        <v>V</v>
      </c>
    </row>
    <row r="83" spans="1:14" ht="12.6" customHeight="1">
      <c r="A83" s="158">
        <v>76</v>
      </c>
      <c r="B83" s="130" t="s">
        <v>462</v>
      </c>
      <c r="C83" s="128" t="s">
        <v>359</v>
      </c>
      <c r="D83" s="153">
        <f>'[5]M6 AVR'!D83</f>
        <v>12.5</v>
      </c>
      <c r="E83" s="153" t="str">
        <f>IF('[5]Ratt Mkt Fdm'!F81="","",'[5]Ratt Mkt Fdm'!F81)</f>
        <v/>
      </c>
      <c r="F83" s="154">
        <f t="shared" si="10"/>
        <v>12.5</v>
      </c>
      <c r="G83" s="153">
        <f>'[5]M6 AVR'!F83</f>
        <v>12.5</v>
      </c>
      <c r="H83" s="153" t="str">
        <f>IF('[5]Ratt Mkt OP'!F81="","",'[5]Ratt Mkt OP'!F81)</f>
        <v/>
      </c>
      <c r="I83" s="154">
        <f t="shared" si="11"/>
        <v>12.5</v>
      </c>
      <c r="J83" s="153">
        <f>'[5]M6 AVR'!H83</f>
        <v>12</v>
      </c>
      <c r="K83" s="155" t="str">
        <f>IF('[5]Ratt DROIT'!D81="","",'[5]Ratt DROIT'!D81)</f>
        <v/>
      </c>
      <c r="L83" s="154">
        <f t="shared" si="12"/>
        <v>12</v>
      </c>
      <c r="M83" s="156">
        <f t="shared" si="13"/>
        <v>12.35</v>
      </c>
      <c r="N83" s="157" t="str">
        <f t="shared" si="14"/>
        <v>V</v>
      </c>
    </row>
    <row r="84" spans="1:14" ht="12.6" customHeight="1">
      <c r="A84" s="152">
        <v>77</v>
      </c>
      <c r="B84" s="130" t="s">
        <v>461</v>
      </c>
      <c r="C84" s="128" t="s">
        <v>460</v>
      </c>
      <c r="D84" s="153">
        <f>'[5]M6 AVR'!D84</f>
        <v>9</v>
      </c>
      <c r="E84" s="153">
        <f>IF('[5]Ratt Mkt Fdm'!F82="","",'[5]Ratt Mkt Fdm'!F82)</f>
        <v>12</v>
      </c>
      <c r="F84" s="154">
        <f t="shared" si="10"/>
        <v>12</v>
      </c>
      <c r="G84" s="153">
        <f>'[5]M6 AVR'!F84</f>
        <v>9</v>
      </c>
      <c r="H84" s="153">
        <f>IF('[5]Ratt Mkt OP'!F82="","",'[5]Ratt Mkt OP'!F82)</f>
        <v>12</v>
      </c>
      <c r="I84" s="154">
        <f t="shared" si="11"/>
        <v>12</v>
      </c>
      <c r="J84" s="153">
        <f>'[5]M6 AVR'!H84</f>
        <v>12.5</v>
      </c>
      <c r="K84" s="155" t="str">
        <f>IF('[5]Ratt DROIT'!D82="","",'[5]Ratt DROIT'!D82)</f>
        <v/>
      </c>
      <c r="L84" s="154">
        <f t="shared" si="12"/>
        <v>12.5</v>
      </c>
      <c r="M84" s="156">
        <f t="shared" si="13"/>
        <v>12.15</v>
      </c>
      <c r="N84" s="157" t="str">
        <f t="shared" si="14"/>
        <v>VAR</v>
      </c>
    </row>
    <row r="85" spans="1:14" ht="12.6" customHeight="1">
      <c r="A85" s="158">
        <v>78</v>
      </c>
      <c r="B85" s="129" t="s">
        <v>459</v>
      </c>
      <c r="C85" s="128" t="s">
        <v>458</v>
      </c>
      <c r="D85" s="153">
        <f>'[5]M6 AVR'!D85</f>
        <v>17</v>
      </c>
      <c r="E85" s="153" t="str">
        <f>IF('[5]Ratt Mkt Fdm'!F83="","",'[5]Ratt Mkt Fdm'!F83)</f>
        <v/>
      </c>
      <c r="F85" s="154">
        <f t="shared" si="10"/>
        <v>17</v>
      </c>
      <c r="G85" s="153">
        <f>'[5]M6 AVR'!F85</f>
        <v>17</v>
      </c>
      <c r="H85" s="153" t="str">
        <f>IF('[5]Ratt Mkt OP'!F83="","",'[5]Ratt Mkt OP'!F83)</f>
        <v/>
      </c>
      <c r="I85" s="154">
        <f t="shared" si="11"/>
        <v>17</v>
      </c>
      <c r="J85" s="153">
        <f>'[5]M6 AVR'!H85</f>
        <v>13</v>
      </c>
      <c r="K85" s="155" t="str">
        <f>IF('[5]Ratt DROIT'!D83="","",'[5]Ratt DROIT'!D83)</f>
        <v/>
      </c>
      <c r="L85" s="154">
        <f t="shared" si="12"/>
        <v>13</v>
      </c>
      <c r="M85" s="156">
        <f t="shared" si="13"/>
        <v>15.8</v>
      </c>
      <c r="N85" s="157" t="str">
        <f t="shared" si="14"/>
        <v>V</v>
      </c>
    </row>
    <row r="86" spans="1:14" ht="12.6" customHeight="1">
      <c r="A86" s="152">
        <v>79</v>
      </c>
      <c r="B86" s="130" t="s">
        <v>457</v>
      </c>
      <c r="C86" s="128" t="s">
        <v>456</v>
      </c>
      <c r="D86" s="153">
        <f>'[5]M6 AVR'!D86</f>
        <v>7</v>
      </c>
      <c r="E86" s="153">
        <f>IF('[5]Ratt Mkt Fdm'!F84="","",'[5]Ratt Mkt Fdm'!F84)</f>
        <v>12</v>
      </c>
      <c r="F86" s="154">
        <f t="shared" si="10"/>
        <v>12</v>
      </c>
      <c r="G86" s="153">
        <f>'[5]M6 AVR'!F86</f>
        <v>7</v>
      </c>
      <c r="H86" s="153">
        <f>IF('[5]Ratt Mkt OP'!F84="","",'[5]Ratt Mkt OP'!F84)</f>
        <v>12</v>
      </c>
      <c r="I86" s="154">
        <f t="shared" si="11"/>
        <v>12</v>
      </c>
      <c r="J86" s="153">
        <f>'[5]M6 AVR'!H86</f>
        <v>12</v>
      </c>
      <c r="K86" s="155" t="str">
        <f>IF('[5]Ratt DROIT'!D84="","",'[5]Ratt DROIT'!D84)</f>
        <v/>
      </c>
      <c r="L86" s="154">
        <f t="shared" si="12"/>
        <v>12</v>
      </c>
      <c r="M86" s="156">
        <f t="shared" si="13"/>
        <v>12</v>
      </c>
      <c r="N86" s="157" t="str">
        <f t="shared" si="14"/>
        <v>VAR</v>
      </c>
    </row>
    <row r="87" spans="1:14" ht="12.6" customHeight="1">
      <c r="A87" s="158">
        <v>80</v>
      </c>
      <c r="B87" s="133" t="s">
        <v>455</v>
      </c>
      <c r="C87" s="132" t="s">
        <v>454</v>
      </c>
      <c r="D87" s="153">
        <f>'[5]M6 AVR'!D87</f>
        <v>14</v>
      </c>
      <c r="E87" s="153" t="str">
        <f>IF('[5]Ratt Mkt Fdm'!F85="","",'[5]Ratt Mkt Fdm'!F85)</f>
        <v/>
      </c>
      <c r="F87" s="154">
        <f t="shared" si="10"/>
        <v>14</v>
      </c>
      <c r="G87" s="153">
        <f>'[5]M6 AVR'!F87</f>
        <v>14</v>
      </c>
      <c r="H87" s="153" t="str">
        <f>IF('[5]Ratt Mkt OP'!F85="","",'[5]Ratt Mkt OP'!F85)</f>
        <v/>
      </c>
      <c r="I87" s="154">
        <f t="shared" si="11"/>
        <v>14</v>
      </c>
      <c r="J87" s="153">
        <f>'[5]M6 AVR'!H87</f>
        <v>13</v>
      </c>
      <c r="K87" s="155" t="str">
        <f>IF('[5]Ratt DROIT'!D85="","",'[5]Ratt DROIT'!D85)</f>
        <v/>
      </c>
      <c r="L87" s="154">
        <f t="shared" si="12"/>
        <v>13</v>
      </c>
      <c r="M87" s="156">
        <f t="shared" si="13"/>
        <v>13.700000000000001</v>
      </c>
      <c r="N87" s="157" t="str">
        <f t="shared" si="14"/>
        <v>V</v>
      </c>
    </row>
    <row r="88" spans="1:14" ht="12.6" customHeight="1">
      <c r="A88" s="152">
        <v>81</v>
      </c>
      <c r="B88" s="130" t="s">
        <v>453</v>
      </c>
      <c r="C88" s="128" t="s">
        <v>452</v>
      </c>
      <c r="D88" s="153">
        <f>'[5]M6 AVR'!D88</f>
        <v>13.5</v>
      </c>
      <c r="E88" s="153" t="str">
        <f>IF('[5]Ratt Mkt Fdm'!F86="","",'[5]Ratt Mkt Fdm'!F86)</f>
        <v/>
      </c>
      <c r="F88" s="154">
        <f t="shared" si="10"/>
        <v>13.5</v>
      </c>
      <c r="G88" s="153">
        <f>'[5]M6 AVR'!F88</f>
        <v>13.5</v>
      </c>
      <c r="H88" s="153" t="str">
        <f>IF('[5]Ratt Mkt OP'!F86="","",'[5]Ratt Mkt OP'!F86)</f>
        <v/>
      </c>
      <c r="I88" s="154">
        <f t="shared" si="11"/>
        <v>13.5</v>
      </c>
      <c r="J88" s="153">
        <f>'[5]M6 AVR'!H88</f>
        <v>13</v>
      </c>
      <c r="K88" s="155" t="str">
        <f>IF('[5]Ratt DROIT'!D86="","",'[5]Ratt DROIT'!D86)</f>
        <v/>
      </c>
      <c r="L88" s="154">
        <f t="shared" si="12"/>
        <v>13</v>
      </c>
      <c r="M88" s="156">
        <f t="shared" si="13"/>
        <v>13.35</v>
      </c>
      <c r="N88" s="157" t="str">
        <f t="shared" si="14"/>
        <v>V</v>
      </c>
    </row>
    <row r="89" spans="1:14" ht="12.6" customHeight="1">
      <c r="A89" s="158">
        <v>82</v>
      </c>
      <c r="B89" s="130" t="s">
        <v>451</v>
      </c>
      <c r="C89" s="128" t="s">
        <v>450</v>
      </c>
      <c r="D89" s="153">
        <f>'[5]M6 AVR'!D89</f>
        <v>11.5</v>
      </c>
      <c r="E89" s="153" t="str">
        <f>IF('[5]Ratt Mkt Fdm'!F87="","",'[5]Ratt Mkt Fdm'!F87)</f>
        <v/>
      </c>
      <c r="F89" s="154">
        <f t="shared" si="10"/>
        <v>11.5</v>
      </c>
      <c r="G89" s="153">
        <f>'[5]M6 AVR'!F89</f>
        <v>11.5</v>
      </c>
      <c r="H89" s="153" t="str">
        <f>IF('[5]Ratt Mkt OP'!F87="","",'[5]Ratt Mkt OP'!F87)</f>
        <v/>
      </c>
      <c r="I89" s="154">
        <f t="shared" si="11"/>
        <v>11.5</v>
      </c>
      <c r="J89" s="153">
        <f>'[5]M6 AVR'!H89</f>
        <v>13.5</v>
      </c>
      <c r="K89" s="155" t="str">
        <f>IF('[5]Ratt DROIT'!D87="","",'[5]Ratt DROIT'!D87)</f>
        <v/>
      </c>
      <c r="L89" s="154">
        <f t="shared" si="12"/>
        <v>13.5</v>
      </c>
      <c r="M89" s="156">
        <f t="shared" si="13"/>
        <v>12.100000000000001</v>
      </c>
      <c r="N89" s="157" t="str">
        <f t="shared" si="14"/>
        <v>V</v>
      </c>
    </row>
    <row r="90" spans="1:14" ht="12.6" customHeight="1">
      <c r="A90" s="152">
        <v>83</v>
      </c>
      <c r="B90" s="130" t="s">
        <v>449</v>
      </c>
      <c r="C90" s="128" t="s">
        <v>448</v>
      </c>
      <c r="D90" s="153">
        <f>'[5]M6 AVR'!D90</f>
        <v>17</v>
      </c>
      <c r="E90" s="153" t="str">
        <f>IF('[5]Ratt Mkt Fdm'!F88="","",'[5]Ratt Mkt Fdm'!F88)</f>
        <v/>
      </c>
      <c r="F90" s="154">
        <f t="shared" si="10"/>
        <v>17</v>
      </c>
      <c r="G90" s="153">
        <f>'[5]M6 AVR'!F90</f>
        <v>17</v>
      </c>
      <c r="H90" s="153" t="str">
        <f>IF('[5]Ratt Mkt OP'!F88="","",'[5]Ratt Mkt OP'!F88)</f>
        <v/>
      </c>
      <c r="I90" s="154">
        <f t="shared" si="11"/>
        <v>17</v>
      </c>
      <c r="J90" s="153">
        <f>'[5]M6 AVR'!H90</f>
        <v>13</v>
      </c>
      <c r="K90" s="155" t="str">
        <f>IF('[5]Ratt DROIT'!D88="","",'[5]Ratt DROIT'!D88)</f>
        <v/>
      </c>
      <c r="L90" s="154">
        <f t="shared" si="12"/>
        <v>13</v>
      </c>
      <c r="M90" s="156">
        <f t="shared" si="13"/>
        <v>15.8</v>
      </c>
      <c r="N90" s="157" t="str">
        <f t="shared" si="14"/>
        <v>V</v>
      </c>
    </row>
    <row r="91" spans="1:14" ht="12.6" customHeight="1">
      <c r="A91" s="158">
        <v>84</v>
      </c>
      <c r="B91" s="133" t="s">
        <v>447</v>
      </c>
      <c r="C91" s="132" t="s">
        <v>275</v>
      </c>
      <c r="D91" s="153">
        <f>'[5]M6 AVR'!D91</f>
        <v>0</v>
      </c>
      <c r="E91" s="153" t="str">
        <f>IF('[5]Ratt Mkt Fdm'!F89="","",'[5]Ratt Mkt Fdm'!F89)</f>
        <v/>
      </c>
      <c r="F91" s="154">
        <f t="shared" si="10"/>
        <v>0</v>
      </c>
      <c r="G91" s="153">
        <f>'[5]M6 AVR'!F91</f>
        <v>0</v>
      </c>
      <c r="H91" s="153" t="str">
        <f>IF('[5]Ratt Mkt OP'!F89="","",'[5]Ratt Mkt OP'!F89)</f>
        <v/>
      </c>
      <c r="I91" s="154">
        <f t="shared" si="11"/>
        <v>0</v>
      </c>
      <c r="J91" s="153">
        <f>'[5]M6 AVR'!H91</f>
        <v>0</v>
      </c>
      <c r="K91" s="155" t="str">
        <f>IF('[5]Ratt DROIT'!D89="","",'[5]Ratt DROIT'!D89)</f>
        <v/>
      </c>
      <c r="L91" s="154">
        <f t="shared" si="12"/>
        <v>0</v>
      </c>
      <c r="M91" s="156">
        <f t="shared" si="13"/>
        <v>0</v>
      </c>
      <c r="N91" s="157" t="str">
        <f t="shared" si="14"/>
        <v>AR</v>
      </c>
    </row>
    <row r="92" spans="1:14" ht="12.6" customHeight="1">
      <c r="A92" s="152">
        <v>85</v>
      </c>
      <c r="B92" s="129" t="s">
        <v>446</v>
      </c>
      <c r="C92" s="128" t="s">
        <v>445</v>
      </c>
      <c r="D92" s="153">
        <f>'[5]M6 AVR'!D92</f>
        <v>13</v>
      </c>
      <c r="E92" s="153" t="str">
        <f>IF('[5]Ratt Mkt Fdm'!F90="","",'[5]Ratt Mkt Fdm'!F90)</f>
        <v/>
      </c>
      <c r="F92" s="154">
        <f t="shared" si="10"/>
        <v>13</v>
      </c>
      <c r="G92" s="153">
        <f>'[5]M6 AVR'!F92</f>
        <v>13</v>
      </c>
      <c r="H92" s="153" t="str">
        <f>IF('[5]Ratt Mkt OP'!F90="","",'[5]Ratt Mkt OP'!F90)</f>
        <v/>
      </c>
      <c r="I92" s="154">
        <f t="shared" si="11"/>
        <v>13</v>
      </c>
      <c r="J92" s="153">
        <f>'[5]M6 AVR'!H92</f>
        <v>12</v>
      </c>
      <c r="K92" s="155" t="str">
        <f>IF('[5]Ratt DROIT'!D90="","",'[5]Ratt DROIT'!D90)</f>
        <v/>
      </c>
      <c r="L92" s="154">
        <f t="shared" si="12"/>
        <v>12</v>
      </c>
      <c r="M92" s="156">
        <f t="shared" si="13"/>
        <v>12.7</v>
      </c>
      <c r="N92" s="157" t="str">
        <f t="shared" si="14"/>
        <v>V</v>
      </c>
    </row>
    <row r="93" spans="1:14" ht="12.6" customHeight="1">
      <c r="A93" s="158">
        <v>86</v>
      </c>
      <c r="B93" s="130" t="s">
        <v>444</v>
      </c>
      <c r="C93" s="128" t="s">
        <v>443</v>
      </c>
      <c r="D93" s="153">
        <f>'[5]M6 AVR'!D93</f>
        <v>3</v>
      </c>
      <c r="E93" s="153">
        <f>IF('[5]Ratt Mkt Fdm'!F91="","",'[5]Ratt Mkt Fdm'!F91)</f>
        <v>0</v>
      </c>
      <c r="F93" s="154">
        <f t="shared" si="10"/>
        <v>3</v>
      </c>
      <c r="G93" s="153">
        <f>'[5]M6 AVR'!F93</f>
        <v>3</v>
      </c>
      <c r="H93" s="153">
        <f>IF('[5]Ratt Mkt OP'!F91="","",'[5]Ratt Mkt OP'!F91)</f>
        <v>0</v>
      </c>
      <c r="I93" s="154">
        <f t="shared" si="11"/>
        <v>3</v>
      </c>
      <c r="J93" s="153">
        <f>'[5]M6 AVR'!H93</f>
        <v>13</v>
      </c>
      <c r="K93" s="155" t="str">
        <f>IF('[5]Ratt DROIT'!D91="","",'[5]Ratt DROIT'!D91)</f>
        <v/>
      </c>
      <c r="L93" s="154">
        <f t="shared" si="12"/>
        <v>13</v>
      </c>
      <c r="M93" s="156">
        <f t="shared" si="13"/>
        <v>6</v>
      </c>
      <c r="N93" s="157" t="str">
        <f t="shared" si="14"/>
        <v>AR</v>
      </c>
    </row>
    <row r="94" spans="1:14" ht="12.6" customHeight="1">
      <c r="A94" s="152">
        <v>87</v>
      </c>
      <c r="B94" s="133" t="s">
        <v>442</v>
      </c>
      <c r="C94" s="132" t="s">
        <v>441</v>
      </c>
      <c r="D94" s="153">
        <f>'[5]M6 AVR'!D94</f>
        <v>11.5</v>
      </c>
      <c r="E94" s="153" t="str">
        <f>IF('[5]Ratt Mkt Fdm'!F92="","",'[5]Ratt Mkt Fdm'!F92)</f>
        <v/>
      </c>
      <c r="F94" s="154">
        <f t="shared" si="10"/>
        <v>11.5</v>
      </c>
      <c r="G94" s="153">
        <f>'[5]M6 AVR'!F94</f>
        <v>11.5</v>
      </c>
      <c r="H94" s="153" t="str">
        <f>IF('[5]Ratt Mkt OP'!F92="","",'[5]Ratt Mkt OP'!F92)</f>
        <v/>
      </c>
      <c r="I94" s="154">
        <f t="shared" si="11"/>
        <v>11.5</v>
      </c>
      <c r="J94" s="153">
        <f>'[5]M6 AVR'!H94</f>
        <v>14</v>
      </c>
      <c r="K94" s="155" t="str">
        <f>IF('[5]Ratt DROIT'!D92="","",'[5]Ratt DROIT'!D92)</f>
        <v/>
      </c>
      <c r="L94" s="154">
        <f t="shared" si="12"/>
        <v>14</v>
      </c>
      <c r="M94" s="156">
        <f t="shared" si="13"/>
        <v>12.25</v>
      </c>
      <c r="N94" s="157" t="str">
        <f t="shared" si="14"/>
        <v>V</v>
      </c>
    </row>
    <row r="95" spans="1:14" ht="12.6" customHeight="1">
      <c r="A95" s="158">
        <v>88</v>
      </c>
      <c r="B95" s="130" t="s">
        <v>440</v>
      </c>
      <c r="C95" s="128" t="s">
        <v>439</v>
      </c>
      <c r="D95" s="153">
        <f>'[5]M6 AVR'!D95</f>
        <v>9.5</v>
      </c>
      <c r="E95" s="153">
        <f>IF('[5]Ratt Mkt Fdm'!F93="","",'[5]Ratt Mkt Fdm'!F93)</f>
        <v>12</v>
      </c>
      <c r="F95" s="154">
        <f t="shared" si="10"/>
        <v>12</v>
      </c>
      <c r="G95" s="153">
        <f>'[5]M6 AVR'!F95</f>
        <v>9.5</v>
      </c>
      <c r="H95" s="153">
        <f>IF('[5]Ratt Mkt OP'!F93="","",'[5]Ratt Mkt OP'!F93)</f>
        <v>12</v>
      </c>
      <c r="I95" s="154">
        <f t="shared" si="11"/>
        <v>12</v>
      </c>
      <c r="J95" s="153">
        <f>'[5]M6 AVR'!H95</f>
        <v>13.5</v>
      </c>
      <c r="K95" s="155" t="str">
        <f>IF('[5]Ratt DROIT'!D93="","",'[5]Ratt DROIT'!D93)</f>
        <v/>
      </c>
      <c r="L95" s="154">
        <f t="shared" si="12"/>
        <v>13.5</v>
      </c>
      <c r="M95" s="156">
        <f t="shared" si="13"/>
        <v>12.45</v>
      </c>
      <c r="N95" s="157" t="str">
        <f t="shared" si="14"/>
        <v>VAR</v>
      </c>
    </row>
    <row r="96" spans="1:14" ht="12.6" customHeight="1">
      <c r="A96" s="152">
        <v>89</v>
      </c>
      <c r="B96" s="129" t="s">
        <v>438</v>
      </c>
      <c r="C96" s="128" t="s">
        <v>416</v>
      </c>
      <c r="D96" s="153">
        <f>'[5]M6 AVR'!D96</f>
        <v>12.5</v>
      </c>
      <c r="E96" s="153" t="str">
        <f>IF('[5]Ratt Mkt Fdm'!F94="","",'[5]Ratt Mkt Fdm'!F94)</f>
        <v/>
      </c>
      <c r="F96" s="154">
        <f t="shared" si="10"/>
        <v>12.5</v>
      </c>
      <c r="G96" s="153">
        <f>'[5]M6 AVR'!F96</f>
        <v>12.5</v>
      </c>
      <c r="H96" s="153" t="str">
        <f>IF('[5]Ratt Mkt OP'!F94="","",'[5]Ratt Mkt OP'!F94)</f>
        <v/>
      </c>
      <c r="I96" s="154">
        <f t="shared" si="11"/>
        <v>12.5</v>
      </c>
      <c r="J96" s="153">
        <f>'[5]M6 AVR'!H96</f>
        <v>13.5</v>
      </c>
      <c r="K96" s="155" t="str">
        <f>IF('[5]Ratt DROIT'!D94="","",'[5]Ratt DROIT'!D94)</f>
        <v/>
      </c>
      <c r="L96" s="154">
        <f t="shared" si="12"/>
        <v>13.5</v>
      </c>
      <c r="M96" s="156">
        <f t="shared" si="13"/>
        <v>12.8</v>
      </c>
      <c r="N96" s="157" t="str">
        <f t="shared" si="14"/>
        <v>V</v>
      </c>
    </row>
    <row r="97" spans="1:14" ht="12.6" customHeight="1">
      <c r="A97" s="158">
        <v>90</v>
      </c>
      <c r="B97" s="133" t="s">
        <v>437</v>
      </c>
      <c r="C97" s="132" t="s">
        <v>436</v>
      </c>
      <c r="D97" s="153">
        <f>'[5]M6 AVR'!D97</f>
        <v>14</v>
      </c>
      <c r="E97" s="153" t="str">
        <f>IF('[5]Ratt Mkt Fdm'!F95="","",'[5]Ratt Mkt Fdm'!F95)</f>
        <v/>
      </c>
      <c r="F97" s="154">
        <f t="shared" si="10"/>
        <v>14</v>
      </c>
      <c r="G97" s="153">
        <f>'[5]M6 AVR'!F97</f>
        <v>14</v>
      </c>
      <c r="H97" s="153" t="str">
        <f>IF('[5]Ratt Mkt OP'!F95="","",'[5]Ratt Mkt OP'!F95)</f>
        <v/>
      </c>
      <c r="I97" s="154">
        <f t="shared" si="11"/>
        <v>14</v>
      </c>
      <c r="J97" s="153">
        <f>'[5]M6 AVR'!H97</f>
        <v>13.5</v>
      </c>
      <c r="K97" s="155" t="str">
        <f>IF('[5]Ratt DROIT'!D95="","",'[5]Ratt DROIT'!D95)</f>
        <v/>
      </c>
      <c r="L97" s="154">
        <f t="shared" si="12"/>
        <v>13.5</v>
      </c>
      <c r="M97" s="156">
        <f t="shared" si="13"/>
        <v>13.850000000000001</v>
      </c>
      <c r="N97" s="157" t="str">
        <f t="shared" si="14"/>
        <v>V</v>
      </c>
    </row>
    <row r="98" spans="1:14" ht="12.6" customHeight="1">
      <c r="A98" s="152">
        <v>91</v>
      </c>
      <c r="B98" s="130" t="s">
        <v>435</v>
      </c>
      <c r="C98" s="128" t="s">
        <v>434</v>
      </c>
      <c r="D98" s="153">
        <f>'[5]M6 AVR'!D98</f>
        <v>10.5</v>
      </c>
      <c r="E98" s="153">
        <f>IF('[5]Ratt Mkt Fdm'!F96="","",'[5]Ratt Mkt Fdm'!F96)</f>
        <v>12</v>
      </c>
      <c r="F98" s="154">
        <f t="shared" si="10"/>
        <v>12</v>
      </c>
      <c r="G98" s="153">
        <f>'[5]M6 AVR'!F98</f>
        <v>10.5</v>
      </c>
      <c r="H98" s="153">
        <f>IF('[5]Ratt Mkt OP'!F96="","",'[5]Ratt Mkt OP'!F96)</f>
        <v>12</v>
      </c>
      <c r="I98" s="154">
        <f t="shared" si="11"/>
        <v>12</v>
      </c>
      <c r="J98" s="153">
        <f>'[5]M6 AVR'!H98</f>
        <v>13.5</v>
      </c>
      <c r="K98" s="155" t="str">
        <f>IF('[5]Ratt DROIT'!D96="","",'[5]Ratt DROIT'!D96)</f>
        <v/>
      </c>
      <c r="L98" s="154">
        <f t="shared" si="12"/>
        <v>13.5</v>
      </c>
      <c r="M98" s="156">
        <f t="shared" si="13"/>
        <v>12.45</v>
      </c>
      <c r="N98" s="157" t="str">
        <f t="shared" si="14"/>
        <v>VAR</v>
      </c>
    </row>
    <row r="99" spans="1:14" ht="12.6" customHeight="1">
      <c r="A99" s="158">
        <v>92</v>
      </c>
      <c r="B99" s="129" t="s">
        <v>433</v>
      </c>
      <c r="C99" s="128" t="s">
        <v>431</v>
      </c>
      <c r="D99" s="153">
        <f>'[5]M6 AVR'!D99</f>
        <v>14</v>
      </c>
      <c r="E99" s="153" t="str">
        <f>IF('[5]Ratt Mkt Fdm'!F97="","",'[5]Ratt Mkt Fdm'!F97)</f>
        <v/>
      </c>
      <c r="F99" s="154">
        <f t="shared" si="10"/>
        <v>14</v>
      </c>
      <c r="G99" s="153">
        <f>'[5]M6 AVR'!F99</f>
        <v>14</v>
      </c>
      <c r="H99" s="153" t="str">
        <f>IF('[5]Ratt Mkt OP'!F97="","",'[5]Ratt Mkt OP'!F97)</f>
        <v/>
      </c>
      <c r="I99" s="154">
        <f t="shared" si="11"/>
        <v>14</v>
      </c>
      <c r="J99" s="153">
        <f>'[5]M6 AVR'!H99</f>
        <v>12.5</v>
      </c>
      <c r="K99" s="155" t="str">
        <f>IF('[5]Ratt DROIT'!D97="","",'[5]Ratt DROIT'!D97)</f>
        <v/>
      </c>
      <c r="L99" s="154">
        <f t="shared" si="12"/>
        <v>12.5</v>
      </c>
      <c r="M99" s="156">
        <f t="shared" si="13"/>
        <v>13.55</v>
      </c>
      <c r="N99" s="157" t="str">
        <f t="shared" si="14"/>
        <v>V</v>
      </c>
    </row>
    <row r="100" spans="1:14" ht="12.6" customHeight="1">
      <c r="A100" s="152">
        <v>93</v>
      </c>
      <c r="B100" s="131" t="s">
        <v>432</v>
      </c>
      <c r="C100" s="131" t="s">
        <v>431</v>
      </c>
      <c r="D100" s="153">
        <f>'[5]M6 AVR'!D100</f>
        <v>13</v>
      </c>
      <c r="E100" s="153" t="str">
        <f>IF('[5]Ratt Mkt Fdm'!F98="","",'[5]Ratt Mkt Fdm'!F98)</f>
        <v/>
      </c>
      <c r="F100" s="154">
        <f t="shared" si="10"/>
        <v>13</v>
      </c>
      <c r="G100" s="153">
        <f>'[5]M6 AVR'!F100</f>
        <v>13</v>
      </c>
      <c r="H100" s="153" t="str">
        <f>IF('[5]Ratt Mkt OP'!F98="","",'[5]Ratt Mkt OP'!F98)</f>
        <v/>
      </c>
      <c r="I100" s="154">
        <f t="shared" si="11"/>
        <v>13</v>
      </c>
      <c r="J100" s="153">
        <f>'[5]M6 AVR'!H100</f>
        <v>13.5</v>
      </c>
      <c r="K100" s="155" t="str">
        <f>IF('[5]Ratt DROIT'!D98="","",'[5]Ratt DROIT'!D98)</f>
        <v/>
      </c>
      <c r="L100" s="154">
        <f t="shared" si="12"/>
        <v>13.5</v>
      </c>
      <c r="M100" s="156">
        <f t="shared" si="13"/>
        <v>13.149999999999999</v>
      </c>
      <c r="N100" s="157" t="str">
        <f t="shared" si="14"/>
        <v>V</v>
      </c>
    </row>
    <row r="101" spans="1:14" ht="12.6" customHeight="1">
      <c r="A101" s="158">
        <v>94</v>
      </c>
      <c r="B101" s="130" t="s">
        <v>430</v>
      </c>
      <c r="C101" s="128" t="s">
        <v>322</v>
      </c>
      <c r="D101" s="153">
        <f>'[5]M6 AVR'!D101</f>
        <v>14</v>
      </c>
      <c r="E101" s="153" t="str">
        <f>IF('[5]Ratt Mkt Fdm'!F99="","",'[5]Ratt Mkt Fdm'!F99)</f>
        <v/>
      </c>
      <c r="F101" s="154">
        <f t="shared" si="10"/>
        <v>14</v>
      </c>
      <c r="G101" s="153">
        <f>'[5]M6 AVR'!F101</f>
        <v>14</v>
      </c>
      <c r="H101" s="153" t="str">
        <f>IF('[5]Ratt Mkt OP'!F99="","",'[5]Ratt Mkt OP'!F99)</f>
        <v/>
      </c>
      <c r="I101" s="154">
        <f t="shared" si="11"/>
        <v>14</v>
      </c>
      <c r="J101" s="153">
        <f>'[5]M6 AVR'!H101</f>
        <v>14</v>
      </c>
      <c r="K101" s="155" t="str">
        <f>IF('[5]Ratt DROIT'!D99="","",'[5]Ratt DROIT'!D99)</f>
        <v/>
      </c>
      <c r="L101" s="154">
        <f t="shared" si="12"/>
        <v>14</v>
      </c>
      <c r="M101" s="156">
        <f t="shared" si="13"/>
        <v>14</v>
      </c>
      <c r="N101" s="157" t="str">
        <f t="shared" si="14"/>
        <v>V</v>
      </c>
    </row>
    <row r="102" spans="1:14" ht="12.6" customHeight="1">
      <c r="A102" s="152">
        <v>95</v>
      </c>
      <c r="B102" s="129" t="s">
        <v>429</v>
      </c>
      <c r="C102" s="128" t="s">
        <v>367</v>
      </c>
      <c r="D102" s="153">
        <f>'[5]M6 AVR'!D102</f>
        <v>11.5</v>
      </c>
      <c r="E102" s="153" t="str">
        <f>IF('[5]Ratt Mkt Fdm'!F100="","",'[5]Ratt Mkt Fdm'!F100)</f>
        <v/>
      </c>
      <c r="F102" s="154">
        <f t="shared" si="10"/>
        <v>11.5</v>
      </c>
      <c r="G102" s="153">
        <f>'[5]M6 AVR'!F102</f>
        <v>11.5</v>
      </c>
      <c r="H102" s="153" t="str">
        <f>IF('[5]Ratt Mkt OP'!F100="","",'[5]Ratt Mkt OP'!F100)</f>
        <v/>
      </c>
      <c r="I102" s="154">
        <f t="shared" si="11"/>
        <v>11.5</v>
      </c>
      <c r="J102" s="153">
        <f>'[5]M6 AVR'!H102</f>
        <v>13.5</v>
      </c>
      <c r="K102" s="155" t="str">
        <f>IF('[5]Ratt DROIT'!D100="","",'[5]Ratt DROIT'!D100)</f>
        <v/>
      </c>
      <c r="L102" s="154">
        <f t="shared" si="12"/>
        <v>13.5</v>
      </c>
      <c r="M102" s="156">
        <f t="shared" si="13"/>
        <v>12.100000000000001</v>
      </c>
      <c r="N102" s="157" t="str">
        <f t="shared" si="14"/>
        <v>V</v>
      </c>
    </row>
    <row r="103" spans="1:14" ht="12.6" customHeight="1">
      <c r="A103" s="158">
        <v>96</v>
      </c>
      <c r="B103" s="130" t="s">
        <v>428</v>
      </c>
      <c r="C103" s="128" t="s">
        <v>277</v>
      </c>
      <c r="D103" s="153">
        <f>'[5]M6 AVR'!D103</f>
        <v>7.5</v>
      </c>
      <c r="E103" s="153">
        <f>IF('[5]Ratt Mkt Fdm'!F101="","",'[5]Ratt Mkt Fdm'!F101)</f>
        <v>12</v>
      </c>
      <c r="F103" s="154">
        <f t="shared" si="10"/>
        <v>12</v>
      </c>
      <c r="G103" s="153">
        <f>'[5]M6 AVR'!F103</f>
        <v>7.5</v>
      </c>
      <c r="H103" s="153">
        <f>IF('[5]Ratt Mkt OP'!F101="","",'[5]Ratt Mkt OP'!F101)</f>
        <v>12</v>
      </c>
      <c r="I103" s="154">
        <f t="shared" si="11"/>
        <v>12</v>
      </c>
      <c r="J103" s="153">
        <f>'[5]M6 AVR'!H103</f>
        <v>12</v>
      </c>
      <c r="K103" s="155" t="str">
        <f>IF('[5]Ratt DROIT'!D101="","",'[5]Ratt DROIT'!D101)</f>
        <v/>
      </c>
      <c r="L103" s="154">
        <f t="shared" si="12"/>
        <v>12</v>
      </c>
      <c r="M103" s="156">
        <f t="shared" si="13"/>
        <v>12</v>
      </c>
      <c r="N103" s="157" t="str">
        <f t="shared" si="14"/>
        <v>VAR</v>
      </c>
    </row>
    <row r="104" spans="1:14" ht="12.6" customHeight="1">
      <c r="A104" s="152">
        <v>97</v>
      </c>
      <c r="B104" s="129" t="s">
        <v>427</v>
      </c>
      <c r="C104" s="128" t="s">
        <v>398</v>
      </c>
      <c r="D104" s="153">
        <f>'[5]M6 AVR'!D104</f>
        <v>14.5</v>
      </c>
      <c r="E104" s="153" t="str">
        <f>IF('[5]Ratt Mkt Fdm'!F102="","",'[5]Ratt Mkt Fdm'!F102)</f>
        <v/>
      </c>
      <c r="F104" s="154">
        <f t="shared" ref="F104:F135" si="15">IF(E104="",D104,MIN(12,MAX(D104,E104)))</f>
        <v>14.5</v>
      </c>
      <c r="G104" s="153">
        <f>'[5]M6 AVR'!F104</f>
        <v>14.5</v>
      </c>
      <c r="H104" s="153" t="str">
        <f>IF('[5]Ratt Mkt OP'!F102="","",'[5]Ratt Mkt OP'!F102)</f>
        <v/>
      </c>
      <c r="I104" s="154">
        <f t="shared" ref="I104:I135" si="16">IF(H104="",G104,MIN(12,MAX(G104,H104)))</f>
        <v>14.5</v>
      </c>
      <c r="J104" s="153">
        <f>'[5]M6 AVR'!H104</f>
        <v>13</v>
      </c>
      <c r="K104" s="155" t="str">
        <f>IF('[5]Ratt DROIT'!D102="","",'[5]Ratt DROIT'!D102)</f>
        <v/>
      </c>
      <c r="L104" s="154">
        <f t="shared" ref="L104:L135" si="17">IF(K104="",J104,MIN(12,MAX(J104,K104)))</f>
        <v>13</v>
      </c>
      <c r="M104" s="156">
        <f t="shared" ref="M104:M135" si="18">F104*0.3+I104*0.4+L104*0.3</f>
        <v>14.05</v>
      </c>
      <c r="N104" s="157" t="str">
        <f t="shared" ref="N104:N135" si="19">IF(M104&lt;8,"AR",IF(M104&lt;12,"NV",IF(AND(E104="",H104="",K104=""),"V","VAR")))</f>
        <v>V</v>
      </c>
    </row>
    <row r="105" spans="1:14" ht="12.6" customHeight="1">
      <c r="A105" s="158">
        <v>98</v>
      </c>
      <c r="B105" s="129" t="s">
        <v>426</v>
      </c>
      <c r="C105" s="134" t="s">
        <v>52</v>
      </c>
      <c r="D105" s="153">
        <f>'[5]M6 AVR'!D105</f>
        <v>14</v>
      </c>
      <c r="E105" s="153" t="str">
        <f>IF('[5]Ratt Mkt Fdm'!F103="","",'[5]Ratt Mkt Fdm'!F103)</f>
        <v/>
      </c>
      <c r="F105" s="154">
        <f t="shared" si="15"/>
        <v>14</v>
      </c>
      <c r="G105" s="153">
        <f>'[5]M6 AVR'!F105</f>
        <v>14</v>
      </c>
      <c r="H105" s="153" t="str">
        <f>IF('[5]Ratt Mkt OP'!F103="","",'[5]Ratt Mkt OP'!F103)</f>
        <v/>
      </c>
      <c r="I105" s="154">
        <f t="shared" si="16"/>
        <v>14</v>
      </c>
      <c r="J105" s="153">
        <f>'[5]M6 AVR'!H105</f>
        <v>13</v>
      </c>
      <c r="K105" s="155" t="str">
        <f>IF('[5]Ratt DROIT'!D103="","",'[5]Ratt DROIT'!D103)</f>
        <v/>
      </c>
      <c r="L105" s="154">
        <f t="shared" si="17"/>
        <v>13</v>
      </c>
      <c r="M105" s="156">
        <f t="shared" si="18"/>
        <v>13.700000000000001</v>
      </c>
      <c r="N105" s="157" t="str">
        <f t="shared" si="19"/>
        <v>V</v>
      </c>
    </row>
    <row r="106" spans="1:14" ht="12.6" customHeight="1">
      <c r="A106" s="152">
        <v>99</v>
      </c>
      <c r="B106" s="129" t="s">
        <v>425</v>
      </c>
      <c r="C106" s="128" t="s">
        <v>386</v>
      </c>
      <c r="D106" s="153">
        <f>'[5]M6 AVR'!D106</f>
        <v>14.5</v>
      </c>
      <c r="E106" s="153" t="str">
        <f>IF('[5]Ratt Mkt Fdm'!F104="","",'[5]Ratt Mkt Fdm'!F104)</f>
        <v/>
      </c>
      <c r="F106" s="154">
        <f t="shared" si="15"/>
        <v>14.5</v>
      </c>
      <c r="G106" s="153">
        <f>'[5]M6 AVR'!F106</f>
        <v>14.5</v>
      </c>
      <c r="H106" s="153" t="str">
        <f>IF('[5]Ratt Mkt OP'!F104="","",'[5]Ratt Mkt OP'!F104)</f>
        <v/>
      </c>
      <c r="I106" s="154">
        <f t="shared" si="16"/>
        <v>14.5</v>
      </c>
      <c r="J106" s="153">
        <f>'[5]M6 AVR'!H106</f>
        <v>13.5</v>
      </c>
      <c r="K106" s="155" t="str">
        <f>IF('[5]Ratt DROIT'!D104="","",'[5]Ratt DROIT'!D104)</f>
        <v/>
      </c>
      <c r="L106" s="154">
        <f t="shared" si="17"/>
        <v>13.5</v>
      </c>
      <c r="M106" s="156">
        <f t="shared" si="18"/>
        <v>14.2</v>
      </c>
      <c r="N106" s="157" t="str">
        <f t="shared" si="19"/>
        <v>V</v>
      </c>
    </row>
    <row r="107" spans="1:14" ht="12.6" customHeight="1">
      <c r="A107" s="158">
        <v>100</v>
      </c>
      <c r="B107" s="130" t="s">
        <v>424</v>
      </c>
      <c r="C107" s="128" t="s">
        <v>382</v>
      </c>
      <c r="D107" s="153">
        <f>'[5]M6 AVR'!D107</f>
        <v>12.5</v>
      </c>
      <c r="E107" s="153" t="str">
        <f>IF('[5]Ratt Mkt Fdm'!F105="","",'[5]Ratt Mkt Fdm'!F105)</f>
        <v/>
      </c>
      <c r="F107" s="154">
        <f t="shared" si="15"/>
        <v>12.5</v>
      </c>
      <c r="G107" s="153">
        <f>'[5]M6 AVR'!F107</f>
        <v>12.5</v>
      </c>
      <c r="H107" s="153" t="str">
        <f>IF('[5]Ratt Mkt OP'!F105="","",'[5]Ratt Mkt OP'!F105)</f>
        <v/>
      </c>
      <c r="I107" s="154">
        <f t="shared" si="16"/>
        <v>12.5</v>
      </c>
      <c r="J107" s="153">
        <f>'[5]M6 AVR'!H107</f>
        <v>12.5</v>
      </c>
      <c r="K107" s="155" t="str">
        <f>IF('[5]Ratt DROIT'!D105="","",'[5]Ratt DROIT'!D105)</f>
        <v/>
      </c>
      <c r="L107" s="154">
        <f t="shared" si="17"/>
        <v>12.5</v>
      </c>
      <c r="M107" s="156">
        <f t="shared" si="18"/>
        <v>12.5</v>
      </c>
      <c r="N107" s="157" t="str">
        <f t="shared" si="19"/>
        <v>V</v>
      </c>
    </row>
    <row r="108" spans="1:14" ht="12.6" customHeight="1">
      <c r="A108" s="152">
        <v>101</v>
      </c>
      <c r="B108" s="130" t="s">
        <v>585</v>
      </c>
      <c r="C108" s="128" t="s">
        <v>422</v>
      </c>
      <c r="D108" s="153">
        <f>'[5]M6 AVR'!D108</f>
        <v>13</v>
      </c>
      <c r="E108" s="153" t="str">
        <f>IF('[5]Ratt Mkt Fdm'!F106="","",'[5]Ratt Mkt Fdm'!F106)</f>
        <v/>
      </c>
      <c r="F108" s="154">
        <f t="shared" si="15"/>
        <v>13</v>
      </c>
      <c r="G108" s="153">
        <f>'[5]M6 AVR'!F108</f>
        <v>13</v>
      </c>
      <c r="H108" s="153" t="str">
        <f>IF('[5]Ratt Mkt OP'!F106="","",'[5]Ratt Mkt OP'!F106)</f>
        <v/>
      </c>
      <c r="I108" s="154">
        <f t="shared" si="16"/>
        <v>13</v>
      </c>
      <c r="J108" s="153">
        <f>'[5]M6 AVR'!H108</f>
        <v>12.5</v>
      </c>
      <c r="K108" s="155" t="str">
        <f>IF('[5]Ratt DROIT'!D106="","",'[5]Ratt DROIT'!D106)</f>
        <v/>
      </c>
      <c r="L108" s="154">
        <f t="shared" si="17"/>
        <v>12.5</v>
      </c>
      <c r="M108" s="156">
        <f t="shared" si="18"/>
        <v>12.85</v>
      </c>
      <c r="N108" s="157" t="str">
        <f t="shared" si="19"/>
        <v>V</v>
      </c>
    </row>
    <row r="109" spans="1:14" ht="12.6" customHeight="1">
      <c r="A109" s="158">
        <v>102</v>
      </c>
      <c r="B109" s="131" t="s">
        <v>421</v>
      </c>
      <c r="C109" s="131" t="s">
        <v>420</v>
      </c>
      <c r="D109" s="153">
        <f>'[5]M6 AVR'!D109</f>
        <v>12</v>
      </c>
      <c r="E109" s="153" t="str">
        <f>IF('[5]Ratt Mkt Fdm'!F107="","",'[5]Ratt Mkt Fdm'!F107)</f>
        <v/>
      </c>
      <c r="F109" s="154">
        <f t="shared" si="15"/>
        <v>12</v>
      </c>
      <c r="G109" s="153">
        <f>'[5]M6 AVR'!F109</f>
        <v>15</v>
      </c>
      <c r="H109" s="153" t="str">
        <f>IF('[5]Ratt Mkt OP'!F107="","",'[5]Ratt Mkt OP'!F107)</f>
        <v/>
      </c>
      <c r="I109" s="154">
        <f t="shared" si="16"/>
        <v>15</v>
      </c>
      <c r="J109" s="153">
        <f>'[5]M6 AVR'!H109</f>
        <v>12.5</v>
      </c>
      <c r="K109" s="155" t="str">
        <f>IF('[5]Ratt DROIT'!D107="","",'[5]Ratt DROIT'!D107)</f>
        <v/>
      </c>
      <c r="L109" s="154">
        <f t="shared" si="17"/>
        <v>12.5</v>
      </c>
      <c r="M109" s="156">
        <f t="shared" si="18"/>
        <v>13.35</v>
      </c>
      <c r="N109" s="157" t="str">
        <f t="shared" si="19"/>
        <v>V</v>
      </c>
    </row>
    <row r="110" spans="1:14" ht="12.6" customHeight="1">
      <c r="A110" s="152">
        <v>103</v>
      </c>
      <c r="B110" s="130" t="s">
        <v>419</v>
      </c>
      <c r="C110" s="128" t="s">
        <v>418</v>
      </c>
      <c r="D110" s="153">
        <f>'[5]M6 AVR'!D110</f>
        <v>5</v>
      </c>
      <c r="E110" s="153">
        <f>IF('[5]Ratt Mkt Fdm'!F108="","",'[5]Ratt Mkt Fdm'!F108)</f>
        <v>12</v>
      </c>
      <c r="F110" s="154">
        <f t="shared" si="15"/>
        <v>12</v>
      </c>
      <c r="G110" s="153">
        <f>'[5]M6 AVR'!F110</f>
        <v>5</v>
      </c>
      <c r="H110" s="153">
        <f>IF('[5]Ratt Mkt OP'!F108="","",'[5]Ratt Mkt OP'!F108)</f>
        <v>12</v>
      </c>
      <c r="I110" s="154">
        <f t="shared" si="16"/>
        <v>12</v>
      </c>
      <c r="J110" s="153">
        <f>'[5]M6 AVR'!H110</f>
        <v>12</v>
      </c>
      <c r="K110" s="155" t="str">
        <f>IF('[5]Ratt DROIT'!D108="","",'[5]Ratt DROIT'!D108)</f>
        <v/>
      </c>
      <c r="L110" s="154">
        <f t="shared" si="17"/>
        <v>12</v>
      </c>
      <c r="M110" s="156">
        <f t="shared" si="18"/>
        <v>12</v>
      </c>
      <c r="N110" s="157" t="str">
        <f t="shared" si="19"/>
        <v>VAR</v>
      </c>
    </row>
    <row r="111" spans="1:14" ht="12.6" customHeight="1">
      <c r="A111" s="158">
        <v>104</v>
      </c>
      <c r="B111" s="130" t="s">
        <v>417</v>
      </c>
      <c r="C111" s="128" t="s">
        <v>416</v>
      </c>
      <c r="D111" s="153">
        <f>'[5]M6 AVR'!D111</f>
        <v>8</v>
      </c>
      <c r="E111" s="153">
        <f>IF('[5]Ratt Mkt Fdm'!F109="","",'[5]Ratt Mkt Fdm'!F109)</f>
        <v>12</v>
      </c>
      <c r="F111" s="154">
        <f t="shared" si="15"/>
        <v>12</v>
      </c>
      <c r="G111" s="153">
        <f>'[5]M6 AVR'!F111</f>
        <v>8</v>
      </c>
      <c r="H111" s="153">
        <f>IF('[5]Ratt Mkt OP'!F109="","",'[5]Ratt Mkt OP'!F109)</f>
        <v>12</v>
      </c>
      <c r="I111" s="154">
        <f t="shared" si="16"/>
        <v>12</v>
      </c>
      <c r="J111" s="153">
        <f>'[5]M6 AVR'!H111</f>
        <v>13</v>
      </c>
      <c r="K111" s="155" t="str">
        <f>IF('[5]Ratt DROIT'!D109="","",'[5]Ratt DROIT'!D109)</f>
        <v/>
      </c>
      <c r="L111" s="154">
        <f t="shared" si="17"/>
        <v>13</v>
      </c>
      <c r="M111" s="156">
        <f t="shared" si="18"/>
        <v>12.3</v>
      </c>
      <c r="N111" s="157" t="str">
        <f t="shared" si="19"/>
        <v>VAR</v>
      </c>
    </row>
    <row r="112" spans="1:14" ht="12.6" customHeight="1">
      <c r="A112" s="152">
        <v>105</v>
      </c>
      <c r="B112" s="130" t="s">
        <v>415</v>
      </c>
      <c r="C112" s="128" t="s">
        <v>414</v>
      </c>
      <c r="D112" s="153">
        <f>'[5]M6 AVR'!D112</f>
        <v>14</v>
      </c>
      <c r="E112" s="153" t="str">
        <f>IF('[5]Ratt Mkt Fdm'!F110="","",'[5]Ratt Mkt Fdm'!F110)</f>
        <v/>
      </c>
      <c r="F112" s="154">
        <f t="shared" si="15"/>
        <v>14</v>
      </c>
      <c r="G112" s="153">
        <f>'[5]M6 AVR'!F112</f>
        <v>14</v>
      </c>
      <c r="H112" s="153" t="str">
        <f>IF('[5]Ratt Mkt OP'!F110="","",'[5]Ratt Mkt OP'!F110)</f>
        <v/>
      </c>
      <c r="I112" s="154">
        <f t="shared" si="16"/>
        <v>14</v>
      </c>
      <c r="J112" s="153">
        <f>'[5]M6 AVR'!H112</f>
        <v>12.5</v>
      </c>
      <c r="K112" s="155" t="str">
        <f>IF('[5]Ratt DROIT'!D110="","",'[5]Ratt DROIT'!D110)</f>
        <v/>
      </c>
      <c r="L112" s="154">
        <f t="shared" si="17"/>
        <v>12.5</v>
      </c>
      <c r="M112" s="156">
        <f t="shared" si="18"/>
        <v>13.55</v>
      </c>
      <c r="N112" s="157" t="str">
        <f t="shared" si="19"/>
        <v>V</v>
      </c>
    </row>
    <row r="113" spans="1:14" ht="12.6" customHeight="1">
      <c r="A113" s="158">
        <v>106</v>
      </c>
      <c r="B113" s="129" t="s">
        <v>413</v>
      </c>
      <c r="C113" s="128" t="s">
        <v>412</v>
      </c>
      <c r="D113" s="153">
        <f>'[5]M6 AVR'!D113</f>
        <v>12.5</v>
      </c>
      <c r="E113" s="153" t="str">
        <f>IF('[5]Ratt Mkt Fdm'!F111="","",'[5]Ratt Mkt Fdm'!F111)</f>
        <v/>
      </c>
      <c r="F113" s="154">
        <f t="shared" si="15"/>
        <v>12.5</v>
      </c>
      <c r="G113" s="153">
        <f>'[5]M6 AVR'!F113</f>
        <v>12.5</v>
      </c>
      <c r="H113" s="153" t="str">
        <f>IF('[5]Ratt Mkt OP'!F111="","",'[5]Ratt Mkt OP'!F111)</f>
        <v/>
      </c>
      <c r="I113" s="154">
        <f t="shared" si="16"/>
        <v>12.5</v>
      </c>
      <c r="J113" s="153">
        <f>'[5]M6 AVR'!H113</f>
        <v>13.5</v>
      </c>
      <c r="K113" s="155" t="str">
        <f>IF('[5]Ratt DROIT'!D111="","",'[5]Ratt DROIT'!D111)</f>
        <v/>
      </c>
      <c r="L113" s="154">
        <f t="shared" si="17"/>
        <v>13.5</v>
      </c>
      <c r="M113" s="156">
        <f t="shared" si="18"/>
        <v>12.8</v>
      </c>
      <c r="N113" s="157" t="str">
        <f t="shared" si="19"/>
        <v>V</v>
      </c>
    </row>
    <row r="114" spans="1:14" ht="12.6" customHeight="1">
      <c r="A114" s="152">
        <v>107</v>
      </c>
      <c r="B114" s="130" t="s">
        <v>411</v>
      </c>
      <c r="C114" s="128" t="s">
        <v>410</v>
      </c>
      <c r="D114" s="153">
        <f>'[5]M6 AVR'!D114</f>
        <v>12.5</v>
      </c>
      <c r="E114" s="153" t="str">
        <f>IF('[5]Ratt Mkt Fdm'!F112="","",'[5]Ratt Mkt Fdm'!F112)</f>
        <v/>
      </c>
      <c r="F114" s="154">
        <f t="shared" si="15"/>
        <v>12.5</v>
      </c>
      <c r="G114" s="153">
        <f>'[5]M6 AVR'!F114</f>
        <v>12.5</v>
      </c>
      <c r="H114" s="153" t="str">
        <f>IF('[5]Ratt Mkt OP'!F112="","",'[5]Ratt Mkt OP'!F112)</f>
        <v/>
      </c>
      <c r="I114" s="154">
        <f t="shared" si="16"/>
        <v>12.5</v>
      </c>
      <c r="J114" s="153">
        <f>'[5]M6 AVR'!H114</f>
        <v>13.5</v>
      </c>
      <c r="K114" s="155" t="str">
        <f>IF('[5]Ratt DROIT'!D112="","",'[5]Ratt DROIT'!D112)</f>
        <v/>
      </c>
      <c r="L114" s="154">
        <f t="shared" si="17"/>
        <v>13.5</v>
      </c>
      <c r="M114" s="156">
        <f t="shared" si="18"/>
        <v>12.8</v>
      </c>
      <c r="N114" s="157" t="str">
        <f t="shared" si="19"/>
        <v>V</v>
      </c>
    </row>
    <row r="115" spans="1:14" ht="12.6" customHeight="1">
      <c r="A115" s="158">
        <v>108</v>
      </c>
      <c r="B115" s="130" t="s">
        <v>409</v>
      </c>
      <c r="C115" s="128" t="s">
        <v>408</v>
      </c>
      <c r="D115" s="153">
        <f>'[5]M6 AVR'!D115</f>
        <v>12</v>
      </c>
      <c r="E115" s="153" t="str">
        <f>IF('[5]Ratt Mkt Fdm'!F113="","",'[5]Ratt Mkt Fdm'!F113)</f>
        <v/>
      </c>
      <c r="F115" s="154">
        <f t="shared" si="15"/>
        <v>12</v>
      </c>
      <c r="G115" s="153">
        <f>'[5]M6 AVR'!F115</f>
        <v>12</v>
      </c>
      <c r="H115" s="153" t="str">
        <f>IF('[5]Ratt Mkt OP'!F113="","",'[5]Ratt Mkt OP'!F113)</f>
        <v/>
      </c>
      <c r="I115" s="154">
        <f t="shared" si="16"/>
        <v>12</v>
      </c>
      <c r="J115" s="153">
        <f>'[5]M6 AVR'!H115</f>
        <v>12.5</v>
      </c>
      <c r="K115" s="155" t="str">
        <f>IF('[5]Ratt DROIT'!D113="","",'[5]Ratt DROIT'!D113)</f>
        <v/>
      </c>
      <c r="L115" s="154">
        <f t="shared" si="17"/>
        <v>12.5</v>
      </c>
      <c r="M115" s="156">
        <f t="shared" si="18"/>
        <v>12.15</v>
      </c>
      <c r="N115" s="157" t="str">
        <f t="shared" si="19"/>
        <v>V</v>
      </c>
    </row>
    <row r="116" spans="1:14" ht="12.6" customHeight="1">
      <c r="A116" s="152">
        <v>109</v>
      </c>
      <c r="B116" s="131" t="s">
        <v>407</v>
      </c>
      <c r="C116" s="131" t="s">
        <v>406</v>
      </c>
      <c r="D116" s="153">
        <f>'[5]M6 AVR'!D116</f>
        <v>15</v>
      </c>
      <c r="E116" s="153" t="str">
        <f>IF('[5]Ratt Mkt Fdm'!F114="","",'[5]Ratt Mkt Fdm'!F114)</f>
        <v/>
      </c>
      <c r="F116" s="154">
        <f t="shared" si="15"/>
        <v>15</v>
      </c>
      <c r="G116" s="153">
        <f>'[5]M6 AVR'!F116</f>
        <v>15</v>
      </c>
      <c r="H116" s="153" t="str">
        <f>IF('[5]Ratt Mkt OP'!F114="","",'[5]Ratt Mkt OP'!F114)</f>
        <v/>
      </c>
      <c r="I116" s="154">
        <f t="shared" si="16"/>
        <v>15</v>
      </c>
      <c r="J116" s="153">
        <f>'[5]M6 AVR'!H116</f>
        <v>12.5</v>
      </c>
      <c r="K116" s="155" t="str">
        <f>IF('[5]Ratt DROIT'!D114="","",'[5]Ratt DROIT'!D114)</f>
        <v/>
      </c>
      <c r="L116" s="154">
        <f t="shared" si="17"/>
        <v>12.5</v>
      </c>
      <c r="M116" s="156">
        <f t="shared" si="18"/>
        <v>14.25</v>
      </c>
      <c r="N116" s="157" t="str">
        <f t="shared" si="19"/>
        <v>V</v>
      </c>
    </row>
    <row r="117" spans="1:14" ht="12.6" customHeight="1">
      <c r="A117" s="158">
        <v>110</v>
      </c>
      <c r="B117" s="129" t="s">
        <v>405</v>
      </c>
      <c r="C117" s="128" t="s">
        <v>404</v>
      </c>
      <c r="D117" s="153">
        <f>'[5]M6 AVR'!D117</f>
        <v>13.5</v>
      </c>
      <c r="E117" s="153" t="str">
        <f>IF('[5]Ratt Mkt Fdm'!F115="","",'[5]Ratt Mkt Fdm'!F115)</f>
        <v/>
      </c>
      <c r="F117" s="154">
        <f t="shared" si="15"/>
        <v>13.5</v>
      </c>
      <c r="G117" s="153">
        <f>'[5]M6 AVR'!F117</f>
        <v>13.5</v>
      </c>
      <c r="H117" s="153" t="str">
        <f>IF('[5]Ratt Mkt OP'!F115="","",'[5]Ratt Mkt OP'!F115)</f>
        <v/>
      </c>
      <c r="I117" s="154">
        <f t="shared" si="16"/>
        <v>13.5</v>
      </c>
      <c r="J117" s="153">
        <f>'[5]M6 AVR'!H117</f>
        <v>12.5</v>
      </c>
      <c r="K117" s="155" t="str">
        <f>IF('[5]Ratt DROIT'!D115="","",'[5]Ratt DROIT'!D115)</f>
        <v/>
      </c>
      <c r="L117" s="154">
        <f t="shared" si="17"/>
        <v>12.5</v>
      </c>
      <c r="M117" s="156">
        <f t="shared" si="18"/>
        <v>13.2</v>
      </c>
      <c r="N117" s="157" t="str">
        <f t="shared" si="19"/>
        <v>V</v>
      </c>
    </row>
    <row r="118" spans="1:14" ht="12.6" customHeight="1">
      <c r="A118" s="152">
        <v>111</v>
      </c>
      <c r="B118" s="129" t="s">
        <v>403</v>
      </c>
      <c r="C118" s="128" t="s">
        <v>402</v>
      </c>
      <c r="D118" s="153">
        <f>'[5]M6 AVR'!D118</f>
        <v>7</v>
      </c>
      <c r="E118" s="153">
        <f>IF('[5]Ratt Mkt Fdm'!F116="","",'[5]Ratt Mkt Fdm'!F116)</f>
        <v>12</v>
      </c>
      <c r="F118" s="154">
        <f t="shared" si="15"/>
        <v>12</v>
      </c>
      <c r="G118" s="153">
        <f>'[5]M6 AVR'!F118</f>
        <v>7</v>
      </c>
      <c r="H118" s="153">
        <f>IF('[5]Ratt Mkt OP'!F116="","",'[5]Ratt Mkt OP'!F116)</f>
        <v>12</v>
      </c>
      <c r="I118" s="154">
        <f t="shared" si="16"/>
        <v>12</v>
      </c>
      <c r="J118" s="153">
        <f>'[5]M6 AVR'!H118</f>
        <v>12</v>
      </c>
      <c r="K118" s="155" t="str">
        <f>IF('[5]Ratt DROIT'!D116="","",'[5]Ratt DROIT'!D116)</f>
        <v/>
      </c>
      <c r="L118" s="154">
        <f t="shared" si="17"/>
        <v>12</v>
      </c>
      <c r="M118" s="156">
        <f t="shared" si="18"/>
        <v>12</v>
      </c>
      <c r="N118" s="157" t="str">
        <f t="shared" si="19"/>
        <v>VAR</v>
      </c>
    </row>
    <row r="119" spans="1:14" ht="12.6" customHeight="1">
      <c r="A119" s="158">
        <v>112</v>
      </c>
      <c r="B119" s="130" t="s">
        <v>401</v>
      </c>
      <c r="C119" s="128" t="s">
        <v>400</v>
      </c>
      <c r="D119" s="153">
        <f>'[5]M6 AVR'!D119</f>
        <v>7.5</v>
      </c>
      <c r="E119" s="153">
        <f>IF('[5]Ratt Mkt Fdm'!F117="","",'[5]Ratt Mkt Fdm'!F117)</f>
        <v>12</v>
      </c>
      <c r="F119" s="154">
        <f t="shared" si="15"/>
        <v>12</v>
      </c>
      <c r="G119" s="153">
        <f>'[5]M6 AVR'!F119</f>
        <v>7.5</v>
      </c>
      <c r="H119" s="153">
        <f>IF('[5]Ratt Mkt OP'!F117="","",'[5]Ratt Mkt OP'!F117)</f>
        <v>12</v>
      </c>
      <c r="I119" s="154">
        <f t="shared" si="16"/>
        <v>12</v>
      </c>
      <c r="J119" s="153">
        <f>'[5]M6 AVR'!H119</f>
        <v>12</v>
      </c>
      <c r="K119" s="155" t="str">
        <f>IF('[5]Ratt DROIT'!D117="","",'[5]Ratt DROIT'!D117)</f>
        <v/>
      </c>
      <c r="L119" s="154">
        <f t="shared" si="17"/>
        <v>12</v>
      </c>
      <c r="M119" s="156">
        <f t="shared" si="18"/>
        <v>12</v>
      </c>
      <c r="N119" s="157" t="str">
        <f t="shared" si="19"/>
        <v>VAR</v>
      </c>
    </row>
    <row r="120" spans="1:14" ht="12.6" customHeight="1">
      <c r="A120" s="152">
        <v>113</v>
      </c>
      <c r="B120" s="129" t="s">
        <v>399</v>
      </c>
      <c r="C120" s="128" t="s">
        <v>398</v>
      </c>
      <c r="D120" s="153">
        <f>'[5]M6 AVR'!D120</f>
        <v>12.5</v>
      </c>
      <c r="E120" s="153" t="str">
        <f>IF('[5]Ratt Mkt Fdm'!F118="","",'[5]Ratt Mkt Fdm'!F118)</f>
        <v/>
      </c>
      <c r="F120" s="154">
        <f t="shared" si="15"/>
        <v>12.5</v>
      </c>
      <c r="G120" s="153">
        <f>'[5]M6 AVR'!F120</f>
        <v>12.5</v>
      </c>
      <c r="H120" s="153" t="str">
        <f>IF('[5]Ratt Mkt OP'!F118="","",'[5]Ratt Mkt OP'!F118)</f>
        <v/>
      </c>
      <c r="I120" s="154">
        <f t="shared" si="16"/>
        <v>12.5</v>
      </c>
      <c r="J120" s="153">
        <f>'[5]M6 AVR'!H120</f>
        <v>12</v>
      </c>
      <c r="K120" s="155" t="str">
        <f>IF('[5]Ratt DROIT'!D118="","",'[5]Ratt DROIT'!D118)</f>
        <v/>
      </c>
      <c r="L120" s="154">
        <f t="shared" si="17"/>
        <v>12</v>
      </c>
      <c r="M120" s="156">
        <f t="shared" si="18"/>
        <v>12.35</v>
      </c>
      <c r="N120" s="157" t="str">
        <f t="shared" si="19"/>
        <v>V</v>
      </c>
    </row>
    <row r="121" spans="1:14" ht="12.6" customHeight="1">
      <c r="A121" s="158">
        <v>114</v>
      </c>
      <c r="B121" s="130" t="s">
        <v>397</v>
      </c>
      <c r="C121" s="128" t="s">
        <v>396</v>
      </c>
      <c r="D121" s="153">
        <f>'[5]M6 AVR'!D121</f>
        <v>14</v>
      </c>
      <c r="E121" s="153" t="str">
        <f>IF('[5]Ratt Mkt Fdm'!F119="","",'[5]Ratt Mkt Fdm'!F119)</f>
        <v/>
      </c>
      <c r="F121" s="154">
        <f t="shared" si="15"/>
        <v>14</v>
      </c>
      <c r="G121" s="153">
        <f>'[5]M6 AVR'!F121</f>
        <v>14</v>
      </c>
      <c r="H121" s="153" t="str">
        <f>IF('[5]Ratt Mkt OP'!F119="","",'[5]Ratt Mkt OP'!F119)</f>
        <v/>
      </c>
      <c r="I121" s="154">
        <f t="shared" si="16"/>
        <v>14</v>
      </c>
      <c r="J121" s="153">
        <f>'[5]M6 AVR'!H121</f>
        <v>12.5</v>
      </c>
      <c r="K121" s="155" t="str">
        <f>IF('[5]Ratt DROIT'!D119="","",'[5]Ratt DROIT'!D119)</f>
        <v/>
      </c>
      <c r="L121" s="154">
        <f t="shared" si="17"/>
        <v>12.5</v>
      </c>
      <c r="M121" s="156">
        <f t="shared" si="18"/>
        <v>13.55</v>
      </c>
      <c r="N121" s="157" t="str">
        <f t="shared" si="19"/>
        <v>V</v>
      </c>
    </row>
    <row r="122" spans="1:14" ht="12.6" customHeight="1">
      <c r="A122" s="152">
        <v>115</v>
      </c>
      <c r="B122" s="129" t="s">
        <v>395</v>
      </c>
      <c r="C122" s="128" t="s">
        <v>394</v>
      </c>
      <c r="D122" s="153">
        <f>'[5]M6 AVR'!D122</f>
        <v>12</v>
      </c>
      <c r="E122" s="153" t="str">
        <f>IF('[5]Ratt Mkt Fdm'!F120="","",'[5]Ratt Mkt Fdm'!F120)</f>
        <v/>
      </c>
      <c r="F122" s="154">
        <f t="shared" si="15"/>
        <v>12</v>
      </c>
      <c r="G122" s="153">
        <f>'[5]M6 AVR'!F122</f>
        <v>12</v>
      </c>
      <c r="H122" s="153" t="str">
        <f>IF('[5]Ratt Mkt OP'!F120="","",'[5]Ratt Mkt OP'!F120)</f>
        <v/>
      </c>
      <c r="I122" s="154">
        <f t="shared" si="16"/>
        <v>12</v>
      </c>
      <c r="J122" s="153">
        <f>'[5]M6 AVR'!H122</f>
        <v>13.5</v>
      </c>
      <c r="K122" s="155" t="str">
        <f>IF('[5]Ratt DROIT'!D120="","",'[5]Ratt DROIT'!D120)</f>
        <v/>
      </c>
      <c r="L122" s="154">
        <f t="shared" si="17"/>
        <v>13.5</v>
      </c>
      <c r="M122" s="156">
        <f t="shared" si="18"/>
        <v>12.45</v>
      </c>
      <c r="N122" s="157" t="str">
        <f t="shared" si="19"/>
        <v>V</v>
      </c>
    </row>
    <row r="123" spans="1:14" ht="12.6" customHeight="1">
      <c r="A123" s="158">
        <v>116</v>
      </c>
      <c r="B123" s="130" t="s">
        <v>393</v>
      </c>
      <c r="C123" s="134" t="s">
        <v>392</v>
      </c>
      <c r="D123" s="153">
        <f>'[5]M6 AVR'!D123</f>
        <v>12</v>
      </c>
      <c r="E123" s="153" t="str">
        <f>IF('[5]Ratt Mkt Fdm'!F121="","",'[5]Ratt Mkt Fdm'!F121)</f>
        <v/>
      </c>
      <c r="F123" s="154">
        <f t="shared" si="15"/>
        <v>12</v>
      </c>
      <c r="G123" s="153">
        <f>'[5]M6 AVR'!F123</f>
        <v>12</v>
      </c>
      <c r="H123" s="153" t="str">
        <f>IF('[5]Ratt Mkt OP'!F121="","",'[5]Ratt Mkt OP'!F121)</f>
        <v/>
      </c>
      <c r="I123" s="154">
        <f t="shared" si="16"/>
        <v>12</v>
      </c>
      <c r="J123" s="153">
        <f>'[5]M6 AVR'!H123</f>
        <v>13.5</v>
      </c>
      <c r="K123" s="155" t="str">
        <f>IF('[5]Ratt DROIT'!D121="","",'[5]Ratt DROIT'!D121)</f>
        <v/>
      </c>
      <c r="L123" s="154">
        <f t="shared" si="17"/>
        <v>13.5</v>
      </c>
      <c r="M123" s="156">
        <f t="shared" si="18"/>
        <v>12.45</v>
      </c>
      <c r="N123" s="157" t="str">
        <f t="shared" si="19"/>
        <v>V</v>
      </c>
    </row>
    <row r="124" spans="1:14" ht="12.6" customHeight="1">
      <c r="A124" s="152">
        <v>117</v>
      </c>
      <c r="B124" s="133" t="s">
        <v>391</v>
      </c>
      <c r="C124" s="132" t="s">
        <v>390</v>
      </c>
      <c r="D124" s="153">
        <f>'[5]M6 AVR'!D124</f>
        <v>8.5</v>
      </c>
      <c r="E124" s="153">
        <f>IF('[5]Ratt Mkt Fdm'!F122="","",'[5]Ratt Mkt Fdm'!F122)</f>
        <v>12</v>
      </c>
      <c r="F124" s="154">
        <f t="shared" si="15"/>
        <v>12</v>
      </c>
      <c r="G124" s="153">
        <f>'[5]M6 AVR'!F124</f>
        <v>8.5</v>
      </c>
      <c r="H124" s="153">
        <f>IF('[5]Ratt Mkt OP'!F122="","",'[5]Ratt Mkt OP'!F122)</f>
        <v>12</v>
      </c>
      <c r="I124" s="154">
        <f t="shared" si="16"/>
        <v>12</v>
      </c>
      <c r="J124" s="153">
        <f>'[5]M6 AVR'!H124</f>
        <v>12</v>
      </c>
      <c r="K124" s="155" t="str">
        <f>IF('[5]Ratt DROIT'!D122="","",'[5]Ratt DROIT'!D122)</f>
        <v/>
      </c>
      <c r="L124" s="154">
        <f t="shared" si="17"/>
        <v>12</v>
      </c>
      <c r="M124" s="156">
        <f t="shared" si="18"/>
        <v>12</v>
      </c>
      <c r="N124" s="157" t="str">
        <f t="shared" si="19"/>
        <v>VAR</v>
      </c>
    </row>
    <row r="125" spans="1:14" ht="12.6" customHeight="1">
      <c r="A125" s="158">
        <v>118</v>
      </c>
      <c r="B125" s="130" t="s">
        <v>389</v>
      </c>
      <c r="C125" s="134" t="s">
        <v>388</v>
      </c>
      <c r="D125" s="153">
        <f>'[5]M6 AVR'!D125</f>
        <v>14.5</v>
      </c>
      <c r="E125" s="153" t="str">
        <f>IF('[5]Ratt Mkt Fdm'!F123="","",'[5]Ratt Mkt Fdm'!F123)</f>
        <v/>
      </c>
      <c r="F125" s="154">
        <f t="shared" si="15"/>
        <v>14.5</v>
      </c>
      <c r="G125" s="153">
        <f>'[5]M6 AVR'!F125</f>
        <v>14.5</v>
      </c>
      <c r="H125" s="153" t="str">
        <f>IF('[5]Ratt Mkt OP'!F123="","",'[5]Ratt Mkt OP'!F123)</f>
        <v/>
      </c>
      <c r="I125" s="154">
        <f t="shared" si="16"/>
        <v>14.5</v>
      </c>
      <c r="J125" s="153">
        <f>'[5]M6 AVR'!H125</f>
        <v>13</v>
      </c>
      <c r="K125" s="155" t="str">
        <f>IF('[5]Ratt DROIT'!D123="","",'[5]Ratt DROIT'!D123)</f>
        <v/>
      </c>
      <c r="L125" s="154">
        <f t="shared" si="17"/>
        <v>13</v>
      </c>
      <c r="M125" s="156">
        <f t="shared" si="18"/>
        <v>14.05</v>
      </c>
      <c r="N125" s="157" t="str">
        <f t="shared" si="19"/>
        <v>V</v>
      </c>
    </row>
    <row r="126" spans="1:14" ht="12.6" customHeight="1">
      <c r="A126" s="152">
        <v>119</v>
      </c>
      <c r="B126" s="130" t="s">
        <v>387</v>
      </c>
      <c r="C126" s="128" t="s">
        <v>386</v>
      </c>
      <c r="D126" s="153">
        <f>'[5]M6 AVR'!D126</f>
        <v>10.5</v>
      </c>
      <c r="E126" s="153">
        <f>IF('[5]Ratt Mkt Fdm'!F124="","",'[5]Ratt Mkt Fdm'!F124)</f>
        <v>12</v>
      </c>
      <c r="F126" s="154">
        <f t="shared" si="15"/>
        <v>12</v>
      </c>
      <c r="G126" s="153">
        <f>'[5]M6 AVR'!F126</f>
        <v>10.5</v>
      </c>
      <c r="H126" s="153">
        <f>IF('[5]Ratt Mkt OP'!F124="","",'[5]Ratt Mkt OP'!F124)</f>
        <v>12</v>
      </c>
      <c r="I126" s="154">
        <f t="shared" si="16"/>
        <v>12</v>
      </c>
      <c r="J126" s="153">
        <f>'[5]M6 AVR'!H126</f>
        <v>12</v>
      </c>
      <c r="K126" s="155" t="str">
        <f>IF('[5]Ratt DROIT'!D124="","",'[5]Ratt DROIT'!D124)</f>
        <v/>
      </c>
      <c r="L126" s="154">
        <f t="shared" si="17"/>
        <v>12</v>
      </c>
      <c r="M126" s="156">
        <f t="shared" si="18"/>
        <v>12</v>
      </c>
      <c r="N126" s="157" t="str">
        <f t="shared" si="19"/>
        <v>VAR</v>
      </c>
    </row>
    <row r="127" spans="1:14" ht="12.6" customHeight="1">
      <c r="A127" s="158">
        <v>120</v>
      </c>
      <c r="B127" s="130" t="s">
        <v>385</v>
      </c>
      <c r="C127" s="128" t="s">
        <v>384</v>
      </c>
      <c r="D127" s="153">
        <f>'[5]M6 AVR'!D127</f>
        <v>13</v>
      </c>
      <c r="E127" s="153" t="str">
        <f>IF('[5]Ratt Mkt Fdm'!F125="","",'[5]Ratt Mkt Fdm'!F125)</f>
        <v/>
      </c>
      <c r="F127" s="154">
        <f t="shared" si="15"/>
        <v>13</v>
      </c>
      <c r="G127" s="153">
        <f>'[5]M6 AVR'!F127</f>
        <v>13</v>
      </c>
      <c r="H127" s="153" t="str">
        <f>IF('[5]Ratt Mkt OP'!F125="","",'[5]Ratt Mkt OP'!F125)</f>
        <v/>
      </c>
      <c r="I127" s="154">
        <f t="shared" si="16"/>
        <v>13</v>
      </c>
      <c r="J127" s="153">
        <f>'[5]M6 AVR'!H127</f>
        <v>12</v>
      </c>
      <c r="K127" s="155" t="str">
        <f>IF('[5]Ratt DROIT'!D125="","",'[5]Ratt DROIT'!D125)</f>
        <v/>
      </c>
      <c r="L127" s="154">
        <f t="shared" si="17"/>
        <v>12</v>
      </c>
      <c r="M127" s="156">
        <f t="shared" si="18"/>
        <v>12.7</v>
      </c>
      <c r="N127" s="157" t="str">
        <f t="shared" si="19"/>
        <v>V</v>
      </c>
    </row>
    <row r="128" spans="1:14" ht="12.6" customHeight="1">
      <c r="A128" s="152">
        <v>121</v>
      </c>
      <c r="B128" s="129" t="s">
        <v>383</v>
      </c>
      <c r="C128" s="128" t="s">
        <v>382</v>
      </c>
      <c r="D128" s="153">
        <f>'[5]M6 AVR'!D128</f>
        <v>11.5</v>
      </c>
      <c r="E128" s="153">
        <f>IF('[5]Ratt Mkt Fdm'!F126="","",'[5]Ratt Mkt Fdm'!F126)</f>
        <v>12</v>
      </c>
      <c r="F128" s="154">
        <f t="shared" si="15"/>
        <v>12</v>
      </c>
      <c r="G128" s="153">
        <f>'[5]M6 AVR'!F128</f>
        <v>11.5</v>
      </c>
      <c r="H128" s="153">
        <f>IF('[5]Ratt Mkt OP'!F126="","",'[5]Ratt Mkt OP'!F126)</f>
        <v>12</v>
      </c>
      <c r="I128" s="154">
        <f t="shared" si="16"/>
        <v>12</v>
      </c>
      <c r="J128" s="153">
        <f>'[5]M6 AVR'!H128</f>
        <v>12.5</v>
      </c>
      <c r="K128" s="155" t="str">
        <f>IF('[5]Ratt DROIT'!D126="","",'[5]Ratt DROIT'!D126)</f>
        <v/>
      </c>
      <c r="L128" s="154">
        <f t="shared" si="17"/>
        <v>12.5</v>
      </c>
      <c r="M128" s="156">
        <f t="shared" si="18"/>
        <v>12.15</v>
      </c>
      <c r="N128" s="157" t="str">
        <f t="shared" si="19"/>
        <v>VAR</v>
      </c>
    </row>
    <row r="129" spans="1:14" ht="12.6" customHeight="1">
      <c r="A129" s="158">
        <v>122</v>
      </c>
      <c r="B129" s="129" t="s">
        <v>381</v>
      </c>
      <c r="C129" s="128" t="s">
        <v>380</v>
      </c>
      <c r="D129" s="153">
        <f>'[5]M6 AVR'!D129</f>
        <v>13</v>
      </c>
      <c r="E129" s="153" t="str">
        <f>IF('[5]Ratt Mkt Fdm'!F127="","",'[5]Ratt Mkt Fdm'!F127)</f>
        <v/>
      </c>
      <c r="F129" s="154">
        <f t="shared" si="15"/>
        <v>13</v>
      </c>
      <c r="G129" s="153">
        <f>'[5]M6 AVR'!F129</f>
        <v>13</v>
      </c>
      <c r="H129" s="153" t="str">
        <f>IF('[5]Ratt Mkt OP'!F127="","",'[5]Ratt Mkt OP'!F127)</f>
        <v/>
      </c>
      <c r="I129" s="154">
        <f t="shared" si="16"/>
        <v>13</v>
      </c>
      <c r="J129" s="153">
        <f>'[5]M6 AVR'!H129</f>
        <v>12</v>
      </c>
      <c r="K129" s="155" t="str">
        <f>IF('[5]Ratt DROIT'!D127="","",'[5]Ratt DROIT'!D127)</f>
        <v/>
      </c>
      <c r="L129" s="154">
        <f t="shared" si="17"/>
        <v>12</v>
      </c>
      <c r="M129" s="156">
        <f t="shared" si="18"/>
        <v>12.7</v>
      </c>
      <c r="N129" s="157" t="str">
        <f t="shared" si="19"/>
        <v>V</v>
      </c>
    </row>
    <row r="130" spans="1:14" ht="12.6" customHeight="1">
      <c r="A130" s="152">
        <v>123</v>
      </c>
      <c r="B130" s="129" t="s">
        <v>379</v>
      </c>
      <c r="C130" s="128" t="s">
        <v>373</v>
      </c>
      <c r="D130" s="153">
        <f>'[5]M6 AVR'!D130</f>
        <v>15.5</v>
      </c>
      <c r="E130" s="153" t="str">
        <f>IF('[5]Ratt Mkt Fdm'!F128="","",'[5]Ratt Mkt Fdm'!F128)</f>
        <v/>
      </c>
      <c r="F130" s="154">
        <f t="shared" si="15"/>
        <v>15.5</v>
      </c>
      <c r="G130" s="153">
        <f>'[5]M6 AVR'!F130</f>
        <v>15.5</v>
      </c>
      <c r="H130" s="153" t="str">
        <f>IF('[5]Ratt Mkt OP'!F128="","",'[5]Ratt Mkt OP'!F128)</f>
        <v/>
      </c>
      <c r="I130" s="154">
        <f t="shared" si="16"/>
        <v>15.5</v>
      </c>
      <c r="J130" s="153">
        <f>'[5]M6 AVR'!H130</f>
        <v>12.5</v>
      </c>
      <c r="K130" s="155" t="str">
        <f>IF('[5]Ratt DROIT'!D128="","",'[5]Ratt DROIT'!D128)</f>
        <v/>
      </c>
      <c r="L130" s="154">
        <f t="shared" si="17"/>
        <v>12.5</v>
      </c>
      <c r="M130" s="156">
        <f t="shared" si="18"/>
        <v>14.6</v>
      </c>
      <c r="N130" s="157" t="str">
        <f t="shared" si="19"/>
        <v>V</v>
      </c>
    </row>
    <row r="131" spans="1:14" ht="12.6" customHeight="1">
      <c r="A131" s="158">
        <v>124</v>
      </c>
      <c r="B131" s="129" t="s">
        <v>378</v>
      </c>
      <c r="C131" s="128" t="s">
        <v>377</v>
      </c>
      <c r="D131" s="153">
        <f>'[5]M6 AVR'!D131</f>
        <v>12</v>
      </c>
      <c r="E131" s="153" t="str">
        <f>IF('[5]Ratt Mkt Fdm'!F129="","",'[5]Ratt Mkt Fdm'!F129)</f>
        <v/>
      </c>
      <c r="F131" s="154">
        <f t="shared" si="15"/>
        <v>12</v>
      </c>
      <c r="G131" s="153">
        <f>'[5]M6 AVR'!F131</f>
        <v>12</v>
      </c>
      <c r="H131" s="153" t="str">
        <f>IF('[5]Ratt Mkt OP'!F129="","",'[5]Ratt Mkt OP'!F129)</f>
        <v/>
      </c>
      <c r="I131" s="154">
        <f t="shared" si="16"/>
        <v>12</v>
      </c>
      <c r="J131" s="153">
        <f>'[5]M6 AVR'!H131</f>
        <v>14</v>
      </c>
      <c r="K131" s="155" t="str">
        <f>IF('[5]Ratt DROIT'!D129="","",'[5]Ratt DROIT'!D129)</f>
        <v/>
      </c>
      <c r="L131" s="154">
        <f t="shared" si="17"/>
        <v>14</v>
      </c>
      <c r="M131" s="156">
        <f t="shared" si="18"/>
        <v>12.600000000000001</v>
      </c>
      <c r="N131" s="157" t="str">
        <f t="shared" si="19"/>
        <v>V</v>
      </c>
    </row>
    <row r="132" spans="1:14" ht="12.6" customHeight="1">
      <c r="A132" s="152">
        <v>125</v>
      </c>
      <c r="B132" s="129" t="s">
        <v>376</v>
      </c>
      <c r="C132" s="128" t="s">
        <v>375</v>
      </c>
      <c r="D132" s="153">
        <f>'[5]M6 AVR'!D132</f>
        <v>0</v>
      </c>
      <c r="E132" s="153" t="str">
        <f>IF('[5]Ratt Mkt Fdm'!F130="","",'[5]Ratt Mkt Fdm'!F130)</f>
        <v/>
      </c>
      <c r="F132" s="154">
        <f t="shared" si="15"/>
        <v>0</v>
      </c>
      <c r="G132" s="153">
        <f>'[5]M6 AVR'!F132</f>
        <v>0</v>
      </c>
      <c r="H132" s="153" t="str">
        <f>IF('[5]Ratt Mkt OP'!F130="","",'[5]Ratt Mkt OP'!F130)</f>
        <v/>
      </c>
      <c r="I132" s="154">
        <f t="shared" si="16"/>
        <v>0</v>
      </c>
      <c r="J132" s="153">
        <f>'[5]M6 AVR'!H132</f>
        <v>0</v>
      </c>
      <c r="K132" s="155" t="str">
        <f>IF('[5]Ratt DROIT'!D130="","",'[5]Ratt DROIT'!D130)</f>
        <v/>
      </c>
      <c r="L132" s="154">
        <f t="shared" si="17"/>
        <v>0</v>
      </c>
      <c r="M132" s="156">
        <f t="shared" si="18"/>
        <v>0</v>
      </c>
      <c r="N132" s="157" t="str">
        <f t="shared" si="19"/>
        <v>AR</v>
      </c>
    </row>
    <row r="133" spans="1:14" ht="12.6" customHeight="1">
      <c r="A133" s="158">
        <v>126</v>
      </c>
      <c r="B133" s="130" t="s">
        <v>374</v>
      </c>
      <c r="C133" s="128" t="s">
        <v>586</v>
      </c>
      <c r="D133" s="153">
        <f>'[5]M6 AVR'!D133</f>
        <v>13</v>
      </c>
      <c r="E133" s="153" t="str">
        <f>IF('[5]Ratt Mkt Fdm'!F131="","",'[5]Ratt Mkt Fdm'!F131)</f>
        <v/>
      </c>
      <c r="F133" s="154">
        <f t="shared" si="15"/>
        <v>13</v>
      </c>
      <c r="G133" s="153">
        <f>'[5]M6 AVR'!F133</f>
        <v>13</v>
      </c>
      <c r="H133" s="153" t="str">
        <f>IF('[5]Ratt Mkt OP'!F131="","",'[5]Ratt Mkt OP'!F131)</f>
        <v/>
      </c>
      <c r="I133" s="154">
        <f t="shared" si="16"/>
        <v>13</v>
      </c>
      <c r="J133" s="153">
        <f>'[5]M6 AVR'!H133</f>
        <v>13</v>
      </c>
      <c r="K133" s="155" t="str">
        <f>IF('[5]Ratt DROIT'!D131="","",'[5]Ratt DROIT'!D131)</f>
        <v/>
      </c>
      <c r="L133" s="154">
        <f t="shared" si="17"/>
        <v>13</v>
      </c>
      <c r="M133" s="156">
        <f t="shared" si="18"/>
        <v>13</v>
      </c>
      <c r="N133" s="157" t="str">
        <f t="shared" si="19"/>
        <v>V</v>
      </c>
    </row>
    <row r="134" spans="1:14" ht="12.6" customHeight="1">
      <c r="A134" s="152">
        <v>127</v>
      </c>
      <c r="B134" s="129" t="s">
        <v>372</v>
      </c>
      <c r="C134" s="128" t="s">
        <v>371</v>
      </c>
      <c r="D134" s="153">
        <f>'[5]M6 AVR'!D134</f>
        <v>11.5</v>
      </c>
      <c r="E134" s="153">
        <f>IF('[5]Ratt Mkt Fdm'!F132="","",'[5]Ratt Mkt Fdm'!F132)</f>
        <v>12</v>
      </c>
      <c r="F134" s="154">
        <f t="shared" si="15"/>
        <v>12</v>
      </c>
      <c r="G134" s="153">
        <f>'[5]M6 AVR'!F134</f>
        <v>11.5</v>
      </c>
      <c r="H134" s="153">
        <f>IF('[5]Ratt Mkt OP'!F132="","",'[5]Ratt Mkt OP'!F132)</f>
        <v>12</v>
      </c>
      <c r="I134" s="154">
        <f t="shared" si="16"/>
        <v>12</v>
      </c>
      <c r="J134" s="153">
        <f>'[5]M6 AVR'!H134</f>
        <v>12</v>
      </c>
      <c r="K134" s="155" t="str">
        <f>IF('[5]Ratt DROIT'!D132="","",'[5]Ratt DROIT'!D132)</f>
        <v/>
      </c>
      <c r="L134" s="154">
        <f t="shared" si="17"/>
        <v>12</v>
      </c>
      <c r="M134" s="156">
        <f t="shared" si="18"/>
        <v>12</v>
      </c>
      <c r="N134" s="157" t="str">
        <f t="shared" si="19"/>
        <v>VAR</v>
      </c>
    </row>
    <row r="135" spans="1:14" ht="12.6" customHeight="1">
      <c r="A135" s="158">
        <v>128</v>
      </c>
      <c r="B135" s="129" t="s">
        <v>370</v>
      </c>
      <c r="C135" s="128" t="s">
        <v>359</v>
      </c>
      <c r="D135" s="153">
        <f>'[5]M6 AVR'!D135</f>
        <v>12</v>
      </c>
      <c r="E135" s="153" t="str">
        <f>IF('[5]Ratt Mkt Fdm'!F133="","",'[5]Ratt Mkt Fdm'!F133)</f>
        <v/>
      </c>
      <c r="F135" s="154">
        <f t="shared" si="15"/>
        <v>12</v>
      </c>
      <c r="G135" s="153">
        <f>'[5]M6 AVR'!F135</f>
        <v>12</v>
      </c>
      <c r="H135" s="153" t="str">
        <f>IF('[5]Ratt Mkt OP'!F133="","",'[5]Ratt Mkt OP'!F133)</f>
        <v/>
      </c>
      <c r="I135" s="154">
        <f t="shared" si="16"/>
        <v>12</v>
      </c>
      <c r="J135" s="153">
        <f>'[5]M6 AVR'!H135</f>
        <v>12.5</v>
      </c>
      <c r="K135" s="155" t="str">
        <f>IF('[5]Ratt DROIT'!D133="","",'[5]Ratt DROIT'!D133)</f>
        <v/>
      </c>
      <c r="L135" s="154">
        <f t="shared" si="17"/>
        <v>12.5</v>
      </c>
      <c r="M135" s="156">
        <f t="shared" si="18"/>
        <v>12.15</v>
      </c>
      <c r="N135" s="157" t="str">
        <f t="shared" si="19"/>
        <v>V</v>
      </c>
    </row>
    <row r="136" spans="1:14" ht="12.6" customHeight="1">
      <c r="A136" s="152">
        <v>129</v>
      </c>
      <c r="B136" s="130" t="s">
        <v>587</v>
      </c>
      <c r="C136" s="128" t="s">
        <v>369</v>
      </c>
      <c r="D136" s="153">
        <f>'[5]M6 AVR'!D136</f>
        <v>15.5</v>
      </c>
      <c r="E136" s="153" t="str">
        <f>IF('[5]Ratt Mkt Fdm'!F134="","",'[5]Ratt Mkt Fdm'!F134)</f>
        <v/>
      </c>
      <c r="F136" s="154">
        <f t="shared" ref="F136:F167" si="20">IF(E136="",D136,MIN(12,MAX(D136,E136)))</f>
        <v>15.5</v>
      </c>
      <c r="G136" s="153">
        <f>'[5]M6 AVR'!F136</f>
        <v>15.5</v>
      </c>
      <c r="H136" s="153" t="str">
        <f>IF('[5]Ratt Mkt OP'!F134="","",'[5]Ratt Mkt OP'!F134)</f>
        <v/>
      </c>
      <c r="I136" s="154">
        <f t="shared" ref="I136:I167" si="21">IF(H136="",G136,MIN(12,MAX(G136,H136)))</f>
        <v>15.5</v>
      </c>
      <c r="J136" s="153">
        <f>'[5]M6 AVR'!H136</f>
        <v>12.5</v>
      </c>
      <c r="K136" s="155" t="str">
        <f>IF('[5]Ratt DROIT'!D134="","",'[5]Ratt DROIT'!D134)</f>
        <v/>
      </c>
      <c r="L136" s="154">
        <f t="shared" ref="L136:L167" si="22">IF(K136="",J136,MIN(12,MAX(J136,K136)))</f>
        <v>12.5</v>
      </c>
      <c r="M136" s="156">
        <f t="shared" ref="M136:M167" si="23">F136*0.3+I136*0.4+L136*0.3</f>
        <v>14.6</v>
      </c>
      <c r="N136" s="157" t="str">
        <f t="shared" ref="N136:N167" si="24">IF(M136&lt;8,"AR",IF(M136&lt;12,"NV",IF(AND(E136="",H136="",K136=""),"V","VAR")))</f>
        <v>V</v>
      </c>
    </row>
    <row r="137" spans="1:14" ht="12.6" customHeight="1">
      <c r="A137" s="158">
        <v>130</v>
      </c>
      <c r="B137" s="130" t="s">
        <v>368</v>
      </c>
      <c r="C137" s="128" t="s">
        <v>367</v>
      </c>
      <c r="D137" s="153">
        <f>'[5]M6 AVR'!D137</f>
        <v>13</v>
      </c>
      <c r="E137" s="153" t="str">
        <f>IF('[5]Ratt Mkt Fdm'!F135="","",'[5]Ratt Mkt Fdm'!F135)</f>
        <v/>
      </c>
      <c r="F137" s="154">
        <f t="shared" si="20"/>
        <v>13</v>
      </c>
      <c r="G137" s="153">
        <f>'[5]M6 AVR'!F137</f>
        <v>13</v>
      </c>
      <c r="H137" s="153" t="str">
        <f>IF('[5]Ratt Mkt OP'!F135="","",'[5]Ratt Mkt OP'!F135)</f>
        <v/>
      </c>
      <c r="I137" s="154">
        <f t="shared" si="21"/>
        <v>13</v>
      </c>
      <c r="J137" s="153">
        <f>'[5]M6 AVR'!H137</f>
        <v>12.5</v>
      </c>
      <c r="K137" s="155" t="str">
        <f>IF('[5]Ratt DROIT'!D135="","",'[5]Ratt DROIT'!D135)</f>
        <v/>
      </c>
      <c r="L137" s="154">
        <f t="shared" si="22"/>
        <v>12.5</v>
      </c>
      <c r="M137" s="156">
        <f t="shared" si="23"/>
        <v>12.85</v>
      </c>
      <c r="N137" s="157" t="str">
        <f t="shared" si="24"/>
        <v>V</v>
      </c>
    </row>
    <row r="138" spans="1:14" ht="12.6" customHeight="1">
      <c r="A138" s="152">
        <v>131</v>
      </c>
      <c r="B138" s="133" t="s">
        <v>366</v>
      </c>
      <c r="C138" s="132" t="s">
        <v>322</v>
      </c>
      <c r="D138" s="153">
        <f>'[5]M6 AVR'!D138</f>
        <v>4.5</v>
      </c>
      <c r="E138" s="153">
        <f>IF('[5]Ratt Mkt Fdm'!F136="","",'[5]Ratt Mkt Fdm'!F136)</f>
        <v>12</v>
      </c>
      <c r="F138" s="154">
        <f t="shared" si="20"/>
        <v>12</v>
      </c>
      <c r="G138" s="153">
        <f>'[5]M6 AVR'!F138</f>
        <v>4.5</v>
      </c>
      <c r="H138" s="153">
        <f>IF('[5]Ratt Mkt OP'!F136="","",'[5]Ratt Mkt OP'!F136)</f>
        <v>12</v>
      </c>
      <c r="I138" s="154">
        <f t="shared" si="21"/>
        <v>12</v>
      </c>
      <c r="J138" s="153">
        <f>'[5]M6 AVR'!H138</f>
        <v>13.5</v>
      </c>
      <c r="K138" s="155" t="str">
        <f>IF('[5]Ratt DROIT'!D136="","",'[5]Ratt DROIT'!D136)</f>
        <v/>
      </c>
      <c r="L138" s="154">
        <f t="shared" si="22"/>
        <v>13.5</v>
      </c>
      <c r="M138" s="156">
        <f t="shared" si="23"/>
        <v>12.45</v>
      </c>
      <c r="N138" s="157" t="str">
        <f t="shared" si="24"/>
        <v>VAR</v>
      </c>
    </row>
    <row r="139" spans="1:14" ht="12.6" customHeight="1">
      <c r="A139" s="158">
        <v>132</v>
      </c>
      <c r="B139" s="129" t="s">
        <v>365</v>
      </c>
      <c r="C139" s="128" t="s">
        <v>364</v>
      </c>
      <c r="D139" s="153">
        <f>'[5]M6 AVR'!D139</f>
        <v>6.5</v>
      </c>
      <c r="E139" s="153">
        <f>IF('[5]Ratt Mkt Fdm'!F137="","",'[5]Ratt Mkt Fdm'!F137)</f>
        <v>12</v>
      </c>
      <c r="F139" s="154">
        <f t="shared" si="20"/>
        <v>12</v>
      </c>
      <c r="G139" s="153">
        <f>'[5]M6 AVR'!F139</f>
        <v>6.5</v>
      </c>
      <c r="H139" s="153">
        <f>IF('[5]Ratt Mkt OP'!F137="","",'[5]Ratt Mkt OP'!F137)</f>
        <v>12</v>
      </c>
      <c r="I139" s="154">
        <f t="shared" si="21"/>
        <v>12</v>
      </c>
      <c r="J139" s="153">
        <f>'[5]M6 AVR'!H139</f>
        <v>13.5</v>
      </c>
      <c r="K139" s="155" t="str">
        <f>IF('[5]Ratt DROIT'!D137="","",'[5]Ratt DROIT'!D137)</f>
        <v/>
      </c>
      <c r="L139" s="154">
        <f t="shared" si="22"/>
        <v>13.5</v>
      </c>
      <c r="M139" s="156">
        <f t="shared" si="23"/>
        <v>12.45</v>
      </c>
      <c r="N139" s="157" t="str">
        <f t="shared" si="24"/>
        <v>VAR</v>
      </c>
    </row>
    <row r="140" spans="1:14" ht="12.6" customHeight="1">
      <c r="A140" s="152">
        <v>133</v>
      </c>
      <c r="B140" s="129" t="s">
        <v>363</v>
      </c>
      <c r="C140" s="128" t="s">
        <v>362</v>
      </c>
      <c r="D140" s="153">
        <f>'[5]M6 AVR'!D140</f>
        <v>12</v>
      </c>
      <c r="E140" s="153" t="str">
        <f>IF('[5]Ratt Mkt Fdm'!F138="","",'[5]Ratt Mkt Fdm'!F138)</f>
        <v/>
      </c>
      <c r="F140" s="154">
        <f t="shared" si="20"/>
        <v>12</v>
      </c>
      <c r="G140" s="153">
        <f>'[5]M6 AVR'!F140</f>
        <v>12</v>
      </c>
      <c r="H140" s="153" t="str">
        <f>IF('[5]Ratt Mkt OP'!F138="","",'[5]Ratt Mkt OP'!F138)</f>
        <v/>
      </c>
      <c r="I140" s="154">
        <f t="shared" si="21"/>
        <v>12</v>
      </c>
      <c r="J140" s="153">
        <f>'[5]M6 AVR'!H140</f>
        <v>14</v>
      </c>
      <c r="K140" s="155" t="str">
        <f>IF('[5]Ratt DROIT'!D138="","",'[5]Ratt DROIT'!D138)</f>
        <v/>
      </c>
      <c r="L140" s="154">
        <f t="shared" si="22"/>
        <v>14</v>
      </c>
      <c r="M140" s="156">
        <f t="shared" si="23"/>
        <v>12.600000000000001</v>
      </c>
      <c r="N140" s="157" t="str">
        <f t="shared" si="24"/>
        <v>V</v>
      </c>
    </row>
    <row r="141" spans="1:14" ht="12.6" customHeight="1">
      <c r="A141" s="158">
        <v>134</v>
      </c>
      <c r="B141" s="131" t="s">
        <v>361</v>
      </c>
      <c r="C141" s="131" t="s">
        <v>318</v>
      </c>
      <c r="D141" s="153">
        <f>'[5]M6 AVR'!D141</f>
        <v>12</v>
      </c>
      <c r="E141" s="153" t="str">
        <f>IF('[5]Ratt Mkt Fdm'!F139="","",'[5]Ratt Mkt Fdm'!F139)</f>
        <v/>
      </c>
      <c r="F141" s="154">
        <f t="shared" si="20"/>
        <v>12</v>
      </c>
      <c r="G141" s="153">
        <f>'[5]M6 AVR'!F141</f>
        <v>15</v>
      </c>
      <c r="H141" s="153" t="str">
        <f>IF('[5]Ratt Mkt OP'!F139="","",'[5]Ratt Mkt OP'!F139)</f>
        <v/>
      </c>
      <c r="I141" s="154">
        <f t="shared" si="21"/>
        <v>15</v>
      </c>
      <c r="J141" s="153">
        <f>'[5]M6 AVR'!H141</f>
        <v>13</v>
      </c>
      <c r="K141" s="155" t="str">
        <f>IF('[5]Ratt DROIT'!D139="","",'[5]Ratt DROIT'!D139)</f>
        <v/>
      </c>
      <c r="L141" s="154">
        <f t="shared" si="22"/>
        <v>13</v>
      </c>
      <c r="M141" s="156">
        <f t="shared" si="23"/>
        <v>13.5</v>
      </c>
      <c r="N141" s="157" t="str">
        <f t="shared" si="24"/>
        <v>V</v>
      </c>
    </row>
    <row r="142" spans="1:14" ht="12.6" customHeight="1">
      <c r="A142" s="152">
        <v>135</v>
      </c>
      <c r="B142" s="129" t="s">
        <v>360</v>
      </c>
      <c r="C142" s="128" t="s">
        <v>359</v>
      </c>
      <c r="D142" s="153">
        <f>'[5]M6 AVR'!D142</f>
        <v>15</v>
      </c>
      <c r="E142" s="153" t="str">
        <f>IF('[5]Ratt Mkt Fdm'!F140="","",'[5]Ratt Mkt Fdm'!F140)</f>
        <v/>
      </c>
      <c r="F142" s="154">
        <f t="shared" si="20"/>
        <v>15</v>
      </c>
      <c r="G142" s="153">
        <f>'[5]M6 AVR'!F142</f>
        <v>15</v>
      </c>
      <c r="H142" s="153" t="str">
        <f>IF('[5]Ratt Mkt OP'!F140="","",'[5]Ratt Mkt OP'!F140)</f>
        <v/>
      </c>
      <c r="I142" s="154">
        <f t="shared" si="21"/>
        <v>15</v>
      </c>
      <c r="J142" s="153">
        <f>'[5]M6 AVR'!H142</f>
        <v>13.5</v>
      </c>
      <c r="K142" s="155" t="str">
        <f>IF('[5]Ratt DROIT'!D140="","",'[5]Ratt DROIT'!D140)</f>
        <v/>
      </c>
      <c r="L142" s="154">
        <f t="shared" si="22"/>
        <v>13.5</v>
      </c>
      <c r="M142" s="156">
        <f t="shared" si="23"/>
        <v>14.55</v>
      </c>
      <c r="N142" s="157" t="str">
        <f t="shared" si="24"/>
        <v>V</v>
      </c>
    </row>
    <row r="143" spans="1:14" ht="12.6" customHeight="1">
      <c r="A143" s="158">
        <v>136</v>
      </c>
      <c r="B143" s="130" t="s">
        <v>358</v>
      </c>
      <c r="C143" s="128" t="s">
        <v>357</v>
      </c>
      <c r="D143" s="153">
        <f>'[5]M6 AVR'!D143</f>
        <v>11</v>
      </c>
      <c r="E143" s="153">
        <f>IF('[5]Ratt Mkt Fdm'!F141="","",'[5]Ratt Mkt Fdm'!F141)</f>
        <v>12</v>
      </c>
      <c r="F143" s="154">
        <f t="shared" si="20"/>
        <v>12</v>
      </c>
      <c r="G143" s="153">
        <f>'[5]M6 AVR'!F143</f>
        <v>11</v>
      </c>
      <c r="H143" s="153">
        <f>IF('[5]Ratt Mkt OP'!F141="","",'[5]Ratt Mkt OP'!F141)</f>
        <v>12</v>
      </c>
      <c r="I143" s="154">
        <f t="shared" si="21"/>
        <v>12</v>
      </c>
      <c r="J143" s="153">
        <f>'[5]M6 AVR'!H143</f>
        <v>12</v>
      </c>
      <c r="K143" s="155" t="str">
        <f>IF('[5]Ratt DROIT'!D141="","",'[5]Ratt DROIT'!D141)</f>
        <v/>
      </c>
      <c r="L143" s="154">
        <f t="shared" si="22"/>
        <v>12</v>
      </c>
      <c r="M143" s="156">
        <f t="shared" si="23"/>
        <v>12</v>
      </c>
      <c r="N143" s="157" t="str">
        <f t="shared" si="24"/>
        <v>VAR</v>
      </c>
    </row>
    <row r="144" spans="1:14" ht="12.6" customHeight="1">
      <c r="A144" s="152">
        <v>137</v>
      </c>
      <c r="B144" s="129" t="s">
        <v>356</v>
      </c>
      <c r="C144" s="128" t="s">
        <v>355</v>
      </c>
      <c r="D144" s="153">
        <f>'[5]M6 AVR'!D144</f>
        <v>13</v>
      </c>
      <c r="E144" s="153" t="str">
        <f>IF('[5]Ratt Mkt Fdm'!F142="","",'[5]Ratt Mkt Fdm'!F142)</f>
        <v/>
      </c>
      <c r="F144" s="154">
        <f t="shared" si="20"/>
        <v>13</v>
      </c>
      <c r="G144" s="153">
        <f>'[5]M6 AVR'!F144</f>
        <v>13</v>
      </c>
      <c r="H144" s="153" t="str">
        <f>IF('[5]Ratt Mkt OP'!F142="","",'[5]Ratt Mkt OP'!F142)</f>
        <v/>
      </c>
      <c r="I144" s="154">
        <f t="shared" si="21"/>
        <v>13</v>
      </c>
      <c r="J144" s="153">
        <f>'[5]M6 AVR'!H144</f>
        <v>13</v>
      </c>
      <c r="K144" s="155" t="str">
        <f>IF('[5]Ratt DROIT'!D142="","",'[5]Ratt DROIT'!D142)</f>
        <v/>
      </c>
      <c r="L144" s="154">
        <f t="shared" si="22"/>
        <v>13</v>
      </c>
      <c r="M144" s="156">
        <f t="shared" si="23"/>
        <v>13</v>
      </c>
      <c r="N144" s="157" t="str">
        <f t="shared" si="24"/>
        <v>V</v>
      </c>
    </row>
    <row r="145" spans="1:14" ht="12.6" customHeight="1">
      <c r="A145" s="158">
        <v>138</v>
      </c>
      <c r="B145" s="130" t="s">
        <v>354</v>
      </c>
      <c r="C145" s="128" t="s">
        <v>187</v>
      </c>
      <c r="D145" s="153">
        <f>'[5]M6 AVR'!D145</f>
        <v>13.5</v>
      </c>
      <c r="E145" s="153" t="str">
        <f>IF('[5]Ratt Mkt Fdm'!F143="","",'[5]Ratt Mkt Fdm'!F143)</f>
        <v/>
      </c>
      <c r="F145" s="154">
        <f t="shared" si="20"/>
        <v>13.5</v>
      </c>
      <c r="G145" s="153">
        <f>'[5]M6 AVR'!F145</f>
        <v>13.5</v>
      </c>
      <c r="H145" s="153" t="str">
        <f>IF('[5]Ratt Mkt OP'!F143="","",'[5]Ratt Mkt OP'!F143)</f>
        <v/>
      </c>
      <c r="I145" s="154">
        <f t="shared" si="21"/>
        <v>13.5</v>
      </c>
      <c r="J145" s="153">
        <f>'[5]M6 AVR'!H145</f>
        <v>13.5</v>
      </c>
      <c r="K145" s="155" t="str">
        <f>IF('[5]Ratt DROIT'!D143="","",'[5]Ratt DROIT'!D143)</f>
        <v/>
      </c>
      <c r="L145" s="154">
        <f t="shared" si="22"/>
        <v>13.5</v>
      </c>
      <c r="M145" s="156">
        <f t="shared" si="23"/>
        <v>13.5</v>
      </c>
      <c r="N145" s="157" t="str">
        <f t="shared" si="24"/>
        <v>V</v>
      </c>
    </row>
    <row r="146" spans="1:14" ht="12.6" customHeight="1">
      <c r="A146" s="152">
        <v>139</v>
      </c>
      <c r="B146" s="129" t="s">
        <v>353</v>
      </c>
      <c r="C146" s="128" t="s">
        <v>352</v>
      </c>
      <c r="D146" s="153">
        <f>'[5]M6 AVR'!D146</f>
        <v>13.5</v>
      </c>
      <c r="E146" s="153" t="str">
        <f>IF('[5]Ratt Mkt Fdm'!F144="","",'[5]Ratt Mkt Fdm'!F144)</f>
        <v/>
      </c>
      <c r="F146" s="154">
        <f t="shared" si="20"/>
        <v>13.5</v>
      </c>
      <c r="G146" s="153">
        <f>'[5]M6 AVR'!F146</f>
        <v>13.5</v>
      </c>
      <c r="H146" s="153" t="str">
        <f>IF('[5]Ratt Mkt OP'!F144="","",'[5]Ratt Mkt OP'!F144)</f>
        <v/>
      </c>
      <c r="I146" s="154">
        <f t="shared" si="21"/>
        <v>13.5</v>
      </c>
      <c r="J146" s="153">
        <f>'[5]M6 AVR'!H146</f>
        <v>13.5</v>
      </c>
      <c r="K146" s="155" t="str">
        <f>IF('[5]Ratt DROIT'!D144="","",'[5]Ratt DROIT'!D144)</f>
        <v/>
      </c>
      <c r="L146" s="154">
        <f t="shared" si="22"/>
        <v>13.5</v>
      </c>
      <c r="M146" s="156">
        <f t="shared" si="23"/>
        <v>13.5</v>
      </c>
      <c r="N146" s="157" t="str">
        <f t="shared" si="24"/>
        <v>V</v>
      </c>
    </row>
    <row r="147" spans="1:14" ht="12.6" customHeight="1">
      <c r="A147" s="158">
        <v>140</v>
      </c>
      <c r="B147" s="129" t="s">
        <v>351</v>
      </c>
      <c r="C147" s="128" t="s">
        <v>350</v>
      </c>
      <c r="D147" s="153">
        <f>'[5]M6 AVR'!D147</f>
        <v>11.5</v>
      </c>
      <c r="E147" s="153">
        <f>IF('[5]Ratt Mkt Fdm'!F145="","",'[5]Ratt Mkt Fdm'!F145)</f>
        <v>12</v>
      </c>
      <c r="F147" s="154">
        <f t="shared" si="20"/>
        <v>12</v>
      </c>
      <c r="G147" s="153">
        <f>'[5]M6 AVR'!F147</f>
        <v>11.5</v>
      </c>
      <c r="H147" s="153">
        <f>IF('[5]Ratt Mkt OP'!F145="","",'[5]Ratt Mkt OP'!F145)</f>
        <v>12</v>
      </c>
      <c r="I147" s="154">
        <f t="shared" si="21"/>
        <v>12</v>
      </c>
      <c r="J147" s="153">
        <f>'[5]M6 AVR'!H147</f>
        <v>12.5</v>
      </c>
      <c r="K147" s="155" t="str">
        <f>IF('[5]Ratt DROIT'!D145="","",'[5]Ratt DROIT'!D145)</f>
        <v/>
      </c>
      <c r="L147" s="154">
        <f t="shared" si="22"/>
        <v>12.5</v>
      </c>
      <c r="M147" s="156">
        <f t="shared" si="23"/>
        <v>12.15</v>
      </c>
      <c r="N147" s="157" t="str">
        <f t="shared" si="24"/>
        <v>VAR</v>
      </c>
    </row>
    <row r="148" spans="1:14" ht="12.6" customHeight="1">
      <c r="A148" s="152">
        <v>141</v>
      </c>
      <c r="B148" s="129" t="s">
        <v>349</v>
      </c>
      <c r="C148" s="128" t="s">
        <v>52</v>
      </c>
      <c r="D148" s="153">
        <f>'[5]M6 AVR'!D148</f>
        <v>12</v>
      </c>
      <c r="E148" s="153" t="str">
        <f>IF('[5]Ratt Mkt Fdm'!F146="","",'[5]Ratt Mkt Fdm'!F146)</f>
        <v/>
      </c>
      <c r="F148" s="154">
        <f t="shared" si="20"/>
        <v>12</v>
      </c>
      <c r="G148" s="153">
        <f>'[5]M6 AVR'!F148</f>
        <v>12</v>
      </c>
      <c r="H148" s="153" t="str">
        <f>IF('[5]Ratt Mkt OP'!F146="","",'[5]Ratt Mkt OP'!F146)</f>
        <v/>
      </c>
      <c r="I148" s="154">
        <f t="shared" si="21"/>
        <v>12</v>
      </c>
      <c r="J148" s="153">
        <f>'[5]M6 AVR'!H148</f>
        <v>12.5</v>
      </c>
      <c r="K148" s="155" t="str">
        <f>IF('[5]Ratt DROIT'!D146="","",'[5]Ratt DROIT'!D146)</f>
        <v/>
      </c>
      <c r="L148" s="154">
        <f t="shared" si="22"/>
        <v>12.5</v>
      </c>
      <c r="M148" s="156">
        <f t="shared" si="23"/>
        <v>12.15</v>
      </c>
      <c r="N148" s="157" t="str">
        <f t="shared" si="24"/>
        <v>V</v>
      </c>
    </row>
    <row r="149" spans="1:14" ht="12.6" customHeight="1">
      <c r="A149" s="158">
        <v>142</v>
      </c>
      <c r="B149" s="129" t="s">
        <v>348</v>
      </c>
      <c r="C149" s="128" t="s">
        <v>347</v>
      </c>
      <c r="D149" s="153">
        <f>'[5]M6 AVR'!D149</f>
        <v>14</v>
      </c>
      <c r="E149" s="153" t="str">
        <f>IF('[5]Ratt Mkt Fdm'!F147="","",'[5]Ratt Mkt Fdm'!F147)</f>
        <v/>
      </c>
      <c r="F149" s="154">
        <f t="shared" si="20"/>
        <v>14</v>
      </c>
      <c r="G149" s="153">
        <f>'[5]M6 AVR'!F149</f>
        <v>14</v>
      </c>
      <c r="H149" s="153" t="str">
        <f>IF('[5]Ratt Mkt OP'!F147="","",'[5]Ratt Mkt OP'!F147)</f>
        <v/>
      </c>
      <c r="I149" s="154">
        <f t="shared" si="21"/>
        <v>14</v>
      </c>
      <c r="J149" s="153">
        <f>'[5]M6 AVR'!H149</f>
        <v>13</v>
      </c>
      <c r="K149" s="155" t="str">
        <f>IF('[5]Ratt DROIT'!D147="","",'[5]Ratt DROIT'!D147)</f>
        <v/>
      </c>
      <c r="L149" s="154">
        <f t="shared" si="22"/>
        <v>13</v>
      </c>
      <c r="M149" s="156">
        <f t="shared" si="23"/>
        <v>13.700000000000001</v>
      </c>
      <c r="N149" s="157" t="str">
        <f t="shared" si="24"/>
        <v>V</v>
      </c>
    </row>
    <row r="150" spans="1:14" ht="12.6" customHeight="1">
      <c r="A150" s="152">
        <v>143</v>
      </c>
      <c r="B150" s="129" t="s">
        <v>346</v>
      </c>
      <c r="C150" s="128" t="s">
        <v>345</v>
      </c>
      <c r="D150" s="153">
        <f>'[5]M6 AVR'!D150</f>
        <v>11</v>
      </c>
      <c r="E150" s="153">
        <f>IF('[5]Ratt Mkt Fdm'!F148="","",'[5]Ratt Mkt Fdm'!F148)</f>
        <v>12</v>
      </c>
      <c r="F150" s="154">
        <f t="shared" si="20"/>
        <v>12</v>
      </c>
      <c r="G150" s="153">
        <f>'[5]M6 AVR'!F150</f>
        <v>11</v>
      </c>
      <c r="H150" s="153">
        <f>IF('[5]Ratt Mkt OP'!F148="","",'[5]Ratt Mkt OP'!F148)</f>
        <v>12</v>
      </c>
      <c r="I150" s="154">
        <f t="shared" si="21"/>
        <v>12</v>
      </c>
      <c r="J150" s="153">
        <f>'[5]M6 AVR'!H150</f>
        <v>13.5</v>
      </c>
      <c r="K150" s="155" t="str">
        <f>IF('[5]Ratt DROIT'!D148="","",'[5]Ratt DROIT'!D148)</f>
        <v/>
      </c>
      <c r="L150" s="154">
        <f t="shared" si="22"/>
        <v>13.5</v>
      </c>
      <c r="M150" s="156">
        <f t="shared" si="23"/>
        <v>12.45</v>
      </c>
      <c r="N150" s="157" t="str">
        <f t="shared" si="24"/>
        <v>VAR</v>
      </c>
    </row>
    <row r="151" spans="1:14" ht="12.6" customHeight="1">
      <c r="A151" s="158">
        <v>144</v>
      </c>
      <c r="B151" s="129" t="s">
        <v>344</v>
      </c>
      <c r="C151" s="128" t="s">
        <v>251</v>
      </c>
      <c r="D151" s="153">
        <f>'[5]M6 AVR'!D151</f>
        <v>16</v>
      </c>
      <c r="E151" s="153" t="str">
        <f>IF('[5]Ratt Mkt Fdm'!F149="","",'[5]Ratt Mkt Fdm'!F149)</f>
        <v/>
      </c>
      <c r="F151" s="154">
        <f t="shared" si="20"/>
        <v>16</v>
      </c>
      <c r="G151" s="153">
        <f>'[5]M6 AVR'!F151</f>
        <v>16</v>
      </c>
      <c r="H151" s="153" t="str">
        <f>IF('[5]Ratt Mkt OP'!F149="","",'[5]Ratt Mkt OP'!F149)</f>
        <v/>
      </c>
      <c r="I151" s="154">
        <f t="shared" si="21"/>
        <v>16</v>
      </c>
      <c r="J151" s="153">
        <f>'[5]M6 AVR'!H151</f>
        <v>13</v>
      </c>
      <c r="K151" s="155" t="str">
        <f>IF('[5]Ratt DROIT'!D149="","",'[5]Ratt DROIT'!D149)</f>
        <v/>
      </c>
      <c r="L151" s="154">
        <f t="shared" si="22"/>
        <v>13</v>
      </c>
      <c r="M151" s="156">
        <f t="shared" si="23"/>
        <v>15.1</v>
      </c>
      <c r="N151" s="157" t="str">
        <f t="shared" si="24"/>
        <v>V</v>
      </c>
    </row>
    <row r="152" spans="1:14" ht="12.6" customHeight="1">
      <c r="A152" s="152">
        <v>145</v>
      </c>
      <c r="B152" s="130" t="s">
        <v>343</v>
      </c>
      <c r="C152" s="128" t="s">
        <v>342</v>
      </c>
      <c r="D152" s="153">
        <f>'[5]M6 AVR'!D152</f>
        <v>8.5</v>
      </c>
      <c r="E152" s="153">
        <f>IF('[5]Ratt Mkt Fdm'!F150="","",'[5]Ratt Mkt Fdm'!F150)</f>
        <v>12</v>
      </c>
      <c r="F152" s="154">
        <f t="shared" si="20"/>
        <v>12</v>
      </c>
      <c r="G152" s="153">
        <f>'[5]M6 AVR'!F152</f>
        <v>8.5</v>
      </c>
      <c r="H152" s="153">
        <f>IF('[5]Ratt Mkt OP'!F150="","",'[5]Ratt Mkt OP'!F150)</f>
        <v>12</v>
      </c>
      <c r="I152" s="154">
        <f t="shared" si="21"/>
        <v>12</v>
      </c>
      <c r="J152" s="153">
        <f>'[5]M6 AVR'!H152</f>
        <v>13</v>
      </c>
      <c r="K152" s="155" t="str">
        <f>IF('[5]Ratt DROIT'!D150="","",'[5]Ratt DROIT'!D150)</f>
        <v/>
      </c>
      <c r="L152" s="154">
        <f t="shared" si="22"/>
        <v>13</v>
      </c>
      <c r="M152" s="156">
        <f t="shared" si="23"/>
        <v>12.3</v>
      </c>
      <c r="N152" s="157" t="str">
        <f t="shared" si="24"/>
        <v>VAR</v>
      </c>
    </row>
    <row r="153" spans="1:14" ht="12.6" customHeight="1">
      <c r="A153" s="158">
        <v>146</v>
      </c>
      <c r="B153" s="130" t="s">
        <v>341</v>
      </c>
      <c r="C153" s="128" t="s">
        <v>340</v>
      </c>
      <c r="D153" s="153">
        <f>'[5]M6 AVR'!D153</f>
        <v>10.5</v>
      </c>
      <c r="E153" s="153">
        <f>IF('[5]Ratt Mkt Fdm'!F151="","",'[5]Ratt Mkt Fdm'!F151)</f>
        <v>12</v>
      </c>
      <c r="F153" s="154">
        <f t="shared" si="20"/>
        <v>12</v>
      </c>
      <c r="G153" s="153">
        <f>'[5]M6 AVR'!F153</f>
        <v>10.5</v>
      </c>
      <c r="H153" s="153">
        <f>IF('[5]Ratt Mkt OP'!F151="","",'[5]Ratt Mkt OP'!F151)</f>
        <v>12</v>
      </c>
      <c r="I153" s="154">
        <f t="shared" si="21"/>
        <v>12</v>
      </c>
      <c r="J153" s="153">
        <f>'[5]M6 AVR'!H153</f>
        <v>13.5</v>
      </c>
      <c r="K153" s="155" t="str">
        <f>IF('[5]Ratt DROIT'!D151="","",'[5]Ratt DROIT'!D151)</f>
        <v/>
      </c>
      <c r="L153" s="154">
        <f t="shared" si="22"/>
        <v>13.5</v>
      </c>
      <c r="M153" s="156">
        <f t="shared" si="23"/>
        <v>12.45</v>
      </c>
      <c r="N153" s="157" t="str">
        <f t="shared" si="24"/>
        <v>VAR</v>
      </c>
    </row>
    <row r="154" spans="1:14" ht="12.6" customHeight="1">
      <c r="A154" s="152">
        <v>147</v>
      </c>
      <c r="B154" s="130" t="s">
        <v>339</v>
      </c>
      <c r="C154" s="128" t="s">
        <v>338</v>
      </c>
      <c r="D154" s="153">
        <f>'[5]M6 AVR'!D154</f>
        <v>7.5</v>
      </c>
      <c r="E154" s="153">
        <f>IF('[5]Ratt Mkt Fdm'!F152="","",'[5]Ratt Mkt Fdm'!F152)</f>
        <v>12</v>
      </c>
      <c r="F154" s="154">
        <f t="shared" si="20"/>
        <v>12</v>
      </c>
      <c r="G154" s="153">
        <f>'[5]M6 AVR'!F154</f>
        <v>7.5</v>
      </c>
      <c r="H154" s="153">
        <f>IF('[5]Ratt Mkt OP'!F152="","",'[5]Ratt Mkt OP'!F152)</f>
        <v>12</v>
      </c>
      <c r="I154" s="154">
        <f t="shared" si="21"/>
        <v>12</v>
      </c>
      <c r="J154" s="153">
        <f>'[5]M6 AVR'!H154</f>
        <v>11</v>
      </c>
      <c r="K154" s="155">
        <f>IF('[5]Ratt DROIT'!D152="","",'[5]Ratt DROIT'!D152)</f>
        <v>12</v>
      </c>
      <c r="L154" s="154">
        <f t="shared" si="22"/>
        <v>12</v>
      </c>
      <c r="M154" s="156">
        <f t="shared" si="23"/>
        <v>12</v>
      </c>
      <c r="N154" s="157" t="str">
        <f t="shared" si="24"/>
        <v>VAR</v>
      </c>
    </row>
    <row r="155" spans="1:14" ht="12.6" customHeight="1">
      <c r="A155" s="158">
        <v>148</v>
      </c>
      <c r="B155" s="130" t="s">
        <v>337</v>
      </c>
      <c r="C155" s="128" t="s">
        <v>336</v>
      </c>
      <c r="D155" s="153">
        <f>'[5]M6 AVR'!D155</f>
        <v>11.5</v>
      </c>
      <c r="E155" s="153" t="str">
        <f>IF('[5]Ratt Mkt Fdm'!F153="","",'[5]Ratt Mkt Fdm'!F153)</f>
        <v/>
      </c>
      <c r="F155" s="154">
        <f t="shared" si="20"/>
        <v>11.5</v>
      </c>
      <c r="G155" s="153">
        <f>'[5]M6 AVR'!F155</f>
        <v>11.5</v>
      </c>
      <c r="H155" s="153" t="str">
        <f>IF('[5]Ratt Mkt OP'!F153="","",'[5]Ratt Mkt OP'!F153)</f>
        <v/>
      </c>
      <c r="I155" s="154">
        <f t="shared" si="21"/>
        <v>11.5</v>
      </c>
      <c r="J155" s="153">
        <f>'[5]M6 AVR'!H155</f>
        <v>13.5</v>
      </c>
      <c r="K155" s="155" t="str">
        <f>IF('[5]Ratt DROIT'!D153="","",'[5]Ratt DROIT'!D153)</f>
        <v/>
      </c>
      <c r="L155" s="154">
        <f t="shared" si="22"/>
        <v>13.5</v>
      </c>
      <c r="M155" s="156">
        <f t="shared" si="23"/>
        <v>12.100000000000001</v>
      </c>
      <c r="N155" s="157" t="str">
        <f t="shared" si="24"/>
        <v>V</v>
      </c>
    </row>
    <row r="156" spans="1:14" ht="12.6" customHeight="1">
      <c r="A156" s="152">
        <v>149</v>
      </c>
      <c r="B156" s="129" t="s">
        <v>335</v>
      </c>
      <c r="C156" s="128" t="s">
        <v>334</v>
      </c>
      <c r="D156" s="153">
        <f>'[5]M6 AVR'!D156</f>
        <v>11</v>
      </c>
      <c r="E156" s="153">
        <f>IF('[5]Ratt Mkt Fdm'!F154="","",'[5]Ratt Mkt Fdm'!F154)</f>
        <v>12</v>
      </c>
      <c r="F156" s="154">
        <f t="shared" si="20"/>
        <v>12</v>
      </c>
      <c r="G156" s="153">
        <f>'[5]M6 AVR'!F156</f>
        <v>11</v>
      </c>
      <c r="H156" s="153">
        <f>IF('[5]Ratt Mkt OP'!F154="","",'[5]Ratt Mkt OP'!F154)</f>
        <v>12</v>
      </c>
      <c r="I156" s="154">
        <f t="shared" si="21"/>
        <v>12</v>
      </c>
      <c r="J156" s="153">
        <f>'[5]M6 AVR'!H156</f>
        <v>13</v>
      </c>
      <c r="K156" s="155" t="str">
        <f>IF('[5]Ratt DROIT'!D154="","",'[5]Ratt DROIT'!D154)</f>
        <v/>
      </c>
      <c r="L156" s="154">
        <f t="shared" si="22"/>
        <v>13</v>
      </c>
      <c r="M156" s="156">
        <f t="shared" si="23"/>
        <v>12.3</v>
      </c>
      <c r="N156" s="157" t="str">
        <f t="shared" si="24"/>
        <v>VAR</v>
      </c>
    </row>
    <row r="157" spans="1:14" ht="12.6" customHeight="1">
      <c r="A157" s="158">
        <v>150</v>
      </c>
      <c r="B157" s="130" t="s">
        <v>333</v>
      </c>
      <c r="C157" s="128" t="s">
        <v>332</v>
      </c>
      <c r="D157" s="153">
        <f>'[5]M6 AVR'!D157</f>
        <v>11.5</v>
      </c>
      <c r="E157" s="153">
        <f>IF('[5]Ratt Mkt Fdm'!F155="","",'[5]Ratt Mkt Fdm'!F155)</f>
        <v>12</v>
      </c>
      <c r="F157" s="154">
        <f t="shared" si="20"/>
        <v>12</v>
      </c>
      <c r="G157" s="153">
        <f>'[5]M6 AVR'!F157</f>
        <v>11.5</v>
      </c>
      <c r="H157" s="153">
        <f>IF('[5]Ratt Mkt OP'!F155="","",'[5]Ratt Mkt OP'!F155)</f>
        <v>12</v>
      </c>
      <c r="I157" s="154">
        <f t="shared" si="21"/>
        <v>12</v>
      </c>
      <c r="J157" s="153">
        <f>'[5]M6 AVR'!H157</f>
        <v>13</v>
      </c>
      <c r="K157" s="155" t="str">
        <f>IF('[5]Ratt DROIT'!D155="","",'[5]Ratt DROIT'!D155)</f>
        <v/>
      </c>
      <c r="L157" s="154">
        <f t="shared" si="22"/>
        <v>13</v>
      </c>
      <c r="M157" s="156">
        <f t="shared" si="23"/>
        <v>12.3</v>
      </c>
      <c r="N157" s="157" t="str">
        <f t="shared" si="24"/>
        <v>VAR</v>
      </c>
    </row>
    <row r="158" spans="1:14" ht="12.6" customHeight="1">
      <c r="A158" s="152">
        <v>151</v>
      </c>
      <c r="B158" s="129" t="s">
        <v>331</v>
      </c>
      <c r="C158" s="128" t="s">
        <v>330</v>
      </c>
      <c r="D158" s="153">
        <f>'[5]M6 AVR'!D158</f>
        <v>12</v>
      </c>
      <c r="E158" s="153" t="str">
        <f>IF('[5]Ratt Mkt Fdm'!F156="","",'[5]Ratt Mkt Fdm'!F156)</f>
        <v/>
      </c>
      <c r="F158" s="154">
        <f t="shared" si="20"/>
        <v>12</v>
      </c>
      <c r="G158" s="153">
        <f>'[5]M6 AVR'!F158</f>
        <v>12</v>
      </c>
      <c r="H158" s="153" t="str">
        <f>IF('[5]Ratt Mkt OP'!F156="","",'[5]Ratt Mkt OP'!F156)</f>
        <v/>
      </c>
      <c r="I158" s="154">
        <f t="shared" si="21"/>
        <v>12</v>
      </c>
      <c r="J158" s="153">
        <f>'[5]M6 AVR'!H158</f>
        <v>13</v>
      </c>
      <c r="K158" s="155" t="str">
        <f>IF('[5]Ratt DROIT'!D156="","",'[5]Ratt DROIT'!D156)</f>
        <v/>
      </c>
      <c r="L158" s="154">
        <f t="shared" si="22"/>
        <v>13</v>
      </c>
      <c r="M158" s="156">
        <f t="shared" si="23"/>
        <v>12.3</v>
      </c>
      <c r="N158" s="157" t="str">
        <f t="shared" si="24"/>
        <v>V</v>
      </c>
    </row>
    <row r="159" spans="1:14" ht="12.6" customHeight="1">
      <c r="A159" s="158">
        <v>152</v>
      </c>
      <c r="B159" s="133" t="s">
        <v>329</v>
      </c>
      <c r="C159" s="132" t="s">
        <v>328</v>
      </c>
      <c r="D159" s="153">
        <f>'[5]M6 AVR'!D159</f>
        <v>11.5</v>
      </c>
      <c r="E159" s="153" t="str">
        <f>IF('[5]Ratt Mkt Fdm'!F157="","",'[5]Ratt Mkt Fdm'!F157)</f>
        <v/>
      </c>
      <c r="F159" s="154">
        <f t="shared" si="20"/>
        <v>11.5</v>
      </c>
      <c r="G159" s="153">
        <f>'[5]M6 AVR'!F159</f>
        <v>11.5</v>
      </c>
      <c r="H159" s="153" t="str">
        <f>IF('[5]Ratt Mkt OP'!F157="","",'[5]Ratt Mkt OP'!F157)</f>
        <v/>
      </c>
      <c r="I159" s="154">
        <f t="shared" si="21"/>
        <v>11.5</v>
      </c>
      <c r="J159" s="153">
        <f>'[5]M6 AVR'!H159</f>
        <v>13.5</v>
      </c>
      <c r="K159" s="155" t="str">
        <f>IF('[5]Ratt DROIT'!D157="","",'[5]Ratt DROIT'!D157)</f>
        <v/>
      </c>
      <c r="L159" s="154">
        <f t="shared" si="22"/>
        <v>13.5</v>
      </c>
      <c r="M159" s="156">
        <f t="shared" si="23"/>
        <v>12.100000000000001</v>
      </c>
      <c r="N159" s="157" t="str">
        <f t="shared" si="24"/>
        <v>V</v>
      </c>
    </row>
    <row r="160" spans="1:14" ht="12.6" customHeight="1">
      <c r="A160" s="152">
        <v>153</v>
      </c>
      <c r="B160" s="133" t="s">
        <v>327</v>
      </c>
      <c r="C160" s="132" t="s">
        <v>277</v>
      </c>
      <c r="D160" s="153">
        <f>'[5]M6 AVR'!D160</f>
        <v>15.5</v>
      </c>
      <c r="E160" s="153" t="str">
        <f>IF('[5]Ratt Mkt Fdm'!F158="","",'[5]Ratt Mkt Fdm'!F158)</f>
        <v/>
      </c>
      <c r="F160" s="154">
        <f t="shared" si="20"/>
        <v>15.5</v>
      </c>
      <c r="G160" s="153">
        <f>'[5]M6 AVR'!F160</f>
        <v>15.5</v>
      </c>
      <c r="H160" s="153" t="str">
        <f>IF('[5]Ratt Mkt OP'!F158="","",'[5]Ratt Mkt OP'!F158)</f>
        <v/>
      </c>
      <c r="I160" s="154">
        <f t="shared" si="21"/>
        <v>15.5</v>
      </c>
      <c r="J160" s="153">
        <f>'[5]M6 AVR'!H160</f>
        <v>12.5</v>
      </c>
      <c r="K160" s="155" t="str">
        <f>IF('[5]Ratt DROIT'!D158="","",'[5]Ratt DROIT'!D158)</f>
        <v/>
      </c>
      <c r="L160" s="154">
        <f t="shared" si="22"/>
        <v>12.5</v>
      </c>
      <c r="M160" s="156">
        <f t="shared" si="23"/>
        <v>14.6</v>
      </c>
      <c r="N160" s="157" t="str">
        <f t="shared" si="24"/>
        <v>V</v>
      </c>
    </row>
    <row r="161" spans="1:14" ht="12.6" customHeight="1">
      <c r="A161" s="158">
        <v>154</v>
      </c>
      <c r="B161" s="129" t="s">
        <v>326</v>
      </c>
      <c r="C161" s="128" t="s">
        <v>318</v>
      </c>
      <c r="D161" s="153">
        <f>'[5]M6 AVR'!D161</f>
        <v>15</v>
      </c>
      <c r="E161" s="153" t="str">
        <f>IF('[5]Ratt Mkt Fdm'!F159="","",'[5]Ratt Mkt Fdm'!F159)</f>
        <v/>
      </c>
      <c r="F161" s="154">
        <f t="shared" si="20"/>
        <v>15</v>
      </c>
      <c r="G161" s="153">
        <f>'[5]M6 AVR'!F161</f>
        <v>15</v>
      </c>
      <c r="H161" s="153" t="str">
        <f>IF('[5]Ratt Mkt OP'!F159="","",'[5]Ratt Mkt OP'!F159)</f>
        <v/>
      </c>
      <c r="I161" s="154">
        <f t="shared" si="21"/>
        <v>15</v>
      </c>
      <c r="J161" s="153">
        <f>'[5]M6 AVR'!H161</f>
        <v>12.5</v>
      </c>
      <c r="K161" s="155" t="str">
        <f>IF('[5]Ratt DROIT'!D159="","",'[5]Ratt DROIT'!D159)</f>
        <v/>
      </c>
      <c r="L161" s="154">
        <f t="shared" si="22"/>
        <v>12.5</v>
      </c>
      <c r="M161" s="156">
        <f t="shared" si="23"/>
        <v>14.25</v>
      </c>
      <c r="N161" s="157" t="str">
        <f t="shared" si="24"/>
        <v>V</v>
      </c>
    </row>
    <row r="162" spans="1:14" ht="12.6" customHeight="1">
      <c r="A162" s="152">
        <v>155</v>
      </c>
      <c r="B162" s="129" t="s">
        <v>325</v>
      </c>
      <c r="C162" s="128" t="s">
        <v>324</v>
      </c>
      <c r="D162" s="153">
        <f>'[5]M6 AVR'!D162</f>
        <v>12</v>
      </c>
      <c r="E162" s="153" t="str">
        <f>IF('[5]Ratt Mkt Fdm'!F160="","",'[5]Ratt Mkt Fdm'!F160)</f>
        <v/>
      </c>
      <c r="F162" s="154">
        <f t="shared" si="20"/>
        <v>12</v>
      </c>
      <c r="G162" s="153">
        <f>'[5]M6 AVR'!F162</f>
        <v>12</v>
      </c>
      <c r="H162" s="153" t="str">
        <f>IF('[5]Ratt Mkt OP'!F160="","",'[5]Ratt Mkt OP'!F160)</f>
        <v/>
      </c>
      <c r="I162" s="154">
        <f t="shared" si="21"/>
        <v>12</v>
      </c>
      <c r="J162" s="153">
        <f>'[5]M6 AVR'!H162</f>
        <v>12.5</v>
      </c>
      <c r="K162" s="155" t="str">
        <f>IF('[5]Ratt DROIT'!D160="","",'[5]Ratt DROIT'!D160)</f>
        <v/>
      </c>
      <c r="L162" s="154">
        <f t="shared" si="22"/>
        <v>12.5</v>
      </c>
      <c r="M162" s="156">
        <f t="shared" si="23"/>
        <v>12.15</v>
      </c>
      <c r="N162" s="157" t="str">
        <f t="shared" si="24"/>
        <v>V</v>
      </c>
    </row>
    <row r="163" spans="1:14" ht="12.6" customHeight="1">
      <c r="A163" s="158">
        <v>156</v>
      </c>
      <c r="B163" s="130" t="s">
        <v>323</v>
      </c>
      <c r="C163" s="128" t="s">
        <v>322</v>
      </c>
      <c r="D163" s="153">
        <f>'[5]M6 AVR'!D163</f>
        <v>0</v>
      </c>
      <c r="E163" s="153" t="str">
        <f>IF('[5]Ratt Mkt Fdm'!F161="","",'[5]Ratt Mkt Fdm'!F161)</f>
        <v/>
      </c>
      <c r="F163" s="154">
        <f t="shared" si="20"/>
        <v>0</v>
      </c>
      <c r="G163" s="153">
        <f>'[5]M6 AVR'!F163</f>
        <v>0</v>
      </c>
      <c r="H163" s="153" t="str">
        <f>IF('[5]Ratt Mkt OP'!F161="","",'[5]Ratt Mkt OP'!F161)</f>
        <v/>
      </c>
      <c r="I163" s="154">
        <f t="shared" si="21"/>
        <v>0</v>
      </c>
      <c r="J163" s="153">
        <f>'[5]M6 AVR'!H163</f>
        <v>0</v>
      </c>
      <c r="K163" s="155" t="str">
        <f>IF('[5]Ratt DROIT'!D161="","",'[5]Ratt DROIT'!D161)</f>
        <v/>
      </c>
      <c r="L163" s="154">
        <f t="shared" si="22"/>
        <v>0</v>
      </c>
      <c r="M163" s="156">
        <f t="shared" si="23"/>
        <v>0</v>
      </c>
      <c r="N163" s="157" t="str">
        <f t="shared" si="24"/>
        <v>AR</v>
      </c>
    </row>
    <row r="164" spans="1:14" ht="12.6" customHeight="1">
      <c r="A164" s="152">
        <v>157</v>
      </c>
      <c r="B164" s="131" t="s">
        <v>321</v>
      </c>
      <c r="C164" s="131" t="s">
        <v>528</v>
      </c>
      <c r="D164" s="153">
        <f>'[5]M6 AVR'!D164</f>
        <v>17</v>
      </c>
      <c r="E164" s="153" t="str">
        <f>IF('[5]Ratt Mkt Fdm'!F162="","",'[5]Ratt Mkt Fdm'!F162)</f>
        <v/>
      </c>
      <c r="F164" s="154">
        <f t="shared" si="20"/>
        <v>17</v>
      </c>
      <c r="G164" s="153">
        <f>'[5]M6 AVR'!F164</f>
        <v>17</v>
      </c>
      <c r="H164" s="153" t="str">
        <f>IF('[5]Ratt Mkt OP'!F162="","",'[5]Ratt Mkt OP'!F162)</f>
        <v/>
      </c>
      <c r="I164" s="154">
        <f t="shared" si="21"/>
        <v>17</v>
      </c>
      <c r="J164" s="153">
        <f>'[5]M6 AVR'!H164</f>
        <v>13.5</v>
      </c>
      <c r="K164" s="155" t="str">
        <f>IF('[5]Ratt DROIT'!D162="","",'[5]Ratt DROIT'!D162)</f>
        <v/>
      </c>
      <c r="L164" s="154">
        <f t="shared" si="22"/>
        <v>13.5</v>
      </c>
      <c r="M164" s="156">
        <f t="shared" si="23"/>
        <v>15.95</v>
      </c>
      <c r="N164" s="157" t="str">
        <f t="shared" si="24"/>
        <v>V</v>
      </c>
    </row>
    <row r="165" spans="1:14" ht="12.6" customHeight="1">
      <c r="A165" s="158">
        <v>158</v>
      </c>
      <c r="B165" s="130" t="s">
        <v>320</v>
      </c>
      <c r="C165" s="128" t="s">
        <v>319</v>
      </c>
      <c r="D165" s="153">
        <f>'[5]M6 AVR'!D165</f>
        <v>16.5</v>
      </c>
      <c r="E165" s="153" t="str">
        <f>IF('[5]Ratt Mkt Fdm'!F163="","",'[5]Ratt Mkt Fdm'!F163)</f>
        <v/>
      </c>
      <c r="F165" s="154">
        <f t="shared" si="20"/>
        <v>16.5</v>
      </c>
      <c r="G165" s="153">
        <f>'[5]M6 AVR'!F165</f>
        <v>16.5</v>
      </c>
      <c r="H165" s="153" t="str">
        <f>IF('[5]Ratt Mkt OP'!F163="","",'[5]Ratt Mkt OP'!F163)</f>
        <v/>
      </c>
      <c r="I165" s="154">
        <f t="shared" si="21"/>
        <v>16.5</v>
      </c>
      <c r="J165" s="153">
        <f>'[5]M6 AVR'!H165</f>
        <v>13</v>
      </c>
      <c r="K165" s="155" t="str">
        <f>IF('[5]Ratt DROIT'!D163="","",'[5]Ratt DROIT'!D163)</f>
        <v/>
      </c>
      <c r="L165" s="154">
        <f t="shared" si="22"/>
        <v>13</v>
      </c>
      <c r="M165" s="156">
        <f t="shared" si="23"/>
        <v>15.450000000000001</v>
      </c>
      <c r="N165" s="157" t="str">
        <f t="shared" si="24"/>
        <v>V</v>
      </c>
    </row>
    <row r="166" spans="1:14" ht="12.6" customHeight="1">
      <c r="A166" s="152">
        <v>159</v>
      </c>
      <c r="B166" s="131" t="s">
        <v>318</v>
      </c>
      <c r="C166" s="131" t="s">
        <v>317</v>
      </c>
      <c r="D166" s="153">
        <f>'[5]M6 AVR'!D166</f>
        <v>13.25</v>
      </c>
      <c r="E166" s="153" t="str">
        <f>IF('[5]Ratt Mkt Fdm'!F164="","",'[5]Ratt Mkt Fdm'!F164)</f>
        <v/>
      </c>
      <c r="F166" s="154">
        <f t="shared" si="20"/>
        <v>13.25</v>
      </c>
      <c r="G166" s="153">
        <f>'[5]M6 AVR'!F166</f>
        <v>13.5</v>
      </c>
      <c r="H166" s="153" t="str">
        <f>IF('[5]Ratt Mkt OP'!F164="","",'[5]Ratt Mkt OP'!F164)</f>
        <v/>
      </c>
      <c r="I166" s="154">
        <f t="shared" si="21"/>
        <v>13.5</v>
      </c>
      <c r="J166" s="153">
        <f>'[5]M6 AVR'!H166</f>
        <v>13.5</v>
      </c>
      <c r="K166" s="155" t="str">
        <f>IF('[5]Ratt DROIT'!D164="","",'[5]Ratt DROIT'!D164)</f>
        <v/>
      </c>
      <c r="L166" s="154">
        <f t="shared" si="22"/>
        <v>13.5</v>
      </c>
      <c r="M166" s="156">
        <f t="shared" si="23"/>
        <v>13.425000000000001</v>
      </c>
      <c r="N166" s="157" t="str">
        <f t="shared" si="24"/>
        <v>V</v>
      </c>
    </row>
    <row r="167" spans="1:14" ht="12.6" customHeight="1">
      <c r="A167" s="158">
        <v>160</v>
      </c>
      <c r="B167" s="129" t="s">
        <v>316</v>
      </c>
      <c r="C167" s="128" t="s">
        <v>315</v>
      </c>
      <c r="D167" s="153">
        <f>'[5]M6 AVR'!D167</f>
        <v>0</v>
      </c>
      <c r="E167" s="153" t="str">
        <f>IF('[5]Ratt Mkt Fdm'!F165="","",'[5]Ratt Mkt Fdm'!F165)</f>
        <v/>
      </c>
      <c r="F167" s="154">
        <f t="shared" si="20"/>
        <v>0</v>
      </c>
      <c r="G167" s="153">
        <f>'[5]M6 AVR'!F167</f>
        <v>0</v>
      </c>
      <c r="H167" s="153" t="str">
        <f>IF('[5]Ratt Mkt OP'!F165="","",'[5]Ratt Mkt OP'!F165)</f>
        <v/>
      </c>
      <c r="I167" s="154">
        <f t="shared" si="21"/>
        <v>0</v>
      </c>
      <c r="J167" s="153">
        <f>'[5]M6 AVR'!H167</f>
        <v>0</v>
      </c>
      <c r="K167" s="155" t="str">
        <f>IF('[5]Ratt DROIT'!D165="","",'[5]Ratt DROIT'!D165)</f>
        <v/>
      </c>
      <c r="L167" s="154">
        <f t="shared" si="22"/>
        <v>0</v>
      </c>
      <c r="M167" s="156">
        <f t="shared" si="23"/>
        <v>0</v>
      </c>
      <c r="N167" s="157" t="str">
        <f t="shared" si="24"/>
        <v>AR</v>
      </c>
    </row>
    <row r="168" spans="1:14" ht="12.6" customHeight="1">
      <c r="A168" s="152">
        <v>161</v>
      </c>
      <c r="B168" s="130" t="s">
        <v>314</v>
      </c>
      <c r="C168" s="128" t="s">
        <v>313</v>
      </c>
      <c r="D168" s="153">
        <f>'[5]M6 AVR'!D168</f>
        <v>12.5</v>
      </c>
      <c r="E168" s="153" t="str">
        <f>IF('[5]Ratt Mkt Fdm'!F166="","",'[5]Ratt Mkt Fdm'!F166)</f>
        <v/>
      </c>
      <c r="F168" s="154">
        <f t="shared" ref="F168:F173" si="25">IF(E168="",D168,MIN(12,MAX(D168,E168)))</f>
        <v>12.5</v>
      </c>
      <c r="G168" s="153">
        <f>'[5]M6 AVR'!F168</f>
        <v>12.5</v>
      </c>
      <c r="H168" s="153" t="str">
        <f>IF('[5]Ratt Mkt OP'!F166="","",'[5]Ratt Mkt OP'!F166)</f>
        <v/>
      </c>
      <c r="I168" s="154">
        <f t="shared" ref="I168:I173" si="26">IF(H168="",G168,MIN(12,MAX(G168,H168)))</f>
        <v>12.5</v>
      </c>
      <c r="J168" s="153">
        <f>'[5]M6 AVR'!H168</f>
        <v>13</v>
      </c>
      <c r="K168" s="155" t="str">
        <f>IF('[5]Ratt DROIT'!D166="","",'[5]Ratt DROIT'!D166)</f>
        <v/>
      </c>
      <c r="L168" s="154">
        <f t="shared" ref="L168:L173" si="27">IF(K168="",J168,MIN(12,MAX(J168,K168)))</f>
        <v>13</v>
      </c>
      <c r="M168" s="156">
        <f t="shared" ref="M168:M173" si="28">F168*0.3+I168*0.4+L168*0.3</f>
        <v>12.65</v>
      </c>
      <c r="N168" s="157" t="str">
        <f t="shared" ref="N168:N173" si="29">IF(M168&lt;8,"AR",IF(M168&lt;12,"NV",IF(AND(E168="",H168="",K168=""),"V","VAR")))</f>
        <v>V</v>
      </c>
    </row>
    <row r="169" spans="1:14" ht="12.6" customHeight="1">
      <c r="A169" s="158">
        <v>162</v>
      </c>
      <c r="B169" s="130" t="s">
        <v>312</v>
      </c>
      <c r="C169" s="128" t="s">
        <v>251</v>
      </c>
      <c r="D169" s="153">
        <f>'[5]M6 AVR'!D169</f>
        <v>13</v>
      </c>
      <c r="E169" s="153" t="str">
        <f>IF('[5]Ratt Mkt Fdm'!F167="","",'[5]Ratt Mkt Fdm'!F167)</f>
        <v/>
      </c>
      <c r="F169" s="154">
        <f t="shared" si="25"/>
        <v>13</v>
      </c>
      <c r="G169" s="153">
        <f>'[5]M6 AVR'!F169</f>
        <v>13</v>
      </c>
      <c r="H169" s="153" t="str">
        <f>IF('[5]Ratt Mkt OP'!F167="","",'[5]Ratt Mkt OP'!F167)</f>
        <v/>
      </c>
      <c r="I169" s="154">
        <f t="shared" si="26"/>
        <v>13</v>
      </c>
      <c r="J169" s="153">
        <f>'[5]M6 AVR'!H169</f>
        <v>13</v>
      </c>
      <c r="K169" s="155" t="str">
        <f>IF('[5]Ratt DROIT'!D167="","",'[5]Ratt DROIT'!D167)</f>
        <v/>
      </c>
      <c r="L169" s="154">
        <f t="shared" si="27"/>
        <v>13</v>
      </c>
      <c r="M169" s="156">
        <f t="shared" si="28"/>
        <v>13</v>
      </c>
      <c r="N169" s="157" t="str">
        <f t="shared" si="29"/>
        <v>V</v>
      </c>
    </row>
    <row r="170" spans="1:14" ht="12.6" customHeight="1">
      <c r="A170" s="152">
        <v>163</v>
      </c>
      <c r="B170" s="130" t="s">
        <v>312</v>
      </c>
      <c r="C170" s="128" t="s">
        <v>311</v>
      </c>
      <c r="D170" s="153">
        <f>'[5]M6 AVR'!D170</f>
        <v>14</v>
      </c>
      <c r="E170" s="153" t="str">
        <f>IF('[5]Ratt Mkt Fdm'!F168="","",'[5]Ratt Mkt Fdm'!F168)</f>
        <v/>
      </c>
      <c r="F170" s="154">
        <f t="shared" si="25"/>
        <v>14</v>
      </c>
      <c r="G170" s="153">
        <f>'[5]M6 AVR'!F170</f>
        <v>14</v>
      </c>
      <c r="H170" s="153" t="str">
        <f>IF('[5]Ratt Mkt OP'!F168="","",'[5]Ratt Mkt OP'!F168)</f>
        <v/>
      </c>
      <c r="I170" s="154">
        <f t="shared" si="26"/>
        <v>14</v>
      </c>
      <c r="J170" s="153">
        <f>'[5]M6 AVR'!H170</f>
        <v>14</v>
      </c>
      <c r="K170" s="155" t="str">
        <f>IF('[5]Ratt DROIT'!D168="","",'[5]Ratt DROIT'!D168)</f>
        <v/>
      </c>
      <c r="L170" s="154">
        <f t="shared" si="27"/>
        <v>14</v>
      </c>
      <c r="M170" s="156">
        <f t="shared" si="28"/>
        <v>14</v>
      </c>
      <c r="N170" s="157" t="str">
        <f t="shared" si="29"/>
        <v>V</v>
      </c>
    </row>
    <row r="171" spans="1:14" ht="12.6" customHeight="1">
      <c r="A171" s="158">
        <v>164</v>
      </c>
      <c r="B171" s="130" t="s">
        <v>310</v>
      </c>
      <c r="C171" s="128" t="s">
        <v>309</v>
      </c>
      <c r="D171" s="153">
        <f>'[5]M6 AVR'!D171</f>
        <v>12</v>
      </c>
      <c r="E171" s="153" t="str">
        <f>IF('[5]Ratt Mkt Fdm'!F169="","",'[5]Ratt Mkt Fdm'!F169)</f>
        <v/>
      </c>
      <c r="F171" s="154">
        <f t="shared" si="25"/>
        <v>12</v>
      </c>
      <c r="G171" s="153">
        <f>'[5]M6 AVR'!F171</f>
        <v>12</v>
      </c>
      <c r="H171" s="153" t="str">
        <f>IF('[5]Ratt Mkt OP'!F169="","",'[5]Ratt Mkt OP'!F169)</f>
        <v/>
      </c>
      <c r="I171" s="154">
        <f t="shared" si="26"/>
        <v>12</v>
      </c>
      <c r="J171" s="153">
        <f>'[5]M6 AVR'!H171</f>
        <v>12.5</v>
      </c>
      <c r="K171" s="155" t="str">
        <f>IF('[5]Ratt DROIT'!D169="","",'[5]Ratt DROIT'!D169)</f>
        <v/>
      </c>
      <c r="L171" s="154">
        <f t="shared" si="27"/>
        <v>12.5</v>
      </c>
      <c r="M171" s="156">
        <f t="shared" si="28"/>
        <v>12.15</v>
      </c>
      <c r="N171" s="157" t="str">
        <f t="shared" si="29"/>
        <v>V</v>
      </c>
    </row>
    <row r="172" spans="1:14" ht="12.6" customHeight="1">
      <c r="A172" s="152">
        <v>165</v>
      </c>
      <c r="B172" s="130" t="s">
        <v>308</v>
      </c>
      <c r="C172" s="128" t="s">
        <v>307</v>
      </c>
      <c r="D172" s="153">
        <f>'[5]M6 AVR'!D172</f>
        <v>16.5</v>
      </c>
      <c r="E172" s="153" t="str">
        <f>IF('[5]Ratt Mkt Fdm'!F170="","",'[5]Ratt Mkt Fdm'!F170)</f>
        <v/>
      </c>
      <c r="F172" s="154">
        <f t="shared" si="25"/>
        <v>16.5</v>
      </c>
      <c r="G172" s="153">
        <f>'[5]M6 AVR'!F172</f>
        <v>16.5</v>
      </c>
      <c r="H172" s="153" t="str">
        <f>IF('[5]Ratt Mkt OP'!F170="","",'[5]Ratt Mkt OP'!F170)</f>
        <v/>
      </c>
      <c r="I172" s="154">
        <f t="shared" si="26"/>
        <v>16.5</v>
      </c>
      <c r="J172" s="153">
        <f>'[5]M6 AVR'!H172</f>
        <v>13</v>
      </c>
      <c r="K172" s="155" t="str">
        <f>IF('[5]Ratt DROIT'!D170="","",'[5]Ratt DROIT'!D170)</f>
        <v/>
      </c>
      <c r="L172" s="154">
        <f t="shared" si="27"/>
        <v>13</v>
      </c>
      <c r="M172" s="156">
        <f t="shared" si="28"/>
        <v>15.450000000000001</v>
      </c>
      <c r="N172" s="157" t="str">
        <f t="shared" si="29"/>
        <v>V</v>
      </c>
    </row>
    <row r="173" spans="1:14" ht="12.6" customHeight="1">
      <c r="A173" s="158">
        <v>166</v>
      </c>
      <c r="B173" s="129" t="s">
        <v>306</v>
      </c>
      <c r="C173" s="128" t="s">
        <v>305</v>
      </c>
      <c r="D173" s="153">
        <f>'[5]M6 AVR'!D173</f>
        <v>9.5</v>
      </c>
      <c r="E173" s="153">
        <f>IF('[5]Ratt Mkt Fdm'!F171="","",'[5]Ratt Mkt Fdm'!F171)</f>
        <v>12</v>
      </c>
      <c r="F173" s="154">
        <f t="shared" si="25"/>
        <v>12</v>
      </c>
      <c r="G173" s="153">
        <f>'[5]M6 AVR'!F173</f>
        <v>9.5</v>
      </c>
      <c r="H173" s="153">
        <f>IF('[5]Ratt Mkt OP'!F171="","",'[5]Ratt Mkt OP'!F171)</f>
        <v>12</v>
      </c>
      <c r="I173" s="154">
        <f t="shared" si="26"/>
        <v>12</v>
      </c>
      <c r="J173" s="153">
        <f>'[5]M6 AVR'!H173</f>
        <v>12.5</v>
      </c>
      <c r="K173" s="155" t="str">
        <f>IF('[5]Ratt DROIT'!D171="","",'[5]Ratt DROIT'!D171)</f>
        <v/>
      </c>
      <c r="L173" s="154">
        <f t="shared" si="27"/>
        <v>12.5</v>
      </c>
      <c r="M173" s="156">
        <f t="shared" si="28"/>
        <v>12.15</v>
      </c>
      <c r="N173" s="157" t="str">
        <f t="shared" si="29"/>
        <v>VAR</v>
      </c>
    </row>
    <row r="174" spans="1:14" ht="15.6">
      <c r="B174" s="161" t="s">
        <v>588</v>
      </c>
      <c r="C174" s="162"/>
      <c r="D174" s="163">
        <f>AVERAGE(D8:D173)</f>
        <v>11.90512048192771</v>
      </c>
      <c r="E174" s="163"/>
      <c r="F174" s="163"/>
      <c r="G174" s="164">
        <f>AVERAGE(G8:G173)</f>
        <v>11.990963855421686</v>
      </c>
      <c r="H174" s="163"/>
      <c r="I174" s="163"/>
      <c r="J174" s="164">
        <f>AVERAGE(J8:J173)</f>
        <v>12.358433734939759</v>
      </c>
    </row>
    <row r="175" spans="1:14" ht="15.6">
      <c r="B175" s="161"/>
      <c r="C175" s="162"/>
      <c r="D175" s="165"/>
      <c r="E175" s="165"/>
    </row>
    <row r="176" spans="1:14" ht="15.6">
      <c r="B176" s="161"/>
      <c r="C176" s="162"/>
      <c r="D176" s="165"/>
      <c r="E176" s="165"/>
    </row>
    <row r="177" spans="2:5" ht="15.6">
      <c r="B177" s="161"/>
      <c r="C177" s="162"/>
      <c r="D177" s="165"/>
      <c r="E177" s="165"/>
    </row>
    <row r="178" spans="2:5" ht="15.6">
      <c r="B178" s="161"/>
      <c r="C178" s="162"/>
      <c r="D178" s="165"/>
      <c r="E178" s="165"/>
    </row>
    <row r="179" spans="2:5" ht="15.6">
      <c r="B179" s="161"/>
      <c r="C179" s="162"/>
      <c r="D179" s="165"/>
      <c r="E179" s="165"/>
    </row>
    <row r="180" spans="2:5" ht="15.6">
      <c r="B180" s="161"/>
      <c r="C180" s="162"/>
      <c r="D180" s="165"/>
      <c r="E180" s="165"/>
    </row>
    <row r="181" spans="2:5" ht="15.6">
      <c r="B181" s="161"/>
      <c r="C181" s="162"/>
      <c r="D181" s="165"/>
      <c r="E181" s="165"/>
    </row>
    <row r="182" spans="2:5" ht="15.6">
      <c r="B182" s="161"/>
      <c r="C182" s="162"/>
      <c r="D182" s="165"/>
      <c r="E182" s="165"/>
    </row>
    <row r="183" spans="2:5" ht="15.6">
      <c r="B183" s="161"/>
      <c r="C183" s="162"/>
      <c r="D183" s="165"/>
      <c r="E183" s="165"/>
    </row>
    <row r="184" spans="2:5" ht="15.6">
      <c r="B184" s="161"/>
      <c r="C184" s="162"/>
      <c r="D184" s="165"/>
      <c r="E184" s="165"/>
    </row>
    <row r="185" spans="2:5" ht="15.6">
      <c r="B185" s="161"/>
      <c r="C185" s="162"/>
      <c r="D185" s="165"/>
      <c r="E185" s="165"/>
    </row>
    <row r="186" spans="2:5" ht="15.6">
      <c r="B186" s="161"/>
      <c r="C186" s="162"/>
      <c r="D186" s="165"/>
      <c r="E186" s="165"/>
    </row>
    <row r="187" spans="2:5" ht="15.6">
      <c r="B187" s="161"/>
      <c r="C187" s="162"/>
      <c r="D187" s="165"/>
      <c r="E187" s="165"/>
    </row>
    <row r="188" spans="2:5" ht="15.6">
      <c r="B188" s="161"/>
      <c r="C188" s="162"/>
      <c r="D188" s="165"/>
      <c r="E188" s="165"/>
    </row>
    <row r="189" spans="2:5" ht="15.6">
      <c r="B189" s="161"/>
      <c r="C189" s="162"/>
      <c r="D189" s="165"/>
      <c r="E189" s="165"/>
    </row>
  </sheetData>
  <autoFilter ref="E1:E189"/>
  <mergeCells count="15">
    <mergeCell ref="J6:L6"/>
    <mergeCell ref="M2:N2"/>
    <mergeCell ref="D6:F6"/>
    <mergeCell ref="G6:I6"/>
    <mergeCell ref="A6:A7"/>
    <mergeCell ref="B6:B7"/>
    <mergeCell ref="C6:C7"/>
    <mergeCell ref="M6:M7"/>
    <mergeCell ref="N6:N7"/>
    <mergeCell ref="B4:N4"/>
    <mergeCell ref="B5:C5"/>
    <mergeCell ref="D5:F5"/>
    <mergeCell ref="G5:I5"/>
    <mergeCell ref="J5:L5"/>
    <mergeCell ref="M5:N5"/>
  </mergeCells>
  <pageMargins left="0.19685039370078741" right="0.15748031496062992" top="0.19685039370078741" bottom="0.15748031496062992" header="0.31496062992125984" footer="0.31496062992125984"/>
  <pageSetup paperSize="9" orientation="portrait" horizontalDpi="4294967294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N189"/>
  <sheetViews>
    <sheetView topLeftCell="A118" workbookViewId="0">
      <selection activeCell="P11" sqref="P11"/>
    </sheetView>
  </sheetViews>
  <sheetFormatPr baseColWidth="10" defaultRowHeight="14.4"/>
  <cols>
    <col min="1" max="1" width="6.33203125" style="146" customWidth="1"/>
    <col min="2" max="2" width="19.5546875" style="146" customWidth="1"/>
    <col min="3" max="3" width="16.109375" style="146" customWidth="1"/>
    <col min="4" max="4" width="8.88671875" style="146" customWidth="1"/>
    <col min="5" max="5" width="7.6640625" style="146" customWidth="1"/>
    <col min="6" max="6" width="7.109375" style="146" customWidth="1"/>
    <col min="7" max="7" width="8.33203125" style="146" customWidth="1"/>
    <col min="8" max="8" width="7.6640625" style="146" customWidth="1"/>
    <col min="9" max="9" width="6.44140625" style="146" customWidth="1"/>
    <col min="10" max="10" width="8" style="146" customWidth="1"/>
    <col min="11" max="11" width="9.5546875" style="146" customWidth="1"/>
    <col min="12" max="256" width="11.44140625" style="146"/>
    <col min="257" max="257" width="6.33203125" style="146" customWidth="1"/>
    <col min="258" max="258" width="19.5546875" style="146" customWidth="1"/>
    <col min="259" max="259" width="16.109375" style="146" customWidth="1"/>
    <col min="260" max="260" width="8.88671875" style="146" customWidth="1"/>
    <col min="261" max="261" width="7.6640625" style="146" customWidth="1"/>
    <col min="262" max="262" width="7.109375" style="146" customWidth="1"/>
    <col min="263" max="263" width="8.33203125" style="146" customWidth="1"/>
    <col min="264" max="264" width="7.6640625" style="146" customWidth="1"/>
    <col min="265" max="265" width="6.44140625" style="146" customWidth="1"/>
    <col min="266" max="266" width="8" style="146" customWidth="1"/>
    <col min="267" max="267" width="9.5546875" style="146" customWidth="1"/>
    <col min="268" max="512" width="11.44140625" style="146"/>
    <col min="513" max="513" width="6.33203125" style="146" customWidth="1"/>
    <col min="514" max="514" width="19.5546875" style="146" customWidth="1"/>
    <col min="515" max="515" width="16.109375" style="146" customWidth="1"/>
    <col min="516" max="516" width="8.88671875" style="146" customWidth="1"/>
    <col min="517" max="517" width="7.6640625" style="146" customWidth="1"/>
    <col min="518" max="518" width="7.109375" style="146" customWidth="1"/>
    <col min="519" max="519" width="8.33203125" style="146" customWidth="1"/>
    <col min="520" max="520" width="7.6640625" style="146" customWidth="1"/>
    <col min="521" max="521" width="6.44140625" style="146" customWidth="1"/>
    <col min="522" max="522" width="8" style="146" customWidth="1"/>
    <col min="523" max="523" width="9.5546875" style="146" customWidth="1"/>
    <col min="524" max="768" width="11.44140625" style="146"/>
    <col min="769" max="769" width="6.33203125" style="146" customWidth="1"/>
    <col min="770" max="770" width="19.5546875" style="146" customWidth="1"/>
    <col min="771" max="771" width="16.109375" style="146" customWidth="1"/>
    <col min="772" max="772" width="8.88671875" style="146" customWidth="1"/>
    <col min="773" max="773" width="7.6640625" style="146" customWidth="1"/>
    <col min="774" max="774" width="7.109375" style="146" customWidth="1"/>
    <col min="775" max="775" width="8.33203125" style="146" customWidth="1"/>
    <col min="776" max="776" width="7.6640625" style="146" customWidth="1"/>
    <col min="777" max="777" width="6.44140625" style="146" customWidth="1"/>
    <col min="778" max="778" width="8" style="146" customWidth="1"/>
    <col min="779" max="779" width="9.5546875" style="146" customWidth="1"/>
    <col min="780" max="1024" width="11.44140625" style="146"/>
    <col min="1025" max="1025" width="6.33203125" style="146" customWidth="1"/>
    <col min="1026" max="1026" width="19.5546875" style="146" customWidth="1"/>
    <col min="1027" max="1027" width="16.109375" style="146" customWidth="1"/>
    <col min="1028" max="1028" width="8.88671875" style="146" customWidth="1"/>
    <col min="1029" max="1029" width="7.6640625" style="146" customWidth="1"/>
    <col min="1030" max="1030" width="7.109375" style="146" customWidth="1"/>
    <col min="1031" max="1031" width="8.33203125" style="146" customWidth="1"/>
    <col min="1032" max="1032" width="7.6640625" style="146" customWidth="1"/>
    <col min="1033" max="1033" width="6.44140625" style="146" customWidth="1"/>
    <col min="1034" max="1034" width="8" style="146" customWidth="1"/>
    <col min="1035" max="1035" width="9.5546875" style="146" customWidth="1"/>
    <col min="1036" max="1280" width="11.44140625" style="146"/>
    <col min="1281" max="1281" width="6.33203125" style="146" customWidth="1"/>
    <col min="1282" max="1282" width="19.5546875" style="146" customWidth="1"/>
    <col min="1283" max="1283" width="16.109375" style="146" customWidth="1"/>
    <col min="1284" max="1284" width="8.88671875" style="146" customWidth="1"/>
    <col min="1285" max="1285" width="7.6640625" style="146" customWidth="1"/>
    <col min="1286" max="1286" width="7.109375" style="146" customWidth="1"/>
    <col min="1287" max="1287" width="8.33203125" style="146" customWidth="1"/>
    <col min="1288" max="1288" width="7.6640625" style="146" customWidth="1"/>
    <col min="1289" max="1289" width="6.44140625" style="146" customWidth="1"/>
    <col min="1290" max="1290" width="8" style="146" customWidth="1"/>
    <col min="1291" max="1291" width="9.5546875" style="146" customWidth="1"/>
    <col min="1292" max="1536" width="11.44140625" style="146"/>
    <col min="1537" max="1537" width="6.33203125" style="146" customWidth="1"/>
    <col min="1538" max="1538" width="19.5546875" style="146" customWidth="1"/>
    <col min="1539" max="1539" width="16.109375" style="146" customWidth="1"/>
    <col min="1540" max="1540" width="8.88671875" style="146" customWidth="1"/>
    <col min="1541" max="1541" width="7.6640625" style="146" customWidth="1"/>
    <col min="1542" max="1542" width="7.109375" style="146" customWidth="1"/>
    <col min="1543" max="1543" width="8.33203125" style="146" customWidth="1"/>
    <col min="1544" max="1544" width="7.6640625" style="146" customWidth="1"/>
    <col min="1545" max="1545" width="6.44140625" style="146" customWidth="1"/>
    <col min="1546" max="1546" width="8" style="146" customWidth="1"/>
    <col min="1547" max="1547" width="9.5546875" style="146" customWidth="1"/>
    <col min="1548" max="1792" width="11.44140625" style="146"/>
    <col min="1793" max="1793" width="6.33203125" style="146" customWidth="1"/>
    <col min="1794" max="1794" width="19.5546875" style="146" customWidth="1"/>
    <col min="1795" max="1795" width="16.109375" style="146" customWidth="1"/>
    <col min="1796" max="1796" width="8.88671875" style="146" customWidth="1"/>
    <col min="1797" max="1797" width="7.6640625" style="146" customWidth="1"/>
    <col min="1798" max="1798" width="7.109375" style="146" customWidth="1"/>
    <col min="1799" max="1799" width="8.33203125" style="146" customWidth="1"/>
    <col min="1800" max="1800" width="7.6640625" style="146" customWidth="1"/>
    <col min="1801" max="1801" width="6.44140625" style="146" customWidth="1"/>
    <col min="1802" max="1802" width="8" style="146" customWidth="1"/>
    <col min="1803" max="1803" width="9.5546875" style="146" customWidth="1"/>
    <col min="1804" max="2048" width="11.44140625" style="146"/>
    <col min="2049" max="2049" width="6.33203125" style="146" customWidth="1"/>
    <col min="2050" max="2050" width="19.5546875" style="146" customWidth="1"/>
    <col min="2051" max="2051" width="16.109375" style="146" customWidth="1"/>
    <col min="2052" max="2052" width="8.88671875" style="146" customWidth="1"/>
    <col min="2053" max="2053" width="7.6640625" style="146" customWidth="1"/>
    <col min="2054" max="2054" width="7.109375" style="146" customWidth="1"/>
    <col min="2055" max="2055" width="8.33203125" style="146" customWidth="1"/>
    <col min="2056" max="2056" width="7.6640625" style="146" customWidth="1"/>
    <col min="2057" max="2057" width="6.44140625" style="146" customWidth="1"/>
    <col min="2058" max="2058" width="8" style="146" customWidth="1"/>
    <col min="2059" max="2059" width="9.5546875" style="146" customWidth="1"/>
    <col min="2060" max="2304" width="11.44140625" style="146"/>
    <col min="2305" max="2305" width="6.33203125" style="146" customWidth="1"/>
    <col min="2306" max="2306" width="19.5546875" style="146" customWidth="1"/>
    <col min="2307" max="2307" width="16.109375" style="146" customWidth="1"/>
    <col min="2308" max="2308" width="8.88671875" style="146" customWidth="1"/>
    <col min="2309" max="2309" width="7.6640625" style="146" customWidth="1"/>
    <col min="2310" max="2310" width="7.109375" style="146" customWidth="1"/>
    <col min="2311" max="2311" width="8.33203125" style="146" customWidth="1"/>
    <col min="2312" max="2312" width="7.6640625" style="146" customWidth="1"/>
    <col min="2313" max="2313" width="6.44140625" style="146" customWidth="1"/>
    <col min="2314" max="2314" width="8" style="146" customWidth="1"/>
    <col min="2315" max="2315" width="9.5546875" style="146" customWidth="1"/>
    <col min="2316" max="2560" width="11.44140625" style="146"/>
    <col min="2561" max="2561" width="6.33203125" style="146" customWidth="1"/>
    <col min="2562" max="2562" width="19.5546875" style="146" customWidth="1"/>
    <col min="2563" max="2563" width="16.109375" style="146" customWidth="1"/>
    <col min="2564" max="2564" width="8.88671875" style="146" customWidth="1"/>
    <col min="2565" max="2565" width="7.6640625" style="146" customWidth="1"/>
    <col min="2566" max="2566" width="7.109375" style="146" customWidth="1"/>
    <col min="2567" max="2567" width="8.33203125" style="146" customWidth="1"/>
    <col min="2568" max="2568" width="7.6640625" style="146" customWidth="1"/>
    <col min="2569" max="2569" width="6.44140625" style="146" customWidth="1"/>
    <col min="2570" max="2570" width="8" style="146" customWidth="1"/>
    <col min="2571" max="2571" width="9.5546875" style="146" customWidth="1"/>
    <col min="2572" max="2816" width="11.44140625" style="146"/>
    <col min="2817" max="2817" width="6.33203125" style="146" customWidth="1"/>
    <col min="2818" max="2818" width="19.5546875" style="146" customWidth="1"/>
    <col min="2819" max="2819" width="16.109375" style="146" customWidth="1"/>
    <col min="2820" max="2820" width="8.88671875" style="146" customWidth="1"/>
    <col min="2821" max="2821" width="7.6640625" style="146" customWidth="1"/>
    <col min="2822" max="2822" width="7.109375" style="146" customWidth="1"/>
    <col min="2823" max="2823" width="8.33203125" style="146" customWidth="1"/>
    <col min="2824" max="2824" width="7.6640625" style="146" customWidth="1"/>
    <col min="2825" max="2825" width="6.44140625" style="146" customWidth="1"/>
    <col min="2826" max="2826" width="8" style="146" customWidth="1"/>
    <col min="2827" max="2827" width="9.5546875" style="146" customWidth="1"/>
    <col min="2828" max="3072" width="11.44140625" style="146"/>
    <col min="3073" max="3073" width="6.33203125" style="146" customWidth="1"/>
    <col min="3074" max="3074" width="19.5546875" style="146" customWidth="1"/>
    <col min="3075" max="3075" width="16.109375" style="146" customWidth="1"/>
    <col min="3076" max="3076" width="8.88671875" style="146" customWidth="1"/>
    <col min="3077" max="3077" width="7.6640625" style="146" customWidth="1"/>
    <col min="3078" max="3078" width="7.109375" style="146" customWidth="1"/>
    <col min="3079" max="3079" width="8.33203125" style="146" customWidth="1"/>
    <col min="3080" max="3080" width="7.6640625" style="146" customWidth="1"/>
    <col min="3081" max="3081" width="6.44140625" style="146" customWidth="1"/>
    <col min="3082" max="3082" width="8" style="146" customWidth="1"/>
    <col min="3083" max="3083" width="9.5546875" style="146" customWidth="1"/>
    <col min="3084" max="3328" width="11.44140625" style="146"/>
    <col min="3329" max="3329" width="6.33203125" style="146" customWidth="1"/>
    <col min="3330" max="3330" width="19.5546875" style="146" customWidth="1"/>
    <col min="3331" max="3331" width="16.109375" style="146" customWidth="1"/>
    <col min="3332" max="3332" width="8.88671875" style="146" customWidth="1"/>
    <col min="3333" max="3333" width="7.6640625" style="146" customWidth="1"/>
    <col min="3334" max="3334" width="7.109375" style="146" customWidth="1"/>
    <col min="3335" max="3335" width="8.33203125" style="146" customWidth="1"/>
    <col min="3336" max="3336" width="7.6640625" style="146" customWidth="1"/>
    <col min="3337" max="3337" width="6.44140625" style="146" customWidth="1"/>
    <col min="3338" max="3338" width="8" style="146" customWidth="1"/>
    <col min="3339" max="3339" width="9.5546875" style="146" customWidth="1"/>
    <col min="3340" max="3584" width="11.44140625" style="146"/>
    <col min="3585" max="3585" width="6.33203125" style="146" customWidth="1"/>
    <col min="3586" max="3586" width="19.5546875" style="146" customWidth="1"/>
    <col min="3587" max="3587" width="16.109375" style="146" customWidth="1"/>
    <col min="3588" max="3588" width="8.88671875" style="146" customWidth="1"/>
    <col min="3589" max="3589" width="7.6640625" style="146" customWidth="1"/>
    <col min="3590" max="3590" width="7.109375" style="146" customWidth="1"/>
    <col min="3591" max="3591" width="8.33203125" style="146" customWidth="1"/>
    <col min="3592" max="3592" width="7.6640625" style="146" customWidth="1"/>
    <col min="3593" max="3593" width="6.44140625" style="146" customWidth="1"/>
    <col min="3594" max="3594" width="8" style="146" customWidth="1"/>
    <col min="3595" max="3595" width="9.5546875" style="146" customWidth="1"/>
    <col min="3596" max="3840" width="11.44140625" style="146"/>
    <col min="3841" max="3841" width="6.33203125" style="146" customWidth="1"/>
    <col min="3842" max="3842" width="19.5546875" style="146" customWidth="1"/>
    <col min="3843" max="3843" width="16.109375" style="146" customWidth="1"/>
    <col min="3844" max="3844" width="8.88671875" style="146" customWidth="1"/>
    <col min="3845" max="3845" width="7.6640625" style="146" customWidth="1"/>
    <col min="3846" max="3846" width="7.109375" style="146" customWidth="1"/>
    <col min="3847" max="3847" width="8.33203125" style="146" customWidth="1"/>
    <col min="3848" max="3848" width="7.6640625" style="146" customWidth="1"/>
    <col min="3849" max="3849" width="6.44140625" style="146" customWidth="1"/>
    <col min="3850" max="3850" width="8" style="146" customWidth="1"/>
    <col min="3851" max="3851" width="9.5546875" style="146" customWidth="1"/>
    <col min="3852" max="4096" width="11.44140625" style="146"/>
    <col min="4097" max="4097" width="6.33203125" style="146" customWidth="1"/>
    <col min="4098" max="4098" width="19.5546875" style="146" customWidth="1"/>
    <col min="4099" max="4099" width="16.109375" style="146" customWidth="1"/>
    <col min="4100" max="4100" width="8.88671875" style="146" customWidth="1"/>
    <col min="4101" max="4101" width="7.6640625" style="146" customWidth="1"/>
    <col min="4102" max="4102" width="7.109375" style="146" customWidth="1"/>
    <col min="4103" max="4103" width="8.33203125" style="146" customWidth="1"/>
    <col min="4104" max="4104" width="7.6640625" style="146" customWidth="1"/>
    <col min="4105" max="4105" width="6.44140625" style="146" customWidth="1"/>
    <col min="4106" max="4106" width="8" style="146" customWidth="1"/>
    <col min="4107" max="4107" width="9.5546875" style="146" customWidth="1"/>
    <col min="4108" max="4352" width="11.44140625" style="146"/>
    <col min="4353" max="4353" width="6.33203125" style="146" customWidth="1"/>
    <col min="4354" max="4354" width="19.5546875" style="146" customWidth="1"/>
    <col min="4355" max="4355" width="16.109375" style="146" customWidth="1"/>
    <col min="4356" max="4356" width="8.88671875" style="146" customWidth="1"/>
    <col min="4357" max="4357" width="7.6640625" style="146" customWidth="1"/>
    <col min="4358" max="4358" width="7.109375" style="146" customWidth="1"/>
    <col min="4359" max="4359" width="8.33203125" style="146" customWidth="1"/>
    <col min="4360" max="4360" width="7.6640625" style="146" customWidth="1"/>
    <col min="4361" max="4361" width="6.44140625" style="146" customWidth="1"/>
    <col min="4362" max="4362" width="8" style="146" customWidth="1"/>
    <col min="4363" max="4363" width="9.5546875" style="146" customWidth="1"/>
    <col min="4364" max="4608" width="11.44140625" style="146"/>
    <col min="4609" max="4609" width="6.33203125" style="146" customWidth="1"/>
    <col min="4610" max="4610" width="19.5546875" style="146" customWidth="1"/>
    <col min="4611" max="4611" width="16.109375" style="146" customWidth="1"/>
    <col min="4612" max="4612" width="8.88671875" style="146" customWidth="1"/>
    <col min="4613" max="4613" width="7.6640625" style="146" customWidth="1"/>
    <col min="4614" max="4614" width="7.109375" style="146" customWidth="1"/>
    <col min="4615" max="4615" width="8.33203125" style="146" customWidth="1"/>
    <col min="4616" max="4616" width="7.6640625" style="146" customWidth="1"/>
    <col min="4617" max="4617" width="6.44140625" style="146" customWidth="1"/>
    <col min="4618" max="4618" width="8" style="146" customWidth="1"/>
    <col min="4619" max="4619" width="9.5546875" style="146" customWidth="1"/>
    <col min="4620" max="4864" width="11.44140625" style="146"/>
    <col min="4865" max="4865" width="6.33203125" style="146" customWidth="1"/>
    <col min="4866" max="4866" width="19.5546875" style="146" customWidth="1"/>
    <col min="4867" max="4867" width="16.109375" style="146" customWidth="1"/>
    <col min="4868" max="4868" width="8.88671875" style="146" customWidth="1"/>
    <col min="4869" max="4869" width="7.6640625" style="146" customWidth="1"/>
    <col min="4870" max="4870" width="7.109375" style="146" customWidth="1"/>
    <col min="4871" max="4871" width="8.33203125" style="146" customWidth="1"/>
    <col min="4872" max="4872" width="7.6640625" style="146" customWidth="1"/>
    <col min="4873" max="4873" width="6.44140625" style="146" customWidth="1"/>
    <col min="4874" max="4874" width="8" style="146" customWidth="1"/>
    <col min="4875" max="4875" width="9.5546875" style="146" customWidth="1"/>
    <col min="4876" max="5120" width="11.44140625" style="146"/>
    <col min="5121" max="5121" width="6.33203125" style="146" customWidth="1"/>
    <col min="5122" max="5122" width="19.5546875" style="146" customWidth="1"/>
    <col min="5123" max="5123" width="16.109375" style="146" customWidth="1"/>
    <col min="5124" max="5124" width="8.88671875" style="146" customWidth="1"/>
    <col min="5125" max="5125" width="7.6640625" style="146" customWidth="1"/>
    <col min="5126" max="5126" width="7.109375" style="146" customWidth="1"/>
    <col min="5127" max="5127" width="8.33203125" style="146" customWidth="1"/>
    <col min="5128" max="5128" width="7.6640625" style="146" customWidth="1"/>
    <col min="5129" max="5129" width="6.44140625" style="146" customWidth="1"/>
    <col min="5130" max="5130" width="8" style="146" customWidth="1"/>
    <col min="5131" max="5131" width="9.5546875" style="146" customWidth="1"/>
    <col min="5132" max="5376" width="11.44140625" style="146"/>
    <col min="5377" max="5377" width="6.33203125" style="146" customWidth="1"/>
    <col min="5378" max="5378" width="19.5546875" style="146" customWidth="1"/>
    <col min="5379" max="5379" width="16.109375" style="146" customWidth="1"/>
    <col min="5380" max="5380" width="8.88671875" style="146" customWidth="1"/>
    <col min="5381" max="5381" width="7.6640625" style="146" customWidth="1"/>
    <col min="5382" max="5382" width="7.109375" style="146" customWidth="1"/>
    <col min="5383" max="5383" width="8.33203125" style="146" customWidth="1"/>
    <col min="5384" max="5384" width="7.6640625" style="146" customWidth="1"/>
    <col min="5385" max="5385" width="6.44140625" style="146" customWidth="1"/>
    <col min="5386" max="5386" width="8" style="146" customWidth="1"/>
    <col min="5387" max="5387" width="9.5546875" style="146" customWidth="1"/>
    <col min="5388" max="5632" width="11.44140625" style="146"/>
    <col min="5633" max="5633" width="6.33203125" style="146" customWidth="1"/>
    <col min="5634" max="5634" width="19.5546875" style="146" customWidth="1"/>
    <col min="5635" max="5635" width="16.109375" style="146" customWidth="1"/>
    <col min="5636" max="5636" width="8.88671875" style="146" customWidth="1"/>
    <col min="5637" max="5637" width="7.6640625" style="146" customWidth="1"/>
    <col min="5638" max="5638" width="7.109375" style="146" customWidth="1"/>
    <col min="5639" max="5639" width="8.33203125" style="146" customWidth="1"/>
    <col min="5640" max="5640" width="7.6640625" style="146" customWidth="1"/>
    <col min="5641" max="5641" width="6.44140625" style="146" customWidth="1"/>
    <col min="5642" max="5642" width="8" style="146" customWidth="1"/>
    <col min="5643" max="5643" width="9.5546875" style="146" customWidth="1"/>
    <col min="5644" max="5888" width="11.44140625" style="146"/>
    <col min="5889" max="5889" width="6.33203125" style="146" customWidth="1"/>
    <col min="5890" max="5890" width="19.5546875" style="146" customWidth="1"/>
    <col min="5891" max="5891" width="16.109375" style="146" customWidth="1"/>
    <col min="5892" max="5892" width="8.88671875" style="146" customWidth="1"/>
    <col min="5893" max="5893" width="7.6640625" style="146" customWidth="1"/>
    <col min="5894" max="5894" width="7.109375" style="146" customWidth="1"/>
    <col min="5895" max="5895" width="8.33203125" style="146" customWidth="1"/>
    <col min="5896" max="5896" width="7.6640625" style="146" customWidth="1"/>
    <col min="5897" max="5897" width="6.44140625" style="146" customWidth="1"/>
    <col min="5898" max="5898" width="8" style="146" customWidth="1"/>
    <col min="5899" max="5899" width="9.5546875" style="146" customWidth="1"/>
    <col min="5900" max="6144" width="11.44140625" style="146"/>
    <col min="6145" max="6145" width="6.33203125" style="146" customWidth="1"/>
    <col min="6146" max="6146" width="19.5546875" style="146" customWidth="1"/>
    <col min="6147" max="6147" width="16.109375" style="146" customWidth="1"/>
    <col min="6148" max="6148" width="8.88671875" style="146" customWidth="1"/>
    <col min="6149" max="6149" width="7.6640625" style="146" customWidth="1"/>
    <col min="6150" max="6150" width="7.109375" style="146" customWidth="1"/>
    <col min="6151" max="6151" width="8.33203125" style="146" customWidth="1"/>
    <col min="6152" max="6152" width="7.6640625" style="146" customWidth="1"/>
    <col min="6153" max="6153" width="6.44140625" style="146" customWidth="1"/>
    <col min="6154" max="6154" width="8" style="146" customWidth="1"/>
    <col min="6155" max="6155" width="9.5546875" style="146" customWidth="1"/>
    <col min="6156" max="6400" width="11.44140625" style="146"/>
    <col min="6401" max="6401" width="6.33203125" style="146" customWidth="1"/>
    <col min="6402" max="6402" width="19.5546875" style="146" customWidth="1"/>
    <col min="6403" max="6403" width="16.109375" style="146" customWidth="1"/>
    <col min="6404" max="6404" width="8.88671875" style="146" customWidth="1"/>
    <col min="6405" max="6405" width="7.6640625" style="146" customWidth="1"/>
    <col min="6406" max="6406" width="7.109375" style="146" customWidth="1"/>
    <col min="6407" max="6407" width="8.33203125" style="146" customWidth="1"/>
    <col min="6408" max="6408" width="7.6640625" style="146" customWidth="1"/>
    <col min="6409" max="6409" width="6.44140625" style="146" customWidth="1"/>
    <col min="6410" max="6410" width="8" style="146" customWidth="1"/>
    <col min="6411" max="6411" width="9.5546875" style="146" customWidth="1"/>
    <col min="6412" max="6656" width="11.44140625" style="146"/>
    <col min="6657" max="6657" width="6.33203125" style="146" customWidth="1"/>
    <col min="6658" max="6658" width="19.5546875" style="146" customWidth="1"/>
    <col min="6659" max="6659" width="16.109375" style="146" customWidth="1"/>
    <col min="6660" max="6660" width="8.88671875" style="146" customWidth="1"/>
    <col min="6661" max="6661" width="7.6640625" style="146" customWidth="1"/>
    <col min="6662" max="6662" width="7.109375" style="146" customWidth="1"/>
    <col min="6663" max="6663" width="8.33203125" style="146" customWidth="1"/>
    <col min="6664" max="6664" width="7.6640625" style="146" customWidth="1"/>
    <col min="6665" max="6665" width="6.44140625" style="146" customWidth="1"/>
    <col min="6666" max="6666" width="8" style="146" customWidth="1"/>
    <col min="6667" max="6667" width="9.5546875" style="146" customWidth="1"/>
    <col min="6668" max="6912" width="11.44140625" style="146"/>
    <col min="6913" max="6913" width="6.33203125" style="146" customWidth="1"/>
    <col min="6914" max="6914" width="19.5546875" style="146" customWidth="1"/>
    <col min="6915" max="6915" width="16.109375" style="146" customWidth="1"/>
    <col min="6916" max="6916" width="8.88671875" style="146" customWidth="1"/>
    <col min="6917" max="6917" width="7.6640625" style="146" customWidth="1"/>
    <col min="6918" max="6918" width="7.109375" style="146" customWidth="1"/>
    <col min="6919" max="6919" width="8.33203125" style="146" customWidth="1"/>
    <col min="6920" max="6920" width="7.6640625" style="146" customWidth="1"/>
    <col min="6921" max="6921" width="6.44140625" style="146" customWidth="1"/>
    <col min="6922" max="6922" width="8" style="146" customWidth="1"/>
    <col min="6923" max="6923" width="9.5546875" style="146" customWidth="1"/>
    <col min="6924" max="7168" width="11.44140625" style="146"/>
    <col min="7169" max="7169" width="6.33203125" style="146" customWidth="1"/>
    <col min="7170" max="7170" width="19.5546875" style="146" customWidth="1"/>
    <col min="7171" max="7171" width="16.109375" style="146" customWidth="1"/>
    <col min="7172" max="7172" width="8.88671875" style="146" customWidth="1"/>
    <col min="7173" max="7173" width="7.6640625" style="146" customWidth="1"/>
    <col min="7174" max="7174" width="7.109375" style="146" customWidth="1"/>
    <col min="7175" max="7175" width="8.33203125" style="146" customWidth="1"/>
    <col min="7176" max="7176" width="7.6640625" style="146" customWidth="1"/>
    <col min="7177" max="7177" width="6.44140625" style="146" customWidth="1"/>
    <col min="7178" max="7178" width="8" style="146" customWidth="1"/>
    <col min="7179" max="7179" width="9.5546875" style="146" customWidth="1"/>
    <col min="7180" max="7424" width="11.44140625" style="146"/>
    <col min="7425" max="7425" width="6.33203125" style="146" customWidth="1"/>
    <col min="7426" max="7426" width="19.5546875" style="146" customWidth="1"/>
    <col min="7427" max="7427" width="16.109375" style="146" customWidth="1"/>
    <col min="7428" max="7428" width="8.88671875" style="146" customWidth="1"/>
    <col min="7429" max="7429" width="7.6640625" style="146" customWidth="1"/>
    <col min="7430" max="7430" width="7.109375" style="146" customWidth="1"/>
    <col min="7431" max="7431" width="8.33203125" style="146" customWidth="1"/>
    <col min="7432" max="7432" width="7.6640625" style="146" customWidth="1"/>
    <col min="7433" max="7433" width="6.44140625" style="146" customWidth="1"/>
    <col min="7434" max="7434" width="8" style="146" customWidth="1"/>
    <col min="7435" max="7435" width="9.5546875" style="146" customWidth="1"/>
    <col min="7436" max="7680" width="11.44140625" style="146"/>
    <col min="7681" max="7681" width="6.33203125" style="146" customWidth="1"/>
    <col min="7682" max="7682" width="19.5546875" style="146" customWidth="1"/>
    <col min="7683" max="7683" width="16.109375" style="146" customWidth="1"/>
    <col min="7684" max="7684" width="8.88671875" style="146" customWidth="1"/>
    <col min="7685" max="7685" width="7.6640625" style="146" customWidth="1"/>
    <col min="7686" max="7686" width="7.109375" style="146" customWidth="1"/>
    <col min="7687" max="7687" width="8.33203125" style="146" customWidth="1"/>
    <col min="7688" max="7688" width="7.6640625" style="146" customWidth="1"/>
    <col min="7689" max="7689" width="6.44140625" style="146" customWidth="1"/>
    <col min="7690" max="7690" width="8" style="146" customWidth="1"/>
    <col min="7691" max="7691" width="9.5546875" style="146" customWidth="1"/>
    <col min="7692" max="7936" width="11.44140625" style="146"/>
    <col min="7937" max="7937" width="6.33203125" style="146" customWidth="1"/>
    <col min="7938" max="7938" width="19.5546875" style="146" customWidth="1"/>
    <col min="7939" max="7939" width="16.109375" style="146" customWidth="1"/>
    <col min="7940" max="7940" width="8.88671875" style="146" customWidth="1"/>
    <col min="7941" max="7941" width="7.6640625" style="146" customWidth="1"/>
    <col min="7942" max="7942" width="7.109375" style="146" customWidth="1"/>
    <col min="7943" max="7943" width="8.33203125" style="146" customWidth="1"/>
    <col min="7944" max="7944" width="7.6640625" style="146" customWidth="1"/>
    <col min="7945" max="7945" width="6.44140625" style="146" customWidth="1"/>
    <col min="7946" max="7946" width="8" style="146" customWidth="1"/>
    <col min="7947" max="7947" width="9.5546875" style="146" customWidth="1"/>
    <col min="7948" max="8192" width="11.44140625" style="146"/>
    <col min="8193" max="8193" width="6.33203125" style="146" customWidth="1"/>
    <col min="8194" max="8194" width="19.5546875" style="146" customWidth="1"/>
    <col min="8195" max="8195" width="16.109375" style="146" customWidth="1"/>
    <col min="8196" max="8196" width="8.88671875" style="146" customWidth="1"/>
    <col min="8197" max="8197" width="7.6640625" style="146" customWidth="1"/>
    <col min="8198" max="8198" width="7.109375" style="146" customWidth="1"/>
    <col min="8199" max="8199" width="8.33203125" style="146" customWidth="1"/>
    <col min="8200" max="8200" width="7.6640625" style="146" customWidth="1"/>
    <col min="8201" max="8201" width="6.44140625" style="146" customWidth="1"/>
    <col min="8202" max="8202" width="8" style="146" customWidth="1"/>
    <col min="8203" max="8203" width="9.5546875" style="146" customWidth="1"/>
    <col min="8204" max="8448" width="11.44140625" style="146"/>
    <col min="8449" max="8449" width="6.33203125" style="146" customWidth="1"/>
    <col min="8450" max="8450" width="19.5546875" style="146" customWidth="1"/>
    <col min="8451" max="8451" width="16.109375" style="146" customWidth="1"/>
    <col min="8452" max="8452" width="8.88671875" style="146" customWidth="1"/>
    <col min="8453" max="8453" width="7.6640625" style="146" customWidth="1"/>
    <col min="8454" max="8454" width="7.109375" style="146" customWidth="1"/>
    <col min="8455" max="8455" width="8.33203125" style="146" customWidth="1"/>
    <col min="8456" max="8456" width="7.6640625" style="146" customWidth="1"/>
    <col min="8457" max="8457" width="6.44140625" style="146" customWidth="1"/>
    <col min="8458" max="8458" width="8" style="146" customWidth="1"/>
    <col min="8459" max="8459" width="9.5546875" style="146" customWidth="1"/>
    <col min="8460" max="8704" width="11.44140625" style="146"/>
    <col min="8705" max="8705" width="6.33203125" style="146" customWidth="1"/>
    <col min="8706" max="8706" width="19.5546875" style="146" customWidth="1"/>
    <col min="8707" max="8707" width="16.109375" style="146" customWidth="1"/>
    <col min="8708" max="8708" width="8.88671875" style="146" customWidth="1"/>
    <col min="8709" max="8709" width="7.6640625" style="146" customWidth="1"/>
    <col min="8710" max="8710" width="7.109375" style="146" customWidth="1"/>
    <col min="8711" max="8711" width="8.33203125" style="146" customWidth="1"/>
    <col min="8712" max="8712" width="7.6640625" style="146" customWidth="1"/>
    <col min="8713" max="8713" width="6.44140625" style="146" customWidth="1"/>
    <col min="8714" max="8714" width="8" style="146" customWidth="1"/>
    <col min="8715" max="8715" width="9.5546875" style="146" customWidth="1"/>
    <col min="8716" max="8960" width="11.44140625" style="146"/>
    <col min="8961" max="8961" width="6.33203125" style="146" customWidth="1"/>
    <col min="8962" max="8962" width="19.5546875" style="146" customWidth="1"/>
    <col min="8963" max="8963" width="16.109375" style="146" customWidth="1"/>
    <col min="8964" max="8964" width="8.88671875" style="146" customWidth="1"/>
    <col min="8965" max="8965" width="7.6640625" style="146" customWidth="1"/>
    <col min="8966" max="8966" width="7.109375" style="146" customWidth="1"/>
    <col min="8967" max="8967" width="8.33203125" style="146" customWidth="1"/>
    <col min="8968" max="8968" width="7.6640625" style="146" customWidth="1"/>
    <col min="8969" max="8969" width="6.44140625" style="146" customWidth="1"/>
    <col min="8970" max="8970" width="8" style="146" customWidth="1"/>
    <col min="8971" max="8971" width="9.5546875" style="146" customWidth="1"/>
    <col min="8972" max="9216" width="11.44140625" style="146"/>
    <col min="9217" max="9217" width="6.33203125" style="146" customWidth="1"/>
    <col min="9218" max="9218" width="19.5546875" style="146" customWidth="1"/>
    <col min="9219" max="9219" width="16.109375" style="146" customWidth="1"/>
    <col min="9220" max="9220" width="8.88671875" style="146" customWidth="1"/>
    <col min="9221" max="9221" width="7.6640625" style="146" customWidth="1"/>
    <col min="9222" max="9222" width="7.109375" style="146" customWidth="1"/>
    <col min="9223" max="9223" width="8.33203125" style="146" customWidth="1"/>
    <col min="9224" max="9224" width="7.6640625" style="146" customWidth="1"/>
    <col min="9225" max="9225" width="6.44140625" style="146" customWidth="1"/>
    <col min="9226" max="9226" width="8" style="146" customWidth="1"/>
    <col min="9227" max="9227" width="9.5546875" style="146" customWidth="1"/>
    <col min="9228" max="9472" width="11.44140625" style="146"/>
    <col min="9473" max="9473" width="6.33203125" style="146" customWidth="1"/>
    <col min="9474" max="9474" width="19.5546875" style="146" customWidth="1"/>
    <col min="9475" max="9475" width="16.109375" style="146" customWidth="1"/>
    <col min="9476" max="9476" width="8.88671875" style="146" customWidth="1"/>
    <col min="9477" max="9477" width="7.6640625" style="146" customWidth="1"/>
    <col min="9478" max="9478" width="7.109375" style="146" customWidth="1"/>
    <col min="9479" max="9479" width="8.33203125" style="146" customWidth="1"/>
    <col min="9480" max="9480" width="7.6640625" style="146" customWidth="1"/>
    <col min="9481" max="9481" width="6.44140625" style="146" customWidth="1"/>
    <col min="9482" max="9482" width="8" style="146" customWidth="1"/>
    <col min="9483" max="9483" width="9.5546875" style="146" customWidth="1"/>
    <col min="9484" max="9728" width="11.44140625" style="146"/>
    <col min="9729" max="9729" width="6.33203125" style="146" customWidth="1"/>
    <col min="9730" max="9730" width="19.5546875" style="146" customWidth="1"/>
    <col min="9731" max="9731" width="16.109375" style="146" customWidth="1"/>
    <col min="9732" max="9732" width="8.88671875" style="146" customWidth="1"/>
    <col min="9733" max="9733" width="7.6640625" style="146" customWidth="1"/>
    <col min="9734" max="9734" width="7.109375" style="146" customWidth="1"/>
    <col min="9735" max="9735" width="8.33203125" style="146" customWidth="1"/>
    <col min="9736" max="9736" width="7.6640625" style="146" customWidth="1"/>
    <col min="9737" max="9737" width="6.44140625" style="146" customWidth="1"/>
    <col min="9738" max="9738" width="8" style="146" customWidth="1"/>
    <col min="9739" max="9739" width="9.5546875" style="146" customWidth="1"/>
    <col min="9740" max="9984" width="11.44140625" style="146"/>
    <col min="9985" max="9985" width="6.33203125" style="146" customWidth="1"/>
    <col min="9986" max="9986" width="19.5546875" style="146" customWidth="1"/>
    <col min="9987" max="9987" width="16.109375" style="146" customWidth="1"/>
    <col min="9988" max="9988" width="8.88671875" style="146" customWidth="1"/>
    <col min="9989" max="9989" width="7.6640625" style="146" customWidth="1"/>
    <col min="9990" max="9990" width="7.109375" style="146" customWidth="1"/>
    <col min="9991" max="9991" width="8.33203125" style="146" customWidth="1"/>
    <col min="9992" max="9992" width="7.6640625" style="146" customWidth="1"/>
    <col min="9993" max="9993" width="6.44140625" style="146" customWidth="1"/>
    <col min="9994" max="9994" width="8" style="146" customWidth="1"/>
    <col min="9995" max="9995" width="9.5546875" style="146" customWidth="1"/>
    <col min="9996" max="10240" width="11.44140625" style="146"/>
    <col min="10241" max="10241" width="6.33203125" style="146" customWidth="1"/>
    <col min="10242" max="10242" width="19.5546875" style="146" customWidth="1"/>
    <col min="10243" max="10243" width="16.109375" style="146" customWidth="1"/>
    <col min="10244" max="10244" width="8.88671875" style="146" customWidth="1"/>
    <col min="10245" max="10245" width="7.6640625" style="146" customWidth="1"/>
    <col min="10246" max="10246" width="7.109375" style="146" customWidth="1"/>
    <col min="10247" max="10247" width="8.33203125" style="146" customWidth="1"/>
    <col min="10248" max="10248" width="7.6640625" style="146" customWidth="1"/>
    <col min="10249" max="10249" width="6.44140625" style="146" customWidth="1"/>
    <col min="10250" max="10250" width="8" style="146" customWidth="1"/>
    <col min="10251" max="10251" width="9.5546875" style="146" customWidth="1"/>
    <col min="10252" max="10496" width="11.44140625" style="146"/>
    <col min="10497" max="10497" width="6.33203125" style="146" customWidth="1"/>
    <col min="10498" max="10498" width="19.5546875" style="146" customWidth="1"/>
    <col min="10499" max="10499" width="16.109375" style="146" customWidth="1"/>
    <col min="10500" max="10500" width="8.88671875" style="146" customWidth="1"/>
    <col min="10501" max="10501" width="7.6640625" style="146" customWidth="1"/>
    <col min="10502" max="10502" width="7.109375" style="146" customWidth="1"/>
    <col min="10503" max="10503" width="8.33203125" style="146" customWidth="1"/>
    <col min="10504" max="10504" width="7.6640625" style="146" customWidth="1"/>
    <col min="10505" max="10505" width="6.44140625" style="146" customWidth="1"/>
    <col min="10506" max="10506" width="8" style="146" customWidth="1"/>
    <col min="10507" max="10507" width="9.5546875" style="146" customWidth="1"/>
    <col min="10508" max="10752" width="11.44140625" style="146"/>
    <col min="10753" max="10753" width="6.33203125" style="146" customWidth="1"/>
    <col min="10754" max="10754" width="19.5546875" style="146" customWidth="1"/>
    <col min="10755" max="10755" width="16.109375" style="146" customWidth="1"/>
    <col min="10756" max="10756" width="8.88671875" style="146" customWidth="1"/>
    <col min="10757" max="10757" width="7.6640625" style="146" customWidth="1"/>
    <col min="10758" max="10758" width="7.109375" style="146" customWidth="1"/>
    <col min="10759" max="10759" width="8.33203125" style="146" customWidth="1"/>
    <col min="10760" max="10760" width="7.6640625" style="146" customWidth="1"/>
    <col min="10761" max="10761" width="6.44140625" style="146" customWidth="1"/>
    <col min="10762" max="10762" width="8" style="146" customWidth="1"/>
    <col min="10763" max="10763" width="9.5546875" style="146" customWidth="1"/>
    <col min="10764" max="11008" width="11.44140625" style="146"/>
    <col min="11009" max="11009" width="6.33203125" style="146" customWidth="1"/>
    <col min="11010" max="11010" width="19.5546875" style="146" customWidth="1"/>
    <col min="11011" max="11011" width="16.109375" style="146" customWidth="1"/>
    <col min="11012" max="11012" width="8.88671875" style="146" customWidth="1"/>
    <col min="11013" max="11013" width="7.6640625" style="146" customWidth="1"/>
    <col min="11014" max="11014" width="7.109375" style="146" customWidth="1"/>
    <col min="11015" max="11015" width="8.33203125" style="146" customWidth="1"/>
    <col min="11016" max="11016" width="7.6640625" style="146" customWidth="1"/>
    <col min="11017" max="11017" width="6.44140625" style="146" customWidth="1"/>
    <col min="11018" max="11018" width="8" style="146" customWidth="1"/>
    <col min="11019" max="11019" width="9.5546875" style="146" customWidth="1"/>
    <col min="11020" max="11264" width="11.44140625" style="146"/>
    <col min="11265" max="11265" width="6.33203125" style="146" customWidth="1"/>
    <col min="11266" max="11266" width="19.5546875" style="146" customWidth="1"/>
    <col min="11267" max="11267" width="16.109375" style="146" customWidth="1"/>
    <col min="11268" max="11268" width="8.88671875" style="146" customWidth="1"/>
    <col min="11269" max="11269" width="7.6640625" style="146" customWidth="1"/>
    <col min="11270" max="11270" width="7.109375" style="146" customWidth="1"/>
    <col min="11271" max="11271" width="8.33203125" style="146" customWidth="1"/>
    <col min="11272" max="11272" width="7.6640625" style="146" customWidth="1"/>
    <col min="11273" max="11273" width="6.44140625" style="146" customWidth="1"/>
    <col min="11274" max="11274" width="8" style="146" customWidth="1"/>
    <col min="11275" max="11275" width="9.5546875" style="146" customWidth="1"/>
    <col min="11276" max="11520" width="11.44140625" style="146"/>
    <col min="11521" max="11521" width="6.33203125" style="146" customWidth="1"/>
    <col min="11522" max="11522" width="19.5546875" style="146" customWidth="1"/>
    <col min="11523" max="11523" width="16.109375" style="146" customWidth="1"/>
    <col min="11524" max="11524" width="8.88671875" style="146" customWidth="1"/>
    <col min="11525" max="11525" width="7.6640625" style="146" customWidth="1"/>
    <col min="11526" max="11526" width="7.109375" style="146" customWidth="1"/>
    <col min="11527" max="11527" width="8.33203125" style="146" customWidth="1"/>
    <col min="11528" max="11528" width="7.6640625" style="146" customWidth="1"/>
    <col min="11529" max="11529" width="6.44140625" style="146" customWidth="1"/>
    <col min="11530" max="11530" width="8" style="146" customWidth="1"/>
    <col min="11531" max="11531" width="9.5546875" style="146" customWidth="1"/>
    <col min="11532" max="11776" width="11.44140625" style="146"/>
    <col min="11777" max="11777" width="6.33203125" style="146" customWidth="1"/>
    <col min="11778" max="11778" width="19.5546875" style="146" customWidth="1"/>
    <col min="11779" max="11779" width="16.109375" style="146" customWidth="1"/>
    <col min="11780" max="11780" width="8.88671875" style="146" customWidth="1"/>
    <col min="11781" max="11781" width="7.6640625" style="146" customWidth="1"/>
    <col min="11782" max="11782" width="7.109375" style="146" customWidth="1"/>
    <col min="11783" max="11783" width="8.33203125" style="146" customWidth="1"/>
    <col min="11784" max="11784" width="7.6640625" style="146" customWidth="1"/>
    <col min="11785" max="11785" width="6.44140625" style="146" customWidth="1"/>
    <col min="11786" max="11786" width="8" style="146" customWidth="1"/>
    <col min="11787" max="11787" width="9.5546875" style="146" customWidth="1"/>
    <col min="11788" max="12032" width="11.44140625" style="146"/>
    <col min="12033" max="12033" width="6.33203125" style="146" customWidth="1"/>
    <col min="12034" max="12034" width="19.5546875" style="146" customWidth="1"/>
    <col min="12035" max="12035" width="16.109375" style="146" customWidth="1"/>
    <col min="12036" max="12036" width="8.88671875" style="146" customWidth="1"/>
    <col min="12037" max="12037" width="7.6640625" style="146" customWidth="1"/>
    <col min="12038" max="12038" width="7.109375" style="146" customWidth="1"/>
    <col min="12039" max="12039" width="8.33203125" style="146" customWidth="1"/>
    <col min="12040" max="12040" width="7.6640625" style="146" customWidth="1"/>
    <col min="12041" max="12041" width="6.44140625" style="146" customWidth="1"/>
    <col min="12042" max="12042" width="8" style="146" customWidth="1"/>
    <col min="12043" max="12043" width="9.5546875" style="146" customWidth="1"/>
    <col min="12044" max="12288" width="11.44140625" style="146"/>
    <col min="12289" max="12289" width="6.33203125" style="146" customWidth="1"/>
    <col min="12290" max="12290" width="19.5546875" style="146" customWidth="1"/>
    <col min="12291" max="12291" width="16.109375" style="146" customWidth="1"/>
    <col min="12292" max="12292" width="8.88671875" style="146" customWidth="1"/>
    <col min="12293" max="12293" width="7.6640625" style="146" customWidth="1"/>
    <col min="12294" max="12294" width="7.109375" style="146" customWidth="1"/>
    <col min="12295" max="12295" width="8.33203125" style="146" customWidth="1"/>
    <col min="12296" max="12296" width="7.6640625" style="146" customWidth="1"/>
    <col min="12297" max="12297" width="6.44140625" style="146" customWidth="1"/>
    <col min="12298" max="12298" width="8" style="146" customWidth="1"/>
    <col min="12299" max="12299" width="9.5546875" style="146" customWidth="1"/>
    <col min="12300" max="12544" width="11.44140625" style="146"/>
    <col min="12545" max="12545" width="6.33203125" style="146" customWidth="1"/>
    <col min="12546" max="12546" width="19.5546875" style="146" customWidth="1"/>
    <col min="12547" max="12547" width="16.109375" style="146" customWidth="1"/>
    <col min="12548" max="12548" width="8.88671875" style="146" customWidth="1"/>
    <col min="12549" max="12549" width="7.6640625" style="146" customWidth="1"/>
    <col min="12550" max="12550" width="7.109375" style="146" customWidth="1"/>
    <col min="12551" max="12551" width="8.33203125" style="146" customWidth="1"/>
    <col min="12552" max="12552" width="7.6640625" style="146" customWidth="1"/>
    <col min="12553" max="12553" width="6.44140625" style="146" customWidth="1"/>
    <col min="12554" max="12554" width="8" style="146" customWidth="1"/>
    <col min="12555" max="12555" width="9.5546875" style="146" customWidth="1"/>
    <col min="12556" max="12800" width="11.44140625" style="146"/>
    <col min="12801" max="12801" width="6.33203125" style="146" customWidth="1"/>
    <col min="12802" max="12802" width="19.5546875" style="146" customWidth="1"/>
    <col min="12803" max="12803" width="16.109375" style="146" customWidth="1"/>
    <col min="12804" max="12804" width="8.88671875" style="146" customWidth="1"/>
    <col min="12805" max="12805" width="7.6640625" style="146" customWidth="1"/>
    <col min="12806" max="12806" width="7.109375" style="146" customWidth="1"/>
    <col min="12807" max="12807" width="8.33203125" style="146" customWidth="1"/>
    <col min="12808" max="12808" width="7.6640625" style="146" customWidth="1"/>
    <col min="12809" max="12809" width="6.44140625" style="146" customWidth="1"/>
    <col min="12810" max="12810" width="8" style="146" customWidth="1"/>
    <col min="12811" max="12811" width="9.5546875" style="146" customWidth="1"/>
    <col min="12812" max="13056" width="11.44140625" style="146"/>
    <col min="13057" max="13057" width="6.33203125" style="146" customWidth="1"/>
    <col min="13058" max="13058" width="19.5546875" style="146" customWidth="1"/>
    <col min="13059" max="13059" width="16.109375" style="146" customWidth="1"/>
    <col min="13060" max="13060" width="8.88671875" style="146" customWidth="1"/>
    <col min="13061" max="13061" width="7.6640625" style="146" customWidth="1"/>
    <col min="13062" max="13062" width="7.109375" style="146" customWidth="1"/>
    <col min="13063" max="13063" width="8.33203125" style="146" customWidth="1"/>
    <col min="13064" max="13064" width="7.6640625" style="146" customWidth="1"/>
    <col min="13065" max="13065" width="6.44140625" style="146" customWidth="1"/>
    <col min="13066" max="13066" width="8" style="146" customWidth="1"/>
    <col min="13067" max="13067" width="9.5546875" style="146" customWidth="1"/>
    <col min="13068" max="13312" width="11.44140625" style="146"/>
    <col min="13313" max="13313" width="6.33203125" style="146" customWidth="1"/>
    <col min="13314" max="13314" width="19.5546875" style="146" customWidth="1"/>
    <col min="13315" max="13315" width="16.109375" style="146" customWidth="1"/>
    <col min="13316" max="13316" width="8.88671875" style="146" customWidth="1"/>
    <col min="13317" max="13317" width="7.6640625" style="146" customWidth="1"/>
    <col min="13318" max="13318" width="7.109375" style="146" customWidth="1"/>
    <col min="13319" max="13319" width="8.33203125" style="146" customWidth="1"/>
    <col min="13320" max="13320" width="7.6640625" style="146" customWidth="1"/>
    <col min="13321" max="13321" width="6.44140625" style="146" customWidth="1"/>
    <col min="13322" max="13322" width="8" style="146" customWidth="1"/>
    <col min="13323" max="13323" width="9.5546875" style="146" customWidth="1"/>
    <col min="13324" max="13568" width="11.44140625" style="146"/>
    <col min="13569" max="13569" width="6.33203125" style="146" customWidth="1"/>
    <col min="13570" max="13570" width="19.5546875" style="146" customWidth="1"/>
    <col min="13571" max="13571" width="16.109375" style="146" customWidth="1"/>
    <col min="13572" max="13572" width="8.88671875" style="146" customWidth="1"/>
    <col min="13573" max="13573" width="7.6640625" style="146" customWidth="1"/>
    <col min="13574" max="13574" width="7.109375" style="146" customWidth="1"/>
    <col min="13575" max="13575" width="8.33203125" style="146" customWidth="1"/>
    <col min="13576" max="13576" width="7.6640625" style="146" customWidth="1"/>
    <col min="13577" max="13577" width="6.44140625" style="146" customWidth="1"/>
    <col min="13578" max="13578" width="8" style="146" customWidth="1"/>
    <col min="13579" max="13579" width="9.5546875" style="146" customWidth="1"/>
    <col min="13580" max="13824" width="11.44140625" style="146"/>
    <col min="13825" max="13825" width="6.33203125" style="146" customWidth="1"/>
    <col min="13826" max="13826" width="19.5546875" style="146" customWidth="1"/>
    <col min="13827" max="13827" width="16.109375" style="146" customWidth="1"/>
    <col min="13828" max="13828" width="8.88671875" style="146" customWidth="1"/>
    <col min="13829" max="13829" width="7.6640625" style="146" customWidth="1"/>
    <col min="13830" max="13830" width="7.109375" style="146" customWidth="1"/>
    <col min="13831" max="13831" width="8.33203125" style="146" customWidth="1"/>
    <col min="13832" max="13832" width="7.6640625" style="146" customWidth="1"/>
    <col min="13833" max="13833" width="6.44140625" style="146" customWidth="1"/>
    <col min="13834" max="13834" width="8" style="146" customWidth="1"/>
    <col min="13835" max="13835" width="9.5546875" style="146" customWidth="1"/>
    <col min="13836" max="14080" width="11.44140625" style="146"/>
    <col min="14081" max="14081" width="6.33203125" style="146" customWidth="1"/>
    <col min="14082" max="14082" width="19.5546875" style="146" customWidth="1"/>
    <col min="14083" max="14083" width="16.109375" style="146" customWidth="1"/>
    <col min="14084" max="14084" width="8.88671875" style="146" customWidth="1"/>
    <col min="14085" max="14085" width="7.6640625" style="146" customWidth="1"/>
    <col min="14086" max="14086" width="7.109375" style="146" customWidth="1"/>
    <col min="14087" max="14087" width="8.33203125" style="146" customWidth="1"/>
    <col min="14088" max="14088" width="7.6640625" style="146" customWidth="1"/>
    <col min="14089" max="14089" width="6.44140625" style="146" customWidth="1"/>
    <col min="14090" max="14090" width="8" style="146" customWidth="1"/>
    <col min="14091" max="14091" width="9.5546875" style="146" customWidth="1"/>
    <col min="14092" max="14336" width="11.44140625" style="146"/>
    <col min="14337" max="14337" width="6.33203125" style="146" customWidth="1"/>
    <col min="14338" max="14338" width="19.5546875" style="146" customWidth="1"/>
    <col min="14339" max="14339" width="16.109375" style="146" customWidth="1"/>
    <col min="14340" max="14340" width="8.88671875" style="146" customWidth="1"/>
    <col min="14341" max="14341" width="7.6640625" style="146" customWidth="1"/>
    <col min="14342" max="14342" width="7.109375" style="146" customWidth="1"/>
    <col min="14343" max="14343" width="8.33203125" style="146" customWidth="1"/>
    <col min="14344" max="14344" width="7.6640625" style="146" customWidth="1"/>
    <col min="14345" max="14345" width="6.44140625" style="146" customWidth="1"/>
    <col min="14346" max="14346" width="8" style="146" customWidth="1"/>
    <col min="14347" max="14347" width="9.5546875" style="146" customWidth="1"/>
    <col min="14348" max="14592" width="11.44140625" style="146"/>
    <col min="14593" max="14593" width="6.33203125" style="146" customWidth="1"/>
    <col min="14594" max="14594" width="19.5546875" style="146" customWidth="1"/>
    <col min="14595" max="14595" width="16.109375" style="146" customWidth="1"/>
    <col min="14596" max="14596" width="8.88671875" style="146" customWidth="1"/>
    <col min="14597" max="14597" width="7.6640625" style="146" customWidth="1"/>
    <col min="14598" max="14598" width="7.109375" style="146" customWidth="1"/>
    <col min="14599" max="14599" width="8.33203125" style="146" customWidth="1"/>
    <col min="14600" max="14600" width="7.6640625" style="146" customWidth="1"/>
    <col min="14601" max="14601" width="6.44140625" style="146" customWidth="1"/>
    <col min="14602" max="14602" width="8" style="146" customWidth="1"/>
    <col min="14603" max="14603" width="9.5546875" style="146" customWidth="1"/>
    <col min="14604" max="14848" width="11.44140625" style="146"/>
    <col min="14849" max="14849" width="6.33203125" style="146" customWidth="1"/>
    <col min="14850" max="14850" width="19.5546875" style="146" customWidth="1"/>
    <col min="14851" max="14851" width="16.109375" style="146" customWidth="1"/>
    <col min="14852" max="14852" width="8.88671875" style="146" customWidth="1"/>
    <col min="14853" max="14853" width="7.6640625" style="146" customWidth="1"/>
    <col min="14854" max="14854" width="7.109375" style="146" customWidth="1"/>
    <col min="14855" max="14855" width="8.33203125" style="146" customWidth="1"/>
    <col min="14856" max="14856" width="7.6640625" style="146" customWidth="1"/>
    <col min="14857" max="14857" width="6.44140625" style="146" customWidth="1"/>
    <col min="14858" max="14858" width="8" style="146" customWidth="1"/>
    <col min="14859" max="14859" width="9.5546875" style="146" customWidth="1"/>
    <col min="14860" max="15104" width="11.44140625" style="146"/>
    <col min="15105" max="15105" width="6.33203125" style="146" customWidth="1"/>
    <col min="15106" max="15106" width="19.5546875" style="146" customWidth="1"/>
    <col min="15107" max="15107" width="16.109375" style="146" customWidth="1"/>
    <col min="15108" max="15108" width="8.88671875" style="146" customWidth="1"/>
    <col min="15109" max="15109" width="7.6640625" style="146" customWidth="1"/>
    <col min="15110" max="15110" width="7.109375" style="146" customWidth="1"/>
    <col min="15111" max="15111" width="8.33203125" style="146" customWidth="1"/>
    <col min="15112" max="15112" width="7.6640625" style="146" customWidth="1"/>
    <col min="15113" max="15113" width="6.44140625" style="146" customWidth="1"/>
    <col min="15114" max="15114" width="8" style="146" customWidth="1"/>
    <col min="15115" max="15115" width="9.5546875" style="146" customWidth="1"/>
    <col min="15116" max="15360" width="11.44140625" style="146"/>
    <col min="15361" max="15361" width="6.33203125" style="146" customWidth="1"/>
    <col min="15362" max="15362" width="19.5546875" style="146" customWidth="1"/>
    <col min="15363" max="15363" width="16.109375" style="146" customWidth="1"/>
    <col min="15364" max="15364" width="8.88671875" style="146" customWidth="1"/>
    <col min="15365" max="15365" width="7.6640625" style="146" customWidth="1"/>
    <col min="15366" max="15366" width="7.109375" style="146" customWidth="1"/>
    <col min="15367" max="15367" width="8.33203125" style="146" customWidth="1"/>
    <col min="15368" max="15368" width="7.6640625" style="146" customWidth="1"/>
    <col min="15369" max="15369" width="6.44140625" style="146" customWidth="1"/>
    <col min="15370" max="15370" width="8" style="146" customWidth="1"/>
    <col min="15371" max="15371" width="9.5546875" style="146" customWidth="1"/>
    <col min="15372" max="15616" width="11.44140625" style="146"/>
    <col min="15617" max="15617" width="6.33203125" style="146" customWidth="1"/>
    <col min="15618" max="15618" width="19.5546875" style="146" customWidth="1"/>
    <col min="15619" max="15619" width="16.109375" style="146" customWidth="1"/>
    <col min="15620" max="15620" width="8.88671875" style="146" customWidth="1"/>
    <col min="15621" max="15621" width="7.6640625" style="146" customWidth="1"/>
    <col min="15622" max="15622" width="7.109375" style="146" customWidth="1"/>
    <col min="15623" max="15623" width="8.33203125" style="146" customWidth="1"/>
    <col min="15624" max="15624" width="7.6640625" style="146" customWidth="1"/>
    <col min="15625" max="15625" width="6.44140625" style="146" customWidth="1"/>
    <col min="15626" max="15626" width="8" style="146" customWidth="1"/>
    <col min="15627" max="15627" width="9.5546875" style="146" customWidth="1"/>
    <col min="15628" max="15872" width="11.44140625" style="146"/>
    <col min="15873" max="15873" width="6.33203125" style="146" customWidth="1"/>
    <col min="15874" max="15874" width="19.5546875" style="146" customWidth="1"/>
    <col min="15875" max="15875" width="16.109375" style="146" customWidth="1"/>
    <col min="15876" max="15876" width="8.88671875" style="146" customWidth="1"/>
    <col min="15877" max="15877" width="7.6640625" style="146" customWidth="1"/>
    <col min="15878" max="15878" width="7.109375" style="146" customWidth="1"/>
    <col min="15879" max="15879" width="8.33203125" style="146" customWidth="1"/>
    <col min="15880" max="15880" width="7.6640625" style="146" customWidth="1"/>
    <col min="15881" max="15881" width="6.44140625" style="146" customWidth="1"/>
    <col min="15882" max="15882" width="8" style="146" customWidth="1"/>
    <col min="15883" max="15883" width="9.5546875" style="146" customWidth="1"/>
    <col min="15884" max="16128" width="11.44140625" style="146"/>
    <col min="16129" max="16129" width="6.33203125" style="146" customWidth="1"/>
    <col min="16130" max="16130" width="19.5546875" style="146" customWidth="1"/>
    <col min="16131" max="16131" width="16.109375" style="146" customWidth="1"/>
    <col min="16132" max="16132" width="8.88671875" style="146" customWidth="1"/>
    <col min="16133" max="16133" width="7.6640625" style="146" customWidth="1"/>
    <col min="16134" max="16134" width="7.109375" style="146" customWidth="1"/>
    <col min="16135" max="16135" width="8.33203125" style="146" customWidth="1"/>
    <col min="16136" max="16136" width="7.6640625" style="146" customWidth="1"/>
    <col min="16137" max="16137" width="6.44140625" style="146" customWidth="1"/>
    <col min="16138" max="16138" width="8" style="146" customWidth="1"/>
    <col min="16139" max="16139" width="9.5546875" style="146" customWidth="1"/>
    <col min="16140" max="16384" width="11.44140625" style="146"/>
  </cols>
  <sheetData>
    <row r="1" spans="1:14" ht="14.1" customHeight="1">
      <c r="A1" s="145" t="s">
        <v>0</v>
      </c>
      <c r="C1" s="145" t="s">
        <v>279</v>
      </c>
      <c r="D1" s="145"/>
      <c r="E1" s="145"/>
      <c r="I1" s="146" t="s">
        <v>579</v>
      </c>
    </row>
    <row r="2" spans="1:14" ht="14.1" customHeight="1">
      <c r="A2" s="145" t="s">
        <v>290</v>
      </c>
      <c r="C2" s="145"/>
      <c r="D2" s="145"/>
      <c r="E2" s="145"/>
      <c r="I2" s="363">
        <v>44096</v>
      </c>
      <c r="J2" s="363"/>
    </row>
    <row r="3" spans="1:14" ht="14.1" customHeight="1">
      <c r="A3" s="147"/>
      <c r="B3" s="148" t="s">
        <v>580</v>
      </c>
      <c r="C3" s="149"/>
      <c r="D3" s="149"/>
      <c r="E3" s="149"/>
      <c r="F3" s="149"/>
      <c r="G3" s="149"/>
      <c r="H3" s="149"/>
      <c r="I3" s="149"/>
    </row>
    <row r="4" spans="1:14" ht="11.25" customHeight="1">
      <c r="A4" s="150"/>
      <c r="B4" s="347" t="s">
        <v>581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9"/>
    </row>
    <row r="5" spans="1:14" s="147" customFormat="1" ht="14.1" customHeight="1">
      <c r="A5" s="150"/>
      <c r="B5" s="350" t="s">
        <v>32</v>
      </c>
      <c r="C5" s="351"/>
      <c r="D5" s="352">
        <v>0.33</v>
      </c>
      <c r="E5" s="353"/>
      <c r="F5" s="353"/>
      <c r="G5" s="352">
        <v>0.33</v>
      </c>
      <c r="H5" s="353"/>
      <c r="I5" s="353"/>
      <c r="J5" s="352">
        <v>0.34</v>
      </c>
      <c r="K5" s="353"/>
      <c r="L5" s="353"/>
      <c r="M5" s="354"/>
      <c r="N5" s="355"/>
    </row>
    <row r="6" spans="1:14" s="147" customFormat="1" ht="14.1" customHeight="1">
      <c r="A6" s="332" t="s">
        <v>281</v>
      </c>
      <c r="B6" s="334" t="s">
        <v>41</v>
      </c>
      <c r="C6" s="334" t="s">
        <v>282</v>
      </c>
      <c r="D6" s="336" t="s">
        <v>24</v>
      </c>
      <c r="E6" s="337"/>
      <c r="F6" s="338"/>
      <c r="G6" s="339" t="s">
        <v>25</v>
      </c>
      <c r="H6" s="340"/>
      <c r="I6" s="341"/>
      <c r="J6" s="360" t="s">
        <v>582</v>
      </c>
      <c r="K6" s="361"/>
      <c r="L6" s="362"/>
      <c r="M6" s="342" t="s">
        <v>298</v>
      </c>
      <c r="N6" s="330" t="s">
        <v>286</v>
      </c>
    </row>
    <row r="7" spans="1:14" ht="14.1" customHeight="1">
      <c r="A7" s="333"/>
      <c r="B7" s="335"/>
      <c r="C7" s="335"/>
      <c r="D7" s="151" t="s">
        <v>43</v>
      </c>
      <c r="E7" s="151" t="s">
        <v>44</v>
      </c>
      <c r="F7" s="151" t="s">
        <v>45</v>
      </c>
      <c r="G7" s="151" t="s">
        <v>43</v>
      </c>
      <c r="H7" s="151" t="s">
        <v>44</v>
      </c>
      <c r="I7" s="151" t="s">
        <v>45</v>
      </c>
      <c r="J7" s="151" t="s">
        <v>43</v>
      </c>
      <c r="K7" s="151" t="s">
        <v>44</v>
      </c>
      <c r="L7" s="151" t="s">
        <v>45</v>
      </c>
      <c r="M7" s="343"/>
      <c r="N7" s="331"/>
    </row>
    <row r="8" spans="1:14" ht="12.6" customHeight="1">
      <c r="A8" s="152">
        <v>1</v>
      </c>
      <c r="B8" s="129" t="s">
        <v>576</v>
      </c>
      <c r="C8" s="128" t="s">
        <v>345</v>
      </c>
      <c r="D8" s="153">
        <f>'[6]M5 AVR'!D8</f>
        <v>14.4</v>
      </c>
      <c r="E8" s="153" t="str">
        <f>IF('[6]Ratt Ang'!F6="","",'[6]Ratt Ang'!F6)</f>
        <v/>
      </c>
      <c r="F8" s="154">
        <f>IF(E8="",D8,MIN(12,MAX(D8,E8)))</f>
        <v>14.4</v>
      </c>
      <c r="G8" s="153">
        <f>'[6]M5 AVR'!F8</f>
        <v>15</v>
      </c>
      <c r="H8" s="153" t="str">
        <f>IF('[6]Ratt TEC2'!F6="","",'[6]Ratt TEC2'!F6)</f>
        <v/>
      </c>
      <c r="I8" s="154">
        <f>IF(H8="",G8,MIN(12,MAX(G8,H8)))</f>
        <v>15</v>
      </c>
      <c r="J8" s="153">
        <f>'[6]M5 AVR'!H8</f>
        <v>12</v>
      </c>
      <c r="K8" s="155" t="str">
        <f>IF('[6]Ratt TERM2'!D6="","",'[6]Ratt TERM2'!D6)</f>
        <v/>
      </c>
      <c r="L8" s="154">
        <f>IF(K8="",J8,MIN(12,MAX(J8,K8)))</f>
        <v>12</v>
      </c>
      <c r="M8" s="156">
        <f>F8*0.33+I8*0.33+L8*0.34</f>
        <v>13.782000000000002</v>
      </c>
      <c r="N8" s="157" t="str">
        <f>IF(M8&lt;8,"AR",IF(M8&lt;12,"NV",IF(AND(E8="",H8="",K8=""),"V","VAR")))</f>
        <v>V</v>
      </c>
    </row>
    <row r="9" spans="1:14" ht="12.6" customHeight="1">
      <c r="A9" s="158">
        <v>2</v>
      </c>
      <c r="B9" s="129" t="s">
        <v>575</v>
      </c>
      <c r="C9" s="128" t="s">
        <v>574</v>
      </c>
      <c r="D9" s="153">
        <f>'[6]M5 AVR'!D9</f>
        <v>15.6</v>
      </c>
      <c r="E9" s="153" t="str">
        <f>IF('[6]Ratt Ang'!F7="","",'[6]Ratt Ang'!F7)</f>
        <v/>
      </c>
      <c r="F9" s="154">
        <f t="shared" ref="F9:F72" si="0">IF(E9="",D9,MIN(12,MAX(D9,E9)))</f>
        <v>15.6</v>
      </c>
      <c r="G9" s="153">
        <f>'[6]M5 AVR'!F9</f>
        <v>15</v>
      </c>
      <c r="H9" s="153" t="str">
        <f>IF('[6]Ratt TEC2'!F7="","",'[6]Ratt TEC2'!F7)</f>
        <v/>
      </c>
      <c r="I9" s="154">
        <f t="shared" ref="I9:I72" si="1">IF(H9="",G9,MIN(12,MAX(G9,H9)))</f>
        <v>15</v>
      </c>
      <c r="J9" s="153">
        <f>'[6]M5 AVR'!H9</f>
        <v>10.5</v>
      </c>
      <c r="K9" s="155" t="str">
        <f>IF('[6]Ratt TERM2'!D7="","",'[6]Ratt TERM2'!D7)</f>
        <v/>
      </c>
      <c r="L9" s="154">
        <f t="shared" ref="L9:L72" si="2">IF(K9="",J9,MIN(12,MAX(J9,K9)))</f>
        <v>10.5</v>
      </c>
      <c r="M9" s="156">
        <f t="shared" ref="M9:M72" si="3">F9*0.33+I9*0.33+L9*0.34</f>
        <v>13.667999999999999</v>
      </c>
      <c r="N9" s="157" t="str">
        <f t="shared" ref="N9:N72" si="4">IF(M9&lt;8,"AR",IF(M9&lt;12,"NV",IF(AND(E9="",H9="",K9=""),"V","VAR")))</f>
        <v>V</v>
      </c>
    </row>
    <row r="10" spans="1:14" ht="12.6" customHeight="1">
      <c r="A10" s="152">
        <v>3</v>
      </c>
      <c r="B10" s="129" t="s">
        <v>573</v>
      </c>
      <c r="C10" s="128" t="s">
        <v>534</v>
      </c>
      <c r="D10" s="153">
        <f>'[6]M5 AVR'!D10</f>
        <v>12</v>
      </c>
      <c r="E10" s="153" t="str">
        <f>IF('[6]Ratt Ang'!F8="","",'[6]Ratt Ang'!F8)</f>
        <v/>
      </c>
      <c r="F10" s="154">
        <f t="shared" si="0"/>
        <v>12</v>
      </c>
      <c r="G10" s="153">
        <f>'[6]M5 AVR'!F10</f>
        <v>16.5</v>
      </c>
      <c r="H10" s="153" t="str">
        <f>IF('[6]Ratt TEC2'!F8="","",'[6]Ratt TEC2'!F8)</f>
        <v/>
      </c>
      <c r="I10" s="154">
        <f t="shared" si="1"/>
        <v>16.5</v>
      </c>
      <c r="J10" s="153">
        <f>'[6]M5 AVR'!H10</f>
        <v>10.5</v>
      </c>
      <c r="K10" s="155" t="str">
        <f>IF('[6]Ratt TERM2'!D8="","",'[6]Ratt TERM2'!D8)</f>
        <v/>
      </c>
      <c r="L10" s="154">
        <f t="shared" si="2"/>
        <v>10.5</v>
      </c>
      <c r="M10" s="156">
        <f t="shared" si="3"/>
        <v>12.975000000000001</v>
      </c>
      <c r="N10" s="157" t="str">
        <f t="shared" si="4"/>
        <v>V</v>
      </c>
    </row>
    <row r="11" spans="1:14" ht="12.6" customHeight="1">
      <c r="A11" s="158">
        <v>4</v>
      </c>
      <c r="B11" s="141" t="s">
        <v>572</v>
      </c>
      <c r="C11" s="159" t="s">
        <v>583</v>
      </c>
      <c r="D11" s="153">
        <f>'[6]M5 AVR'!D11</f>
        <v>11</v>
      </c>
      <c r="E11" s="153" t="str">
        <f>IF('[6]Ratt Ang'!F9="","",'[6]Ratt Ang'!F9)</f>
        <v/>
      </c>
      <c r="F11" s="154">
        <f t="shared" si="0"/>
        <v>11</v>
      </c>
      <c r="G11" s="153">
        <f>'[6]M5 AVR'!F11</f>
        <v>16</v>
      </c>
      <c r="H11" s="153" t="str">
        <f>IF('[6]Ratt TEC2'!F9="","",'[6]Ratt TEC2'!F9)</f>
        <v/>
      </c>
      <c r="I11" s="154">
        <f t="shared" si="1"/>
        <v>16</v>
      </c>
      <c r="J11" s="153">
        <f>'[6]M5 AVR'!H11</f>
        <v>10.5</v>
      </c>
      <c r="K11" s="155" t="str">
        <f>IF('[6]Ratt TERM2'!D9="","",'[6]Ratt TERM2'!D9)</f>
        <v/>
      </c>
      <c r="L11" s="154">
        <f t="shared" si="2"/>
        <v>10.5</v>
      </c>
      <c r="M11" s="156">
        <f t="shared" si="3"/>
        <v>12.48</v>
      </c>
      <c r="N11" s="157" t="str">
        <f t="shared" si="4"/>
        <v>V</v>
      </c>
    </row>
    <row r="12" spans="1:14" ht="12.6" customHeight="1">
      <c r="A12" s="152">
        <v>5</v>
      </c>
      <c r="B12" s="129" t="s">
        <v>570</v>
      </c>
      <c r="C12" s="128" t="s">
        <v>131</v>
      </c>
      <c r="D12" s="153">
        <f>'[6]M5 AVR'!D12</f>
        <v>13.8</v>
      </c>
      <c r="E12" s="153" t="str">
        <f>IF('[6]Ratt Ang'!F10="","",'[6]Ratt Ang'!F10)</f>
        <v/>
      </c>
      <c r="F12" s="154">
        <f t="shared" si="0"/>
        <v>13.8</v>
      </c>
      <c r="G12" s="153">
        <f>'[6]M5 AVR'!F12</f>
        <v>15</v>
      </c>
      <c r="H12" s="153" t="str">
        <f>IF('[6]Ratt TEC2'!F10="","",'[6]Ratt TEC2'!F10)</f>
        <v/>
      </c>
      <c r="I12" s="154">
        <f t="shared" si="1"/>
        <v>15</v>
      </c>
      <c r="J12" s="153">
        <f>'[6]M5 AVR'!H12</f>
        <v>10.5</v>
      </c>
      <c r="K12" s="155" t="str">
        <f>IF('[6]Ratt TERM2'!D10="","",'[6]Ratt TERM2'!D10)</f>
        <v/>
      </c>
      <c r="L12" s="154">
        <f t="shared" si="2"/>
        <v>10.5</v>
      </c>
      <c r="M12" s="156">
        <f t="shared" si="3"/>
        <v>13.074000000000002</v>
      </c>
      <c r="N12" s="157" t="str">
        <f t="shared" si="4"/>
        <v>V</v>
      </c>
    </row>
    <row r="13" spans="1:14" ht="12.6" customHeight="1">
      <c r="A13" s="158">
        <v>6</v>
      </c>
      <c r="B13" s="129" t="s">
        <v>569</v>
      </c>
      <c r="C13" s="128" t="s">
        <v>458</v>
      </c>
      <c r="D13" s="153">
        <f>'[6]M5 AVR'!D13</f>
        <v>11</v>
      </c>
      <c r="E13" s="153" t="str">
        <f>IF('[6]Ratt Ang'!F11="","",'[6]Ratt Ang'!F11)</f>
        <v/>
      </c>
      <c r="F13" s="154">
        <f t="shared" si="0"/>
        <v>11</v>
      </c>
      <c r="G13" s="153">
        <f>'[6]M5 AVR'!F13</f>
        <v>15</v>
      </c>
      <c r="H13" s="153" t="str">
        <f>IF('[6]Ratt TEC2'!F11="","",'[6]Ratt TEC2'!F11)</f>
        <v/>
      </c>
      <c r="I13" s="154">
        <f t="shared" si="1"/>
        <v>15</v>
      </c>
      <c r="J13" s="153">
        <f>'[6]M5 AVR'!H13</f>
        <v>15</v>
      </c>
      <c r="K13" s="155" t="str">
        <f>IF('[6]Ratt TERM2'!D11="","",'[6]Ratt TERM2'!D11)</f>
        <v/>
      </c>
      <c r="L13" s="154">
        <f t="shared" si="2"/>
        <v>15</v>
      </c>
      <c r="M13" s="156">
        <f t="shared" si="3"/>
        <v>13.68</v>
      </c>
      <c r="N13" s="157" t="str">
        <f t="shared" si="4"/>
        <v>V</v>
      </c>
    </row>
    <row r="14" spans="1:14" ht="12.6" customHeight="1">
      <c r="A14" s="152">
        <v>7</v>
      </c>
      <c r="B14" s="140" t="s">
        <v>568</v>
      </c>
      <c r="C14" s="139" t="s">
        <v>133</v>
      </c>
      <c r="D14" s="153">
        <f>'[6]M5 AVR'!D14</f>
        <v>12.600000000000001</v>
      </c>
      <c r="E14" s="153" t="str">
        <f>IF('[6]Ratt Ang'!F12="","",'[6]Ratt Ang'!F12)</f>
        <v/>
      </c>
      <c r="F14" s="154">
        <f t="shared" si="0"/>
        <v>12.600000000000001</v>
      </c>
      <c r="G14" s="153">
        <f>'[6]M5 AVR'!F14</f>
        <v>15</v>
      </c>
      <c r="H14" s="153" t="str">
        <f>IF('[6]Ratt TEC2'!F12="","",'[6]Ratt TEC2'!F12)</f>
        <v/>
      </c>
      <c r="I14" s="154">
        <f t="shared" si="1"/>
        <v>15</v>
      </c>
      <c r="J14" s="153">
        <f>'[6]M5 AVR'!H14</f>
        <v>15</v>
      </c>
      <c r="K14" s="155" t="str">
        <f>IF('[6]Ratt TERM2'!D12="","",'[6]Ratt TERM2'!D12)</f>
        <v/>
      </c>
      <c r="L14" s="154">
        <f t="shared" si="2"/>
        <v>15</v>
      </c>
      <c r="M14" s="156">
        <f t="shared" si="3"/>
        <v>14.208000000000002</v>
      </c>
      <c r="N14" s="157" t="str">
        <f t="shared" si="4"/>
        <v>V</v>
      </c>
    </row>
    <row r="15" spans="1:14" ht="12.6" customHeight="1">
      <c r="A15" s="158">
        <v>8</v>
      </c>
      <c r="B15" s="138" t="s">
        <v>567</v>
      </c>
      <c r="C15" s="137" t="s">
        <v>566</v>
      </c>
      <c r="D15" s="153">
        <f>'[6]M5 AVR'!D15</f>
        <v>11.6</v>
      </c>
      <c r="E15" s="153" t="str">
        <f>IF('[6]Ratt Ang'!F13="","",'[6]Ratt Ang'!F13)</f>
        <v/>
      </c>
      <c r="F15" s="154">
        <f t="shared" si="0"/>
        <v>11.6</v>
      </c>
      <c r="G15" s="153">
        <f>'[6]M5 AVR'!F15</f>
        <v>14</v>
      </c>
      <c r="H15" s="153" t="str">
        <f>IF('[6]Ratt TEC2'!F13="","",'[6]Ratt TEC2'!F13)</f>
        <v/>
      </c>
      <c r="I15" s="154">
        <f t="shared" si="1"/>
        <v>14</v>
      </c>
      <c r="J15" s="153">
        <f>'[6]M5 AVR'!H15</f>
        <v>14</v>
      </c>
      <c r="K15" s="155" t="str">
        <f>IF('[6]Ratt TERM2'!D13="","",'[6]Ratt TERM2'!D13)</f>
        <v/>
      </c>
      <c r="L15" s="154">
        <f t="shared" si="2"/>
        <v>14</v>
      </c>
      <c r="M15" s="156">
        <f t="shared" si="3"/>
        <v>13.208000000000002</v>
      </c>
      <c r="N15" s="157" t="str">
        <f t="shared" si="4"/>
        <v>V</v>
      </c>
    </row>
    <row r="16" spans="1:14" ht="12.6" customHeight="1">
      <c r="A16" s="152">
        <v>9</v>
      </c>
      <c r="B16" s="130" t="s">
        <v>565</v>
      </c>
      <c r="C16" s="128" t="s">
        <v>375</v>
      </c>
      <c r="D16" s="153">
        <f>'[6]M5 AVR'!D16</f>
        <v>13</v>
      </c>
      <c r="E16" s="153" t="str">
        <f>IF('[6]Ratt Ang'!F14="","",'[6]Ratt Ang'!F14)</f>
        <v/>
      </c>
      <c r="F16" s="154">
        <f t="shared" si="0"/>
        <v>13</v>
      </c>
      <c r="G16" s="153">
        <f>'[6]M5 AVR'!F16</f>
        <v>16.5</v>
      </c>
      <c r="H16" s="153" t="str">
        <f>IF('[6]Ratt TEC2'!F14="","",'[6]Ratt TEC2'!F14)</f>
        <v/>
      </c>
      <c r="I16" s="154">
        <f t="shared" si="1"/>
        <v>16.5</v>
      </c>
      <c r="J16" s="153">
        <f>'[6]M5 AVR'!H16</f>
        <v>14</v>
      </c>
      <c r="K16" s="155" t="str">
        <f>IF('[6]Ratt TERM2'!D14="","",'[6]Ratt TERM2'!D14)</f>
        <v/>
      </c>
      <c r="L16" s="154">
        <f t="shared" si="2"/>
        <v>14</v>
      </c>
      <c r="M16" s="156">
        <f t="shared" si="3"/>
        <v>14.495000000000001</v>
      </c>
      <c r="N16" s="157" t="str">
        <f t="shared" si="4"/>
        <v>V</v>
      </c>
    </row>
    <row r="17" spans="1:14" ht="12.6" customHeight="1">
      <c r="A17" s="158">
        <v>10</v>
      </c>
      <c r="B17" s="129" t="s">
        <v>564</v>
      </c>
      <c r="C17" s="128" t="s">
        <v>563</v>
      </c>
      <c r="D17" s="153">
        <f>'[6]M5 AVR'!D17</f>
        <v>12</v>
      </c>
      <c r="E17" s="153" t="str">
        <f>IF('[6]Ratt Ang'!F15="","",'[6]Ratt Ang'!F15)</f>
        <v/>
      </c>
      <c r="F17" s="154">
        <f t="shared" si="0"/>
        <v>12</v>
      </c>
      <c r="G17" s="153">
        <f>'[6]M5 AVR'!F17</f>
        <v>16</v>
      </c>
      <c r="H17" s="153" t="str">
        <f>IF('[6]Ratt TEC2'!F15="","",'[6]Ratt TEC2'!F15)</f>
        <v/>
      </c>
      <c r="I17" s="154">
        <f t="shared" si="1"/>
        <v>16</v>
      </c>
      <c r="J17" s="153">
        <f>'[6]M5 AVR'!H17</f>
        <v>14</v>
      </c>
      <c r="K17" s="155" t="str">
        <f>IF('[6]Ratt TERM2'!D15="","",'[6]Ratt TERM2'!D15)</f>
        <v/>
      </c>
      <c r="L17" s="154">
        <f t="shared" si="2"/>
        <v>14</v>
      </c>
      <c r="M17" s="156">
        <f t="shared" si="3"/>
        <v>14</v>
      </c>
      <c r="N17" s="157" t="str">
        <f t="shared" si="4"/>
        <v>V</v>
      </c>
    </row>
    <row r="18" spans="1:14" ht="12.6" customHeight="1">
      <c r="A18" s="152">
        <v>11</v>
      </c>
      <c r="B18" s="130" t="s">
        <v>562</v>
      </c>
      <c r="C18" s="128" t="s">
        <v>277</v>
      </c>
      <c r="D18" s="153">
        <f>'[6]M5 AVR'!D18</f>
        <v>13.7</v>
      </c>
      <c r="E18" s="153" t="str">
        <f>IF('[6]Ratt Ang'!F16="","",'[6]Ratt Ang'!F16)</f>
        <v/>
      </c>
      <c r="F18" s="154">
        <f t="shared" si="0"/>
        <v>13.7</v>
      </c>
      <c r="G18" s="153">
        <f>'[6]M5 AVR'!F18</f>
        <v>15.5</v>
      </c>
      <c r="H18" s="153" t="str">
        <f>IF('[6]Ratt TEC2'!F16="","",'[6]Ratt TEC2'!F16)</f>
        <v/>
      </c>
      <c r="I18" s="154">
        <f t="shared" si="1"/>
        <v>15.5</v>
      </c>
      <c r="J18" s="153">
        <f>'[6]M5 AVR'!H18</f>
        <v>15</v>
      </c>
      <c r="K18" s="155" t="str">
        <f>IF('[6]Ratt TERM2'!D16="","",'[6]Ratt TERM2'!D16)</f>
        <v/>
      </c>
      <c r="L18" s="154">
        <f t="shared" si="2"/>
        <v>15</v>
      </c>
      <c r="M18" s="156">
        <f t="shared" si="3"/>
        <v>14.736000000000001</v>
      </c>
      <c r="N18" s="157" t="str">
        <f t="shared" si="4"/>
        <v>V</v>
      </c>
    </row>
    <row r="19" spans="1:14" ht="12.6" customHeight="1">
      <c r="A19" s="158">
        <v>12</v>
      </c>
      <c r="B19" s="131" t="s">
        <v>561</v>
      </c>
      <c r="C19" s="131" t="s">
        <v>560</v>
      </c>
      <c r="D19" s="153">
        <f>'[6]M5 AVR'!D19</f>
        <v>11.2</v>
      </c>
      <c r="E19" s="153" t="str">
        <f>IF('[6]Ratt Ang'!F17="","",'[6]Ratt Ang'!F17)</f>
        <v/>
      </c>
      <c r="F19" s="154">
        <f t="shared" si="0"/>
        <v>11.2</v>
      </c>
      <c r="G19" s="153">
        <f>'[6]M5 AVR'!F19</f>
        <v>13</v>
      </c>
      <c r="H19" s="153" t="str">
        <f>IF('[6]Ratt TEC2'!F17="","",'[6]Ratt TEC2'!F17)</f>
        <v/>
      </c>
      <c r="I19" s="154">
        <f t="shared" si="1"/>
        <v>13</v>
      </c>
      <c r="J19" s="153">
        <f>'[6]M5 AVR'!H19</f>
        <v>13</v>
      </c>
      <c r="K19" s="155" t="str">
        <f>IF('[6]Ratt TERM2'!D17="","",'[6]Ratt TERM2'!D17)</f>
        <v/>
      </c>
      <c r="L19" s="154">
        <f t="shared" si="2"/>
        <v>13</v>
      </c>
      <c r="M19" s="156">
        <f t="shared" si="3"/>
        <v>12.405999999999999</v>
      </c>
      <c r="N19" s="157" t="str">
        <f t="shared" si="4"/>
        <v>V</v>
      </c>
    </row>
    <row r="20" spans="1:14" ht="12.6" customHeight="1">
      <c r="A20" s="152">
        <v>13</v>
      </c>
      <c r="B20" s="129" t="s">
        <v>559</v>
      </c>
      <c r="C20" s="128" t="s">
        <v>377</v>
      </c>
      <c r="D20" s="153">
        <f>'[6]M5 AVR'!D20</f>
        <v>14.4</v>
      </c>
      <c r="E20" s="153" t="str">
        <f>IF('[6]Ratt Ang'!F18="","",'[6]Ratt Ang'!F18)</f>
        <v/>
      </c>
      <c r="F20" s="154">
        <f t="shared" si="0"/>
        <v>14.4</v>
      </c>
      <c r="G20" s="153">
        <f>'[6]M5 AVR'!F20</f>
        <v>16</v>
      </c>
      <c r="H20" s="153" t="str">
        <f>IF('[6]Ratt TEC2'!F18="","",'[6]Ratt TEC2'!F18)</f>
        <v/>
      </c>
      <c r="I20" s="154">
        <f t="shared" si="1"/>
        <v>16</v>
      </c>
      <c r="J20" s="153">
        <f>'[6]M5 AVR'!H20</f>
        <v>14</v>
      </c>
      <c r="K20" s="155" t="str">
        <f>IF('[6]Ratt TERM2'!D18="","",'[6]Ratt TERM2'!D18)</f>
        <v/>
      </c>
      <c r="L20" s="154">
        <f t="shared" si="2"/>
        <v>14</v>
      </c>
      <c r="M20" s="156">
        <f t="shared" si="3"/>
        <v>14.792000000000002</v>
      </c>
      <c r="N20" s="157" t="str">
        <f t="shared" si="4"/>
        <v>V</v>
      </c>
    </row>
    <row r="21" spans="1:14" ht="12.6" customHeight="1">
      <c r="A21" s="158">
        <v>14</v>
      </c>
      <c r="B21" s="133" t="s">
        <v>558</v>
      </c>
      <c r="C21" s="132" t="s">
        <v>309</v>
      </c>
      <c r="D21" s="153">
        <f>'[6]M5 AVR'!D21</f>
        <v>11.6</v>
      </c>
      <c r="E21" s="153" t="str">
        <f>IF('[6]Ratt Ang'!F19="","",'[6]Ratt Ang'!F19)</f>
        <v/>
      </c>
      <c r="F21" s="154">
        <f t="shared" si="0"/>
        <v>11.6</v>
      </c>
      <c r="G21" s="153">
        <f>'[6]M5 AVR'!F21</f>
        <v>14.5</v>
      </c>
      <c r="H21" s="153" t="str">
        <f>IF('[6]Ratt TEC2'!F19="","",'[6]Ratt TEC2'!F19)</f>
        <v/>
      </c>
      <c r="I21" s="154">
        <f t="shared" si="1"/>
        <v>14.5</v>
      </c>
      <c r="J21" s="153">
        <f>'[6]M5 AVR'!H21</f>
        <v>10.5</v>
      </c>
      <c r="K21" s="155" t="str">
        <f>IF('[6]Ratt TERM2'!D19="","",'[6]Ratt TERM2'!D19)</f>
        <v/>
      </c>
      <c r="L21" s="154">
        <f t="shared" si="2"/>
        <v>10.5</v>
      </c>
      <c r="M21" s="156">
        <f t="shared" si="3"/>
        <v>12.183</v>
      </c>
      <c r="N21" s="157" t="str">
        <f t="shared" si="4"/>
        <v>V</v>
      </c>
    </row>
    <row r="22" spans="1:14" ht="12.6" customHeight="1">
      <c r="A22" s="152">
        <v>15</v>
      </c>
      <c r="B22" s="131" t="s">
        <v>557</v>
      </c>
      <c r="C22" s="131" t="s">
        <v>556</v>
      </c>
      <c r="D22" s="153">
        <f>'[6]M5 AVR'!D22</f>
        <v>11</v>
      </c>
      <c r="E22" s="153" t="str">
        <f>IF('[6]Ratt Ang'!F20="","",'[6]Ratt Ang'!F20)</f>
        <v/>
      </c>
      <c r="F22" s="154">
        <f t="shared" si="0"/>
        <v>11</v>
      </c>
      <c r="G22" s="153">
        <f>'[6]M5 AVR'!F22</f>
        <v>13.5</v>
      </c>
      <c r="H22" s="153" t="str">
        <f>IF('[6]Ratt TEC2'!F20="","",'[6]Ratt TEC2'!F20)</f>
        <v/>
      </c>
      <c r="I22" s="154">
        <f t="shared" si="1"/>
        <v>13.5</v>
      </c>
      <c r="J22" s="153">
        <f>'[6]M5 AVR'!H22</f>
        <v>13</v>
      </c>
      <c r="K22" s="155" t="str">
        <f>IF('[6]Ratt TERM2'!D20="","",'[6]Ratt TERM2'!D20)</f>
        <v/>
      </c>
      <c r="L22" s="154">
        <f t="shared" si="2"/>
        <v>13</v>
      </c>
      <c r="M22" s="156">
        <f t="shared" si="3"/>
        <v>12.505000000000001</v>
      </c>
      <c r="N22" s="157" t="str">
        <f t="shared" si="4"/>
        <v>V</v>
      </c>
    </row>
    <row r="23" spans="1:14" ht="12.6" customHeight="1">
      <c r="A23" s="158">
        <v>16</v>
      </c>
      <c r="B23" s="130" t="s">
        <v>555</v>
      </c>
      <c r="C23" s="128" t="s">
        <v>554</v>
      </c>
      <c r="D23" s="153">
        <f>'[6]M5 AVR'!D23</f>
        <v>13</v>
      </c>
      <c r="E23" s="153" t="str">
        <f>IF('[6]Ratt Ang'!F21="","",'[6]Ratt Ang'!F21)</f>
        <v/>
      </c>
      <c r="F23" s="154">
        <f t="shared" si="0"/>
        <v>13</v>
      </c>
      <c r="G23" s="153">
        <f>'[6]M5 AVR'!F23</f>
        <v>15</v>
      </c>
      <c r="H23" s="153" t="str">
        <f>IF('[6]Ratt TEC2'!F21="","",'[6]Ratt TEC2'!F21)</f>
        <v/>
      </c>
      <c r="I23" s="154">
        <f t="shared" si="1"/>
        <v>15</v>
      </c>
      <c r="J23" s="153">
        <f>'[6]M5 AVR'!H23</f>
        <v>12</v>
      </c>
      <c r="K23" s="155" t="str">
        <f>IF('[6]Ratt TERM2'!D21="","",'[6]Ratt TERM2'!D21)</f>
        <v/>
      </c>
      <c r="L23" s="154">
        <f t="shared" si="2"/>
        <v>12</v>
      </c>
      <c r="M23" s="156">
        <f t="shared" si="3"/>
        <v>13.32</v>
      </c>
      <c r="N23" s="157" t="str">
        <f t="shared" si="4"/>
        <v>V</v>
      </c>
    </row>
    <row r="24" spans="1:14" ht="12.6" customHeight="1">
      <c r="A24" s="152">
        <v>17</v>
      </c>
      <c r="B24" s="133" t="s">
        <v>553</v>
      </c>
      <c r="C24" s="132" t="s">
        <v>355</v>
      </c>
      <c r="D24" s="153">
        <f>'[6]M5 AVR'!D24</f>
        <v>13.1</v>
      </c>
      <c r="E24" s="153" t="str">
        <f>IF('[6]Ratt Ang'!F22="","",'[6]Ratt Ang'!F22)</f>
        <v/>
      </c>
      <c r="F24" s="154">
        <f t="shared" si="0"/>
        <v>13.1</v>
      </c>
      <c r="G24" s="153">
        <f>'[6]M5 AVR'!F24</f>
        <v>13</v>
      </c>
      <c r="H24" s="153" t="str">
        <f>IF('[6]Ratt TEC2'!F22="","",'[6]Ratt TEC2'!F22)</f>
        <v/>
      </c>
      <c r="I24" s="154">
        <f t="shared" si="1"/>
        <v>13</v>
      </c>
      <c r="J24" s="153">
        <f>'[6]M5 AVR'!H24</f>
        <v>10.5</v>
      </c>
      <c r="K24" s="155" t="str">
        <f>IF('[6]Ratt TERM2'!D22="","",'[6]Ratt TERM2'!D22)</f>
        <v/>
      </c>
      <c r="L24" s="154">
        <f t="shared" si="2"/>
        <v>10.5</v>
      </c>
      <c r="M24" s="156">
        <f t="shared" si="3"/>
        <v>12.183</v>
      </c>
      <c r="N24" s="157" t="str">
        <f t="shared" si="4"/>
        <v>V</v>
      </c>
    </row>
    <row r="25" spans="1:14" ht="12.6" customHeight="1">
      <c r="A25" s="158">
        <v>18</v>
      </c>
      <c r="B25" s="130" t="s">
        <v>552</v>
      </c>
      <c r="C25" s="128" t="s">
        <v>551</v>
      </c>
      <c r="D25" s="153">
        <f>'[6]M5 AVR'!D25</f>
        <v>11</v>
      </c>
      <c r="E25" s="153" t="str">
        <f>IF('[6]Ratt Ang'!F23="","",'[6]Ratt Ang'!F23)</f>
        <v/>
      </c>
      <c r="F25" s="154">
        <f t="shared" si="0"/>
        <v>11</v>
      </c>
      <c r="G25" s="153">
        <f>'[6]M5 AVR'!F25</f>
        <v>14.5</v>
      </c>
      <c r="H25" s="153" t="str">
        <f>IF('[6]Ratt TEC2'!F23="","",'[6]Ratt TEC2'!F23)</f>
        <v/>
      </c>
      <c r="I25" s="154">
        <f t="shared" si="1"/>
        <v>14.5</v>
      </c>
      <c r="J25" s="153">
        <f>'[6]M5 AVR'!H25</f>
        <v>15</v>
      </c>
      <c r="K25" s="155" t="str">
        <f>IF('[6]Ratt TERM2'!D23="","",'[6]Ratt TERM2'!D23)</f>
        <v/>
      </c>
      <c r="L25" s="154">
        <f t="shared" si="2"/>
        <v>15</v>
      </c>
      <c r="M25" s="156">
        <f t="shared" si="3"/>
        <v>13.515000000000001</v>
      </c>
      <c r="N25" s="157" t="str">
        <f t="shared" si="4"/>
        <v>V</v>
      </c>
    </row>
    <row r="26" spans="1:14" ht="12.6" customHeight="1">
      <c r="A26" s="152">
        <v>19</v>
      </c>
      <c r="B26" s="130" t="s">
        <v>550</v>
      </c>
      <c r="C26" s="128" t="s">
        <v>412</v>
      </c>
      <c r="D26" s="153">
        <f>'[6]M5 AVR'!D26</f>
        <v>13.600000000000001</v>
      </c>
      <c r="E26" s="153" t="str">
        <f>IF('[6]Ratt Ang'!F24="","",'[6]Ratt Ang'!F24)</f>
        <v/>
      </c>
      <c r="F26" s="154">
        <f t="shared" si="0"/>
        <v>13.600000000000001</v>
      </c>
      <c r="G26" s="153">
        <f>'[6]M5 AVR'!F26</f>
        <v>15</v>
      </c>
      <c r="H26" s="153" t="str">
        <f>IF('[6]Ratt TEC2'!F24="","",'[6]Ratt TEC2'!F24)</f>
        <v/>
      </c>
      <c r="I26" s="154">
        <f t="shared" si="1"/>
        <v>15</v>
      </c>
      <c r="J26" s="153">
        <f>'[6]M5 AVR'!H26</f>
        <v>10.5</v>
      </c>
      <c r="K26" s="155" t="str">
        <f>IF('[6]Ratt TERM2'!D24="","",'[6]Ratt TERM2'!D24)</f>
        <v/>
      </c>
      <c r="L26" s="154">
        <f t="shared" si="2"/>
        <v>10.5</v>
      </c>
      <c r="M26" s="156">
        <f t="shared" si="3"/>
        <v>13.008000000000001</v>
      </c>
      <c r="N26" s="157" t="str">
        <f t="shared" si="4"/>
        <v>V</v>
      </c>
    </row>
    <row r="27" spans="1:14" ht="12.6" customHeight="1">
      <c r="A27" s="158">
        <v>20</v>
      </c>
      <c r="B27" s="130" t="s">
        <v>549</v>
      </c>
      <c r="C27" s="128" t="s">
        <v>548</v>
      </c>
      <c r="D27" s="153">
        <f>'[6]M5 AVR'!D27</f>
        <v>14</v>
      </c>
      <c r="E27" s="153" t="str">
        <f>IF('[6]Ratt Ang'!F25="","",'[6]Ratt Ang'!F25)</f>
        <v/>
      </c>
      <c r="F27" s="154">
        <f t="shared" si="0"/>
        <v>14</v>
      </c>
      <c r="G27" s="153">
        <f>'[6]M5 AVR'!F27</f>
        <v>15.5</v>
      </c>
      <c r="H27" s="153" t="str">
        <f>IF('[6]Ratt TEC2'!F25="","",'[6]Ratt TEC2'!F25)</f>
        <v/>
      </c>
      <c r="I27" s="154">
        <f t="shared" si="1"/>
        <v>15.5</v>
      </c>
      <c r="J27" s="153">
        <f>'[6]M5 AVR'!H27</f>
        <v>12</v>
      </c>
      <c r="K27" s="155" t="str">
        <f>IF('[6]Ratt TERM2'!D25="","",'[6]Ratt TERM2'!D25)</f>
        <v/>
      </c>
      <c r="L27" s="154">
        <f t="shared" si="2"/>
        <v>12</v>
      </c>
      <c r="M27" s="156">
        <f t="shared" si="3"/>
        <v>13.815</v>
      </c>
      <c r="N27" s="157" t="str">
        <f t="shared" si="4"/>
        <v>V</v>
      </c>
    </row>
    <row r="28" spans="1:14" ht="12.6" customHeight="1">
      <c r="A28" s="152">
        <v>21</v>
      </c>
      <c r="B28" s="130" t="s">
        <v>547</v>
      </c>
      <c r="C28" s="128" t="s">
        <v>416</v>
      </c>
      <c r="D28" s="153">
        <f>'[6]M5 AVR'!D28</f>
        <v>12</v>
      </c>
      <c r="E28" s="153" t="str">
        <f>IF('[6]Ratt Ang'!F26="","",'[6]Ratt Ang'!F26)</f>
        <v/>
      </c>
      <c r="F28" s="154">
        <f t="shared" si="0"/>
        <v>12</v>
      </c>
      <c r="G28" s="153">
        <f>'[6]M5 AVR'!F28</f>
        <v>0</v>
      </c>
      <c r="H28" s="153" t="str">
        <f>IF('[6]Ratt TEC2'!F26="","",'[6]Ratt TEC2'!F26)</f>
        <v/>
      </c>
      <c r="I28" s="154">
        <f t="shared" si="1"/>
        <v>0</v>
      </c>
      <c r="J28" s="153">
        <f>'[6]M5 AVR'!H28</f>
        <v>0</v>
      </c>
      <c r="K28" s="155" t="str">
        <f>IF('[6]Ratt TERM2'!D26="","",'[6]Ratt TERM2'!D26)</f>
        <v/>
      </c>
      <c r="L28" s="154">
        <f t="shared" si="2"/>
        <v>0</v>
      </c>
      <c r="M28" s="156">
        <f t="shared" si="3"/>
        <v>3.96</v>
      </c>
      <c r="N28" s="157" t="str">
        <f t="shared" si="4"/>
        <v>AR</v>
      </c>
    </row>
    <row r="29" spans="1:14" ht="12.6" customHeight="1">
      <c r="A29" s="158">
        <v>22</v>
      </c>
      <c r="B29" s="130" t="s">
        <v>546</v>
      </c>
      <c r="C29" s="128" t="s">
        <v>545</v>
      </c>
      <c r="D29" s="153">
        <f>'[6]M5 AVR'!D29</f>
        <v>13.7</v>
      </c>
      <c r="E29" s="153" t="str">
        <f>IF('[6]Ratt Ang'!F27="","",'[6]Ratt Ang'!F27)</f>
        <v/>
      </c>
      <c r="F29" s="154">
        <f t="shared" si="0"/>
        <v>13.7</v>
      </c>
      <c r="G29" s="153">
        <f>'[6]M5 AVR'!F29</f>
        <v>16</v>
      </c>
      <c r="H29" s="153" t="str">
        <f>IF('[6]Ratt TEC2'!F27="","",'[6]Ratt TEC2'!F27)</f>
        <v/>
      </c>
      <c r="I29" s="154">
        <f t="shared" si="1"/>
        <v>16</v>
      </c>
      <c r="J29" s="153">
        <f>'[6]M5 AVR'!H29</f>
        <v>15</v>
      </c>
      <c r="K29" s="155" t="str">
        <f>IF('[6]Ratt TERM2'!D27="","",'[6]Ratt TERM2'!D27)</f>
        <v/>
      </c>
      <c r="L29" s="154">
        <f t="shared" si="2"/>
        <v>15</v>
      </c>
      <c r="M29" s="156">
        <f t="shared" si="3"/>
        <v>14.901</v>
      </c>
      <c r="N29" s="157" t="str">
        <f t="shared" si="4"/>
        <v>V</v>
      </c>
    </row>
    <row r="30" spans="1:14" ht="12.6" customHeight="1">
      <c r="A30" s="152">
        <v>23</v>
      </c>
      <c r="B30" s="129" t="s">
        <v>544</v>
      </c>
      <c r="C30" s="128" t="s">
        <v>277</v>
      </c>
      <c r="D30" s="153">
        <f>'[6]M5 AVR'!D30</f>
        <v>12</v>
      </c>
      <c r="E30" s="153" t="str">
        <f>IF('[6]Ratt Ang'!F28="","",'[6]Ratt Ang'!F28)</f>
        <v/>
      </c>
      <c r="F30" s="154">
        <f t="shared" si="0"/>
        <v>12</v>
      </c>
      <c r="G30" s="153">
        <f>'[6]M5 AVR'!F30</f>
        <v>15</v>
      </c>
      <c r="H30" s="153" t="str">
        <f>IF('[6]Ratt TEC2'!F28="","",'[6]Ratt TEC2'!F28)</f>
        <v/>
      </c>
      <c r="I30" s="154">
        <f t="shared" si="1"/>
        <v>15</v>
      </c>
      <c r="J30" s="153">
        <f>'[6]M5 AVR'!H30</f>
        <v>10.5</v>
      </c>
      <c r="K30" s="155" t="str">
        <f>IF('[6]Ratt TERM2'!D28="","",'[6]Ratt TERM2'!D28)</f>
        <v/>
      </c>
      <c r="L30" s="154">
        <f t="shared" si="2"/>
        <v>10.5</v>
      </c>
      <c r="M30" s="156">
        <f t="shared" si="3"/>
        <v>12.48</v>
      </c>
      <c r="N30" s="157" t="str">
        <f t="shared" si="4"/>
        <v>V</v>
      </c>
    </row>
    <row r="31" spans="1:14" ht="12.6" customHeight="1">
      <c r="A31" s="158">
        <v>24</v>
      </c>
      <c r="B31" s="130" t="s">
        <v>543</v>
      </c>
      <c r="C31" s="128" t="s">
        <v>542</v>
      </c>
      <c r="D31" s="153">
        <f>'[6]M5 AVR'!D31</f>
        <v>11</v>
      </c>
      <c r="E31" s="153" t="str">
        <f>IF('[6]Ratt Ang'!F29="","",'[6]Ratt Ang'!F29)</f>
        <v/>
      </c>
      <c r="F31" s="154">
        <f t="shared" si="0"/>
        <v>11</v>
      </c>
      <c r="G31" s="153">
        <f>'[6]M5 AVR'!F31</f>
        <v>14</v>
      </c>
      <c r="H31" s="153" t="str">
        <f>IF('[6]Ratt TEC2'!F29="","",'[6]Ratt TEC2'!F29)</f>
        <v/>
      </c>
      <c r="I31" s="154">
        <f t="shared" si="1"/>
        <v>14</v>
      </c>
      <c r="J31" s="153">
        <f>'[6]M5 AVR'!H31</f>
        <v>12</v>
      </c>
      <c r="K31" s="155" t="str">
        <f>IF('[6]Ratt TERM2'!D29="","",'[6]Ratt TERM2'!D29)</f>
        <v/>
      </c>
      <c r="L31" s="154">
        <f t="shared" si="2"/>
        <v>12</v>
      </c>
      <c r="M31" s="156">
        <f t="shared" si="3"/>
        <v>12.33</v>
      </c>
      <c r="N31" s="157" t="str">
        <f t="shared" si="4"/>
        <v>V</v>
      </c>
    </row>
    <row r="32" spans="1:14" ht="12.6" customHeight="1">
      <c r="A32" s="152">
        <v>25</v>
      </c>
      <c r="B32" s="133" t="s">
        <v>541</v>
      </c>
      <c r="C32" s="132" t="s">
        <v>367</v>
      </c>
      <c r="D32" s="153">
        <f>'[6]M5 AVR'!D32</f>
        <v>10.6</v>
      </c>
      <c r="E32" s="153" t="str">
        <f>IF('[6]Ratt Ang'!F30="","",'[6]Ratt Ang'!F30)</f>
        <v/>
      </c>
      <c r="F32" s="154">
        <f t="shared" si="0"/>
        <v>10.6</v>
      </c>
      <c r="G32" s="153">
        <f>'[6]M5 AVR'!F32</f>
        <v>15</v>
      </c>
      <c r="H32" s="153" t="str">
        <f>IF('[6]Ratt TEC2'!F30="","",'[6]Ratt TEC2'!F30)</f>
        <v/>
      </c>
      <c r="I32" s="154">
        <f t="shared" si="1"/>
        <v>15</v>
      </c>
      <c r="J32" s="153">
        <f>'[6]M5 AVR'!H32</f>
        <v>10.5</v>
      </c>
      <c r="K32" s="155" t="str">
        <f>IF('[6]Ratt TERM2'!D30="","",'[6]Ratt TERM2'!D30)</f>
        <v/>
      </c>
      <c r="L32" s="154">
        <f t="shared" si="2"/>
        <v>10.5</v>
      </c>
      <c r="M32" s="156">
        <f t="shared" si="3"/>
        <v>12.018000000000001</v>
      </c>
      <c r="N32" s="157" t="str">
        <f t="shared" si="4"/>
        <v>V</v>
      </c>
    </row>
    <row r="33" spans="1:14" ht="12.6" customHeight="1">
      <c r="A33" s="158">
        <v>26</v>
      </c>
      <c r="B33" s="130" t="s">
        <v>540</v>
      </c>
      <c r="C33" s="128" t="s">
        <v>528</v>
      </c>
      <c r="D33" s="153">
        <f>'[6]M5 AVR'!D33</f>
        <v>15</v>
      </c>
      <c r="E33" s="153" t="str">
        <f>IF('[6]Ratt Ang'!F31="","",'[6]Ratt Ang'!F31)</f>
        <v/>
      </c>
      <c r="F33" s="154">
        <f t="shared" si="0"/>
        <v>15</v>
      </c>
      <c r="G33" s="153">
        <f>'[6]M5 AVR'!F33</f>
        <v>14.5</v>
      </c>
      <c r="H33" s="153" t="str">
        <f>IF('[6]Ratt TEC2'!F31="","",'[6]Ratt TEC2'!F31)</f>
        <v/>
      </c>
      <c r="I33" s="154">
        <f t="shared" si="1"/>
        <v>14.5</v>
      </c>
      <c r="J33" s="153">
        <f>'[6]M5 AVR'!H33</f>
        <v>10.5</v>
      </c>
      <c r="K33" s="155" t="str">
        <f>IF('[6]Ratt TERM2'!D31="","",'[6]Ratt TERM2'!D31)</f>
        <v/>
      </c>
      <c r="L33" s="154">
        <f t="shared" si="2"/>
        <v>10.5</v>
      </c>
      <c r="M33" s="156">
        <f t="shared" si="3"/>
        <v>13.305</v>
      </c>
      <c r="N33" s="157" t="str">
        <f t="shared" si="4"/>
        <v>V</v>
      </c>
    </row>
    <row r="34" spans="1:14" ht="12.6" customHeight="1">
      <c r="A34" s="152">
        <v>27</v>
      </c>
      <c r="B34" s="130" t="s">
        <v>539</v>
      </c>
      <c r="C34" s="128" t="s">
        <v>538</v>
      </c>
      <c r="D34" s="153">
        <f>'[6]M5 AVR'!D34</f>
        <v>14</v>
      </c>
      <c r="E34" s="153" t="str">
        <f>IF('[6]Ratt Ang'!F32="","",'[6]Ratt Ang'!F32)</f>
        <v/>
      </c>
      <c r="F34" s="154">
        <f t="shared" si="0"/>
        <v>14</v>
      </c>
      <c r="G34" s="153">
        <f>'[6]M5 AVR'!F34</f>
        <v>16</v>
      </c>
      <c r="H34" s="153" t="str">
        <f>IF('[6]Ratt TEC2'!F32="","",'[6]Ratt TEC2'!F32)</f>
        <v/>
      </c>
      <c r="I34" s="154">
        <f t="shared" si="1"/>
        <v>16</v>
      </c>
      <c r="J34" s="153">
        <f>'[6]M5 AVR'!H34</f>
        <v>11</v>
      </c>
      <c r="K34" s="155" t="str">
        <f>IF('[6]Ratt TERM2'!D32="","",'[6]Ratt TERM2'!D32)</f>
        <v/>
      </c>
      <c r="L34" s="154">
        <f t="shared" si="2"/>
        <v>11</v>
      </c>
      <c r="M34" s="156">
        <f t="shared" si="3"/>
        <v>13.64</v>
      </c>
      <c r="N34" s="157" t="str">
        <f t="shared" si="4"/>
        <v>V</v>
      </c>
    </row>
    <row r="35" spans="1:14" ht="12.6" customHeight="1">
      <c r="A35" s="158">
        <v>28</v>
      </c>
      <c r="B35" s="133" t="s">
        <v>537</v>
      </c>
      <c r="C35" s="132" t="s">
        <v>536</v>
      </c>
      <c r="D35" s="153">
        <f>'[6]M5 AVR'!D35</f>
        <v>13.5</v>
      </c>
      <c r="E35" s="153" t="str">
        <f>IF('[6]Ratt Ang'!F33="","",'[6]Ratt Ang'!F33)</f>
        <v/>
      </c>
      <c r="F35" s="154">
        <f t="shared" si="0"/>
        <v>13.5</v>
      </c>
      <c r="G35" s="153">
        <f>'[6]M5 AVR'!F35</f>
        <v>15</v>
      </c>
      <c r="H35" s="153" t="str">
        <f>IF('[6]Ratt TEC2'!F33="","",'[6]Ratt TEC2'!F33)</f>
        <v/>
      </c>
      <c r="I35" s="154">
        <f t="shared" si="1"/>
        <v>15</v>
      </c>
      <c r="J35" s="153">
        <f>'[6]M5 AVR'!H35</f>
        <v>13</v>
      </c>
      <c r="K35" s="155" t="str">
        <f>IF('[6]Ratt TERM2'!D33="","",'[6]Ratt TERM2'!D33)</f>
        <v/>
      </c>
      <c r="L35" s="154">
        <f t="shared" si="2"/>
        <v>13</v>
      </c>
      <c r="M35" s="156">
        <f t="shared" si="3"/>
        <v>13.825000000000001</v>
      </c>
      <c r="N35" s="157" t="str">
        <f t="shared" si="4"/>
        <v>V</v>
      </c>
    </row>
    <row r="36" spans="1:14" ht="12.6" customHeight="1">
      <c r="A36" s="152">
        <v>29</v>
      </c>
      <c r="B36" s="133" t="s">
        <v>535</v>
      </c>
      <c r="C36" s="132" t="s">
        <v>534</v>
      </c>
      <c r="D36" s="153">
        <f>'[6]M5 AVR'!D36</f>
        <v>12</v>
      </c>
      <c r="E36" s="153" t="str">
        <f>IF('[6]Ratt Ang'!F34="","",'[6]Ratt Ang'!F34)</f>
        <v/>
      </c>
      <c r="F36" s="154">
        <f t="shared" si="0"/>
        <v>12</v>
      </c>
      <c r="G36" s="153">
        <f>'[6]M5 AVR'!F36</f>
        <v>15</v>
      </c>
      <c r="H36" s="153" t="str">
        <f>IF('[6]Ratt TEC2'!F34="","",'[6]Ratt TEC2'!F34)</f>
        <v/>
      </c>
      <c r="I36" s="154">
        <f t="shared" si="1"/>
        <v>15</v>
      </c>
      <c r="J36" s="153">
        <f>'[6]M5 AVR'!H36</f>
        <v>10.5</v>
      </c>
      <c r="K36" s="155" t="str">
        <f>IF('[6]Ratt TERM2'!D34="","",'[6]Ratt TERM2'!D34)</f>
        <v/>
      </c>
      <c r="L36" s="154">
        <f t="shared" si="2"/>
        <v>10.5</v>
      </c>
      <c r="M36" s="156">
        <f t="shared" si="3"/>
        <v>12.48</v>
      </c>
      <c r="N36" s="157" t="str">
        <f t="shared" si="4"/>
        <v>V</v>
      </c>
    </row>
    <row r="37" spans="1:14" ht="12.6" customHeight="1">
      <c r="A37" s="158">
        <v>30</v>
      </c>
      <c r="B37" s="130" t="s">
        <v>533</v>
      </c>
      <c r="C37" s="128" t="s">
        <v>532</v>
      </c>
      <c r="D37" s="153">
        <f>'[6]M5 AVR'!D37</f>
        <v>13.600000000000001</v>
      </c>
      <c r="E37" s="153" t="str">
        <f>IF('[6]Ratt Ang'!F35="","",'[6]Ratt Ang'!F35)</f>
        <v/>
      </c>
      <c r="F37" s="154">
        <f t="shared" si="0"/>
        <v>13.600000000000001</v>
      </c>
      <c r="G37" s="153">
        <f>'[6]M5 AVR'!F37</f>
        <v>0</v>
      </c>
      <c r="H37" s="153" t="str">
        <f>IF('[6]Ratt TEC2'!F35="","",'[6]Ratt TEC2'!F35)</f>
        <v/>
      </c>
      <c r="I37" s="154">
        <f t="shared" si="1"/>
        <v>0</v>
      </c>
      <c r="J37" s="153">
        <f>'[6]M5 AVR'!H37</f>
        <v>0</v>
      </c>
      <c r="K37" s="155" t="str">
        <f>IF('[6]Ratt TERM2'!D35="","",'[6]Ratt TERM2'!D35)</f>
        <v/>
      </c>
      <c r="L37" s="154">
        <f t="shared" si="2"/>
        <v>0</v>
      </c>
      <c r="M37" s="156">
        <f t="shared" si="3"/>
        <v>4.4880000000000004</v>
      </c>
      <c r="N37" s="157" t="str">
        <f t="shared" si="4"/>
        <v>AR</v>
      </c>
    </row>
    <row r="38" spans="1:14" ht="12.6" customHeight="1">
      <c r="A38" s="152">
        <v>31</v>
      </c>
      <c r="B38" s="129" t="s">
        <v>531</v>
      </c>
      <c r="C38" s="128" t="s">
        <v>530</v>
      </c>
      <c r="D38" s="153">
        <f>'[6]M5 AVR'!D38</f>
        <v>14.600000000000001</v>
      </c>
      <c r="E38" s="153" t="str">
        <f>IF('[6]Ratt Ang'!F36="","",'[6]Ratt Ang'!F36)</f>
        <v/>
      </c>
      <c r="F38" s="154">
        <f t="shared" si="0"/>
        <v>14.600000000000001</v>
      </c>
      <c r="G38" s="153">
        <f>'[6]M5 AVR'!F38</f>
        <v>15</v>
      </c>
      <c r="H38" s="153" t="str">
        <f>IF('[6]Ratt TEC2'!F36="","",'[6]Ratt TEC2'!F36)</f>
        <v/>
      </c>
      <c r="I38" s="154">
        <f t="shared" si="1"/>
        <v>15</v>
      </c>
      <c r="J38" s="153">
        <f>'[6]M5 AVR'!H38</f>
        <v>14</v>
      </c>
      <c r="K38" s="155" t="str">
        <f>IF('[6]Ratt TERM2'!D36="","",'[6]Ratt TERM2'!D36)</f>
        <v/>
      </c>
      <c r="L38" s="154">
        <f t="shared" si="2"/>
        <v>14</v>
      </c>
      <c r="M38" s="156">
        <f t="shared" si="3"/>
        <v>14.528000000000002</v>
      </c>
      <c r="N38" s="157" t="str">
        <f t="shared" si="4"/>
        <v>V</v>
      </c>
    </row>
    <row r="39" spans="1:14" ht="12.6" customHeight="1">
      <c r="A39" s="158">
        <v>32</v>
      </c>
      <c r="B39" s="130" t="s">
        <v>529</v>
      </c>
      <c r="C39" s="128" t="s">
        <v>528</v>
      </c>
      <c r="D39" s="153">
        <f>'[6]M5 AVR'!D39</f>
        <v>10</v>
      </c>
      <c r="E39" s="153" t="str">
        <f>IF('[6]Ratt Ang'!F37="","",'[6]Ratt Ang'!F37)</f>
        <v/>
      </c>
      <c r="F39" s="154">
        <f t="shared" si="0"/>
        <v>10</v>
      </c>
      <c r="G39" s="153">
        <f>'[6]M5 AVR'!F39</f>
        <v>13</v>
      </c>
      <c r="H39" s="153" t="str">
        <f>IF('[6]Ratt TEC2'!F37="","",'[6]Ratt TEC2'!F37)</f>
        <v/>
      </c>
      <c r="I39" s="154">
        <f t="shared" si="1"/>
        <v>13</v>
      </c>
      <c r="J39" s="153">
        <f>'[6]M5 AVR'!H39</f>
        <v>15</v>
      </c>
      <c r="K39" s="155" t="str">
        <f>IF('[6]Ratt TERM2'!D37="","",'[6]Ratt TERM2'!D37)</f>
        <v/>
      </c>
      <c r="L39" s="154">
        <f t="shared" si="2"/>
        <v>15</v>
      </c>
      <c r="M39" s="156">
        <f t="shared" si="3"/>
        <v>12.690000000000001</v>
      </c>
      <c r="N39" s="157" t="str">
        <f t="shared" si="4"/>
        <v>V</v>
      </c>
    </row>
    <row r="40" spans="1:14" ht="12.6" customHeight="1">
      <c r="A40" s="152">
        <v>33</v>
      </c>
      <c r="B40" s="130" t="s">
        <v>527</v>
      </c>
      <c r="C40" s="128" t="s">
        <v>526</v>
      </c>
      <c r="D40" s="153">
        <f>'[6]M5 AVR'!D40</f>
        <v>10</v>
      </c>
      <c r="E40" s="153" t="str">
        <f>IF('[6]Ratt Ang'!F38="","",'[6]Ratt Ang'!F38)</f>
        <v/>
      </c>
      <c r="F40" s="154">
        <f t="shared" si="0"/>
        <v>10</v>
      </c>
      <c r="G40" s="153">
        <f>'[6]M5 AVR'!F40</f>
        <v>14.5</v>
      </c>
      <c r="H40" s="153" t="str">
        <f>IF('[6]Ratt TEC2'!F38="","",'[6]Ratt TEC2'!F38)</f>
        <v/>
      </c>
      <c r="I40" s="154">
        <f t="shared" si="1"/>
        <v>14.5</v>
      </c>
      <c r="J40" s="153">
        <f>'[6]M5 AVR'!H40</f>
        <v>13</v>
      </c>
      <c r="K40" s="155" t="str">
        <f>IF('[6]Ratt TERM2'!D38="","",'[6]Ratt TERM2'!D38)</f>
        <v/>
      </c>
      <c r="L40" s="154">
        <f t="shared" si="2"/>
        <v>13</v>
      </c>
      <c r="M40" s="156">
        <f t="shared" si="3"/>
        <v>12.505000000000001</v>
      </c>
      <c r="N40" s="157" t="str">
        <f t="shared" si="4"/>
        <v>V</v>
      </c>
    </row>
    <row r="41" spans="1:14" ht="12.6" customHeight="1">
      <c r="A41" s="158">
        <v>34</v>
      </c>
      <c r="B41" s="129" t="s">
        <v>525</v>
      </c>
      <c r="C41" s="128" t="s">
        <v>514</v>
      </c>
      <c r="D41" s="153">
        <f>'[6]M5 AVR'!D41</f>
        <v>14.1</v>
      </c>
      <c r="E41" s="153" t="str">
        <f>IF('[6]Ratt Ang'!F39="","",'[6]Ratt Ang'!F39)</f>
        <v/>
      </c>
      <c r="F41" s="154">
        <f t="shared" si="0"/>
        <v>14.1</v>
      </c>
      <c r="G41" s="153">
        <f>'[6]M5 AVR'!F41</f>
        <v>15</v>
      </c>
      <c r="H41" s="153" t="str">
        <f>IF('[6]Ratt TEC2'!F39="","",'[6]Ratt TEC2'!F39)</f>
        <v/>
      </c>
      <c r="I41" s="154">
        <f t="shared" si="1"/>
        <v>15</v>
      </c>
      <c r="J41" s="153">
        <f>'[6]M5 AVR'!H41</f>
        <v>10.5</v>
      </c>
      <c r="K41" s="155" t="str">
        <f>IF('[6]Ratt TERM2'!D39="","",'[6]Ratt TERM2'!D39)</f>
        <v/>
      </c>
      <c r="L41" s="154">
        <f t="shared" si="2"/>
        <v>10.5</v>
      </c>
      <c r="M41" s="156">
        <f t="shared" si="3"/>
        <v>13.173000000000002</v>
      </c>
      <c r="N41" s="157" t="str">
        <f t="shared" si="4"/>
        <v>V</v>
      </c>
    </row>
    <row r="42" spans="1:14" ht="12.6" customHeight="1">
      <c r="A42" s="152">
        <v>35</v>
      </c>
      <c r="B42" s="130" t="s">
        <v>524</v>
      </c>
      <c r="C42" s="128" t="s">
        <v>105</v>
      </c>
      <c r="D42" s="153">
        <f>'[6]M5 AVR'!D42</f>
        <v>13</v>
      </c>
      <c r="E42" s="153" t="str">
        <f>IF('[6]Ratt Ang'!F40="","",'[6]Ratt Ang'!F40)</f>
        <v/>
      </c>
      <c r="F42" s="154">
        <f t="shared" si="0"/>
        <v>13</v>
      </c>
      <c r="G42" s="153">
        <f>'[6]M5 AVR'!F42</f>
        <v>15</v>
      </c>
      <c r="H42" s="153" t="str">
        <f>IF('[6]Ratt TEC2'!F40="","",'[6]Ratt TEC2'!F40)</f>
        <v/>
      </c>
      <c r="I42" s="154">
        <f t="shared" si="1"/>
        <v>15</v>
      </c>
      <c r="J42" s="153">
        <f>'[6]M5 AVR'!H42</f>
        <v>12</v>
      </c>
      <c r="K42" s="155" t="str">
        <f>IF('[6]Ratt TERM2'!D40="","",'[6]Ratt TERM2'!D40)</f>
        <v/>
      </c>
      <c r="L42" s="154">
        <f t="shared" si="2"/>
        <v>12</v>
      </c>
      <c r="M42" s="156">
        <f t="shared" si="3"/>
        <v>13.32</v>
      </c>
      <c r="N42" s="157" t="str">
        <f t="shared" si="4"/>
        <v>V</v>
      </c>
    </row>
    <row r="43" spans="1:14" ht="12.6" customHeight="1">
      <c r="A43" s="158">
        <v>36</v>
      </c>
      <c r="B43" s="130" t="s">
        <v>523</v>
      </c>
      <c r="C43" s="128" t="s">
        <v>522</v>
      </c>
      <c r="D43" s="153">
        <f>'[6]M5 AVR'!D43</f>
        <v>12</v>
      </c>
      <c r="E43" s="153" t="str">
        <f>IF('[6]Ratt Ang'!F41="","",'[6]Ratt Ang'!F41)</f>
        <v/>
      </c>
      <c r="F43" s="154">
        <f t="shared" si="0"/>
        <v>12</v>
      </c>
      <c r="G43" s="153">
        <f>'[6]M5 AVR'!F43</f>
        <v>15</v>
      </c>
      <c r="H43" s="153" t="str">
        <f>IF('[6]Ratt TEC2'!F41="","",'[6]Ratt TEC2'!F41)</f>
        <v/>
      </c>
      <c r="I43" s="154">
        <f t="shared" si="1"/>
        <v>15</v>
      </c>
      <c r="J43" s="153">
        <f>'[6]M5 AVR'!H43</f>
        <v>13</v>
      </c>
      <c r="K43" s="155" t="str">
        <f>IF('[6]Ratt TERM2'!D41="","",'[6]Ratt TERM2'!D41)</f>
        <v/>
      </c>
      <c r="L43" s="154">
        <f t="shared" si="2"/>
        <v>13</v>
      </c>
      <c r="M43" s="156">
        <f t="shared" si="3"/>
        <v>13.33</v>
      </c>
      <c r="N43" s="157" t="str">
        <f t="shared" si="4"/>
        <v>V</v>
      </c>
    </row>
    <row r="44" spans="1:14" ht="12.6" customHeight="1">
      <c r="A44" s="152">
        <v>37</v>
      </c>
      <c r="B44" s="129" t="s">
        <v>521</v>
      </c>
      <c r="C44" s="128" t="s">
        <v>491</v>
      </c>
      <c r="D44" s="153">
        <f>'[6]M5 AVR'!D44</f>
        <v>14.7</v>
      </c>
      <c r="E44" s="153" t="str">
        <f>IF('[6]Ratt Ang'!F42="","",'[6]Ratt Ang'!F42)</f>
        <v/>
      </c>
      <c r="F44" s="154">
        <f t="shared" si="0"/>
        <v>14.7</v>
      </c>
      <c r="G44" s="153">
        <f>'[6]M5 AVR'!F44</f>
        <v>15.5</v>
      </c>
      <c r="H44" s="153" t="str">
        <f>IF('[6]Ratt TEC2'!F42="","",'[6]Ratt TEC2'!F42)</f>
        <v/>
      </c>
      <c r="I44" s="154">
        <f t="shared" si="1"/>
        <v>15.5</v>
      </c>
      <c r="J44" s="153">
        <f>'[6]M5 AVR'!H44</f>
        <v>13</v>
      </c>
      <c r="K44" s="155" t="str">
        <f>IF('[6]Ratt TERM2'!D42="","",'[6]Ratt TERM2'!D42)</f>
        <v/>
      </c>
      <c r="L44" s="154">
        <f t="shared" si="2"/>
        <v>13</v>
      </c>
      <c r="M44" s="156">
        <f t="shared" si="3"/>
        <v>14.386000000000001</v>
      </c>
      <c r="N44" s="157" t="str">
        <f t="shared" si="4"/>
        <v>V</v>
      </c>
    </row>
    <row r="45" spans="1:14" ht="12.6" customHeight="1">
      <c r="A45" s="158">
        <v>38</v>
      </c>
      <c r="B45" s="133" t="s">
        <v>520</v>
      </c>
      <c r="C45" s="132" t="s">
        <v>355</v>
      </c>
      <c r="D45" s="153">
        <f>'[6]M5 AVR'!D45</f>
        <v>10</v>
      </c>
      <c r="E45" s="153" t="str">
        <f>IF('[6]Ratt Ang'!F43="","",'[6]Ratt Ang'!F43)</f>
        <v/>
      </c>
      <c r="F45" s="154">
        <f t="shared" si="0"/>
        <v>10</v>
      </c>
      <c r="G45" s="153">
        <f>'[6]M5 AVR'!F45</f>
        <v>14</v>
      </c>
      <c r="H45" s="153" t="str">
        <f>IF('[6]Ratt TEC2'!F43="","",'[6]Ratt TEC2'!F43)</f>
        <v/>
      </c>
      <c r="I45" s="154">
        <f t="shared" si="1"/>
        <v>14</v>
      </c>
      <c r="J45" s="153">
        <f>'[6]M5 AVR'!H45</f>
        <v>12</v>
      </c>
      <c r="K45" s="155" t="str">
        <f>IF('[6]Ratt TERM2'!D43="","",'[6]Ratt TERM2'!D43)</f>
        <v/>
      </c>
      <c r="L45" s="154">
        <f t="shared" si="2"/>
        <v>12</v>
      </c>
      <c r="M45" s="156">
        <f t="shared" si="3"/>
        <v>12</v>
      </c>
      <c r="N45" s="157" t="str">
        <f t="shared" si="4"/>
        <v>V</v>
      </c>
    </row>
    <row r="46" spans="1:14" ht="12.6" customHeight="1">
      <c r="A46" s="152">
        <v>39</v>
      </c>
      <c r="B46" s="130" t="s">
        <v>519</v>
      </c>
      <c r="C46" s="128" t="s">
        <v>518</v>
      </c>
      <c r="D46" s="153">
        <f>'[6]M5 AVR'!D46</f>
        <v>11.4</v>
      </c>
      <c r="E46" s="153" t="str">
        <f>IF('[6]Ratt Ang'!F44="","",'[6]Ratt Ang'!F44)</f>
        <v/>
      </c>
      <c r="F46" s="154">
        <f t="shared" si="0"/>
        <v>11.4</v>
      </c>
      <c r="G46" s="153">
        <f>'[6]M5 AVR'!F46</f>
        <v>15</v>
      </c>
      <c r="H46" s="153" t="str">
        <f>IF('[6]Ratt TEC2'!F44="","",'[6]Ratt TEC2'!F44)</f>
        <v/>
      </c>
      <c r="I46" s="154">
        <f t="shared" si="1"/>
        <v>15</v>
      </c>
      <c r="J46" s="153">
        <f>'[6]M5 AVR'!H46</f>
        <v>15</v>
      </c>
      <c r="K46" s="155" t="str">
        <f>IF('[6]Ratt TERM2'!D44="","",'[6]Ratt TERM2'!D44)</f>
        <v/>
      </c>
      <c r="L46" s="154">
        <f t="shared" si="2"/>
        <v>15</v>
      </c>
      <c r="M46" s="156">
        <f t="shared" si="3"/>
        <v>13.812000000000001</v>
      </c>
      <c r="N46" s="157" t="str">
        <f t="shared" si="4"/>
        <v>V</v>
      </c>
    </row>
    <row r="47" spans="1:14" ht="12.6" customHeight="1">
      <c r="A47" s="158">
        <v>40</v>
      </c>
      <c r="B47" s="129" t="s">
        <v>517</v>
      </c>
      <c r="C47" s="128" t="s">
        <v>516</v>
      </c>
      <c r="D47" s="153">
        <f>'[6]M5 AVR'!D47</f>
        <v>13</v>
      </c>
      <c r="E47" s="153" t="str">
        <f>IF('[6]Ratt Ang'!F45="","",'[6]Ratt Ang'!F45)</f>
        <v/>
      </c>
      <c r="F47" s="154">
        <f t="shared" si="0"/>
        <v>13</v>
      </c>
      <c r="G47" s="153">
        <f>'[6]M5 AVR'!F47</f>
        <v>14</v>
      </c>
      <c r="H47" s="160" t="str">
        <f>IF('[6]Ratt TEC2'!F45="","",'[6]Ratt TEC2'!F45)</f>
        <v/>
      </c>
      <c r="I47" s="154">
        <f t="shared" si="1"/>
        <v>14</v>
      </c>
      <c r="J47" s="153">
        <f>'[6]M5 AVR'!H47</f>
        <v>12</v>
      </c>
      <c r="K47" s="155" t="str">
        <f>IF('[6]Ratt TERM2'!D45="","",'[6]Ratt TERM2'!D45)</f>
        <v/>
      </c>
      <c r="L47" s="154">
        <f t="shared" si="2"/>
        <v>12</v>
      </c>
      <c r="M47" s="156">
        <f t="shared" si="3"/>
        <v>12.99</v>
      </c>
      <c r="N47" s="157" t="str">
        <f t="shared" si="4"/>
        <v>V</v>
      </c>
    </row>
    <row r="48" spans="1:14" ht="12.6" customHeight="1">
      <c r="A48" s="152">
        <v>41</v>
      </c>
      <c r="B48" s="129" t="s">
        <v>515</v>
      </c>
      <c r="C48" s="128" t="s">
        <v>514</v>
      </c>
      <c r="D48" s="153">
        <f>'[6]M5 AVR'!D48</f>
        <v>13</v>
      </c>
      <c r="E48" s="153" t="str">
        <f>IF('[6]Ratt Ang'!F46="","",'[6]Ratt Ang'!F46)</f>
        <v/>
      </c>
      <c r="F48" s="154">
        <f t="shared" si="0"/>
        <v>13</v>
      </c>
      <c r="G48" s="153">
        <f>'[6]M5 AVR'!F48</f>
        <v>15</v>
      </c>
      <c r="H48" s="153" t="str">
        <f>IF('[6]Ratt TEC2'!F46="","",'[6]Ratt TEC2'!F46)</f>
        <v/>
      </c>
      <c r="I48" s="154">
        <f t="shared" si="1"/>
        <v>15</v>
      </c>
      <c r="J48" s="153">
        <f>'[6]M5 AVR'!H48</f>
        <v>15</v>
      </c>
      <c r="K48" s="155" t="str">
        <f>IF('[6]Ratt TERM2'!D46="","",'[6]Ratt TERM2'!D46)</f>
        <v/>
      </c>
      <c r="L48" s="154">
        <f t="shared" si="2"/>
        <v>15</v>
      </c>
      <c r="M48" s="156">
        <f t="shared" si="3"/>
        <v>14.34</v>
      </c>
      <c r="N48" s="157" t="str">
        <f t="shared" si="4"/>
        <v>V</v>
      </c>
    </row>
    <row r="49" spans="1:14" ht="12.6" customHeight="1">
      <c r="A49" s="158">
        <v>42</v>
      </c>
      <c r="B49" s="129" t="s">
        <v>513</v>
      </c>
      <c r="C49" s="128" t="s">
        <v>309</v>
      </c>
      <c r="D49" s="153">
        <f>'[6]M5 AVR'!D49</f>
        <v>14</v>
      </c>
      <c r="E49" s="153" t="str">
        <f>IF('[6]Ratt Ang'!F47="","",'[6]Ratt Ang'!F47)</f>
        <v/>
      </c>
      <c r="F49" s="154">
        <f t="shared" si="0"/>
        <v>14</v>
      </c>
      <c r="G49" s="153">
        <f>'[6]M5 AVR'!F49</f>
        <v>15.5</v>
      </c>
      <c r="H49" s="153" t="str">
        <f>IF('[6]Ratt TEC2'!F47="","",'[6]Ratt TEC2'!F47)</f>
        <v/>
      </c>
      <c r="I49" s="154">
        <f t="shared" si="1"/>
        <v>15.5</v>
      </c>
      <c r="J49" s="153">
        <f>'[6]M5 AVR'!H49</f>
        <v>10.5</v>
      </c>
      <c r="K49" s="155" t="str">
        <f>IF('[6]Ratt TERM2'!D47="","",'[6]Ratt TERM2'!D47)</f>
        <v/>
      </c>
      <c r="L49" s="154">
        <f t="shared" si="2"/>
        <v>10.5</v>
      </c>
      <c r="M49" s="156">
        <f t="shared" si="3"/>
        <v>13.305</v>
      </c>
      <c r="N49" s="157" t="str">
        <f t="shared" si="4"/>
        <v>V</v>
      </c>
    </row>
    <row r="50" spans="1:14" ht="12.6" customHeight="1">
      <c r="A50" s="152">
        <v>43</v>
      </c>
      <c r="B50" s="130" t="s">
        <v>512</v>
      </c>
      <c r="C50" s="128" t="s">
        <v>386</v>
      </c>
      <c r="D50" s="153">
        <f>'[6]M5 AVR'!D50</f>
        <v>12</v>
      </c>
      <c r="E50" s="153" t="str">
        <f>IF('[6]Ratt Ang'!F48="","",'[6]Ratt Ang'!F48)</f>
        <v/>
      </c>
      <c r="F50" s="154">
        <f t="shared" si="0"/>
        <v>12</v>
      </c>
      <c r="G50" s="153">
        <f>'[6]M5 AVR'!F50</f>
        <v>15</v>
      </c>
      <c r="H50" s="153" t="str">
        <f>IF('[6]Ratt TEC2'!F48="","",'[6]Ratt TEC2'!F48)</f>
        <v/>
      </c>
      <c r="I50" s="154">
        <f t="shared" si="1"/>
        <v>15</v>
      </c>
      <c r="J50" s="153">
        <f>'[6]M5 AVR'!H50</f>
        <v>15</v>
      </c>
      <c r="K50" s="155" t="str">
        <f>IF('[6]Ratt TERM2'!D48="","",'[6]Ratt TERM2'!D48)</f>
        <v/>
      </c>
      <c r="L50" s="154">
        <f t="shared" si="2"/>
        <v>15</v>
      </c>
      <c r="M50" s="156">
        <f t="shared" si="3"/>
        <v>14.010000000000002</v>
      </c>
      <c r="N50" s="157" t="str">
        <f t="shared" si="4"/>
        <v>V</v>
      </c>
    </row>
    <row r="51" spans="1:14" ht="12.6" customHeight="1">
      <c r="A51" s="158">
        <v>44</v>
      </c>
      <c r="B51" s="129" t="s">
        <v>511</v>
      </c>
      <c r="C51" s="128" t="s">
        <v>510</v>
      </c>
      <c r="D51" s="153">
        <f>'[6]M5 AVR'!D51</f>
        <v>12</v>
      </c>
      <c r="E51" s="153" t="str">
        <f>IF('[6]Ratt Ang'!F49="","",'[6]Ratt Ang'!F49)</f>
        <v/>
      </c>
      <c r="F51" s="154">
        <f t="shared" si="0"/>
        <v>12</v>
      </c>
      <c r="G51" s="153">
        <f>'[6]M5 AVR'!F51</f>
        <v>16</v>
      </c>
      <c r="H51" s="153" t="str">
        <f>IF('[6]Ratt TEC2'!F49="","",'[6]Ratt TEC2'!F49)</f>
        <v/>
      </c>
      <c r="I51" s="154">
        <f t="shared" si="1"/>
        <v>16</v>
      </c>
      <c r="J51" s="153">
        <f>'[6]M5 AVR'!H51</f>
        <v>10.5</v>
      </c>
      <c r="K51" s="155" t="str">
        <f>IF('[6]Ratt TERM2'!D49="","",'[6]Ratt TERM2'!D49)</f>
        <v/>
      </c>
      <c r="L51" s="154">
        <f t="shared" si="2"/>
        <v>10.5</v>
      </c>
      <c r="M51" s="156">
        <f t="shared" si="3"/>
        <v>12.81</v>
      </c>
      <c r="N51" s="157" t="str">
        <f t="shared" si="4"/>
        <v>V</v>
      </c>
    </row>
    <row r="52" spans="1:14" ht="12.6" customHeight="1">
      <c r="A52" s="152">
        <v>45</v>
      </c>
      <c r="B52" s="130" t="s">
        <v>509</v>
      </c>
      <c r="C52" s="128" t="s">
        <v>508</v>
      </c>
      <c r="D52" s="153">
        <f>'[6]M5 AVR'!D52</f>
        <v>15.4</v>
      </c>
      <c r="E52" s="153" t="str">
        <f>IF('[6]Ratt Ang'!F50="","",'[6]Ratt Ang'!F50)</f>
        <v/>
      </c>
      <c r="F52" s="154">
        <f t="shared" si="0"/>
        <v>15.4</v>
      </c>
      <c r="G52" s="153">
        <f>'[6]M5 AVR'!F52</f>
        <v>15.5</v>
      </c>
      <c r="H52" s="153" t="str">
        <f>IF('[6]Ratt TEC2'!F50="","",'[6]Ratt TEC2'!F50)</f>
        <v/>
      </c>
      <c r="I52" s="154">
        <f t="shared" si="1"/>
        <v>15.5</v>
      </c>
      <c r="J52" s="153">
        <f>'[6]M5 AVR'!H52</f>
        <v>13</v>
      </c>
      <c r="K52" s="155" t="str">
        <f>IF('[6]Ratt TERM2'!D50="","",'[6]Ratt TERM2'!D50)</f>
        <v/>
      </c>
      <c r="L52" s="154">
        <f t="shared" si="2"/>
        <v>13</v>
      </c>
      <c r="M52" s="156">
        <f t="shared" si="3"/>
        <v>14.617000000000001</v>
      </c>
      <c r="N52" s="157" t="str">
        <f t="shared" si="4"/>
        <v>V</v>
      </c>
    </row>
    <row r="53" spans="1:14" ht="12.6" customHeight="1">
      <c r="A53" s="158">
        <v>46</v>
      </c>
      <c r="B53" s="129" t="s">
        <v>507</v>
      </c>
      <c r="C53" s="128" t="s">
        <v>277</v>
      </c>
      <c r="D53" s="153">
        <f>'[6]M5 AVR'!D53</f>
        <v>13.9</v>
      </c>
      <c r="E53" s="153" t="str">
        <f>IF('[6]Ratt Ang'!F51="","",'[6]Ratt Ang'!F51)</f>
        <v/>
      </c>
      <c r="F53" s="154">
        <f t="shared" si="0"/>
        <v>13.9</v>
      </c>
      <c r="G53" s="153">
        <f>'[6]M5 AVR'!F53</f>
        <v>16</v>
      </c>
      <c r="H53" s="153" t="str">
        <f>IF('[6]Ratt TEC2'!F51="","",'[6]Ratt TEC2'!F51)</f>
        <v/>
      </c>
      <c r="I53" s="154">
        <f t="shared" si="1"/>
        <v>16</v>
      </c>
      <c r="J53" s="153">
        <f>'[6]M5 AVR'!H53</f>
        <v>13</v>
      </c>
      <c r="K53" s="155" t="str">
        <f>IF('[6]Ratt TERM2'!D51="","",'[6]Ratt TERM2'!D51)</f>
        <v/>
      </c>
      <c r="L53" s="154">
        <f t="shared" si="2"/>
        <v>13</v>
      </c>
      <c r="M53" s="156">
        <f t="shared" si="3"/>
        <v>14.287000000000001</v>
      </c>
      <c r="N53" s="157" t="str">
        <f t="shared" si="4"/>
        <v>V</v>
      </c>
    </row>
    <row r="54" spans="1:14" ht="12.6" customHeight="1">
      <c r="A54" s="152">
        <v>47</v>
      </c>
      <c r="B54" s="130" t="s">
        <v>506</v>
      </c>
      <c r="C54" s="128" t="s">
        <v>505</v>
      </c>
      <c r="D54" s="153">
        <f>'[6]M5 AVR'!D54</f>
        <v>16</v>
      </c>
      <c r="E54" s="153" t="str">
        <f>IF('[6]Ratt Ang'!F52="","",'[6]Ratt Ang'!F52)</f>
        <v/>
      </c>
      <c r="F54" s="154">
        <f t="shared" si="0"/>
        <v>16</v>
      </c>
      <c r="G54" s="153">
        <f>'[6]M5 AVR'!F54</f>
        <v>15</v>
      </c>
      <c r="H54" s="153" t="str">
        <f>IF('[6]Ratt TEC2'!F52="","",'[6]Ratt TEC2'!F52)</f>
        <v/>
      </c>
      <c r="I54" s="154">
        <f t="shared" si="1"/>
        <v>15</v>
      </c>
      <c r="J54" s="153">
        <f>'[6]M5 AVR'!H54</f>
        <v>12</v>
      </c>
      <c r="K54" s="155" t="str">
        <f>IF('[6]Ratt TERM2'!D52="","",'[6]Ratt TERM2'!D52)</f>
        <v/>
      </c>
      <c r="L54" s="154">
        <f t="shared" si="2"/>
        <v>12</v>
      </c>
      <c r="M54" s="156">
        <f t="shared" si="3"/>
        <v>14.31</v>
      </c>
      <c r="N54" s="157" t="str">
        <f t="shared" si="4"/>
        <v>V</v>
      </c>
    </row>
    <row r="55" spans="1:14" ht="12.6" customHeight="1">
      <c r="A55" s="158">
        <v>48</v>
      </c>
      <c r="B55" s="130" t="s">
        <v>504</v>
      </c>
      <c r="C55" s="128" t="s">
        <v>277</v>
      </c>
      <c r="D55" s="153">
        <f>'[6]M5 AVR'!D55</f>
        <v>11</v>
      </c>
      <c r="E55" s="153" t="str">
        <f>IF('[6]Ratt Ang'!F53="","",'[6]Ratt Ang'!F53)</f>
        <v/>
      </c>
      <c r="F55" s="154">
        <f t="shared" si="0"/>
        <v>11</v>
      </c>
      <c r="G55" s="153">
        <f>'[6]M5 AVR'!F55</f>
        <v>14.5</v>
      </c>
      <c r="H55" s="153" t="str">
        <f>IF('[6]Ratt TEC2'!F53="","",'[6]Ratt TEC2'!F53)</f>
        <v/>
      </c>
      <c r="I55" s="154">
        <f t="shared" si="1"/>
        <v>14.5</v>
      </c>
      <c r="J55" s="153">
        <f>'[6]M5 AVR'!H55</f>
        <v>11</v>
      </c>
      <c r="K55" s="155" t="str">
        <f>IF('[6]Ratt TERM2'!D53="","",'[6]Ratt TERM2'!D53)</f>
        <v/>
      </c>
      <c r="L55" s="154">
        <f t="shared" si="2"/>
        <v>11</v>
      </c>
      <c r="M55" s="156">
        <f t="shared" si="3"/>
        <v>12.155000000000001</v>
      </c>
      <c r="N55" s="157" t="str">
        <f t="shared" si="4"/>
        <v>V</v>
      </c>
    </row>
    <row r="56" spans="1:14" ht="12.6" customHeight="1">
      <c r="A56" s="152">
        <v>49</v>
      </c>
      <c r="B56" s="130" t="s">
        <v>503</v>
      </c>
      <c r="C56" s="128" t="s">
        <v>502</v>
      </c>
      <c r="D56" s="153">
        <f>'[6]M5 AVR'!D56</f>
        <v>15</v>
      </c>
      <c r="E56" s="153" t="str">
        <f>IF('[6]Ratt Ang'!F54="","",'[6]Ratt Ang'!F54)</f>
        <v/>
      </c>
      <c r="F56" s="154">
        <f t="shared" si="0"/>
        <v>15</v>
      </c>
      <c r="G56" s="153">
        <f>'[6]M5 AVR'!F56</f>
        <v>15</v>
      </c>
      <c r="H56" s="153" t="str">
        <f>IF('[6]Ratt TEC2'!F54="","",'[6]Ratt TEC2'!F54)</f>
        <v/>
      </c>
      <c r="I56" s="154">
        <f t="shared" si="1"/>
        <v>15</v>
      </c>
      <c r="J56" s="153">
        <f>'[6]M5 AVR'!H56</f>
        <v>11</v>
      </c>
      <c r="K56" s="155" t="str">
        <f>IF('[6]Ratt TERM2'!D54="","",'[6]Ratt TERM2'!D54)</f>
        <v/>
      </c>
      <c r="L56" s="154">
        <f t="shared" si="2"/>
        <v>11</v>
      </c>
      <c r="M56" s="156">
        <f t="shared" si="3"/>
        <v>13.64</v>
      </c>
      <c r="N56" s="157" t="str">
        <f t="shared" si="4"/>
        <v>V</v>
      </c>
    </row>
    <row r="57" spans="1:14" ht="12.6" customHeight="1">
      <c r="A57" s="158">
        <v>50</v>
      </c>
      <c r="B57" s="131" t="s">
        <v>501</v>
      </c>
      <c r="C57" s="131" t="s">
        <v>500</v>
      </c>
      <c r="D57" s="153">
        <f>'[6]M5 AVR'!D57</f>
        <v>10.6</v>
      </c>
      <c r="E57" s="153" t="str">
        <f>IF('[6]Ratt Ang'!F55="","",'[6]Ratt Ang'!F55)</f>
        <v/>
      </c>
      <c r="F57" s="154">
        <f t="shared" si="0"/>
        <v>10.6</v>
      </c>
      <c r="G57" s="153">
        <f>'[6]M5 AVR'!F57</f>
        <v>14.25</v>
      </c>
      <c r="H57" s="153" t="str">
        <f>IF('[6]Ratt TEC2'!F55="","",'[6]Ratt TEC2'!F55)</f>
        <v/>
      </c>
      <c r="I57" s="154">
        <f t="shared" si="1"/>
        <v>14.25</v>
      </c>
      <c r="J57" s="153">
        <f>'[6]M5 AVR'!H57</f>
        <v>13</v>
      </c>
      <c r="K57" s="155" t="str">
        <f>IF('[6]Ratt TERM2'!D55="","",'[6]Ratt TERM2'!D55)</f>
        <v/>
      </c>
      <c r="L57" s="154">
        <f t="shared" si="2"/>
        <v>13</v>
      </c>
      <c r="M57" s="156">
        <f t="shared" si="3"/>
        <v>12.620500000000002</v>
      </c>
      <c r="N57" s="157" t="str">
        <f t="shared" si="4"/>
        <v>V</v>
      </c>
    </row>
    <row r="58" spans="1:14" ht="12.6" customHeight="1">
      <c r="A58" s="152">
        <v>51</v>
      </c>
      <c r="B58" s="130" t="s">
        <v>499</v>
      </c>
      <c r="C58" s="128" t="s">
        <v>398</v>
      </c>
      <c r="D58" s="153">
        <f>'[6]M5 AVR'!D58</f>
        <v>14</v>
      </c>
      <c r="E58" s="153" t="str">
        <f>IF('[6]Ratt Ang'!F56="","",'[6]Ratt Ang'!F56)</f>
        <v/>
      </c>
      <c r="F58" s="154">
        <f t="shared" si="0"/>
        <v>14</v>
      </c>
      <c r="G58" s="153">
        <f>'[6]M5 AVR'!F58</f>
        <v>15</v>
      </c>
      <c r="H58" s="153" t="str">
        <f>IF('[6]Ratt TEC2'!F56="","",'[6]Ratt TEC2'!F56)</f>
        <v/>
      </c>
      <c r="I58" s="154">
        <f t="shared" si="1"/>
        <v>15</v>
      </c>
      <c r="J58" s="153">
        <f>'[6]M5 AVR'!H58</f>
        <v>13</v>
      </c>
      <c r="K58" s="155" t="str">
        <f>IF('[6]Ratt TERM2'!D56="","",'[6]Ratt TERM2'!D56)</f>
        <v/>
      </c>
      <c r="L58" s="154">
        <f t="shared" si="2"/>
        <v>13</v>
      </c>
      <c r="M58" s="156">
        <f t="shared" si="3"/>
        <v>13.99</v>
      </c>
      <c r="N58" s="157" t="str">
        <f t="shared" si="4"/>
        <v>V</v>
      </c>
    </row>
    <row r="59" spans="1:14" ht="12.6" customHeight="1">
      <c r="A59" s="158">
        <v>52</v>
      </c>
      <c r="B59" s="129" t="s">
        <v>498</v>
      </c>
      <c r="C59" s="128" t="s">
        <v>361</v>
      </c>
      <c r="D59" s="153">
        <f>'[6]M5 AVR'!D59</f>
        <v>12</v>
      </c>
      <c r="E59" s="153" t="str">
        <f>IF('[6]Ratt Ang'!F57="","",'[6]Ratt Ang'!F57)</f>
        <v/>
      </c>
      <c r="F59" s="154">
        <f t="shared" si="0"/>
        <v>12</v>
      </c>
      <c r="G59" s="153">
        <f>'[6]M5 AVR'!F59</f>
        <v>15</v>
      </c>
      <c r="H59" s="153" t="str">
        <f>IF('[6]Ratt TEC2'!F57="","",'[6]Ratt TEC2'!F57)</f>
        <v/>
      </c>
      <c r="I59" s="154">
        <f t="shared" si="1"/>
        <v>15</v>
      </c>
      <c r="J59" s="153">
        <f>'[6]M5 AVR'!H59</f>
        <v>13</v>
      </c>
      <c r="K59" s="155" t="str">
        <f>IF('[6]Ratt TERM2'!D57="","",'[6]Ratt TERM2'!D57)</f>
        <v/>
      </c>
      <c r="L59" s="154">
        <f t="shared" si="2"/>
        <v>13</v>
      </c>
      <c r="M59" s="156">
        <f t="shared" si="3"/>
        <v>13.33</v>
      </c>
      <c r="N59" s="157" t="str">
        <f t="shared" si="4"/>
        <v>V</v>
      </c>
    </row>
    <row r="60" spans="1:14" ht="12.6" customHeight="1">
      <c r="A60" s="152">
        <v>53</v>
      </c>
      <c r="B60" s="129" t="s">
        <v>584</v>
      </c>
      <c r="C60" s="128" t="s">
        <v>133</v>
      </c>
      <c r="D60" s="153">
        <f>'[6]M5 AVR'!D60</f>
        <v>13</v>
      </c>
      <c r="E60" s="153" t="str">
        <f>IF('[6]Ratt Ang'!F58="","",'[6]Ratt Ang'!F58)</f>
        <v/>
      </c>
      <c r="F60" s="154">
        <f t="shared" si="0"/>
        <v>13</v>
      </c>
      <c r="G60" s="153">
        <f>'[6]M5 AVR'!F60</f>
        <v>15.5</v>
      </c>
      <c r="H60" s="153" t="str">
        <f>IF('[6]Ratt TEC2'!F58="","",'[6]Ratt TEC2'!F58)</f>
        <v/>
      </c>
      <c r="I60" s="154">
        <f t="shared" si="1"/>
        <v>15.5</v>
      </c>
      <c r="J60" s="153">
        <f>'[6]M5 AVR'!H60</f>
        <v>15</v>
      </c>
      <c r="K60" s="155" t="str">
        <f>IF('[6]Ratt TERM2'!D58="","",'[6]Ratt TERM2'!D58)</f>
        <v/>
      </c>
      <c r="L60" s="154">
        <f t="shared" si="2"/>
        <v>15</v>
      </c>
      <c r="M60" s="156">
        <f t="shared" si="3"/>
        <v>14.505000000000003</v>
      </c>
      <c r="N60" s="157" t="str">
        <f t="shared" si="4"/>
        <v>V</v>
      </c>
    </row>
    <row r="61" spans="1:14" ht="12.6" customHeight="1">
      <c r="A61" s="158">
        <v>54</v>
      </c>
      <c r="B61" s="129" t="s">
        <v>496</v>
      </c>
      <c r="C61" s="128" t="s">
        <v>495</v>
      </c>
      <c r="D61" s="153">
        <f>'[6]M5 AVR'!D61</f>
        <v>14</v>
      </c>
      <c r="E61" s="153" t="str">
        <f>IF('[6]Ratt Ang'!F59="","",'[6]Ratt Ang'!F59)</f>
        <v/>
      </c>
      <c r="F61" s="154">
        <f t="shared" si="0"/>
        <v>14</v>
      </c>
      <c r="G61" s="153">
        <f>'[6]M5 AVR'!F61</f>
        <v>15</v>
      </c>
      <c r="H61" s="153" t="str">
        <f>IF('[6]Ratt TEC2'!F59="","",'[6]Ratt TEC2'!F59)</f>
        <v/>
      </c>
      <c r="I61" s="154">
        <f t="shared" si="1"/>
        <v>15</v>
      </c>
      <c r="J61" s="153">
        <f>'[6]M5 AVR'!H61</f>
        <v>15</v>
      </c>
      <c r="K61" s="155" t="str">
        <f>IF('[6]Ratt TERM2'!D59="","",'[6]Ratt TERM2'!D59)</f>
        <v/>
      </c>
      <c r="L61" s="154">
        <f t="shared" si="2"/>
        <v>15</v>
      </c>
      <c r="M61" s="156">
        <f t="shared" si="3"/>
        <v>14.670000000000002</v>
      </c>
      <c r="N61" s="157" t="str">
        <f t="shared" si="4"/>
        <v>V</v>
      </c>
    </row>
    <row r="62" spans="1:14" ht="12.6" customHeight="1">
      <c r="A62" s="152">
        <v>55</v>
      </c>
      <c r="B62" s="130" t="s">
        <v>494</v>
      </c>
      <c r="C62" s="128" t="s">
        <v>493</v>
      </c>
      <c r="D62" s="153">
        <f>'[6]M5 AVR'!D62</f>
        <v>12</v>
      </c>
      <c r="E62" s="153" t="str">
        <f>IF('[6]Ratt Ang'!F60="","",'[6]Ratt Ang'!F60)</f>
        <v/>
      </c>
      <c r="F62" s="154">
        <f t="shared" si="0"/>
        <v>12</v>
      </c>
      <c r="G62" s="153">
        <f>'[6]M5 AVR'!F62</f>
        <v>15.5</v>
      </c>
      <c r="H62" s="153" t="str">
        <f>IF('[6]Ratt TEC2'!F60="","",'[6]Ratt TEC2'!F60)</f>
        <v/>
      </c>
      <c r="I62" s="154">
        <f t="shared" si="1"/>
        <v>15.5</v>
      </c>
      <c r="J62" s="153">
        <f>'[6]M5 AVR'!H62</f>
        <v>15</v>
      </c>
      <c r="K62" s="155" t="str">
        <f>IF('[6]Ratt TERM2'!D60="","",'[6]Ratt TERM2'!D60)</f>
        <v/>
      </c>
      <c r="L62" s="154">
        <f t="shared" si="2"/>
        <v>15</v>
      </c>
      <c r="M62" s="156">
        <f t="shared" si="3"/>
        <v>14.175000000000001</v>
      </c>
      <c r="N62" s="157" t="str">
        <f t="shared" si="4"/>
        <v>V</v>
      </c>
    </row>
    <row r="63" spans="1:14" ht="12.6" customHeight="1">
      <c r="A63" s="158">
        <v>56</v>
      </c>
      <c r="B63" s="133" t="s">
        <v>492</v>
      </c>
      <c r="C63" s="132" t="s">
        <v>491</v>
      </c>
      <c r="D63" s="153">
        <f>'[6]M5 AVR'!D63</f>
        <v>15</v>
      </c>
      <c r="E63" s="153" t="str">
        <f>IF('[6]Ratt Ang'!F61="","",'[6]Ratt Ang'!F61)</f>
        <v/>
      </c>
      <c r="F63" s="154">
        <f t="shared" si="0"/>
        <v>15</v>
      </c>
      <c r="G63" s="153">
        <f>'[6]M5 AVR'!F63</f>
        <v>15</v>
      </c>
      <c r="H63" s="153" t="str">
        <f>IF('[6]Ratt TEC2'!F61="","",'[6]Ratt TEC2'!F61)</f>
        <v/>
      </c>
      <c r="I63" s="154">
        <f t="shared" si="1"/>
        <v>15</v>
      </c>
      <c r="J63" s="153">
        <f>'[6]M5 AVR'!H63</f>
        <v>10.5</v>
      </c>
      <c r="K63" s="155" t="str">
        <f>IF('[6]Ratt TERM2'!D61="","",'[6]Ratt TERM2'!D61)</f>
        <v/>
      </c>
      <c r="L63" s="154">
        <f t="shared" si="2"/>
        <v>10.5</v>
      </c>
      <c r="M63" s="156">
        <f t="shared" si="3"/>
        <v>13.47</v>
      </c>
      <c r="N63" s="157" t="str">
        <f t="shared" si="4"/>
        <v>V</v>
      </c>
    </row>
    <row r="64" spans="1:14" ht="12.6" customHeight="1">
      <c r="A64" s="152">
        <v>57</v>
      </c>
      <c r="B64" s="129" t="s">
        <v>490</v>
      </c>
      <c r="C64" s="128" t="s">
        <v>133</v>
      </c>
      <c r="D64" s="153">
        <f>'[6]M5 AVR'!D64</f>
        <v>13.7</v>
      </c>
      <c r="E64" s="153" t="str">
        <f>IF('[6]Ratt Ang'!F62="","",'[6]Ratt Ang'!F62)</f>
        <v/>
      </c>
      <c r="F64" s="154">
        <f t="shared" si="0"/>
        <v>13.7</v>
      </c>
      <c r="G64" s="153">
        <f>'[6]M5 AVR'!F64</f>
        <v>17</v>
      </c>
      <c r="H64" s="153" t="str">
        <f>IF('[6]Ratt TEC2'!F62="","",'[6]Ratt TEC2'!F62)</f>
        <v/>
      </c>
      <c r="I64" s="154">
        <f t="shared" si="1"/>
        <v>17</v>
      </c>
      <c r="J64" s="153">
        <f>'[6]M5 AVR'!H64</f>
        <v>12</v>
      </c>
      <c r="K64" s="155" t="str">
        <f>IF('[6]Ratt TERM2'!D62="","",'[6]Ratt TERM2'!D62)</f>
        <v/>
      </c>
      <c r="L64" s="154">
        <f t="shared" si="2"/>
        <v>12</v>
      </c>
      <c r="M64" s="156">
        <f t="shared" si="3"/>
        <v>14.211</v>
      </c>
      <c r="N64" s="157" t="str">
        <f t="shared" si="4"/>
        <v>V</v>
      </c>
    </row>
    <row r="65" spans="1:14" ht="12.6" customHeight="1">
      <c r="A65" s="158">
        <v>58</v>
      </c>
      <c r="B65" s="136" t="s">
        <v>489</v>
      </c>
      <c r="C65" s="135" t="s">
        <v>488</v>
      </c>
      <c r="D65" s="153">
        <f>'[6]M5 AVR'!D65</f>
        <v>10</v>
      </c>
      <c r="E65" s="153" t="str">
        <f>IF('[6]Ratt Ang'!F63="","",'[6]Ratt Ang'!F63)</f>
        <v/>
      </c>
      <c r="F65" s="154">
        <f t="shared" si="0"/>
        <v>10</v>
      </c>
      <c r="G65" s="153">
        <f>'[6]M5 AVR'!F65</f>
        <v>15</v>
      </c>
      <c r="H65" s="153" t="str">
        <f>IF('[6]Ratt TEC2'!F63="","",'[6]Ratt TEC2'!F63)</f>
        <v/>
      </c>
      <c r="I65" s="154">
        <f t="shared" si="1"/>
        <v>15</v>
      </c>
      <c r="J65" s="153">
        <f>'[6]M5 AVR'!H65</f>
        <v>14</v>
      </c>
      <c r="K65" s="155" t="str">
        <f>IF('[6]Ratt TERM2'!D63="","",'[6]Ratt TERM2'!D63)</f>
        <v/>
      </c>
      <c r="L65" s="154">
        <f t="shared" si="2"/>
        <v>14</v>
      </c>
      <c r="M65" s="156">
        <f t="shared" si="3"/>
        <v>13.010000000000002</v>
      </c>
      <c r="N65" s="157" t="str">
        <f t="shared" si="4"/>
        <v>V</v>
      </c>
    </row>
    <row r="66" spans="1:14" ht="12.6" customHeight="1">
      <c r="A66" s="152">
        <v>59</v>
      </c>
      <c r="B66" s="129" t="s">
        <v>487</v>
      </c>
      <c r="C66" s="128" t="s">
        <v>133</v>
      </c>
      <c r="D66" s="153">
        <f>'[6]M5 AVR'!D66</f>
        <v>11</v>
      </c>
      <c r="E66" s="153" t="str">
        <f>IF('[6]Ratt Ang'!F64="","",'[6]Ratt Ang'!F64)</f>
        <v/>
      </c>
      <c r="F66" s="154">
        <f t="shared" si="0"/>
        <v>11</v>
      </c>
      <c r="G66" s="153">
        <f>'[6]M5 AVR'!F66</f>
        <v>14.5</v>
      </c>
      <c r="H66" s="153" t="str">
        <f>IF('[6]Ratt TEC2'!F64="","",'[6]Ratt TEC2'!F64)</f>
        <v/>
      </c>
      <c r="I66" s="154">
        <f t="shared" si="1"/>
        <v>14.5</v>
      </c>
      <c r="J66" s="153">
        <f>'[6]M5 AVR'!H66</f>
        <v>11</v>
      </c>
      <c r="K66" s="155" t="str">
        <f>IF('[6]Ratt TERM2'!D64="","",'[6]Ratt TERM2'!D64)</f>
        <v/>
      </c>
      <c r="L66" s="154">
        <f t="shared" si="2"/>
        <v>11</v>
      </c>
      <c r="M66" s="156">
        <f t="shared" si="3"/>
        <v>12.155000000000001</v>
      </c>
      <c r="N66" s="157" t="str">
        <f t="shared" si="4"/>
        <v>V</v>
      </c>
    </row>
    <row r="67" spans="1:14" ht="12.6" customHeight="1">
      <c r="A67" s="158">
        <v>60</v>
      </c>
      <c r="B67" s="130" t="s">
        <v>486</v>
      </c>
      <c r="C67" s="128" t="s">
        <v>485</v>
      </c>
      <c r="D67" s="153">
        <f>'[6]M5 AVR'!D67</f>
        <v>15</v>
      </c>
      <c r="E67" s="153" t="str">
        <f>IF('[6]Ratt Ang'!F65="","",'[6]Ratt Ang'!F65)</f>
        <v/>
      </c>
      <c r="F67" s="154">
        <f t="shared" si="0"/>
        <v>15</v>
      </c>
      <c r="G67" s="153">
        <f>'[6]M5 AVR'!F67</f>
        <v>15</v>
      </c>
      <c r="H67" s="153" t="str">
        <f>IF('[6]Ratt TEC2'!F65="","",'[6]Ratt TEC2'!F65)</f>
        <v/>
      </c>
      <c r="I67" s="154">
        <f t="shared" si="1"/>
        <v>15</v>
      </c>
      <c r="J67" s="153">
        <f>'[6]M5 AVR'!H67</f>
        <v>10.5</v>
      </c>
      <c r="K67" s="155" t="str">
        <f>IF('[6]Ratt TERM2'!D65="","",'[6]Ratt TERM2'!D65)</f>
        <v/>
      </c>
      <c r="L67" s="154">
        <f t="shared" si="2"/>
        <v>10.5</v>
      </c>
      <c r="M67" s="156">
        <f t="shared" si="3"/>
        <v>13.47</v>
      </c>
      <c r="N67" s="157" t="str">
        <f t="shared" si="4"/>
        <v>V</v>
      </c>
    </row>
    <row r="68" spans="1:14" ht="12.6" customHeight="1">
      <c r="A68" s="152">
        <v>61</v>
      </c>
      <c r="B68" s="130" t="s">
        <v>484</v>
      </c>
      <c r="C68" s="128" t="s">
        <v>402</v>
      </c>
      <c r="D68" s="153">
        <f>'[6]M5 AVR'!D68</f>
        <v>14</v>
      </c>
      <c r="E68" s="153" t="str">
        <f>IF('[6]Ratt Ang'!F66="","",'[6]Ratt Ang'!F66)</f>
        <v/>
      </c>
      <c r="F68" s="154">
        <f t="shared" si="0"/>
        <v>14</v>
      </c>
      <c r="G68" s="153">
        <f>'[6]M5 AVR'!F68</f>
        <v>17</v>
      </c>
      <c r="H68" s="153" t="str">
        <f>IF('[6]Ratt TEC2'!F66="","",'[6]Ratt TEC2'!F66)</f>
        <v/>
      </c>
      <c r="I68" s="154">
        <f t="shared" si="1"/>
        <v>17</v>
      </c>
      <c r="J68" s="153">
        <f>'[6]M5 AVR'!H68</f>
        <v>14</v>
      </c>
      <c r="K68" s="155" t="str">
        <f>IF('[6]Ratt TERM2'!D66="","",'[6]Ratt TERM2'!D66)</f>
        <v/>
      </c>
      <c r="L68" s="154">
        <f t="shared" si="2"/>
        <v>14</v>
      </c>
      <c r="M68" s="156">
        <f t="shared" si="3"/>
        <v>14.990000000000002</v>
      </c>
      <c r="N68" s="157" t="str">
        <f t="shared" si="4"/>
        <v>V</v>
      </c>
    </row>
    <row r="69" spans="1:14" ht="12.6" customHeight="1">
      <c r="A69" s="158">
        <v>62</v>
      </c>
      <c r="B69" s="130" t="s">
        <v>483</v>
      </c>
      <c r="C69" s="128" t="s">
        <v>373</v>
      </c>
      <c r="D69" s="153">
        <f>'[6]M5 AVR'!D69</f>
        <v>10</v>
      </c>
      <c r="E69" s="153" t="str">
        <f>IF('[6]Ratt Ang'!F67="","",'[6]Ratt Ang'!F67)</f>
        <v/>
      </c>
      <c r="F69" s="154">
        <f t="shared" si="0"/>
        <v>10</v>
      </c>
      <c r="G69" s="153">
        <f>'[6]M5 AVR'!F69</f>
        <v>16</v>
      </c>
      <c r="H69" s="153" t="str">
        <f>IF('[6]Ratt TEC2'!F67="","",'[6]Ratt TEC2'!F67)</f>
        <v/>
      </c>
      <c r="I69" s="154">
        <f t="shared" si="1"/>
        <v>16</v>
      </c>
      <c r="J69" s="153">
        <f>'[6]M5 AVR'!H69</f>
        <v>12</v>
      </c>
      <c r="K69" s="155" t="str">
        <f>IF('[6]Ratt TERM2'!D67="","",'[6]Ratt TERM2'!D67)</f>
        <v/>
      </c>
      <c r="L69" s="154">
        <f t="shared" si="2"/>
        <v>12</v>
      </c>
      <c r="M69" s="156">
        <f t="shared" si="3"/>
        <v>12.66</v>
      </c>
      <c r="N69" s="157" t="str">
        <f t="shared" si="4"/>
        <v>V</v>
      </c>
    </row>
    <row r="70" spans="1:14" ht="12.6" customHeight="1">
      <c r="A70" s="152">
        <v>63</v>
      </c>
      <c r="B70" s="129" t="s">
        <v>482</v>
      </c>
      <c r="C70" s="128" t="s">
        <v>481</v>
      </c>
      <c r="D70" s="153">
        <f>'[6]M5 AVR'!D70</f>
        <v>11</v>
      </c>
      <c r="E70" s="153" t="str">
        <f>IF('[6]Ratt Ang'!F68="","",'[6]Ratt Ang'!F68)</f>
        <v/>
      </c>
      <c r="F70" s="154">
        <f t="shared" si="0"/>
        <v>11</v>
      </c>
      <c r="G70" s="153">
        <f>'[6]M5 AVR'!F70</f>
        <v>15</v>
      </c>
      <c r="H70" s="153" t="str">
        <f>IF('[6]Ratt TEC2'!F68="","",'[6]Ratt TEC2'!F68)</f>
        <v/>
      </c>
      <c r="I70" s="154">
        <f t="shared" si="1"/>
        <v>15</v>
      </c>
      <c r="J70" s="153">
        <f>'[6]M5 AVR'!H70</f>
        <v>10.5</v>
      </c>
      <c r="K70" s="155" t="str">
        <f>IF('[6]Ratt TERM2'!D68="","",'[6]Ratt TERM2'!D68)</f>
        <v/>
      </c>
      <c r="L70" s="154">
        <f t="shared" si="2"/>
        <v>10.5</v>
      </c>
      <c r="M70" s="156">
        <f t="shared" si="3"/>
        <v>12.15</v>
      </c>
      <c r="N70" s="157" t="str">
        <f t="shared" si="4"/>
        <v>V</v>
      </c>
    </row>
    <row r="71" spans="1:14" ht="12.6" customHeight="1">
      <c r="A71" s="158">
        <v>64</v>
      </c>
      <c r="B71" s="133" t="s">
        <v>480</v>
      </c>
      <c r="C71" s="132" t="s">
        <v>479</v>
      </c>
      <c r="D71" s="153">
        <f>'[6]M5 AVR'!D71</f>
        <v>10</v>
      </c>
      <c r="E71" s="153" t="str">
        <f>IF('[6]Ratt Ang'!F69="","",'[6]Ratt Ang'!F69)</f>
        <v/>
      </c>
      <c r="F71" s="154">
        <f t="shared" si="0"/>
        <v>10</v>
      </c>
      <c r="G71" s="153">
        <f>'[6]M5 AVR'!F71</f>
        <v>15</v>
      </c>
      <c r="H71" s="153" t="str">
        <f>IF('[6]Ratt TEC2'!F69="","",'[6]Ratt TEC2'!F69)</f>
        <v/>
      </c>
      <c r="I71" s="154">
        <f t="shared" si="1"/>
        <v>15</v>
      </c>
      <c r="J71" s="153">
        <f>'[6]M5 AVR'!H71</f>
        <v>15</v>
      </c>
      <c r="K71" s="155" t="str">
        <f>IF('[6]Ratt TERM2'!D69="","",'[6]Ratt TERM2'!D69)</f>
        <v/>
      </c>
      <c r="L71" s="154">
        <f t="shared" si="2"/>
        <v>15</v>
      </c>
      <c r="M71" s="156">
        <f t="shared" si="3"/>
        <v>13.350000000000001</v>
      </c>
      <c r="N71" s="157" t="str">
        <f t="shared" si="4"/>
        <v>V</v>
      </c>
    </row>
    <row r="72" spans="1:14" ht="12.6" customHeight="1">
      <c r="A72" s="152">
        <v>65</v>
      </c>
      <c r="B72" s="130" t="s">
        <v>478</v>
      </c>
      <c r="C72" s="128" t="s">
        <v>477</v>
      </c>
      <c r="D72" s="153">
        <f>'[6]M5 AVR'!D72</f>
        <v>10</v>
      </c>
      <c r="E72" s="153" t="str">
        <f>IF('[6]Ratt Ang'!F70="","",'[6]Ratt Ang'!F70)</f>
        <v/>
      </c>
      <c r="F72" s="154">
        <f t="shared" si="0"/>
        <v>10</v>
      </c>
      <c r="G72" s="153">
        <f>'[6]M5 AVR'!F72</f>
        <v>14</v>
      </c>
      <c r="H72" s="153" t="str">
        <f>IF('[6]Ratt TEC2'!F70="","",'[6]Ratt TEC2'!F70)</f>
        <v/>
      </c>
      <c r="I72" s="154">
        <f t="shared" si="1"/>
        <v>14</v>
      </c>
      <c r="J72" s="153">
        <f>'[6]M5 AVR'!H72</f>
        <v>12</v>
      </c>
      <c r="K72" s="155" t="str">
        <f>IF('[6]Ratt TERM2'!D70="","",'[6]Ratt TERM2'!D70)</f>
        <v/>
      </c>
      <c r="L72" s="154">
        <f t="shared" si="2"/>
        <v>12</v>
      </c>
      <c r="M72" s="156">
        <f t="shared" si="3"/>
        <v>12</v>
      </c>
      <c r="N72" s="157" t="str">
        <f t="shared" si="4"/>
        <v>V</v>
      </c>
    </row>
    <row r="73" spans="1:14" ht="12.6" customHeight="1">
      <c r="A73" s="158">
        <v>66</v>
      </c>
      <c r="B73" s="130" t="s">
        <v>476</v>
      </c>
      <c r="C73" s="128" t="s">
        <v>277</v>
      </c>
      <c r="D73" s="153">
        <f>'[6]M5 AVR'!D73</f>
        <v>13</v>
      </c>
      <c r="E73" s="153" t="str">
        <f>IF('[6]Ratt Ang'!F71="","",'[6]Ratt Ang'!F71)</f>
        <v/>
      </c>
      <c r="F73" s="154">
        <f t="shared" ref="F73:F136" si="5">IF(E73="",D73,MIN(12,MAX(D73,E73)))</f>
        <v>13</v>
      </c>
      <c r="G73" s="153">
        <f>'[6]M5 AVR'!F73</f>
        <v>15</v>
      </c>
      <c r="H73" s="153" t="str">
        <f>IF('[6]Ratt TEC2'!F71="","",'[6]Ratt TEC2'!F71)</f>
        <v/>
      </c>
      <c r="I73" s="154">
        <f t="shared" ref="I73:I136" si="6">IF(H73="",G73,MIN(12,MAX(G73,H73)))</f>
        <v>15</v>
      </c>
      <c r="J73" s="153">
        <f>'[6]M5 AVR'!H73</f>
        <v>13</v>
      </c>
      <c r="K73" s="155" t="str">
        <f>IF('[6]Ratt TERM2'!D71="","",'[6]Ratt TERM2'!D71)</f>
        <v/>
      </c>
      <c r="L73" s="154">
        <f t="shared" ref="L73:L136" si="7">IF(K73="",J73,MIN(12,MAX(J73,K73)))</f>
        <v>13</v>
      </c>
      <c r="M73" s="156">
        <f t="shared" ref="M73:M136" si="8">F73*0.33+I73*0.33+L73*0.34</f>
        <v>13.66</v>
      </c>
      <c r="N73" s="157" t="str">
        <f t="shared" ref="N73:N136" si="9">IF(M73&lt;8,"AR",IF(M73&lt;12,"NV",IF(AND(E73="",H73="",K73=""),"V","VAR")))</f>
        <v>V</v>
      </c>
    </row>
    <row r="74" spans="1:14" ht="12.6" customHeight="1">
      <c r="A74" s="152">
        <v>67</v>
      </c>
      <c r="B74" s="130" t="s">
        <v>475</v>
      </c>
      <c r="C74" s="128" t="s">
        <v>277</v>
      </c>
      <c r="D74" s="153">
        <f>'[6]M5 AVR'!D74</f>
        <v>13.4</v>
      </c>
      <c r="E74" s="153" t="str">
        <f>IF('[6]Ratt Ang'!F72="","",'[6]Ratt Ang'!F72)</f>
        <v/>
      </c>
      <c r="F74" s="154">
        <f t="shared" si="5"/>
        <v>13.4</v>
      </c>
      <c r="G74" s="153">
        <f>'[6]M5 AVR'!F74</f>
        <v>16</v>
      </c>
      <c r="H74" s="153" t="str">
        <f>IF('[6]Ratt TEC2'!F72="","",'[6]Ratt TEC2'!F72)</f>
        <v/>
      </c>
      <c r="I74" s="154">
        <f t="shared" si="6"/>
        <v>16</v>
      </c>
      <c r="J74" s="153">
        <f>'[6]M5 AVR'!H74</f>
        <v>14</v>
      </c>
      <c r="K74" s="155" t="str">
        <f>IF('[6]Ratt TERM2'!D72="","",'[6]Ratt TERM2'!D72)</f>
        <v/>
      </c>
      <c r="L74" s="154">
        <f t="shared" si="7"/>
        <v>14</v>
      </c>
      <c r="M74" s="156">
        <f t="shared" si="8"/>
        <v>14.462000000000003</v>
      </c>
      <c r="N74" s="157" t="str">
        <f t="shared" si="9"/>
        <v>V</v>
      </c>
    </row>
    <row r="75" spans="1:14" ht="12.6" customHeight="1">
      <c r="A75" s="158">
        <v>68</v>
      </c>
      <c r="B75" s="129" t="s">
        <v>474</v>
      </c>
      <c r="C75" s="128" t="s">
        <v>473</v>
      </c>
      <c r="D75" s="153">
        <f>'[6]M5 AVR'!D75</f>
        <v>13.4</v>
      </c>
      <c r="E75" s="153" t="str">
        <f>IF('[6]Ratt Ang'!F73="","",'[6]Ratt Ang'!F73)</f>
        <v/>
      </c>
      <c r="F75" s="154">
        <f t="shared" si="5"/>
        <v>13.4</v>
      </c>
      <c r="G75" s="153">
        <f>'[6]M5 AVR'!F75</f>
        <v>16</v>
      </c>
      <c r="H75" s="153" t="str">
        <f>IF('[6]Ratt TEC2'!F73="","",'[6]Ratt TEC2'!F73)</f>
        <v/>
      </c>
      <c r="I75" s="154">
        <f t="shared" si="6"/>
        <v>16</v>
      </c>
      <c r="J75" s="153">
        <f>'[6]M5 AVR'!H75</f>
        <v>15</v>
      </c>
      <c r="K75" s="155" t="str">
        <f>IF('[6]Ratt TERM2'!D73="","",'[6]Ratt TERM2'!D73)</f>
        <v/>
      </c>
      <c r="L75" s="154">
        <f t="shared" si="7"/>
        <v>15</v>
      </c>
      <c r="M75" s="156">
        <f t="shared" si="8"/>
        <v>14.802000000000003</v>
      </c>
      <c r="N75" s="157" t="str">
        <f t="shared" si="9"/>
        <v>V</v>
      </c>
    </row>
    <row r="76" spans="1:14" ht="12.6" customHeight="1">
      <c r="A76" s="152">
        <v>69</v>
      </c>
      <c r="B76" s="130" t="s">
        <v>472</v>
      </c>
      <c r="C76" s="128" t="s">
        <v>187</v>
      </c>
      <c r="D76" s="153">
        <f>'[6]M5 AVR'!D76</f>
        <v>12.399999999999999</v>
      </c>
      <c r="E76" s="153" t="str">
        <f>IF('[6]Ratt Ang'!F74="","",'[6]Ratt Ang'!F74)</f>
        <v/>
      </c>
      <c r="F76" s="154">
        <f t="shared" si="5"/>
        <v>12.399999999999999</v>
      </c>
      <c r="G76" s="153">
        <f>'[6]M5 AVR'!F76</f>
        <v>16</v>
      </c>
      <c r="H76" s="153" t="str">
        <f>IF('[6]Ratt TEC2'!F74="","",'[6]Ratt TEC2'!F74)</f>
        <v/>
      </c>
      <c r="I76" s="154">
        <f t="shared" si="6"/>
        <v>16</v>
      </c>
      <c r="J76" s="153">
        <f>'[6]M5 AVR'!H76</f>
        <v>15</v>
      </c>
      <c r="K76" s="155" t="str">
        <f>IF('[6]Ratt TERM2'!D74="","",'[6]Ratt TERM2'!D74)</f>
        <v/>
      </c>
      <c r="L76" s="154">
        <f t="shared" si="7"/>
        <v>15</v>
      </c>
      <c r="M76" s="156">
        <f t="shared" si="8"/>
        <v>14.472000000000001</v>
      </c>
      <c r="N76" s="157" t="str">
        <f t="shared" si="9"/>
        <v>V</v>
      </c>
    </row>
    <row r="77" spans="1:14" ht="12.6" customHeight="1">
      <c r="A77" s="158">
        <v>70</v>
      </c>
      <c r="B77" s="129" t="s">
        <v>471</v>
      </c>
      <c r="C77" s="128" t="s">
        <v>207</v>
      </c>
      <c r="D77" s="153">
        <f>'[6]M5 AVR'!D77</f>
        <v>13</v>
      </c>
      <c r="E77" s="153" t="str">
        <f>IF('[6]Ratt Ang'!F75="","",'[6]Ratt Ang'!F75)</f>
        <v/>
      </c>
      <c r="F77" s="154">
        <f t="shared" si="5"/>
        <v>13</v>
      </c>
      <c r="G77" s="153">
        <f>'[6]M5 AVR'!F77</f>
        <v>15.5</v>
      </c>
      <c r="H77" s="153" t="str">
        <f>IF('[6]Ratt TEC2'!F75="","",'[6]Ratt TEC2'!F75)</f>
        <v/>
      </c>
      <c r="I77" s="154">
        <f t="shared" si="6"/>
        <v>15.5</v>
      </c>
      <c r="J77" s="153">
        <f>'[6]M5 AVR'!H77</f>
        <v>15</v>
      </c>
      <c r="K77" s="155" t="str">
        <f>IF('[6]Ratt TERM2'!D75="","",'[6]Ratt TERM2'!D75)</f>
        <v/>
      </c>
      <c r="L77" s="154">
        <f t="shared" si="7"/>
        <v>15</v>
      </c>
      <c r="M77" s="156">
        <f t="shared" si="8"/>
        <v>14.505000000000003</v>
      </c>
      <c r="N77" s="157" t="str">
        <f t="shared" si="9"/>
        <v>V</v>
      </c>
    </row>
    <row r="78" spans="1:14" ht="12.6" customHeight="1">
      <c r="A78" s="152">
        <v>71</v>
      </c>
      <c r="B78" s="130" t="s">
        <v>470</v>
      </c>
      <c r="C78" s="128" t="s">
        <v>359</v>
      </c>
      <c r="D78" s="153">
        <f>'[6]M5 AVR'!D78</f>
        <v>13</v>
      </c>
      <c r="E78" s="153" t="str">
        <f>IF('[6]Ratt Ang'!F76="","",'[6]Ratt Ang'!F76)</f>
        <v/>
      </c>
      <c r="F78" s="154">
        <f t="shared" si="5"/>
        <v>13</v>
      </c>
      <c r="G78" s="153">
        <f>'[6]M5 AVR'!F78</f>
        <v>15</v>
      </c>
      <c r="H78" s="153" t="str">
        <f>IF('[6]Ratt TEC2'!F76="","",'[6]Ratt TEC2'!F76)</f>
        <v/>
      </c>
      <c r="I78" s="154">
        <f t="shared" si="6"/>
        <v>15</v>
      </c>
      <c r="J78" s="153">
        <f>'[6]M5 AVR'!H78</f>
        <v>10</v>
      </c>
      <c r="K78" s="155" t="str">
        <f>IF('[6]Ratt TERM2'!D76="","",'[6]Ratt TERM2'!D76)</f>
        <v/>
      </c>
      <c r="L78" s="154">
        <f t="shared" si="7"/>
        <v>10</v>
      </c>
      <c r="M78" s="156">
        <f t="shared" si="8"/>
        <v>12.64</v>
      </c>
      <c r="N78" s="157" t="str">
        <f t="shared" si="9"/>
        <v>V</v>
      </c>
    </row>
    <row r="79" spans="1:14" ht="12.6" customHeight="1">
      <c r="A79" s="158">
        <v>72</v>
      </c>
      <c r="B79" s="129" t="s">
        <v>469</v>
      </c>
      <c r="C79" s="128" t="s">
        <v>468</v>
      </c>
      <c r="D79" s="153">
        <f>'[6]M5 AVR'!D79</f>
        <v>14.7</v>
      </c>
      <c r="E79" s="153" t="str">
        <f>IF('[6]Ratt Ang'!F77="","",'[6]Ratt Ang'!F77)</f>
        <v/>
      </c>
      <c r="F79" s="154">
        <f t="shared" si="5"/>
        <v>14.7</v>
      </c>
      <c r="G79" s="153">
        <f>'[6]M5 AVR'!F79</f>
        <v>16</v>
      </c>
      <c r="H79" s="153" t="str">
        <f>IF('[6]Ratt TEC2'!F77="","",'[6]Ratt TEC2'!F77)</f>
        <v/>
      </c>
      <c r="I79" s="154">
        <f t="shared" si="6"/>
        <v>16</v>
      </c>
      <c r="J79" s="153">
        <f>'[6]M5 AVR'!H79</f>
        <v>15</v>
      </c>
      <c r="K79" s="155" t="str">
        <f>IF('[6]Ratt TERM2'!D77="","",'[6]Ratt TERM2'!D77)</f>
        <v/>
      </c>
      <c r="L79" s="154">
        <f t="shared" si="7"/>
        <v>15</v>
      </c>
      <c r="M79" s="156">
        <f t="shared" si="8"/>
        <v>15.231000000000002</v>
      </c>
      <c r="N79" s="157" t="str">
        <f t="shared" si="9"/>
        <v>V</v>
      </c>
    </row>
    <row r="80" spans="1:14" ht="12.6" customHeight="1">
      <c r="A80" s="152">
        <v>73</v>
      </c>
      <c r="B80" s="130" t="s">
        <v>467</v>
      </c>
      <c r="C80" s="128" t="s">
        <v>434</v>
      </c>
      <c r="D80" s="153">
        <f>'[6]M5 AVR'!D80</f>
        <v>13</v>
      </c>
      <c r="E80" s="153" t="str">
        <f>IF('[6]Ratt Ang'!F78="","",'[6]Ratt Ang'!F78)</f>
        <v/>
      </c>
      <c r="F80" s="154">
        <f t="shared" si="5"/>
        <v>13</v>
      </c>
      <c r="G80" s="153">
        <f>'[6]M5 AVR'!F80</f>
        <v>16</v>
      </c>
      <c r="H80" s="153" t="str">
        <f>IF('[6]Ratt TEC2'!F78="","",'[6]Ratt TEC2'!F78)</f>
        <v/>
      </c>
      <c r="I80" s="154">
        <f t="shared" si="6"/>
        <v>16</v>
      </c>
      <c r="J80" s="153">
        <f>'[6]M5 AVR'!H80</f>
        <v>12</v>
      </c>
      <c r="K80" s="155" t="str">
        <f>IF('[6]Ratt TERM2'!D78="","",'[6]Ratt TERM2'!D78)</f>
        <v/>
      </c>
      <c r="L80" s="154">
        <f t="shared" si="7"/>
        <v>12</v>
      </c>
      <c r="M80" s="156">
        <f t="shared" si="8"/>
        <v>13.65</v>
      </c>
      <c r="N80" s="157" t="str">
        <f t="shared" si="9"/>
        <v>V</v>
      </c>
    </row>
    <row r="81" spans="1:14" ht="12.6" customHeight="1">
      <c r="A81" s="158">
        <v>74</v>
      </c>
      <c r="B81" s="131" t="s">
        <v>466</v>
      </c>
      <c r="C81" s="131" t="s">
        <v>465</v>
      </c>
      <c r="D81" s="153">
        <f>'[6]M5 AVR'!D81</f>
        <v>12</v>
      </c>
      <c r="E81" s="153" t="str">
        <f>IF('[6]Ratt Ang'!F79="","",'[6]Ratt Ang'!F79)</f>
        <v/>
      </c>
      <c r="F81" s="154">
        <f t="shared" si="5"/>
        <v>12</v>
      </c>
      <c r="G81" s="153">
        <f>'[6]M5 AVR'!F81</f>
        <v>12.875</v>
      </c>
      <c r="H81" s="153" t="str">
        <f>IF('[6]Ratt TEC2'!F79="","",'[6]Ratt TEC2'!F79)</f>
        <v/>
      </c>
      <c r="I81" s="154">
        <f t="shared" si="6"/>
        <v>12.875</v>
      </c>
      <c r="J81" s="153">
        <f>'[6]M5 AVR'!H81</f>
        <v>12</v>
      </c>
      <c r="K81" s="155" t="str">
        <f>IF('[6]Ratt TERM2'!D79="","",'[6]Ratt TERM2'!D79)</f>
        <v/>
      </c>
      <c r="L81" s="154">
        <f t="shared" si="7"/>
        <v>12</v>
      </c>
      <c r="M81" s="156">
        <f t="shared" si="8"/>
        <v>12.28875</v>
      </c>
      <c r="N81" s="157" t="str">
        <f t="shared" si="9"/>
        <v>V</v>
      </c>
    </row>
    <row r="82" spans="1:14" ht="12.6" customHeight="1">
      <c r="A82" s="152">
        <v>75</v>
      </c>
      <c r="B82" s="129" t="s">
        <v>464</v>
      </c>
      <c r="C82" s="128" t="s">
        <v>463</v>
      </c>
      <c r="D82" s="153">
        <f>'[6]M5 AVR'!D82</f>
        <v>12</v>
      </c>
      <c r="E82" s="153" t="str">
        <f>IF('[6]Ratt Ang'!F80="","",'[6]Ratt Ang'!F80)</f>
        <v/>
      </c>
      <c r="F82" s="154">
        <f t="shared" si="5"/>
        <v>12</v>
      </c>
      <c r="G82" s="153">
        <f>'[6]M5 AVR'!F82</f>
        <v>15</v>
      </c>
      <c r="H82" s="153" t="str">
        <f>IF('[6]Ratt TEC2'!F80="","",'[6]Ratt TEC2'!F80)</f>
        <v/>
      </c>
      <c r="I82" s="154">
        <f t="shared" si="6"/>
        <v>15</v>
      </c>
      <c r="J82" s="153">
        <f>'[6]M5 AVR'!H82</f>
        <v>12</v>
      </c>
      <c r="K82" s="155" t="str">
        <f>IF('[6]Ratt TERM2'!D80="","",'[6]Ratt TERM2'!D80)</f>
        <v/>
      </c>
      <c r="L82" s="154">
        <f t="shared" si="7"/>
        <v>12</v>
      </c>
      <c r="M82" s="156">
        <f t="shared" si="8"/>
        <v>12.99</v>
      </c>
      <c r="N82" s="157" t="str">
        <f t="shared" si="9"/>
        <v>V</v>
      </c>
    </row>
    <row r="83" spans="1:14" ht="12.6" customHeight="1">
      <c r="A83" s="158">
        <v>76</v>
      </c>
      <c r="B83" s="130" t="s">
        <v>462</v>
      </c>
      <c r="C83" s="128" t="s">
        <v>359</v>
      </c>
      <c r="D83" s="153">
        <f>'[6]M5 AVR'!D83</f>
        <v>12</v>
      </c>
      <c r="E83" s="153" t="str">
        <f>IF('[6]Ratt Ang'!F81="","",'[6]Ratt Ang'!F81)</f>
        <v/>
      </c>
      <c r="F83" s="154">
        <f t="shared" si="5"/>
        <v>12</v>
      </c>
      <c r="G83" s="153">
        <f>'[6]M5 AVR'!F83</f>
        <v>15</v>
      </c>
      <c r="H83" s="153" t="str">
        <f>IF('[6]Ratt TEC2'!F81="","",'[6]Ratt TEC2'!F81)</f>
        <v/>
      </c>
      <c r="I83" s="154">
        <f t="shared" si="6"/>
        <v>15</v>
      </c>
      <c r="J83" s="153">
        <f>'[6]M5 AVR'!H83</f>
        <v>14</v>
      </c>
      <c r="K83" s="155" t="str">
        <f>IF('[6]Ratt TERM2'!D81="","",'[6]Ratt TERM2'!D81)</f>
        <v/>
      </c>
      <c r="L83" s="154">
        <f t="shared" si="7"/>
        <v>14</v>
      </c>
      <c r="M83" s="156">
        <f t="shared" si="8"/>
        <v>13.670000000000002</v>
      </c>
      <c r="N83" s="157" t="str">
        <f t="shared" si="9"/>
        <v>V</v>
      </c>
    </row>
    <row r="84" spans="1:14" ht="12.6" customHeight="1">
      <c r="A84" s="152">
        <v>77</v>
      </c>
      <c r="B84" s="130" t="s">
        <v>461</v>
      </c>
      <c r="C84" s="128" t="s">
        <v>460</v>
      </c>
      <c r="D84" s="153">
        <f>'[6]M5 AVR'!D84</f>
        <v>12</v>
      </c>
      <c r="E84" s="153" t="str">
        <f>IF('[6]Ratt Ang'!F82="","",'[6]Ratt Ang'!F82)</f>
        <v/>
      </c>
      <c r="F84" s="154">
        <f t="shared" si="5"/>
        <v>12</v>
      </c>
      <c r="G84" s="153">
        <f>'[6]M5 AVR'!F84</f>
        <v>14</v>
      </c>
      <c r="H84" s="153" t="str">
        <f>IF('[6]Ratt TEC2'!F82="","",'[6]Ratt TEC2'!F82)</f>
        <v/>
      </c>
      <c r="I84" s="154">
        <f t="shared" si="6"/>
        <v>14</v>
      </c>
      <c r="J84" s="153">
        <f>'[6]M5 AVR'!H84</f>
        <v>11</v>
      </c>
      <c r="K84" s="155" t="str">
        <f>IF('[6]Ratt TERM2'!D82="","",'[6]Ratt TERM2'!D82)</f>
        <v/>
      </c>
      <c r="L84" s="154">
        <f t="shared" si="7"/>
        <v>11</v>
      </c>
      <c r="M84" s="156">
        <f t="shared" si="8"/>
        <v>12.32</v>
      </c>
      <c r="N84" s="157" t="str">
        <f t="shared" si="9"/>
        <v>V</v>
      </c>
    </row>
    <row r="85" spans="1:14" ht="12.6" customHeight="1">
      <c r="A85" s="158">
        <v>78</v>
      </c>
      <c r="B85" s="129" t="s">
        <v>459</v>
      </c>
      <c r="C85" s="128" t="s">
        <v>458</v>
      </c>
      <c r="D85" s="153">
        <f>'[6]M5 AVR'!D85</f>
        <v>13</v>
      </c>
      <c r="E85" s="153" t="str">
        <f>IF('[6]Ratt Ang'!F83="","",'[6]Ratt Ang'!F83)</f>
        <v/>
      </c>
      <c r="F85" s="154">
        <f t="shared" si="5"/>
        <v>13</v>
      </c>
      <c r="G85" s="153">
        <f>'[6]M5 AVR'!F85</f>
        <v>16</v>
      </c>
      <c r="H85" s="153" t="str">
        <f>IF('[6]Ratt TEC2'!F83="","",'[6]Ratt TEC2'!F83)</f>
        <v/>
      </c>
      <c r="I85" s="154">
        <f t="shared" si="6"/>
        <v>16</v>
      </c>
      <c r="J85" s="153">
        <f>'[6]M5 AVR'!H85</f>
        <v>15</v>
      </c>
      <c r="K85" s="155" t="str">
        <f>IF('[6]Ratt TERM2'!D83="","",'[6]Ratt TERM2'!D83)</f>
        <v/>
      </c>
      <c r="L85" s="154">
        <f t="shared" si="7"/>
        <v>15</v>
      </c>
      <c r="M85" s="156">
        <f t="shared" si="8"/>
        <v>14.670000000000002</v>
      </c>
      <c r="N85" s="157" t="str">
        <f t="shared" si="9"/>
        <v>V</v>
      </c>
    </row>
    <row r="86" spans="1:14" ht="12.6" customHeight="1">
      <c r="A86" s="152">
        <v>79</v>
      </c>
      <c r="B86" s="130" t="s">
        <v>457</v>
      </c>
      <c r="C86" s="128" t="s">
        <v>456</v>
      </c>
      <c r="D86" s="153">
        <f>'[6]M5 AVR'!D86</f>
        <v>13</v>
      </c>
      <c r="E86" s="153" t="str">
        <f>IF('[6]Ratt Ang'!F84="","",'[6]Ratt Ang'!F84)</f>
        <v/>
      </c>
      <c r="F86" s="154">
        <f t="shared" si="5"/>
        <v>13</v>
      </c>
      <c r="G86" s="153">
        <f>'[6]M5 AVR'!F86</f>
        <v>15</v>
      </c>
      <c r="H86" s="153" t="str">
        <f>IF('[6]Ratt TEC2'!F84="","",'[6]Ratt TEC2'!F84)</f>
        <v/>
      </c>
      <c r="I86" s="154">
        <f t="shared" si="6"/>
        <v>15</v>
      </c>
      <c r="J86" s="153">
        <f>'[6]M5 AVR'!H86</f>
        <v>10.5</v>
      </c>
      <c r="K86" s="155" t="str">
        <f>IF('[6]Ratt TERM2'!D84="","",'[6]Ratt TERM2'!D84)</f>
        <v/>
      </c>
      <c r="L86" s="154">
        <f t="shared" si="7"/>
        <v>10.5</v>
      </c>
      <c r="M86" s="156">
        <f t="shared" si="8"/>
        <v>12.81</v>
      </c>
      <c r="N86" s="157" t="str">
        <f t="shared" si="9"/>
        <v>V</v>
      </c>
    </row>
    <row r="87" spans="1:14" ht="12.6" customHeight="1">
      <c r="A87" s="158">
        <v>80</v>
      </c>
      <c r="B87" s="133" t="s">
        <v>455</v>
      </c>
      <c r="C87" s="132" t="s">
        <v>454</v>
      </c>
      <c r="D87" s="153">
        <f>'[6]M5 AVR'!D87</f>
        <v>12</v>
      </c>
      <c r="E87" s="153" t="str">
        <f>IF('[6]Ratt Ang'!F85="","",'[6]Ratt Ang'!F85)</f>
        <v/>
      </c>
      <c r="F87" s="154">
        <f t="shared" si="5"/>
        <v>12</v>
      </c>
      <c r="G87" s="153">
        <f>'[6]M5 AVR'!F87</f>
        <v>18</v>
      </c>
      <c r="H87" s="153" t="str">
        <f>IF('[6]Ratt TEC2'!F85="","",'[6]Ratt TEC2'!F85)</f>
        <v/>
      </c>
      <c r="I87" s="154">
        <f t="shared" si="6"/>
        <v>18</v>
      </c>
      <c r="J87" s="153">
        <f>'[6]M5 AVR'!H87</f>
        <v>13</v>
      </c>
      <c r="K87" s="155" t="str">
        <f>IF('[6]Ratt TERM2'!D85="","",'[6]Ratt TERM2'!D85)</f>
        <v/>
      </c>
      <c r="L87" s="154">
        <f t="shared" si="7"/>
        <v>13</v>
      </c>
      <c r="M87" s="156">
        <f t="shared" si="8"/>
        <v>14.32</v>
      </c>
      <c r="N87" s="157" t="str">
        <f t="shared" si="9"/>
        <v>V</v>
      </c>
    </row>
    <row r="88" spans="1:14" ht="12.6" customHeight="1">
      <c r="A88" s="152">
        <v>81</v>
      </c>
      <c r="B88" s="130" t="s">
        <v>453</v>
      </c>
      <c r="C88" s="128" t="s">
        <v>452</v>
      </c>
      <c r="D88" s="153">
        <f>'[6]M5 AVR'!D88</f>
        <v>13.5</v>
      </c>
      <c r="E88" s="153" t="str">
        <f>IF('[6]Ratt Ang'!F86="","",'[6]Ratt Ang'!F86)</f>
        <v/>
      </c>
      <c r="F88" s="154">
        <f t="shared" si="5"/>
        <v>13.5</v>
      </c>
      <c r="G88" s="153">
        <f>'[6]M5 AVR'!F88</f>
        <v>17</v>
      </c>
      <c r="H88" s="153" t="str">
        <f>IF('[6]Ratt TEC2'!F86="","",'[6]Ratt TEC2'!F86)</f>
        <v/>
      </c>
      <c r="I88" s="154">
        <f t="shared" si="6"/>
        <v>17</v>
      </c>
      <c r="J88" s="153">
        <f>'[6]M5 AVR'!H88</f>
        <v>14</v>
      </c>
      <c r="K88" s="155" t="str">
        <f>IF('[6]Ratt TERM2'!D86="","",'[6]Ratt TERM2'!D86)</f>
        <v/>
      </c>
      <c r="L88" s="154">
        <f t="shared" si="7"/>
        <v>14</v>
      </c>
      <c r="M88" s="156">
        <f t="shared" si="8"/>
        <v>14.825000000000003</v>
      </c>
      <c r="N88" s="157" t="str">
        <f t="shared" si="9"/>
        <v>V</v>
      </c>
    </row>
    <row r="89" spans="1:14" ht="12.6" customHeight="1">
      <c r="A89" s="158">
        <v>82</v>
      </c>
      <c r="B89" s="130" t="s">
        <v>451</v>
      </c>
      <c r="C89" s="128" t="s">
        <v>450</v>
      </c>
      <c r="D89" s="153">
        <f>'[6]M5 AVR'!D89</f>
        <v>14</v>
      </c>
      <c r="E89" s="153" t="str">
        <f>IF('[6]Ratt Ang'!F87="","",'[6]Ratt Ang'!F87)</f>
        <v/>
      </c>
      <c r="F89" s="154">
        <f t="shared" si="5"/>
        <v>14</v>
      </c>
      <c r="G89" s="153">
        <f>'[6]M5 AVR'!F89</f>
        <v>15</v>
      </c>
      <c r="H89" s="153" t="str">
        <f>IF('[6]Ratt TEC2'!F87="","",'[6]Ratt TEC2'!F87)</f>
        <v/>
      </c>
      <c r="I89" s="154">
        <f t="shared" si="6"/>
        <v>15</v>
      </c>
      <c r="J89" s="153">
        <f>'[6]M5 AVR'!H89</f>
        <v>10.5</v>
      </c>
      <c r="K89" s="155" t="str">
        <f>IF('[6]Ratt TERM2'!D87="","",'[6]Ratt TERM2'!D87)</f>
        <v/>
      </c>
      <c r="L89" s="154">
        <f t="shared" si="7"/>
        <v>10.5</v>
      </c>
      <c r="M89" s="156">
        <f t="shared" si="8"/>
        <v>13.14</v>
      </c>
      <c r="N89" s="157" t="str">
        <f t="shared" si="9"/>
        <v>V</v>
      </c>
    </row>
    <row r="90" spans="1:14" ht="12.6" customHeight="1">
      <c r="A90" s="152">
        <v>83</v>
      </c>
      <c r="B90" s="130" t="s">
        <v>449</v>
      </c>
      <c r="C90" s="128" t="s">
        <v>448</v>
      </c>
      <c r="D90" s="153">
        <f>'[6]M5 AVR'!D90</f>
        <v>13</v>
      </c>
      <c r="E90" s="153" t="str">
        <f>IF('[6]Ratt Ang'!F88="","",'[6]Ratt Ang'!F88)</f>
        <v/>
      </c>
      <c r="F90" s="154">
        <f t="shared" si="5"/>
        <v>13</v>
      </c>
      <c r="G90" s="153">
        <f>'[6]M5 AVR'!F90</f>
        <v>17</v>
      </c>
      <c r="H90" s="153" t="str">
        <f>IF('[6]Ratt TEC2'!F88="","",'[6]Ratt TEC2'!F88)</f>
        <v/>
      </c>
      <c r="I90" s="154">
        <f t="shared" si="6"/>
        <v>17</v>
      </c>
      <c r="J90" s="153">
        <f>'[6]M5 AVR'!H90</f>
        <v>15</v>
      </c>
      <c r="K90" s="155" t="str">
        <f>IF('[6]Ratt TERM2'!D88="","",'[6]Ratt TERM2'!D88)</f>
        <v/>
      </c>
      <c r="L90" s="154">
        <f t="shared" si="7"/>
        <v>15</v>
      </c>
      <c r="M90" s="156">
        <f t="shared" si="8"/>
        <v>15</v>
      </c>
      <c r="N90" s="157" t="str">
        <f t="shared" si="9"/>
        <v>V</v>
      </c>
    </row>
    <row r="91" spans="1:14" ht="12.6" customHeight="1">
      <c r="A91" s="158">
        <v>84</v>
      </c>
      <c r="B91" s="133" t="s">
        <v>447</v>
      </c>
      <c r="C91" s="132" t="s">
        <v>275</v>
      </c>
      <c r="D91" s="153">
        <f>'[6]M5 AVR'!D91</f>
        <v>13.3</v>
      </c>
      <c r="E91" s="153" t="str">
        <f>IF('[6]Ratt Ang'!F89="","",'[6]Ratt Ang'!F89)</f>
        <v/>
      </c>
      <c r="F91" s="154">
        <f t="shared" si="5"/>
        <v>13.3</v>
      </c>
      <c r="G91" s="153">
        <f>'[6]M5 AVR'!F91</f>
        <v>0</v>
      </c>
      <c r="H91" s="153" t="str">
        <f>IF('[6]Ratt TEC2'!F89="","",'[6]Ratt TEC2'!F89)</f>
        <v/>
      </c>
      <c r="I91" s="154">
        <f t="shared" si="6"/>
        <v>0</v>
      </c>
      <c r="J91" s="153">
        <f>'[6]M5 AVR'!H91</f>
        <v>0</v>
      </c>
      <c r="K91" s="155" t="str">
        <f>IF('[6]Ratt TERM2'!D89="","",'[6]Ratt TERM2'!D89)</f>
        <v/>
      </c>
      <c r="L91" s="154">
        <f t="shared" si="7"/>
        <v>0</v>
      </c>
      <c r="M91" s="156">
        <f t="shared" si="8"/>
        <v>4.3890000000000002</v>
      </c>
      <c r="N91" s="157" t="str">
        <f t="shared" si="9"/>
        <v>AR</v>
      </c>
    </row>
    <row r="92" spans="1:14" ht="12.6" customHeight="1">
      <c r="A92" s="152">
        <v>85</v>
      </c>
      <c r="B92" s="129" t="s">
        <v>446</v>
      </c>
      <c r="C92" s="128" t="s">
        <v>445</v>
      </c>
      <c r="D92" s="153">
        <f>'[6]M5 AVR'!D92</f>
        <v>15.8</v>
      </c>
      <c r="E92" s="153" t="str">
        <f>IF('[6]Ratt Ang'!F90="","",'[6]Ratt Ang'!F90)</f>
        <v/>
      </c>
      <c r="F92" s="154">
        <f t="shared" si="5"/>
        <v>15.8</v>
      </c>
      <c r="G92" s="153">
        <f>'[6]M5 AVR'!F92</f>
        <v>15</v>
      </c>
      <c r="H92" s="153" t="str">
        <f>IF('[6]Ratt TEC2'!F90="","",'[6]Ratt TEC2'!F90)</f>
        <v/>
      </c>
      <c r="I92" s="154">
        <f t="shared" si="6"/>
        <v>15</v>
      </c>
      <c r="J92" s="153">
        <f>'[6]M5 AVR'!H92</f>
        <v>15</v>
      </c>
      <c r="K92" s="155" t="str">
        <f>IF('[6]Ratt TERM2'!D90="","",'[6]Ratt TERM2'!D90)</f>
        <v/>
      </c>
      <c r="L92" s="154">
        <f t="shared" si="7"/>
        <v>15</v>
      </c>
      <c r="M92" s="156">
        <f t="shared" si="8"/>
        <v>15.264000000000003</v>
      </c>
      <c r="N92" s="157" t="str">
        <f t="shared" si="9"/>
        <v>V</v>
      </c>
    </row>
    <row r="93" spans="1:14" ht="12.6" customHeight="1">
      <c r="A93" s="158">
        <v>86</v>
      </c>
      <c r="B93" s="130" t="s">
        <v>444</v>
      </c>
      <c r="C93" s="128" t="s">
        <v>443</v>
      </c>
      <c r="D93" s="153">
        <f>'[6]M5 AVR'!D93</f>
        <v>13</v>
      </c>
      <c r="E93" s="153" t="str">
        <f>IF('[6]Ratt Ang'!F91="","",'[6]Ratt Ang'!F91)</f>
        <v/>
      </c>
      <c r="F93" s="154">
        <f t="shared" si="5"/>
        <v>13</v>
      </c>
      <c r="G93" s="153">
        <f>'[6]M5 AVR'!F93</f>
        <v>14</v>
      </c>
      <c r="H93" s="153" t="str">
        <f>IF('[6]Ratt TEC2'!F91="","",'[6]Ratt TEC2'!F91)</f>
        <v/>
      </c>
      <c r="I93" s="154">
        <f t="shared" si="6"/>
        <v>14</v>
      </c>
      <c r="J93" s="153">
        <f>'[6]M5 AVR'!H93</f>
        <v>10.5</v>
      </c>
      <c r="K93" s="155" t="str">
        <f>IF('[6]Ratt TERM2'!D91="","",'[6]Ratt TERM2'!D91)</f>
        <v/>
      </c>
      <c r="L93" s="154">
        <f t="shared" si="7"/>
        <v>10.5</v>
      </c>
      <c r="M93" s="156">
        <f t="shared" si="8"/>
        <v>12.48</v>
      </c>
      <c r="N93" s="157" t="str">
        <f t="shared" si="9"/>
        <v>V</v>
      </c>
    </row>
    <row r="94" spans="1:14" ht="12.6" customHeight="1">
      <c r="A94" s="152">
        <v>87</v>
      </c>
      <c r="B94" s="133" t="s">
        <v>442</v>
      </c>
      <c r="C94" s="132" t="s">
        <v>441</v>
      </c>
      <c r="D94" s="153">
        <f>'[6]M5 AVR'!D94</f>
        <v>13</v>
      </c>
      <c r="E94" s="153" t="str">
        <f>IF('[6]Ratt Ang'!F92="","",'[6]Ratt Ang'!F92)</f>
        <v/>
      </c>
      <c r="F94" s="154">
        <f t="shared" si="5"/>
        <v>13</v>
      </c>
      <c r="G94" s="153">
        <f>'[6]M5 AVR'!F94</f>
        <v>14</v>
      </c>
      <c r="H94" s="153" t="str">
        <f>IF('[6]Ratt TEC2'!F92="","",'[6]Ratt TEC2'!F92)</f>
        <v/>
      </c>
      <c r="I94" s="154">
        <f t="shared" si="6"/>
        <v>14</v>
      </c>
      <c r="J94" s="153">
        <f>'[6]M5 AVR'!H94</f>
        <v>12</v>
      </c>
      <c r="K94" s="155" t="str">
        <f>IF('[6]Ratt TERM2'!D92="","",'[6]Ratt TERM2'!D92)</f>
        <v/>
      </c>
      <c r="L94" s="154">
        <f t="shared" si="7"/>
        <v>12</v>
      </c>
      <c r="M94" s="156">
        <f t="shared" si="8"/>
        <v>12.99</v>
      </c>
      <c r="N94" s="157" t="str">
        <f t="shared" si="9"/>
        <v>V</v>
      </c>
    </row>
    <row r="95" spans="1:14" ht="12.6" customHeight="1">
      <c r="A95" s="158">
        <v>88</v>
      </c>
      <c r="B95" s="130" t="s">
        <v>440</v>
      </c>
      <c r="C95" s="128" t="s">
        <v>439</v>
      </c>
      <c r="D95" s="153">
        <f>'[6]M5 AVR'!D95</f>
        <v>12</v>
      </c>
      <c r="E95" s="153" t="str">
        <f>IF('[6]Ratt Ang'!F93="","",'[6]Ratt Ang'!F93)</f>
        <v/>
      </c>
      <c r="F95" s="154">
        <f t="shared" si="5"/>
        <v>12</v>
      </c>
      <c r="G95" s="153">
        <f>'[6]M5 AVR'!F95</f>
        <v>14</v>
      </c>
      <c r="H95" s="153" t="str">
        <f>IF('[6]Ratt TEC2'!F93="","",'[6]Ratt TEC2'!F93)</f>
        <v/>
      </c>
      <c r="I95" s="154">
        <f t="shared" si="6"/>
        <v>14</v>
      </c>
      <c r="J95" s="153">
        <f>'[6]M5 AVR'!H95</f>
        <v>10.5</v>
      </c>
      <c r="K95" s="155" t="str">
        <f>IF('[6]Ratt TERM2'!D93="","",'[6]Ratt TERM2'!D93)</f>
        <v/>
      </c>
      <c r="L95" s="154">
        <f t="shared" si="7"/>
        <v>10.5</v>
      </c>
      <c r="M95" s="156">
        <f t="shared" si="8"/>
        <v>12.15</v>
      </c>
      <c r="N95" s="157" t="str">
        <f t="shared" si="9"/>
        <v>V</v>
      </c>
    </row>
    <row r="96" spans="1:14" ht="12.6" customHeight="1">
      <c r="A96" s="152">
        <v>89</v>
      </c>
      <c r="B96" s="129" t="s">
        <v>438</v>
      </c>
      <c r="C96" s="128" t="s">
        <v>416</v>
      </c>
      <c r="D96" s="153">
        <f>'[6]M5 AVR'!D96</f>
        <v>13.8</v>
      </c>
      <c r="E96" s="153" t="str">
        <f>IF('[6]Ratt Ang'!F94="","",'[6]Ratt Ang'!F94)</f>
        <v/>
      </c>
      <c r="F96" s="154">
        <f t="shared" si="5"/>
        <v>13.8</v>
      </c>
      <c r="G96" s="153">
        <f>'[6]M5 AVR'!F96</f>
        <v>15</v>
      </c>
      <c r="H96" s="153" t="str">
        <f>IF('[6]Ratt TEC2'!F94="","",'[6]Ratt TEC2'!F94)</f>
        <v/>
      </c>
      <c r="I96" s="154">
        <f t="shared" si="6"/>
        <v>15</v>
      </c>
      <c r="J96" s="153">
        <f>'[6]M5 AVR'!H96</f>
        <v>15</v>
      </c>
      <c r="K96" s="155" t="str">
        <f>IF('[6]Ratt TERM2'!D94="","",'[6]Ratt TERM2'!D94)</f>
        <v/>
      </c>
      <c r="L96" s="154">
        <f t="shared" si="7"/>
        <v>15</v>
      </c>
      <c r="M96" s="156">
        <f t="shared" si="8"/>
        <v>14.604000000000003</v>
      </c>
      <c r="N96" s="157" t="str">
        <f t="shared" si="9"/>
        <v>V</v>
      </c>
    </row>
    <row r="97" spans="1:14" ht="12.6" customHeight="1">
      <c r="A97" s="158">
        <v>90</v>
      </c>
      <c r="B97" s="133" t="s">
        <v>437</v>
      </c>
      <c r="C97" s="132" t="s">
        <v>436</v>
      </c>
      <c r="D97" s="153">
        <f>'[6]M5 AVR'!D97</f>
        <v>14.200000000000001</v>
      </c>
      <c r="E97" s="153" t="str">
        <f>IF('[6]Ratt Ang'!F95="","",'[6]Ratt Ang'!F95)</f>
        <v/>
      </c>
      <c r="F97" s="154">
        <f t="shared" si="5"/>
        <v>14.200000000000001</v>
      </c>
      <c r="G97" s="153">
        <f>'[6]M5 AVR'!F97</f>
        <v>14.5</v>
      </c>
      <c r="H97" s="153" t="str">
        <f>IF('[6]Ratt TEC2'!F95="","",'[6]Ratt TEC2'!F95)</f>
        <v/>
      </c>
      <c r="I97" s="154">
        <f t="shared" si="6"/>
        <v>14.5</v>
      </c>
      <c r="J97" s="153">
        <f>'[6]M5 AVR'!H97</f>
        <v>14</v>
      </c>
      <c r="K97" s="155" t="str">
        <f>IF('[6]Ratt TERM2'!D95="","",'[6]Ratt TERM2'!D95)</f>
        <v/>
      </c>
      <c r="L97" s="154">
        <f t="shared" si="7"/>
        <v>14</v>
      </c>
      <c r="M97" s="156">
        <f t="shared" si="8"/>
        <v>14.231000000000002</v>
      </c>
      <c r="N97" s="157" t="str">
        <f t="shared" si="9"/>
        <v>V</v>
      </c>
    </row>
    <row r="98" spans="1:14" ht="12.6" customHeight="1">
      <c r="A98" s="152">
        <v>91</v>
      </c>
      <c r="B98" s="130" t="s">
        <v>435</v>
      </c>
      <c r="C98" s="128" t="s">
        <v>434</v>
      </c>
      <c r="D98" s="153">
        <f>'[6]M5 AVR'!D98</f>
        <v>14</v>
      </c>
      <c r="E98" s="153" t="str">
        <f>IF('[6]Ratt Ang'!F96="","",'[6]Ratt Ang'!F96)</f>
        <v/>
      </c>
      <c r="F98" s="154">
        <f t="shared" si="5"/>
        <v>14</v>
      </c>
      <c r="G98" s="153">
        <f>'[6]M5 AVR'!F98</f>
        <v>15</v>
      </c>
      <c r="H98" s="153" t="str">
        <f>IF('[6]Ratt TEC2'!F96="","",'[6]Ratt TEC2'!F96)</f>
        <v/>
      </c>
      <c r="I98" s="154">
        <f t="shared" si="6"/>
        <v>15</v>
      </c>
      <c r="J98" s="153">
        <f>'[6]M5 AVR'!H98</f>
        <v>13</v>
      </c>
      <c r="K98" s="155" t="str">
        <f>IF('[6]Ratt TERM2'!D96="","",'[6]Ratt TERM2'!D96)</f>
        <v/>
      </c>
      <c r="L98" s="154">
        <f t="shared" si="7"/>
        <v>13</v>
      </c>
      <c r="M98" s="156">
        <f t="shared" si="8"/>
        <v>13.99</v>
      </c>
      <c r="N98" s="157" t="str">
        <f t="shared" si="9"/>
        <v>V</v>
      </c>
    </row>
    <row r="99" spans="1:14" ht="12.6" customHeight="1">
      <c r="A99" s="158">
        <v>92</v>
      </c>
      <c r="B99" s="129" t="s">
        <v>433</v>
      </c>
      <c r="C99" s="128" t="s">
        <v>431</v>
      </c>
      <c r="D99" s="153">
        <f>'[6]M5 AVR'!D99</f>
        <v>13</v>
      </c>
      <c r="E99" s="153" t="str">
        <f>IF('[6]Ratt Ang'!F97="","",'[6]Ratt Ang'!F97)</f>
        <v/>
      </c>
      <c r="F99" s="154">
        <f t="shared" si="5"/>
        <v>13</v>
      </c>
      <c r="G99" s="153">
        <f>'[6]M5 AVR'!F99</f>
        <v>15</v>
      </c>
      <c r="H99" s="153" t="str">
        <f>IF('[6]Ratt TEC2'!F97="","",'[6]Ratt TEC2'!F97)</f>
        <v/>
      </c>
      <c r="I99" s="154">
        <f t="shared" si="6"/>
        <v>15</v>
      </c>
      <c r="J99" s="153">
        <f>'[6]M5 AVR'!H99</f>
        <v>14</v>
      </c>
      <c r="K99" s="155" t="str">
        <f>IF('[6]Ratt TERM2'!D97="","",'[6]Ratt TERM2'!D97)</f>
        <v/>
      </c>
      <c r="L99" s="154">
        <f t="shared" si="7"/>
        <v>14</v>
      </c>
      <c r="M99" s="156">
        <f t="shared" si="8"/>
        <v>14</v>
      </c>
      <c r="N99" s="157" t="str">
        <f t="shared" si="9"/>
        <v>V</v>
      </c>
    </row>
    <row r="100" spans="1:14" ht="12.6" customHeight="1">
      <c r="A100" s="152">
        <v>93</v>
      </c>
      <c r="B100" s="131" t="s">
        <v>432</v>
      </c>
      <c r="C100" s="131" t="s">
        <v>431</v>
      </c>
      <c r="D100" s="153">
        <f>'[6]M5 AVR'!D100</f>
        <v>12</v>
      </c>
      <c r="E100" s="153" t="str">
        <f>IF('[6]Ratt Ang'!F98="","",'[6]Ratt Ang'!F98)</f>
        <v/>
      </c>
      <c r="F100" s="154">
        <f t="shared" si="5"/>
        <v>12</v>
      </c>
      <c r="G100" s="153">
        <f>'[6]M5 AVR'!F100</f>
        <v>13.375</v>
      </c>
      <c r="H100" s="153" t="str">
        <f>IF('[6]Ratt TEC2'!F98="","",'[6]Ratt TEC2'!F98)</f>
        <v/>
      </c>
      <c r="I100" s="154">
        <f t="shared" si="6"/>
        <v>13.375</v>
      </c>
      <c r="J100" s="153">
        <f>'[6]M5 AVR'!H100</f>
        <v>13</v>
      </c>
      <c r="K100" s="155" t="str">
        <f>IF('[6]Ratt TERM2'!D98="","",'[6]Ratt TERM2'!D98)</f>
        <v/>
      </c>
      <c r="L100" s="154">
        <f t="shared" si="7"/>
        <v>13</v>
      </c>
      <c r="M100" s="156">
        <f t="shared" si="8"/>
        <v>12.793750000000001</v>
      </c>
      <c r="N100" s="157" t="str">
        <f t="shared" si="9"/>
        <v>V</v>
      </c>
    </row>
    <row r="101" spans="1:14" ht="12.6" customHeight="1">
      <c r="A101" s="158">
        <v>94</v>
      </c>
      <c r="B101" s="130" t="s">
        <v>430</v>
      </c>
      <c r="C101" s="128" t="s">
        <v>322</v>
      </c>
      <c r="D101" s="153">
        <f>'[6]M5 AVR'!D101</f>
        <v>13.5</v>
      </c>
      <c r="E101" s="153" t="str">
        <f>IF('[6]Ratt Ang'!F99="","",'[6]Ratt Ang'!F99)</f>
        <v/>
      </c>
      <c r="F101" s="154">
        <f t="shared" si="5"/>
        <v>13.5</v>
      </c>
      <c r="G101" s="153">
        <f>'[6]M5 AVR'!F101</f>
        <v>15</v>
      </c>
      <c r="H101" s="153" t="str">
        <f>IF('[6]Ratt TEC2'!F99="","",'[6]Ratt TEC2'!F99)</f>
        <v/>
      </c>
      <c r="I101" s="154">
        <f t="shared" si="6"/>
        <v>15</v>
      </c>
      <c r="J101" s="153">
        <f>'[6]M5 AVR'!H101</f>
        <v>12</v>
      </c>
      <c r="K101" s="155" t="str">
        <f>IF('[6]Ratt TERM2'!D99="","",'[6]Ratt TERM2'!D99)</f>
        <v/>
      </c>
      <c r="L101" s="154">
        <f t="shared" si="7"/>
        <v>12</v>
      </c>
      <c r="M101" s="156">
        <f t="shared" si="8"/>
        <v>13.485000000000001</v>
      </c>
      <c r="N101" s="157" t="str">
        <f t="shared" si="9"/>
        <v>V</v>
      </c>
    </row>
    <row r="102" spans="1:14" ht="12.6" customHeight="1">
      <c r="A102" s="152">
        <v>95</v>
      </c>
      <c r="B102" s="129" t="s">
        <v>429</v>
      </c>
      <c r="C102" s="128" t="s">
        <v>367</v>
      </c>
      <c r="D102" s="153">
        <f>'[6]M5 AVR'!D102</f>
        <v>13</v>
      </c>
      <c r="E102" s="153" t="str">
        <f>IF('[6]Ratt Ang'!F100="","",'[6]Ratt Ang'!F100)</f>
        <v/>
      </c>
      <c r="F102" s="154">
        <f t="shared" si="5"/>
        <v>13</v>
      </c>
      <c r="G102" s="153">
        <f>'[6]M5 AVR'!F102</f>
        <v>15</v>
      </c>
      <c r="H102" s="153" t="str">
        <f>IF('[6]Ratt TEC2'!F100="","",'[6]Ratt TEC2'!F100)</f>
        <v/>
      </c>
      <c r="I102" s="154">
        <f t="shared" si="6"/>
        <v>15</v>
      </c>
      <c r="J102" s="153">
        <f>'[6]M5 AVR'!H102</f>
        <v>14</v>
      </c>
      <c r="K102" s="155" t="str">
        <f>IF('[6]Ratt TERM2'!D100="","",'[6]Ratt TERM2'!D100)</f>
        <v/>
      </c>
      <c r="L102" s="154">
        <f t="shared" si="7"/>
        <v>14</v>
      </c>
      <c r="M102" s="156">
        <f t="shared" si="8"/>
        <v>14</v>
      </c>
      <c r="N102" s="157" t="str">
        <f t="shared" si="9"/>
        <v>V</v>
      </c>
    </row>
    <row r="103" spans="1:14" ht="12.6" customHeight="1">
      <c r="A103" s="158">
        <v>96</v>
      </c>
      <c r="B103" s="130" t="s">
        <v>428</v>
      </c>
      <c r="C103" s="128" t="s">
        <v>277</v>
      </c>
      <c r="D103" s="153">
        <f>'[6]M5 AVR'!D103</f>
        <v>12</v>
      </c>
      <c r="E103" s="153" t="str">
        <f>IF('[6]Ratt Ang'!F101="","",'[6]Ratt Ang'!F101)</f>
        <v/>
      </c>
      <c r="F103" s="154">
        <f t="shared" si="5"/>
        <v>12</v>
      </c>
      <c r="G103" s="153">
        <f>'[6]M5 AVR'!F103</f>
        <v>15</v>
      </c>
      <c r="H103" s="153" t="str">
        <f>IF('[6]Ratt TEC2'!F101="","",'[6]Ratt TEC2'!F101)</f>
        <v/>
      </c>
      <c r="I103" s="154">
        <f t="shared" si="6"/>
        <v>15</v>
      </c>
      <c r="J103" s="153">
        <f>'[6]M5 AVR'!H103</f>
        <v>10.5</v>
      </c>
      <c r="K103" s="155" t="str">
        <f>IF('[6]Ratt TERM2'!D101="","",'[6]Ratt TERM2'!D101)</f>
        <v/>
      </c>
      <c r="L103" s="154">
        <f t="shared" si="7"/>
        <v>10.5</v>
      </c>
      <c r="M103" s="156">
        <f t="shared" si="8"/>
        <v>12.48</v>
      </c>
      <c r="N103" s="157" t="str">
        <f t="shared" si="9"/>
        <v>V</v>
      </c>
    </row>
    <row r="104" spans="1:14" ht="12.6" customHeight="1">
      <c r="A104" s="152">
        <v>97</v>
      </c>
      <c r="B104" s="129" t="s">
        <v>427</v>
      </c>
      <c r="C104" s="128" t="s">
        <v>398</v>
      </c>
      <c r="D104" s="153">
        <f>'[6]M5 AVR'!D104</f>
        <v>13</v>
      </c>
      <c r="E104" s="153" t="str">
        <f>IF('[6]Ratt Ang'!F102="","",'[6]Ratt Ang'!F102)</f>
        <v/>
      </c>
      <c r="F104" s="154">
        <f t="shared" si="5"/>
        <v>13</v>
      </c>
      <c r="G104" s="153">
        <f>'[6]M5 AVR'!F104</f>
        <v>16</v>
      </c>
      <c r="H104" s="153" t="str">
        <f>IF('[6]Ratt TEC2'!F102="","",'[6]Ratt TEC2'!F102)</f>
        <v/>
      </c>
      <c r="I104" s="154">
        <f t="shared" si="6"/>
        <v>16</v>
      </c>
      <c r="J104" s="153">
        <f>'[6]M5 AVR'!H104</f>
        <v>10.5</v>
      </c>
      <c r="K104" s="155" t="str">
        <f>IF('[6]Ratt TERM2'!D102="","",'[6]Ratt TERM2'!D102)</f>
        <v/>
      </c>
      <c r="L104" s="154">
        <f t="shared" si="7"/>
        <v>10.5</v>
      </c>
      <c r="M104" s="156">
        <f t="shared" si="8"/>
        <v>13.14</v>
      </c>
      <c r="N104" s="157" t="str">
        <f t="shared" si="9"/>
        <v>V</v>
      </c>
    </row>
    <row r="105" spans="1:14" ht="12.6" customHeight="1">
      <c r="A105" s="158">
        <v>98</v>
      </c>
      <c r="B105" s="129" t="s">
        <v>426</v>
      </c>
      <c r="C105" s="134" t="s">
        <v>52</v>
      </c>
      <c r="D105" s="153">
        <f>'[6]M5 AVR'!D105</f>
        <v>14</v>
      </c>
      <c r="E105" s="153" t="str">
        <f>IF('[6]Ratt Ang'!F103="","",'[6]Ratt Ang'!F103)</f>
        <v/>
      </c>
      <c r="F105" s="154">
        <f t="shared" si="5"/>
        <v>14</v>
      </c>
      <c r="G105" s="153">
        <f>'[6]M5 AVR'!F105</f>
        <v>16</v>
      </c>
      <c r="H105" s="153" t="str">
        <f>IF('[6]Ratt TEC2'!F103="","",'[6]Ratt TEC2'!F103)</f>
        <v/>
      </c>
      <c r="I105" s="154">
        <f t="shared" si="6"/>
        <v>16</v>
      </c>
      <c r="J105" s="153">
        <f>'[6]M5 AVR'!H105</f>
        <v>15</v>
      </c>
      <c r="K105" s="155" t="str">
        <f>IF('[6]Ratt TERM2'!D103="","",'[6]Ratt TERM2'!D103)</f>
        <v/>
      </c>
      <c r="L105" s="154">
        <f t="shared" si="7"/>
        <v>15</v>
      </c>
      <c r="M105" s="156">
        <f t="shared" si="8"/>
        <v>15</v>
      </c>
      <c r="N105" s="157" t="str">
        <f t="shared" si="9"/>
        <v>V</v>
      </c>
    </row>
    <row r="106" spans="1:14" ht="12.6" customHeight="1">
      <c r="A106" s="152">
        <v>99</v>
      </c>
      <c r="B106" s="129" t="s">
        <v>425</v>
      </c>
      <c r="C106" s="128" t="s">
        <v>386</v>
      </c>
      <c r="D106" s="153">
        <f>'[6]M5 AVR'!D106</f>
        <v>12</v>
      </c>
      <c r="E106" s="153" t="str">
        <f>IF('[6]Ratt Ang'!F104="","",'[6]Ratt Ang'!F104)</f>
        <v/>
      </c>
      <c r="F106" s="154">
        <f t="shared" si="5"/>
        <v>12</v>
      </c>
      <c r="G106" s="153">
        <f>'[6]M5 AVR'!F106</f>
        <v>17</v>
      </c>
      <c r="H106" s="153" t="str">
        <f>IF('[6]Ratt TEC2'!F104="","",'[6]Ratt TEC2'!F104)</f>
        <v/>
      </c>
      <c r="I106" s="154">
        <f t="shared" si="6"/>
        <v>17</v>
      </c>
      <c r="J106" s="153">
        <f>'[6]M5 AVR'!H106</f>
        <v>15</v>
      </c>
      <c r="K106" s="155" t="str">
        <f>IF('[6]Ratt TERM2'!D104="","",'[6]Ratt TERM2'!D104)</f>
        <v/>
      </c>
      <c r="L106" s="154">
        <f t="shared" si="7"/>
        <v>15</v>
      </c>
      <c r="M106" s="156">
        <f t="shared" si="8"/>
        <v>14.670000000000002</v>
      </c>
      <c r="N106" s="157" t="str">
        <f t="shared" si="9"/>
        <v>V</v>
      </c>
    </row>
    <row r="107" spans="1:14" ht="12.6" customHeight="1">
      <c r="A107" s="158">
        <v>100</v>
      </c>
      <c r="B107" s="130" t="s">
        <v>424</v>
      </c>
      <c r="C107" s="128" t="s">
        <v>382</v>
      </c>
      <c r="D107" s="153">
        <f>'[6]M5 AVR'!D107</f>
        <v>13.5</v>
      </c>
      <c r="E107" s="153" t="str">
        <f>IF('[6]Ratt Ang'!F105="","",'[6]Ratt Ang'!F105)</f>
        <v/>
      </c>
      <c r="F107" s="154">
        <f t="shared" si="5"/>
        <v>13.5</v>
      </c>
      <c r="G107" s="153">
        <f>'[6]M5 AVR'!F107</f>
        <v>15</v>
      </c>
      <c r="H107" s="153" t="str">
        <f>IF('[6]Ratt TEC2'!F105="","",'[6]Ratt TEC2'!F105)</f>
        <v/>
      </c>
      <c r="I107" s="154">
        <f t="shared" si="6"/>
        <v>15</v>
      </c>
      <c r="J107" s="153">
        <f>'[6]M5 AVR'!H107</f>
        <v>15</v>
      </c>
      <c r="K107" s="155" t="str">
        <f>IF('[6]Ratt TERM2'!D105="","",'[6]Ratt TERM2'!D105)</f>
        <v/>
      </c>
      <c r="L107" s="154">
        <f t="shared" si="7"/>
        <v>15</v>
      </c>
      <c r="M107" s="156">
        <f t="shared" si="8"/>
        <v>14.505000000000003</v>
      </c>
      <c r="N107" s="157" t="str">
        <f t="shared" si="9"/>
        <v>V</v>
      </c>
    </row>
    <row r="108" spans="1:14" ht="12.6" customHeight="1">
      <c r="A108" s="152">
        <v>101</v>
      </c>
      <c r="B108" s="130" t="s">
        <v>585</v>
      </c>
      <c r="C108" s="128" t="s">
        <v>422</v>
      </c>
      <c r="D108" s="153">
        <f>'[6]M5 AVR'!D108</f>
        <v>12</v>
      </c>
      <c r="E108" s="153" t="str">
        <f>IF('[6]Ratt Ang'!F106="","",'[6]Ratt Ang'!F106)</f>
        <v/>
      </c>
      <c r="F108" s="154">
        <f t="shared" si="5"/>
        <v>12</v>
      </c>
      <c r="G108" s="153">
        <f>'[6]M5 AVR'!F108</f>
        <v>15.5</v>
      </c>
      <c r="H108" s="153" t="str">
        <f>IF('[6]Ratt TEC2'!F106="","",'[6]Ratt TEC2'!F106)</f>
        <v/>
      </c>
      <c r="I108" s="154">
        <f t="shared" si="6"/>
        <v>15.5</v>
      </c>
      <c r="J108" s="153">
        <f>'[6]M5 AVR'!H108</f>
        <v>10.5</v>
      </c>
      <c r="K108" s="155" t="str">
        <f>IF('[6]Ratt TERM2'!D106="","",'[6]Ratt TERM2'!D106)</f>
        <v/>
      </c>
      <c r="L108" s="154">
        <f t="shared" si="7"/>
        <v>10.5</v>
      </c>
      <c r="M108" s="156">
        <f t="shared" si="8"/>
        <v>12.645</v>
      </c>
      <c r="N108" s="157" t="str">
        <f t="shared" si="9"/>
        <v>V</v>
      </c>
    </row>
    <row r="109" spans="1:14" ht="12.6" customHeight="1">
      <c r="A109" s="158">
        <v>102</v>
      </c>
      <c r="B109" s="131" t="s">
        <v>421</v>
      </c>
      <c r="C109" s="131" t="s">
        <v>420</v>
      </c>
      <c r="D109" s="153">
        <f>'[6]M5 AVR'!D109</f>
        <v>12</v>
      </c>
      <c r="E109" s="153" t="str">
        <f>IF('[6]Ratt Ang'!F107="","",'[6]Ratt Ang'!F107)</f>
        <v/>
      </c>
      <c r="F109" s="154">
        <f t="shared" si="5"/>
        <v>12</v>
      </c>
      <c r="G109" s="153">
        <f>'[6]M5 AVR'!F109</f>
        <v>14.5</v>
      </c>
      <c r="H109" s="153" t="str">
        <f>IF('[6]Ratt TEC2'!F107="","",'[6]Ratt TEC2'!F107)</f>
        <v/>
      </c>
      <c r="I109" s="154">
        <f t="shared" si="6"/>
        <v>14.5</v>
      </c>
      <c r="J109" s="153">
        <f>'[6]M5 AVR'!H109</f>
        <v>12</v>
      </c>
      <c r="K109" s="155" t="str">
        <f>IF('[6]Ratt TERM2'!D107="","",'[6]Ratt TERM2'!D107)</f>
        <v/>
      </c>
      <c r="L109" s="154">
        <f t="shared" si="7"/>
        <v>12</v>
      </c>
      <c r="M109" s="156">
        <f t="shared" si="8"/>
        <v>12.825000000000001</v>
      </c>
      <c r="N109" s="157" t="str">
        <f t="shared" si="9"/>
        <v>V</v>
      </c>
    </row>
    <row r="110" spans="1:14" ht="12.6" customHeight="1">
      <c r="A110" s="152">
        <v>103</v>
      </c>
      <c r="B110" s="130" t="s">
        <v>419</v>
      </c>
      <c r="C110" s="128" t="s">
        <v>418</v>
      </c>
      <c r="D110" s="153">
        <f>'[6]M5 AVR'!D110</f>
        <v>13</v>
      </c>
      <c r="E110" s="153" t="str">
        <f>IF('[6]Ratt Ang'!F108="","",'[6]Ratt Ang'!F108)</f>
        <v/>
      </c>
      <c r="F110" s="154">
        <f t="shared" si="5"/>
        <v>13</v>
      </c>
      <c r="G110" s="153">
        <f>'[6]M5 AVR'!F110</f>
        <v>15</v>
      </c>
      <c r="H110" s="153" t="str">
        <f>IF('[6]Ratt TEC2'!F108="","",'[6]Ratt TEC2'!F108)</f>
        <v/>
      </c>
      <c r="I110" s="154">
        <f t="shared" si="6"/>
        <v>15</v>
      </c>
      <c r="J110" s="153">
        <f>'[6]M5 AVR'!H110</f>
        <v>12</v>
      </c>
      <c r="K110" s="155" t="str">
        <f>IF('[6]Ratt TERM2'!D108="","",'[6]Ratt TERM2'!D108)</f>
        <v/>
      </c>
      <c r="L110" s="154">
        <f t="shared" si="7"/>
        <v>12</v>
      </c>
      <c r="M110" s="156">
        <f t="shared" si="8"/>
        <v>13.32</v>
      </c>
      <c r="N110" s="157" t="str">
        <f t="shared" si="9"/>
        <v>V</v>
      </c>
    </row>
    <row r="111" spans="1:14" ht="12.6" customHeight="1">
      <c r="A111" s="158">
        <v>104</v>
      </c>
      <c r="B111" s="130" t="s">
        <v>417</v>
      </c>
      <c r="C111" s="128" t="s">
        <v>416</v>
      </c>
      <c r="D111" s="153">
        <f>'[6]M5 AVR'!D111</f>
        <v>13.5</v>
      </c>
      <c r="E111" s="153" t="str">
        <f>IF('[6]Ratt Ang'!F109="","",'[6]Ratt Ang'!F109)</f>
        <v/>
      </c>
      <c r="F111" s="154">
        <f t="shared" si="5"/>
        <v>13.5</v>
      </c>
      <c r="G111" s="153">
        <f>'[6]M5 AVR'!F111</f>
        <v>15</v>
      </c>
      <c r="H111" s="153" t="str">
        <f>IF('[6]Ratt TEC2'!F109="","",'[6]Ratt TEC2'!F109)</f>
        <v/>
      </c>
      <c r="I111" s="154">
        <f t="shared" si="6"/>
        <v>15</v>
      </c>
      <c r="J111" s="153">
        <f>'[6]M5 AVR'!H111</f>
        <v>10.5</v>
      </c>
      <c r="K111" s="155" t="str">
        <f>IF('[6]Ratt TERM2'!D109="","",'[6]Ratt TERM2'!D109)</f>
        <v/>
      </c>
      <c r="L111" s="154">
        <f t="shared" si="7"/>
        <v>10.5</v>
      </c>
      <c r="M111" s="156">
        <f t="shared" si="8"/>
        <v>12.975000000000001</v>
      </c>
      <c r="N111" s="157" t="str">
        <f t="shared" si="9"/>
        <v>V</v>
      </c>
    </row>
    <row r="112" spans="1:14" ht="12.6" customHeight="1">
      <c r="A112" s="152">
        <v>105</v>
      </c>
      <c r="B112" s="130" t="s">
        <v>415</v>
      </c>
      <c r="C112" s="128" t="s">
        <v>414</v>
      </c>
      <c r="D112" s="153">
        <f>'[6]M5 AVR'!D112</f>
        <v>14</v>
      </c>
      <c r="E112" s="153" t="str">
        <f>IF('[6]Ratt Ang'!F110="","",'[6]Ratt Ang'!F110)</f>
        <v/>
      </c>
      <c r="F112" s="154">
        <f t="shared" si="5"/>
        <v>14</v>
      </c>
      <c r="G112" s="153">
        <f>'[6]M5 AVR'!F112</f>
        <v>16</v>
      </c>
      <c r="H112" s="153" t="str">
        <f>IF('[6]Ratt TEC2'!F110="","",'[6]Ratt TEC2'!F110)</f>
        <v/>
      </c>
      <c r="I112" s="154">
        <f t="shared" si="6"/>
        <v>16</v>
      </c>
      <c r="J112" s="153">
        <f>'[6]M5 AVR'!H112</f>
        <v>12</v>
      </c>
      <c r="K112" s="155" t="str">
        <f>IF('[6]Ratt TERM2'!D110="","",'[6]Ratt TERM2'!D110)</f>
        <v/>
      </c>
      <c r="L112" s="154">
        <f t="shared" si="7"/>
        <v>12</v>
      </c>
      <c r="M112" s="156">
        <f t="shared" si="8"/>
        <v>13.98</v>
      </c>
      <c r="N112" s="157" t="str">
        <f t="shared" si="9"/>
        <v>V</v>
      </c>
    </row>
    <row r="113" spans="1:14" ht="12.6" customHeight="1">
      <c r="A113" s="158">
        <v>106</v>
      </c>
      <c r="B113" s="129" t="s">
        <v>413</v>
      </c>
      <c r="C113" s="128" t="s">
        <v>412</v>
      </c>
      <c r="D113" s="153">
        <f>'[6]M5 AVR'!D113</f>
        <v>14.600000000000001</v>
      </c>
      <c r="E113" s="153" t="str">
        <f>IF('[6]Ratt Ang'!F111="","",'[6]Ratt Ang'!F111)</f>
        <v/>
      </c>
      <c r="F113" s="154">
        <f t="shared" si="5"/>
        <v>14.600000000000001</v>
      </c>
      <c r="G113" s="153">
        <f>'[6]M5 AVR'!F113</f>
        <v>14.5</v>
      </c>
      <c r="H113" s="153" t="str">
        <f>IF('[6]Ratt TEC2'!F111="","",'[6]Ratt TEC2'!F111)</f>
        <v/>
      </c>
      <c r="I113" s="154">
        <f t="shared" si="6"/>
        <v>14.5</v>
      </c>
      <c r="J113" s="153">
        <f>'[6]M5 AVR'!H113</f>
        <v>15</v>
      </c>
      <c r="K113" s="155" t="str">
        <f>IF('[6]Ratt TERM2'!D111="","",'[6]Ratt TERM2'!D111)</f>
        <v/>
      </c>
      <c r="L113" s="154">
        <f t="shared" si="7"/>
        <v>15</v>
      </c>
      <c r="M113" s="156">
        <f t="shared" si="8"/>
        <v>14.703000000000003</v>
      </c>
      <c r="N113" s="157" t="str">
        <f t="shared" si="9"/>
        <v>V</v>
      </c>
    </row>
    <row r="114" spans="1:14" ht="12.6" customHeight="1">
      <c r="A114" s="152">
        <v>107</v>
      </c>
      <c r="B114" s="130" t="s">
        <v>411</v>
      </c>
      <c r="C114" s="128" t="s">
        <v>410</v>
      </c>
      <c r="D114" s="153">
        <f>'[6]M5 AVR'!D114</f>
        <v>13</v>
      </c>
      <c r="E114" s="153" t="str">
        <f>IF('[6]Ratt Ang'!F112="","",'[6]Ratt Ang'!F112)</f>
        <v/>
      </c>
      <c r="F114" s="154">
        <f t="shared" si="5"/>
        <v>13</v>
      </c>
      <c r="G114" s="153">
        <f>'[6]M5 AVR'!F114</f>
        <v>15</v>
      </c>
      <c r="H114" s="153" t="str">
        <f>IF('[6]Ratt TEC2'!F112="","",'[6]Ratt TEC2'!F112)</f>
        <v/>
      </c>
      <c r="I114" s="154">
        <f t="shared" si="6"/>
        <v>15</v>
      </c>
      <c r="J114" s="153">
        <f>'[6]M5 AVR'!H114</f>
        <v>10.5</v>
      </c>
      <c r="K114" s="155" t="str">
        <f>IF('[6]Ratt TERM2'!D112="","",'[6]Ratt TERM2'!D112)</f>
        <v/>
      </c>
      <c r="L114" s="154">
        <f t="shared" si="7"/>
        <v>10.5</v>
      </c>
      <c r="M114" s="156">
        <f t="shared" si="8"/>
        <v>12.81</v>
      </c>
      <c r="N114" s="157" t="str">
        <f t="shared" si="9"/>
        <v>V</v>
      </c>
    </row>
    <row r="115" spans="1:14" ht="12.6" customHeight="1">
      <c r="A115" s="158">
        <v>108</v>
      </c>
      <c r="B115" s="130" t="s">
        <v>409</v>
      </c>
      <c r="C115" s="128" t="s">
        <v>408</v>
      </c>
      <c r="D115" s="153">
        <f>'[6]M5 AVR'!D115</f>
        <v>15</v>
      </c>
      <c r="E115" s="153" t="str">
        <f>IF('[6]Ratt Ang'!F113="","",'[6]Ratt Ang'!F113)</f>
        <v/>
      </c>
      <c r="F115" s="154">
        <f t="shared" si="5"/>
        <v>15</v>
      </c>
      <c r="G115" s="153">
        <f>'[6]M5 AVR'!F115</f>
        <v>18</v>
      </c>
      <c r="H115" s="153" t="str">
        <f>IF('[6]Ratt TEC2'!F113="","",'[6]Ratt TEC2'!F113)</f>
        <v/>
      </c>
      <c r="I115" s="154">
        <f t="shared" si="6"/>
        <v>18</v>
      </c>
      <c r="J115" s="153">
        <f>'[6]M5 AVR'!H115</f>
        <v>10.5</v>
      </c>
      <c r="K115" s="155" t="str">
        <f>IF('[6]Ratt TERM2'!D113="","",'[6]Ratt TERM2'!D113)</f>
        <v/>
      </c>
      <c r="L115" s="154">
        <f t="shared" si="7"/>
        <v>10.5</v>
      </c>
      <c r="M115" s="156">
        <f t="shared" si="8"/>
        <v>14.46</v>
      </c>
      <c r="N115" s="157" t="str">
        <f t="shared" si="9"/>
        <v>V</v>
      </c>
    </row>
    <row r="116" spans="1:14" ht="12.6" customHeight="1">
      <c r="A116" s="152">
        <v>109</v>
      </c>
      <c r="B116" s="131" t="s">
        <v>407</v>
      </c>
      <c r="C116" s="131" t="s">
        <v>406</v>
      </c>
      <c r="D116" s="153">
        <f>'[6]M5 AVR'!D116</f>
        <v>12</v>
      </c>
      <c r="E116" s="153" t="str">
        <f>IF('[6]Ratt Ang'!F114="","",'[6]Ratt Ang'!F114)</f>
        <v/>
      </c>
      <c r="F116" s="154">
        <f t="shared" si="5"/>
        <v>12</v>
      </c>
      <c r="G116" s="153">
        <f>'[6]M5 AVR'!F116</f>
        <v>13.5</v>
      </c>
      <c r="H116" s="153" t="str">
        <f>IF('[6]Ratt TEC2'!F114="","",'[6]Ratt TEC2'!F114)</f>
        <v/>
      </c>
      <c r="I116" s="154">
        <f t="shared" si="6"/>
        <v>13.5</v>
      </c>
      <c r="J116" s="153">
        <f>'[6]M5 AVR'!H116</f>
        <v>12</v>
      </c>
      <c r="K116" s="155" t="str">
        <f>IF('[6]Ratt TERM2'!D114="","",'[6]Ratt TERM2'!D114)</f>
        <v/>
      </c>
      <c r="L116" s="154">
        <f t="shared" si="7"/>
        <v>12</v>
      </c>
      <c r="M116" s="156">
        <f t="shared" si="8"/>
        <v>12.494999999999999</v>
      </c>
      <c r="N116" s="157" t="str">
        <f t="shared" si="9"/>
        <v>V</v>
      </c>
    </row>
    <row r="117" spans="1:14" ht="12.6" customHeight="1">
      <c r="A117" s="158">
        <v>110</v>
      </c>
      <c r="B117" s="129" t="s">
        <v>405</v>
      </c>
      <c r="C117" s="128" t="s">
        <v>404</v>
      </c>
      <c r="D117" s="153">
        <f>'[6]M5 AVR'!D117</f>
        <v>14</v>
      </c>
      <c r="E117" s="153" t="str">
        <f>IF('[6]Ratt Ang'!F115="","",'[6]Ratt Ang'!F115)</f>
        <v/>
      </c>
      <c r="F117" s="154">
        <f t="shared" si="5"/>
        <v>14</v>
      </c>
      <c r="G117" s="153">
        <f>'[6]M5 AVR'!F117</f>
        <v>16</v>
      </c>
      <c r="H117" s="153" t="str">
        <f>IF('[6]Ratt TEC2'!F115="","",'[6]Ratt TEC2'!F115)</f>
        <v/>
      </c>
      <c r="I117" s="154">
        <f t="shared" si="6"/>
        <v>16</v>
      </c>
      <c r="J117" s="153">
        <f>'[6]M5 AVR'!H117</f>
        <v>11</v>
      </c>
      <c r="K117" s="155" t="str">
        <f>IF('[6]Ratt TERM2'!D115="","",'[6]Ratt TERM2'!D115)</f>
        <v/>
      </c>
      <c r="L117" s="154">
        <f t="shared" si="7"/>
        <v>11</v>
      </c>
      <c r="M117" s="156">
        <f t="shared" si="8"/>
        <v>13.64</v>
      </c>
      <c r="N117" s="157" t="str">
        <f t="shared" si="9"/>
        <v>V</v>
      </c>
    </row>
    <row r="118" spans="1:14" ht="12.6" customHeight="1">
      <c r="A118" s="152">
        <v>111</v>
      </c>
      <c r="B118" s="129" t="s">
        <v>403</v>
      </c>
      <c r="C118" s="128" t="s">
        <v>402</v>
      </c>
      <c r="D118" s="153">
        <f>'[6]M5 AVR'!D118</f>
        <v>13.5</v>
      </c>
      <c r="E118" s="153" t="str">
        <f>IF('[6]Ratt Ang'!F116="","",'[6]Ratt Ang'!F116)</f>
        <v/>
      </c>
      <c r="F118" s="154">
        <f t="shared" si="5"/>
        <v>13.5</v>
      </c>
      <c r="G118" s="153">
        <f>'[6]M5 AVR'!F118</f>
        <v>15</v>
      </c>
      <c r="H118" s="153" t="str">
        <f>IF('[6]Ratt TEC2'!F116="","",'[6]Ratt TEC2'!F116)</f>
        <v/>
      </c>
      <c r="I118" s="154">
        <f t="shared" si="6"/>
        <v>15</v>
      </c>
      <c r="J118" s="153">
        <f>'[6]M5 AVR'!H118</f>
        <v>12</v>
      </c>
      <c r="K118" s="155" t="str">
        <f>IF('[6]Ratt TERM2'!D116="","",'[6]Ratt TERM2'!D116)</f>
        <v/>
      </c>
      <c r="L118" s="154">
        <f t="shared" si="7"/>
        <v>12</v>
      </c>
      <c r="M118" s="156">
        <f t="shared" si="8"/>
        <v>13.485000000000001</v>
      </c>
      <c r="N118" s="157" t="str">
        <f t="shared" si="9"/>
        <v>V</v>
      </c>
    </row>
    <row r="119" spans="1:14" ht="12.6" customHeight="1">
      <c r="A119" s="158">
        <v>112</v>
      </c>
      <c r="B119" s="130" t="s">
        <v>401</v>
      </c>
      <c r="C119" s="128" t="s">
        <v>400</v>
      </c>
      <c r="D119" s="153">
        <f>'[6]M5 AVR'!D119</f>
        <v>10</v>
      </c>
      <c r="E119" s="153" t="str">
        <f>IF('[6]Ratt Ang'!F117="","",'[6]Ratt Ang'!F117)</f>
        <v/>
      </c>
      <c r="F119" s="154">
        <f t="shared" si="5"/>
        <v>10</v>
      </c>
      <c r="G119" s="153">
        <f>'[6]M5 AVR'!F119</f>
        <v>14.5</v>
      </c>
      <c r="H119" s="153" t="str">
        <f>IF('[6]Ratt TEC2'!F117="","",'[6]Ratt TEC2'!F117)</f>
        <v/>
      </c>
      <c r="I119" s="154">
        <f t="shared" si="6"/>
        <v>14.5</v>
      </c>
      <c r="J119" s="153">
        <f>'[6]M5 AVR'!H119</f>
        <v>12</v>
      </c>
      <c r="K119" s="155" t="str">
        <f>IF('[6]Ratt TERM2'!D117="","",'[6]Ratt TERM2'!D117)</f>
        <v/>
      </c>
      <c r="L119" s="154">
        <f t="shared" si="7"/>
        <v>12</v>
      </c>
      <c r="M119" s="156">
        <f t="shared" si="8"/>
        <v>12.165000000000001</v>
      </c>
      <c r="N119" s="157" t="str">
        <f t="shared" si="9"/>
        <v>V</v>
      </c>
    </row>
    <row r="120" spans="1:14" ht="12.6" customHeight="1">
      <c r="A120" s="152">
        <v>113</v>
      </c>
      <c r="B120" s="129" t="s">
        <v>399</v>
      </c>
      <c r="C120" s="128" t="s">
        <v>398</v>
      </c>
      <c r="D120" s="153">
        <f>'[6]M5 AVR'!D120</f>
        <v>14</v>
      </c>
      <c r="E120" s="153" t="str">
        <f>IF('[6]Ratt Ang'!F118="","",'[6]Ratt Ang'!F118)</f>
        <v/>
      </c>
      <c r="F120" s="154">
        <f t="shared" si="5"/>
        <v>14</v>
      </c>
      <c r="G120" s="153">
        <f>'[6]M5 AVR'!F120</f>
        <v>17</v>
      </c>
      <c r="H120" s="153" t="str">
        <f>IF('[6]Ratt TEC2'!F118="","",'[6]Ratt TEC2'!F118)</f>
        <v/>
      </c>
      <c r="I120" s="154">
        <f t="shared" si="6"/>
        <v>17</v>
      </c>
      <c r="J120" s="153">
        <f>'[6]M5 AVR'!H120</f>
        <v>10.5</v>
      </c>
      <c r="K120" s="155" t="str">
        <f>IF('[6]Ratt TERM2'!D118="","",'[6]Ratt TERM2'!D118)</f>
        <v/>
      </c>
      <c r="L120" s="154">
        <f t="shared" si="7"/>
        <v>10.5</v>
      </c>
      <c r="M120" s="156">
        <f t="shared" si="8"/>
        <v>13.8</v>
      </c>
      <c r="N120" s="157" t="str">
        <f t="shared" si="9"/>
        <v>V</v>
      </c>
    </row>
    <row r="121" spans="1:14" ht="12.6" customHeight="1">
      <c r="A121" s="158">
        <v>114</v>
      </c>
      <c r="B121" s="130" t="s">
        <v>397</v>
      </c>
      <c r="C121" s="128" t="s">
        <v>396</v>
      </c>
      <c r="D121" s="153">
        <f>'[6]M5 AVR'!D121</f>
        <v>12</v>
      </c>
      <c r="E121" s="153" t="str">
        <f>IF('[6]Ratt Ang'!F119="","",'[6]Ratt Ang'!F119)</f>
        <v/>
      </c>
      <c r="F121" s="154">
        <f t="shared" si="5"/>
        <v>12</v>
      </c>
      <c r="G121" s="153">
        <f>'[6]M5 AVR'!F121</f>
        <v>16</v>
      </c>
      <c r="H121" s="153" t="str">
        <f>IF('[6]Ratt TEC2'!F119="","",'[6]Ratt TEC2'!F119)</f>
        <v/>
      </c>
      <c r="I121" s="154">
        <f t="shared" si="6"/>
        <v>16</v>
      </c>
      <c r="J121" s="153">
        <f>'[6]M5 AVR'!H121</f>
        <v>10.5</v>
      </c>
      <c r="K121" s="155" t="str">
        <f>IF('[6]Ratt TERM2'!D119="","",'[6]Ratt TERM2'!D119)</f>
        <v/>
      </c>
      <c r="L121" s="154">
        <f t="shared" si="7"/>
        <v>10.5</v>
      </c>
      <c r="M121" s="156">
        <f t="shared" si="8"/>
        <v>12.81</v>
      </c>
      <c r="N121" s="157" t="str">
        <f t="shared" si="9"/>
        <v>V</v>
      </c>
    </row>
    <row r="122" spans="1:14" ht="12.6" customHeight="1">
      <c r="A122" s="152">
        <v>115</v>
      </c>
      <c r="B122" s="129" t="s">
        <v>395</v>
      </c>
      <c r="C122" s="128" t="s">
        <v>394</v>
      </c>
      <c r="D122" s="153">
        <f>'[6]M5 AVR'!D122</f>
        <v>12</v>
      </c>
      <c r="E122" s="153" t="str">
        <f>IF('[6]Ratt Ang'!F120="","",'[6]Ratt Ang'!F120)</f>
        <v/>
      </c>
      <c r="F122" s="154">
        <f t="shared" si="5"/>
        <v>12</v>
      </c>
      <c r="G122" s="153">
        <f>'[6]M5 AVR'!F122</f>
        <v>16</v>
      </c>
      <c r="H122" s="153" t="str">
        <f>IF('[6]Ratt TEC2'!F120="","",'[6]Ratt TEC2'!F120)</f>
        <v/>
      </c>
      <c r="I122" s="154">
        <f t="shared" si="6"/>
        <v>16</v>
      </c>
      <c r="J122" s="153">
        <f>'[6]M5 AVR'!H122</f>
        <v>12</v>
      </c>
      <c r="K122" s="155" t="str">
        <f>IF('[6]Ratt TERM2'!D120="","",'[6]Ratt TERM2'!D120)</f>
        <v/>
      </c>
      <c r="L122" s="154">
        <f t="shared" si="7"/>
        <v>12</v>
      </c>
      <c r="M122" s="156">
        <f t="shared" si="8"/>
        <v>13.32</v>
      </c>
      <c r="N122" s="157" t="str">
        <f t="shared" si="9"/>
        <v>V</v>
      </c>
    </row>
    <row r="123" spans="1:14" ht="12.6" customHeight="1">
      <c r="A123" s="158">
        <v>116</v>
      </c>
      <c r="B123" s="130" t="s">
        <v>393</v>
      </c>
      <c r="C123" s="134" t="s">
        <v>392</v>
      </c>
      <c r="D123" s="153">
        <f>'[6]M5 AVR'!D123</f>
        <v>13.5</v>
      </c>
      <c r="E123" s="153" t="str">
        <f>IF('[6]Ratt Ang'!F121="","",'[6]Ratt Ang'!F121)</f>
        <v/>
      </c>
      <c r="F123" s="154">
        <f t="shared" si="5"/>
        <v>13.5</v>
      </c>
      <c r="G123" s="153">
        <f>'[6]M5 AVR'!F123</f>
        <v>15</v>
      </c>
      <c r="H123" s="153" t="str">
        <f>IF('[6]Ratt TEC2'!F121="","",'[6]Ratt TEC2'!F121)</f>
        <v/>
      </c>
      <c r="I123" s="154">
        <f t="shared" si="6"/>
        <v>15</v>
      </c>
      <c r="J123" s="153">
        <f>'[6]M5 AVR'!H123</f>
        <v>11</v>
      </c>
      <c r="K123" s="155" t="str">
        <f>IF('[6]Ratt TERM2'!D121="","",'[6]Ratt TERM2'!D121)</f>
        <v/>
      </c>
      <c r="L123" s="154">
        <f t="shared" si="7"/>
        <v>11</v>
      </c>
      <c r="M123" s="156">
        <f t="shared" si="8"/>
        <v>13.145000000000001</v>
      </c>
      <c r="N123" s="157" t="str">
        <f t="shared" si="9"/>
        <v>V</v>
      </c>
    </row>
    <row r="124" spans="1:14" ht="12.6" customHeight="1">
      <c r="A124" s="152">
        <v>117</v>
      </c>
      <c r="B124" s="133" t="s">
        <v>391</v>
      </c>
      <c r="C124" s="132" t="s">
        <v>390</v>
      </c>
      <c r="D124" s="153">
        <f>'[6]M5 AVR'!D124</f>
        <v>14</v>
      </c>
      <c r="E124" s="153" t="str">
        <f>IF('[6]Ratt Ang'!F122="","",'[6]Ratt Ang'!F122)</f>
        <v/>
      </c>
      <c r="F124" s="154">
        <f t="shared" si="5"/>
        <v>14</v>
      </c>
      <c r="G124" s="153">
        <f>'[6]M5 AVR'!F124</f>
        <v>15</v>
      </c>
      <c r="H124" s="153" t="str">
        <f>IF('[6]Ratt TEC2'!F122="","",'[6]Ratt TEC2'!F122)</f>
        <v/>
      </c>
      <c r="I124" s="154">
        <f t="shared" si="6"/>
        <v>15</v>
      </c>
      <c r="J124" s="153">
        <f>'[6]M5 AVR'!H124</f>
        <v>11</v>
      </c>
      <c r="K124" s="155" t="str">
        <f>IF('[6]Ratt TERM2'!D122="","",'[6]Ratt TERM2'!D122)</f>
        <v/>
      </c>
      <c r="L124" s="154">
        <f t="shared" si="7"/>
        <v>11</v>
      </c>
      <c r="M124" s="156">
        <f t="shared" si="8"/>
        <v>13.31</v>
      </c>
      <c r="N124" s="157" t="str">
        <f t="shared" si="9"/>
        <v>V</v>
      </c>
    </row>
    <row r="125" spans="1:14" ht="12.6" customHeight="1">
      <c r="A125" s="158">
        <v>118</v>
      </c>
      <c r="B125" s="130" t="s">
        <v>389</v>
      </c>
      <c r="C125" s="134" t="s">
        <v>388</v>
      </c>
      <c r="D125" s="153">
        <f>'[6]M5 AVR'!D125</f>
        <v>14</v>
      </c>
      <c r="E125" s="153" t="str">
        <f>IF('[6]Ratt Ang'!F123="","",'[6]Ratt Ang'!F123)</f>
        <v/>
      </c>
      <c r="F125" s="154">
        <f t="shared" si="5"/>
        <v>14</v>
      </c>
      <c r="G125" s="153">
        <f>'[6]M5 AVR'!F125</f>
        <v>15</v>
      </c>
      <c r="H125" s="153" t="str">
        <f>IF('[6]Ratt TEC2'!F123="","",'[6]Ratt TEC2'!F123)</f>
        <v/>
      </c>
      <c r="I125" s="154">
        <f t="shared" si="6"/>
        <v>15</v>
      </c>
      <c r="J125" s="153">
        <f>'[6]M5 AVR'!H125</f>
        <v>15</v>
      </c>
      <c r="K125" s="155" t="str">
        <f>IF('[6]Ratt TERM2'!D123="","",'[6]Ratt TERM2'!D123)</f>
        <v/>
      </c>
      <c r="L125" s="154">
        <f t="shared" si="7"/>
        <v>15</v>
      </c>
      <c r="M125" s="156">
        <f t="shared" si="8"/>
        <v>14.670000000000002</v>
      </c>
      <c r="N125" s="157" t="str">
        <f t="shared" si="9"/>
        <v>V</v>
      </c>
    </row>
    <row r="126" spans="1:14" ht="12.6" customHeight="1">
      <c r="A126" s="152">
        <v>119</v>
      </c>
      <c r="B126" s="130" t="s">
        <v>387</v>
      </c>
      <c r="C126" s="128" t="s">
        <v>386</v>
      </c>
      <c r="D126" s="153">
        <f>'[6]M5 AVR'!D126</f>
        <v>14</v>
      </c>
      <c r="E126" s="153" t="str">
        <f>IF('[6]Ratt Ang'!F124="","",'[6]Ratt Ang'!F124)</f>
        <v/>
      </c>
      <c r="F126" s="154">
        <f t="shared" si="5"/>
        <v>14</v>
      </c>
      <c r="G126" s="153">
        <f>'[6]M5 AVR'!F126</f>
        <v>15</v>
      </c>
      <c r="H126" s="153" t="str">
        <f>IF('[6]Ratt TEC2'!F124="","",'[6]Ratt TEC2'!F124)</f>
        <v/>
      </c>
      <c r="I126" s="154">
        <f t="shared" si="6"/>
        <v>15</v>
      </c>
      <c r="J126" s="153">
        <f>'[6]M5 AVR'!H126</f>
        <v>10.5</v>
      </c>
      <c r="K126" s="155" t="str">
        <f>IF('[6]Ratt TERM2'!D124="","",'[6]Ratt TERM2'!D124)</f>
        <v/>
      </c>
      <c r="L126" s="154">
        <f t="shared" si="7"/>
        <v>10.5</v>
      </c>
      <c r="M126" s="156">
        <f t="shared" si="8"/>
        <v>13.14</v>
      </c>
      <c r="N126" s="157" t="str">
        <f t="shared" si="9"/>
        <v>V</v>
      </c>
    </row>
    <row r="127" spans="1:14" ht="12.6" customHeight="1">
      <c r="A127" s="158">
        <v>120</v>
      </c>
      <c r="B127" s="130" t="s">
        <v>385</v>
      </c>
      <c r="C127" s="128" t="s">
        <v>384</v>
      </c>
      <c r="D127" s="153">
        <f>'[6]M5 AVR'!D127</f>
        <v>14.4</v>
      </c>
      <c r="E127" s="153" t="str">
        <f>IF('[6]Ratt Ang'!F125="","",'[6]Ratt Ang'!F125)</f>
        <v/>
      </c>
      <c r="F127" s="154">
        <f t="shared" si="5"/>
        <v>14.4</v>
      </c>
      <c r="G127" s="153">
        <f>'[6]M5 AVR'!F127</f>
        <v>15</v>
      </c>
      <c r="H127" s="153" t="str">
        <f>IF('[6]Ratt TEC2'!F125="","",'[6]Ratt TEC2'!F125)</f>
        <v/>
      </c>
      <c r="I127" s="154">
        <f t="shared" si="6"/>
        <v>15</v>
      </c>
      <c r="J127" s="153">
        <f>'[6]M5 AVR'!H127</f>
        <v>14</v>
      </c>
      <c r="K127" s="155" t="str">
        <f>IF('[6]Ratt TERM2'!D125="","",'[6]Ratt TERM2'!D125)</f>
        <v/>
      </c>
      <c r="L127" s="154">
        <f t="shared" si="7"/>
        <v>14</v>
      </c>
      <c r="M127" s="156">
        <f t="shared" si="8"/>
        <v>14.462000000000003</v>
      </c>
      <c r="N127" s="157" t="str">
        <f t="shared" si="9"/>
        <v>V</v>
      </c>
    </row>
    <row r="128" spans="1:14" ht="12.6" customHeight="1">
      <c r="A128" s="152">
        <v>121</v>
      </c>
      <c r="B128" s="129" t="s">
        <v>383</v>
      </c>
      <c r="C128" s="128" t="s">
        <v>382</v>
      </c>
      <c r="D128" s="153">
        <f>'[6]M5 AVR'!D128</f>
        <v>13</v>
      </c>
      <c r="E128" s="153" t="str">
        <f>IF('[6]Ratt Ang'!F126="","",'[6]Ratt Ang'!F126)</f>
        <v/>
      </c>
      <c r="F128" s="154">
        <f t="shared" si="5"/>
        <v>13</v>
      </c>
      <c r="G128" s="153">
        <f>'[6]M5 AVR'!F128</f>
        <v>15</v>
      </c>
      <c r="H128" s="153" t="str">
        <f>IF('[6]Ratt TEC2'!F126="","",'[6]Ratt TEC2'!F126)</f>
        <v/>
      </c>
      <c r="I128" s="154">
        <f t="shared" si="6"/>
        <v>15</v>
      </c>
      <c r="J128" s="153">
        <f>'[6]M5 AVR'!H128</f>
        <v>12</v>
      </c>
      <c r="K128" s="155" t="str">
        <f>IF('[6]Ratt TERM2'!D126="","",'[6]Ratt TERM2'!D126)</f>
        <v/>
      </c>
      <c r="L128" s="154">
        <f t="shared" si="7"/>
        <v>12</v>
      </c>
      <c r="M128" s="156">
        <f t="shared" si="8"/>
        <v>13.32</v>
      </c>
      <c r="N128" s="157" t="str">
        <f t="shared" si="9"/>
        <v>V</v>
      </c>
    </row>
    <row r="129" spans="1:14" ht="12.6" customHeight="1">
      <c r="A129" s="158">
        <v>122</v>
      </c>
      <c r="B129" s="129" t="s">
        <v>381</v>
      </c>
      <c r="C129" s="128" t="s">
        <v>380</v>
      </c>
      <c r="D129" s="153">
        <f>'[6]M5 AVR'!D129</f>
        <v>13.2</v>
      </c>
      <c r="E129" s="153" t="str">
        <f>IF('[6]Ratt Ang'!F127="","",'[6]Ratt Ang'!F127)</f>
        <v/>
      </c>
      <c r="F129" s="154">
        <f t="shared" si="5"/>
        <v>13.2</v>
      </c>
      <c r="G129" s="153">
        <f>'[6]M5 AVR'!F129</f>
        <v>15</v>
      </c>
      <c r="H129" s="153" t="str">
        <f>IF('[6]Ratt TEC2'!F127="","",'[6]Ratt TEC2'!F127)</f>
        <v/>
      </c>
      <c r="I129" s="154">
        <f t="shared" si="6"/>
        <v>15</v>
      </c>
      <c r="J129" s="153">
        <f>'[6]M5 AVR'!H129</f>
        <v>14</v>
      </c>
      <c r="K129" s="155" t="str">
        <f>IF('[6]Ratt TERM2'!D127="","",'[6]Ratt TERM2'!D127)</f>
        <v/>
      </c>
      <c r="L129" s="154">
        <f t="shared" si="7"/>
        <v>14</v>
      </c>
      <c r="M129" s="156">
        <f t="shared" si="8"/>
        <v>14.066000000000003</v>
      </c>
      <c r="N129" s="157" t="str">
        <f t="shared" si="9"/>
        <v>V</v>
      </c>
    </row>
    <row r="130" spans="1:14" ht="12.6" customHeight="1">
      <c r="A130" s="152">
        <v>123</v>
      </c>
      <c r="B130" s="129" t="s">
        <v>379</v>
      </c>
      <c r="C130" s="128" t="s">
        <v>373</v>
      </c>
      <c r="D130" s="153">
        <f>'[6]M5 AVR'!D130</f>
        <v>14.8</v>
      </c>
      <c r="E130" s="153" t="str">
        <f>IF('[6]Ratt Ang'!F128="","",'[6]Ratt Ang'!F128)</f>
        <v/>
      </c>
      <c r="F130" s="154">
        <f t="shared" si="5"/>
        <v>14.8</v>
      </c>
      <c r="G130" s="153">
        <f>'[6]M5 AVR'!F130</f>
        <v>15</v>
      </c>
      <c r="H130" s="153" t="str">
        <f>IF('[6]Ratt TEC2'!F128="","",'[6]Ratt TEC2'!F128)</f>
        <v/>
      </c>
      <c r="I130" s="154">
        <f t="shared" si="6"/>
        <v>15</v>
      </c>
      <c r="J130" s="153">
        <f>'[6]M5 AVR'!H130</f>
        <v>13</v>
      </c>
      <c r="K130" s="155" t="str">
        <f>IF('[6]Ratt TERM2'!D128="","",'[6]Ratt TERM2'!D128)</f>
        <v/>
      </c>
      <c r="L130" s="154">
        <f t="shared" si="7"/>
        <v>13</v>
      </c>
      <c r="M130" s="156">
        <f t="shared" si="8"/>
        <v>14.254</v>
      </c>
      <c r="N130" s="157" t="str">
        <f t="shared" si="9"/>
        <v>V</v>
      </c>
    </row>
    <row r="131" spans="1:14" ht="12.6" customHeight="1">
      <c r="A131" s="158">
        <v>124</v>
      </c>
      <c r="B131" s="129" t="s">
        <v>378</v>
      </c>
      <c r="C131" s="128" t="s">
        <v>377</v>
      </c>
      <c r="D131" s="153">
        <f>'[6]M5 AVR'!D131</f>
        <v>13.5</v>
      </c>
      <c r="E131" s="153" t="str">
        <f>IF('[6]Ratt Ang'!F129="","",'[6]Ratt Ang'!F129)</f>
        <v/>
      </c>
      <c r="F131" s="154">
        <f t="shared" si="5"/>
        <v>13.5</v>
      </c>
      <c r="G131" s="153">
        <f>'[6]M5 AVR'!F131</f>
        <v>15</v>
      </c>
      <c r="H131" s="153" t="str">
        <f>IF('[6]Ratt TEC2'!F129="","",'[6]Ratt TEC2'!F129)</f>
        <v/>
      </c>
      <c r="I131" s="154">
        <f t="shared" si="6"/>
        <v>15</v>
      </c>
      <c r="J131" s="153">
        <f>'[6]M5 AVR'!H131</f>
        <v>14</v>
      </c>
      <c r="K131" s="155" t="str">
        <f>IF('[6]Ratt TERM2'!D129="","",'[6]Ratt TERM2'!D129)</f>
        <v/>
      </c>
      <c r="L131" s="154">
        <f t="shared" si="7"/>
        <v>14</v>
      </c>
      <c r="M131" s="156">
        <f t="shared" si="8"/>
        <v>14.165000000000003</v>
      </c>
      <c r="N131" s="157" t="str">
        <f t="shared" si="9"/>
        <v>V</v>
      </c>
    </row>
    <row r="132" spans="1:14" ht="12.6" customHeight="1">
      <c r="A132" s="152">
        <v>125</v>
      </c>
      <c r="B132" s="129" t="s">
        <v>376</v>
      </c>
      <c r="C132" s="128" t="s">
        <v>375</v>
      </c>
      <c r="D132" s="153">
        <f>'[6]M5 AVR'!D132</f>
        <v>13</v>
      </c>
      <c r="E132" s="153" t="str">
        <f>IF('[6]Ratt Ang'!F130="","",'[6]Ratt Ang'!F130)</f>
        <v/>
      </c>
      <c r="F132" s="154">
        <f t="shared" si="5"/>
        <v>13</v>
      </c>
      <c r="G132" s="153">
        <f>'[6]M5 AVR'!F132</f>
        <v>0</v>
      </c>
      <c r="H132" s="153" t="str">
        <f>IF('[6]Ratt TEC2'!F130="","",'[6]Ratt TEC2'!F130)</f>
        <v/>
      </c>
      <c r="I132" s="154">
        <f t="shared" si="6"/>
        <v>0</v>
      </c>
      <c r="J132" s="153">
        <f>'[6]M5 AVR'!H132</f>
        <v>0</v>
      </c>
      <c r="K132" s="155" t="str">
        <f>IF('[6]Ratt TERM2'!D130="","",'[6]Ratt TERM2'!D130)</f>
        <v/>
      </c>
      <c r="L132" s="154">
        <f t="shared" si="7"/>
        <v>0</v>
      </c>
      <c r="M132" s="156">
        <f t="shared" si="8"/>
        <v>4.29</v>
      </c>
      <c r="N132" s="157" t="str">
        <f t="shared" si="9"/>
        <v>AR</v>
      </c>
    </row>
    <row r="133" spans="1:14" ht="12.6" customHeight="1">
      <c r="A133" s="158">
        <v>126</v>
      </c>
      <c r="B133" s="130" t="s">
        <v>374</v>
      </c>
      <c r="C133" s="128" t="s">
        <v>586</v>
      </c>
      <c r="D133" s="153">
        <f>'[6]M5 AVR'!D133</f>
        <v>12</v>
      </c>
      <c r="E133" s="153" t="str">
        <f>IF('[6]Ratt Ang'!F131="","",'[6]Ratt Ang'!F131)</f>
        <v/>
      </c>
      <c r="F133" s="154">
        <f t="shared" si="5"/>
        <v>12</v>
      </c>
      <c r="G133" s="153">
        <f>'[6]M5 AVR'!F133</f>
        <v>16</v>
      </c>
      <c r="H133" s="153" t="str">
        <f>IF('[6]Ratt TEC2'!F131="","",'[6]Ratt TEC2'!F131)</f>
        <v/>
      </c>
      <c r="I133" s="154">
        <f t="shared" si="6"/>
        <v>16</v>
      </c>
      <c r="J133" s="153">
        <f>'[6]M5 AVR'!H133</f>
        <v>11</v>
      </c>
      <c r="K133" s="155" t="str">
        <f>IF('[6]Ratt TERM2'!D131="","",'[6]Ratt TERM2'!D131)</f>
        <v/>
      </c>
      <c r="L133" s="154">
        <f t="shared" si="7"/>
        <v>11</v>
      </c>
      <c r="M133" s="156">
        <f t="shared" si="8"/>
        <v>12.98</v>
      </c>
      <c r="N133" s="157" t="str">
        <f t="shared" si="9"/>
        <v>V</v>
      </c>
    </row>
    <row r="134" spans="1:14" ht="12.6" customHeight="1">
      <c r="A134" s="152">
        <v>127</v>
      </c>
      <c r="B134" s="129" t="s">
        <v>372</v>
      </c>
      <c r="C134" s="128" t="s">
        <v>371</v>
      </c>
      <c r="D134" s="153">
        <f>'[6]M5 AVR'!D134</f>
        <v>12</v>
      </c>
      <c r="E134" s="153" t="str">
        <f>IF('[6]Ratt Ang'!F132="","",'[6]Ratt Ang'!F132)</f>
        <v/>
      </c>
      <c r="F134" s="154">
        <f t="shared" si="5"/>
        <v>12</v>
      </c>
      <c r="G134" s="153">
        <f>'[6]M5 AVR'!F134</f>
        <v>15.5</v>
      </c>
      <c r="H134" s="153" t="str">
        <f>IF('[6]Ratt TEC2'!F132="","",'[6]Ratt TEC2'!F132)</f>
        <v/>
      </c>
      <c r="I134" s="154">
        <f t="shared" si="6"/>
        <v>15.5</v>
      </c>
      <c r="J134" s="153">
        <f>'[6]M5 AVR'!H134</f>
        <v>15</v>
      </c>
      <c r="K134" s="155" t="str">
        <f>IF('[6]Ratt TERM2'!D132="","",'[6]Ratt TERM2'!D132)</f>
        <v/>
      </c>
      <c r="L134" s="154">
        <f t="shared" si="7"/>
        <v>15</v>
      </c>
      <c r="M134" s="156">
        <f t="shared" si="8"/>
        <v>14.175000000000001</v>
      </c>
      <c r="N134" s="157" t="str">
        <f t="shared" si="9"/>
        <v>V</v>
      </c>
    </row>
    <row r="135" spans="1:14" ht="12.6" customHeight="1">
      <c r="A135" s="158">
        <v>128</v>
      </c>
      <c r="B135" s="129" t="s">
        <v>370</v>
      </c>
      <c r="C135" s="128" t="s">
        <v>359</v>
      </c>
      <c r="D135" s="153">
        <f>'[6]M5 AVR'!D135</f>
        <v>13</v>
      </c>
      <c r="E135" s="153" t="str">
        <f>IF('[6]Ratt Ang'!F133="","",'[6]Ratt Ang'!F133)</f>
        <v/>
      </c>
      <c r="F135" s="154">
        <f t="shared" si="5"/>
        <v>13</v>
      </c>
      <c r="G135" s="153">
        <f>'[6]M5 AVR'!F135</f>
        <v>15</v>
      </c>
      <c r="H135" s="153" t="str">
        <f>IF('[6]Ratt TEC2'!F133="","",'[6]Ratt TEC2'!F133)</f>
        <v/>
      </c>
      <c r="I135" s="154">
        <f t="shared" si="6"/>
        <v>15</v>
      </c>
      <c r="J135" s="153">
        <f>'[6]M5 AVR'!H135</f>
        <v>15</v>
      </c>
      <c r="K135" s="155" t="str">
        <f>IF('[6]Ratt TERM2'!D133="","",'[6]Ratt TERM2'!D133)</f>
        <v/>
      </c>
      <c r="L135" s="154">
        <f t="shared" si="7"/>
        <v>15</v>
      </c>
      <c r="M135" s="156">
        <f t="shared" si="8"/>
        <v>14.34</v>
      </c>
      <c r="N135" s="157" t="str">
        <f t="shared" si="9"/>
        <v>V</v>
      </c>
    </row>
    <row r="136" spans="1:14" ht="12.6" customHeight="1">
      <c r="A136" s="152">
        <v>129</v>
      </c>
      <c r="B136" s="130" t="s">
        <v>587</v>
      </c>
      <c r="C136" s="128" t="s">
        <v>369</v>
      </c>
      <c r="D136" s="153">
        <f>'[6]M5 AVR'!D136</f>
        <v>15</v>
      </c>
      <c r="E136" s="153" t="str">
        <f>IF('[6]Ratt Ang'!F134="","",'[6]Ratt Ang'!F134)</f>
        <v/>
      </c>
      <c r="F136" s="154">
        <f t="shared" si="5"/>
        <v>15</v>
      </c>
      <c r="G136" s="153">
        <f>'[6]M5 AVR'!F136</f>
        <v>17</v>
      </c>
      <c r="H136" s="153" t="str">
        <f>IF('[6]Ratt TEC2'!F134="","",'[6]Ratt TEC2'!F134)</f>
        <v/>
      </c>
      <c r="I136" s="154">
        <f t="shared" si="6"/>
        <v>17</v>
      </c>
      <c r="J136" s="153">
        <f>'[6]M5 AVR'!H136</f>
        <v>15</v>
      </c>
      <c r="K136" s="155" t="str">
        <f>IF('[6]Ratt TERM2'!D134="","",'[6]Ratt TERM2'!D134)</f>
        <v/>
      </c>
      <c r="L136" s="154">
        <f t="shared" si="7"/>
        <v>15</v>
      </c>
      <c r="M136" s="156">
        <f t="shared" si="8"/>
        <v>15.66</v>
      </c>
      <c r="N136" s="157" t="str">
        <f t="shared" si="9"/>
        <v>V</v>
      </c>
    </row>
    <row r="137" spans="1:14" ht="12.6" customHeight="1">
      <c r="A137" s="158">
        <v>130</v>
      </c>
      <c r="B137" s="130" t="s">
        <v>368</v>
      </c>
      <c r="C137" s="128" t="s">
        <v>367</v>
      </c>
      <c r="D137" s="153">
        <f>'[6]M5 AVR'!D137</f>
        <v>14.200000000000001</v>
      </c>
      <c r="E137" s="153" t="str">
        <f>IF('[6]Ratt Ang'!F135="","",'[6]Ratt Ang'!F135)</f>
        <v/>
      </c>
      <c r="F137" s="154">
        <f t="shared" ref="F137:F173" si="10">IF(E137="",D137,MIN(12,MAX(D137,E137)))</f>
        <v>14.200000000000001</v>
      </c>
      <c r="G137" s="153">
        <f>'[6]M5 AVR'!F137</f>
        <v>16</v>
      </c>
      <c r="H137" s="153" t="str">
        <f>IF('[6]Ratt TEC2'!F135="","",'[6]Ratt TEC2'!F135)</f>
        <v/>
      </c>
      <c r="I137" s="154">
        <f t="shared" ref="I137:I173" si="11">IF(H137="",G137,MIN(12,MAX(G137,H137)))</f>
        <v>16</v>
      </c>
      <c r="J137" s="153">
        <f>'[6]M5 AVR'!H137</f>
        <v>13</v>
      </c>
      <c r="K137" s="155" t="str">
        <f>IF('[6]Ratt TERM2'!D135="","",'[6]Ratt TERM2'!D135)</f>
        <v/>
      </c>
      <c r="L137" s="154">
        <f t="shared" ref="L137:L173" si="12">IF(K137="",J137,MIN(12,MAX(J137,K137)))</f>
        <v>13</v>
      </c>
      <c r="M137" s="156">
        <f t="shared" ref="M137:M173" si="13">F137*0.33+I137*0.33+L137*0.34</f>
        <v>14.386000000000001</v>
      </c>
      <c r="N137" s="157" t="str">
        <f t="shared" ref="N137:N173" si="14">IF(M137&lt;8,"AR",IF(M137&lt;12,"NV",IF(AND(E137="",H137="",K137=""),"V","VAR")))</f>
        <v>V</v>
      </c>
    </row>
    <row r="138" spans="1:14" ht="12.6" customHeight="1">
      <c r="A138" s="152">
        <v>131</v>
      </c>
      <c r="B138" s="133" t="s">
        <v>366</v>
      </c>
      <c r="C138" s="132" t="s">
        <v>322</v>
      </c>
      <c r="D138" s="153">
        <f>'[6]M5 AVR'!D138</f>
        <v>13</v>
      </c>
      <c r="E138" s="153" t="str">
        <f>IF('[6]Ratt Ang'!F136="","",'[6]Ratt Ang'!F136)</f>
        <v/>
      </c>
      <c r="F138" s="154">
        <f t="shared" si="10"/>
        <v>13</v>
      </c>
      <c r="G138" s="153">
        <f>'[6]M5 AVR'!F138</f>
        <v>15</v>
      </c>
      <c r="H138" s="153" t="str">
        <f>IF('[6]Ratt TEC2'!F136="","",'[6]Ratt TEC2'!F136)</f>
        <v/>
      </c>
      <c r="I138" s="154">
        <f t="shared" si="11"/>
        <v>15</v>
      </c>
      <c r="J138" s="153">
        <f>'[6]M5 AVR'!H138</f>
        <v>10.5</v>
      </c>
      <c r="K138" s="155" t="str">
        <f>IF('[6]Ratt TERM2'!D136="","",'[6]Ratt TERM2'!D136)</f>
        <v/>
      </c>
      <c r="L138" s="154">
        <f t="shared" si="12"/>
        <v>10.5</v>
      </c>
      <c r="M138" s="156">
        <f t="shared" si="13"/>
        <v>12.81</v>
      </c>
      <c r="N138" s="157" t="str">
        <f t="shared" si="14"/>
        <v>V</v>
      </c>
    </row>
    <row r="139" spans="1:14" ht="12.6" customHeight="1">
      <c r="A139" s="158">
        <v>132</v>
      </c>
      <c r="B139" s="129" t="s">
        <v>365</v>
      </c>
      <c r="C139" s="128" t="s">
        <v>364</v>
      </c>
      <c r="D139" s="153">
        <f>'[6]M5 AVR'!D139</f>
        <v>13</v>
      </c>
      <c r="E139" s="153" t="str">
        <f>IF('[6]Ratt Ang'!F137="","",'[6]Ratt Ang'!F137)</f>
        <v/>
      </c>
      <c r="F139" s="154">
        <f t="shared" si="10"/>
        <v>13</v>
      </c>
      <c r="G139" s="153">
        <f>'[6]M5 AVR'!F139</f>
        <v>14.5</v>
      </c>
      <c r="H139" s="153" t="str">
        <f>IF('[6]Ratt TEC2'!F137="","",'[6]Ratt TEC2'!F137)</f>
        <v/>
      </c>
      <c r="I139" s="154">
        <f t="shared" si="11"/>
        <v>14.5</v>
      </c>
      <c r="J139" s="153">
        <f>'[6]M5 AVR'!H139</f>
        <v>10.5</v>
      </c>
      <c r="K139" s="155" t="str">
        <f>IF('[6]Ratt TERM2'!D137="","",'[6]Ratt TERM2'!D137)</f>
        <v/>
      </c>
      <c r="L139" s="154">
        <f t="shared" si="12"/>
        <v>10.5</v>
      </c>
      <c r="M139" s="156">
        <f t="shared" si="13"/>
        <v>12.645</v>
      </c>
      <c r="N139" s="157" t="str">
        <f t="shared" si="14"/>
        <v>V</v>
      </c>
    </row>
    <row r="140" spans="1:14" ht="12.6" customHeight="1">
      <c r="A140" s="152">
        <v>133</v>
      </c>
      <c r="B140" s="129" t="s">
        <v>363</v>
      </c>
      <c r="C140" s="128" t="s">
        <v>362</v>
      </c>
      <c r="D140" s="153">
        <f>'[6]M5 AVR'!D140</f>
        <v>13.5</v>
      </c>
      <c r="E140" s="153" t="str">
        <f>IF('[6]Ratt Ang'!F138="","",'[6]Ratt Ang'!F138)</f>
        <v/>
      </c>
      <c r="F140" s="154">
        <f t="shared" si="10"/>
        <v>13.5</v>
      </c>
      <c r="G140" s="153">
        <f>'[6]M5 AVR'!F140</f>
        <v>15.5</v>
      </c>
      <c r="H140" s="153" t="str">
        <f>IF('[6]Ratt TEC2'!F138="","",'[6]Ratt TEC2'!F138)</f>
        <v/>
      </c>
      <c r="I140" s="154">
        <f t="shared" si="11"/>
        <v>15.5</v>
      </c>
      <c r="J140" s="153">
        <f>'[6]M5 AVR'!H140</f>
        <v>10.5</v>
      </c>
      <c r="K140" s="155" t="str">
        <f>IF('[6]Ratt TERM2'!D138="","",'[6]Ratt TERM2'!D138)</f>
        <v/>
      </c>
      <c r="L140" s="154">
        <f t="shared" si="12"/>
        <v>10.5</v>
      </c>
      <c r="M140" s="156">
        <f t="shared" si="13"/>
        <v>13.14</v>
      </c>
      <c r="N140" s="157" t="str">
        <f t="shared" si="14"/>
        <v>V</v>
      </c>
    </row>
    <row r="141" spans="1:14" ht="12.6" customHeight="1">
      <c r="A141" s="158">
        <v>134</v>
      </c>
      <c r="B141" s="131" t="s">
        <v>361</v>
      </c>
      <c r="C141" s="131" t="s">
        <v>318</v>
      </c>
      <c r="D141" s="153">
        <f>'[6]M5 AVR'!D141</f>
        <v>13.4</v>
      </c>
      <c r="E141" s="153" t="str">
        <f>IF('[6]Ratt Ang'!F139="","",'[6]Ratt Ang'!F139)</f>
        <v/>
      </c>
      <c r="F141" s="154">
        <f t="shared" si="10"/>
        <v>13.4</v>
      </c>
      <c r="G141" s="153">
        <f>'[6]M5 AVR'!F141</f>
        <v>13.5</v>
      </c>
      <c r="H141" s="153" t="str">
        <f>IF('[6]Ratt TEC2'!F139="","",'[6]Ratt TEC2'!F139)</f>
        <v/>
      </c>
      <c r="I141" s="154">
        <f t="shared" si="11"/>
        <v>13.5</v>
      </c>
      <c r="J141" s="153">
        <f>'[6]M5 AVR'!H141</f>
        <v>9.5</v>
      </c>
      <c r="K141" s="155" t="str">
        <f>IF('[6]Ratt TERM2'!D139="","",'[6]Ratt TERM2'!D139)</f>
        <v/>
      </c>
      <c r="L141" s="154">
        <f t="shared" si="12"/>
        <v>9.5</v>
      </c>
      <c r="M141" s="156">
        <f t="shared" si="13"/>
        <v>12.107000000000001</v>
      </c>
      <c r="N141" s="157" t="str">
        <f t="shared" si="14"/>
        <v>V</v>
      </c>
    </row>
    <row r="142" spans="1:14" ht="12.6" customHeight="1">
      <c r="A142" s="152">
        <v>135</v>
      </c>
      <c r="B142" s="129" t="s">
        <v>360</v>
      </c>
      <c r="C142" s="128" t="s">
        <v>359</v>
      </c>
      <c r="D142" s="153">
        <f>'[6]M5 AVR'!D142</f>
        <v>14.4</v>
      </c>
      <c r="E142" s="153" t="str">
        <f>IF('[6]Ratt Ang'!F140="","",'[6]Ratt Ang'!F140)</f>
        <v/>
      </c>
      <c r="F142" s="154">
        <f t="shared" si="10"/>
        <v>14.4</v>
      </c>
      <c r="G142" s="153">
        <f>'[6]M5 AVR'!F142</f>
        <v>18</v>
      </c>
      <c r="H142" s="153" t="str">
        <f>IF('[6]Ratt TEC2'!F140="","",'[6]Ratt TEC2'!F140)</f>
        <v/>
      </c>
      <c r="I142" s="154">
        <f t="shared" si="11"/>
        <v>18</v>
      </c>
      <c r="J142" s="153">
        <f>'[6]M5 AVR'!H142</f>
        <v>15</v>
      </c>
      <c r="K142" s="155" t="str">
        <f>IF('[6]Ratt TERM2'!D140="","",'[6]Ratt TERM2'!D140)</f>
        <v/>
      </c>
      <c r="L142" s="154">
        <f t="shared" si="12"/>
        <v>15</v>
      </c>
      <c r="M142" s="156">
        <f t="shared" si="13"/>
        <v>15.792000000000002</v>
      </c>
      <c r="N142" s="157" t="str">
        <f t="shared" si="14"/>
        <v>V</v>
      </c>
    </row>
    <row r="143" spans="1:14" ht="12.6" customHeight="1">
      <c r="A143" s="158">
        <v>136</v>
      </c>
      <c r="B143" s="130" t="s">
        <v>358</v>
      </c>
      <c r="C143" s="128" t="s">
        <v>357</v>
      </c>
      <c r="D143" s="153">
        <f>'[6]M5 AVR'!D143</f>
        <v>11</v>
      </c>
      <c r="E143" s="153" t="str">
        <f>IF('[6]Ratt Ang'!F141="","",'[6]Ratt Ang'!F141)</f>
        <v/>
      </c>
      <c r="F143" s="154">
        <f t="shared" si="10"/>
        <v>11</v>
      </c>
      <c r="G143" s="153">
        <f>'[6]M5 AVR'!F143</f>
        <v>14.5</v>
      </c>
      <c r="H143" s="153" t="str">
        <f>IF('[6]Ratt TEC2'!F141="","",'[6]Ratt TEC2'!F141)</f>
        <v/>
      </c>
      <c r="I143" s="154">
        <f t="shared" si="11"/>
        <v>14.5</v>
      </c>
      <c r="J143" s="153">
        <f>'[6]M5 AVR'!H143</f>
        <v>13.5</v>
      </c>
      <c r="K143" s="155" t="str">
        <f>IF('[6]Ratt TERM2'!D141="","",'[6]Ratt TERM2'!D141)</f>
        <v/>
      </c>
      <c r="L143" s="154">
        <f t="shared" si="12"/>
        <v>13.5</v>
      </c>
      <c r="M143" s="156">
        <f t="shared" si="13"/>
        <v>13.005000000000003</v>
      </c>
      <c r="N143" s="157" t="str">
        <f t="shared" si="14"/>
        <v>V</v>
      </c>
    </row>
    <row r="144" spans="1:14" ht="12.6" customHeight="1">
      <c r="A144" s="152">
        <v>137</v>
      </c>
      <c r="B144" s="129" t="s">
        <v>356</v>
      </c>
      <c r="C144" s="128" t="s">
        <v>355</v>
      </c>
      <c r="D144" s="153">
        <f>'[6]M5 AVR'!D144</f>
        <v>13</v>
      </c>
      <c r="E144" s="153" t="str">
        <f>IF('[6]Ratt Ang'!F142="","",'[6]Ratt Ang'!F142)</f>
        <v/>
      </c>
      <c r="F144" s="154">
        <f t="shared" si="10"/>
        <v>13</v>
      </c>
      <c r="G144" s="153">
        <f>'[6]M5 AVR'!F144</f>
        <v>15</v>
      </c>
      <c r="H144" s="153" t="str">
        <f>IF('[6]Ratt TEC2'!F142="","",'[6]Ratt TEC2'!F142)</f>
        <v/>
      </c>
      <c r="I144" s="154">
        <f t="shared" si="11"/>
        <v>15</v>
      </c>
      <c r="J144" s="153">
        <f>'[6]M5 AVR'!H144</f>
        <v>15</v>
      </c>
      <c r="K144" s="155" t="str">
        <f>IF('[6]Ratt TERM2'!D142="","",'[6]Ratt TERM2'!D142)</f>
        <v/>
      </c>
      <c r="L144" s="154">
        <f t="shared" si="12"/>
        <v>15</v>
      </c>
      <c r="M144" s="156">
        <f t="shared" si="13"/>
        <v>14.34</v>
      </c>
      <c r="N144" s="157" t="str">
        <f t="shared" si="14"/>
        <v>V</v>
      </c>
    </row>
    <row r="145" spans="1:14" ht="12.6" customHeight="1">
      <c r="A145" s="158">
        <v>138</v>
      </c>
      <c r="B145" s="130" t="s">
        <v>354</v>
      </c>
      <c r="C145" s="128" t="s">
        <v>187</v>
      </c>
      <c r="D145" s="153">
        <f>'[6]M5 AVR'!D145</f>
        <v>11</v>
      </c>
      <c r="E145" s="153" t="str">
        <f>IF('[6]Ratt Ang'!F143="","",'[6]Ratt Ang'!F143)</f>
        <v/>
      </c>
      <c r="F145" s="154">
        <f t="shared" si="10"/>
        <v>11</v>
      </c>
      <c r="G145" s="153">
        <f>'[6]M5 AVR'!F145</f>
        <v>14.5</v>
      </c>
      <c r="H145" s="153" t="str">
        <f>IF('[6]Ratt TEC2'!F143="","",'[6]Ratt TEC2'!F143)</f>
        <v/>
      </c>
      <c r="I145" s="154">
        <f t="shared" si="11"/>
        <v>14.5</v>
      </c>
      <c r="J145" s="153">
        <f>'[6]M5 AVR'!H145</f>
        <v>12</v>
      </c>
      <c r="K145" s="155" t="str">
        <f>IF('[6]Ratt TERM2'!D143="","",'[6]Ratt TERM2'!D143)</f>
        <v/>
      </c>
      <c r="L145" s="154">
        <f t="shared" si="12"/>
        <v>12</v>
      </c>
      <c r="M145" s="156">
        <f t="shared" si="13"/>
        <v>12.495000000000001</v>
      </c>
      <c r="N145" s="157" t="str">
        <f t="shared" si="14"/>
        <v>V</v>
      </c>
    </row>
    <row r="146" spans="1:14" ht="12.6" customHeight="1">
      <c r="A146" s="152">
        <v>139</v>
      </c>
      <c r="B146" s="129" t="s">
        <v>353</v>
      </c>
      <c r="C146" s="128" t="s">
        <v>352</v>
      </c>
      <c r="D146" s="153">
        <f>'[6]M5 AVR'!D146</f>
        <v>14</v>
      </c>
      <c r="E146" s="153" t="str">
        <f>IF('[6]Ratt Ang'!F144="","",'[6]Ratt Ang'!F144)</f>
        <v/>
      </c>
      <c r="F146" s="154">
        <f t="shared" si="10"/>
        <v>14</v>
      </c>
      <c r="G146" s="153">
        <f>'[6]M5 AVR'!F146</f>
        <v>15</v>
      </c>
      <c r="H146" s="153" t="str">
        <f>IF('[6]Ratt TEC2'!F144="","",'[6]Ratt TEC2'!F144)</f>
        <v/>
      </c>
      <c r="I146" s="154">
        <f t="shared" si="11"/>
        <v>15</v>
      </c>
      <c r="J146" s="153">
        <f>'[6]M5 AVR'!H146</f>
        <v>13</v>
      </c>
      <c r="K146" s="155" t="str">
        <f>IF('[6]Ratt TERM2'!D144="","",'[6]Ratt TERM2'!D144)</f>
        <v/>
      </c>
      <c r="L146" s="154">
        <f t="shared" si="12"/>
        <v>13</v>
      </c>
      <c r="M146" s="156">
        <f t="shared" si="13"/>
        <v>13.99</v>
      </c>
      <c r="N146" s="157" t="str">
        <f t="shared" si="14"/>
        <v>V</v>
      </c>
    </row>
    <row r="147" spans="1:14" ht="12.6" customHeight="1">
      <c r="A147" s="158">
        <v>140</v>
      </c>
      <c r="B147" s="129" t="s">
        <v>351</v>
      </c>
      <c r="C147" s="128" t="s">
        <v>350</v>
      </c>
      <c r="D147" s="153">
        <f>'[6]M5 AVR'!D147</f>
        <v>13</v>
      </c>
      <c r="E147" s="153" t="str">
        <f>IF('[6]Ratt Ang'!F145="","",'[6]Ratt Ang'!F145)</f>
        <v/>
      </c>
      <c r="F147" s="154">
        <f t="shared" si="10"/>
        <v>13</v>
      </c>
      <c r="G147" s="153">
        <f>'[6]M5 AVR'!F147</f>
        <v>15.5</v>
      </c>
      <c r="H147" s="153" t="str">
        <f>IF('[6]Ratt TEC2'!F145="","",'[6]Ratt TEC2'!F145)</f>
        <v/>
      </c>
      <c r="I147" s="154">
        <f t="shared" si="11"/>
        <v>15.5</v>
      </c>
      <c r="J147" s="153">
        <f>'[6]M5 AVR'!H147</f>
        <v>12</v>
      </c>
      <c r="K147" s="155" t="str">
        <f>IF('[6]Ratt TERM2'!D145="","",'[6]Ratt TERM2'!D145)</f>
        <v/>
      </c>
      <c r="L147" s="154">
        <f t="shared" si="12"/>
        <v>12</v>
      </c>
      <c r="M147" s="156">
        <f t="shared" si="13"/>
        <v>13.485000000000001</v>
      </c>
      <c r="N147" s="157" t="str">
        <f t="shared" si="14"/>
        <v>V</v>
      </c>
    </row>
    <row r="148" spans="1:14" ht="12.6" customHeight="1">
      <c r="A148" s="152">
        <v>141</v>
      </c>
      <c r="B148" s="129" t="s">
        <v>349</v>
      </c>
      <c r="C148" s="128" t="s">
        <v>52</v>
      </c>
      <c r="D148" s="153">
        <f>'[6]M5 AVR'!D148</f>
        <v>11.8</v>
      </c>
      <c r="E148" s="153" t="str">
        <f>IF('[6]Ratt Ang'!F146="","",'[6]Ratt Ang'!F146)</f>
        <v/>
      </c>
      <c r="F148" s="154">
        <f t="shared" si="10"/>
        <v>11.8</v>
      </c>
      <c r="G148" s="153">
        <f>'[6]M5 AVR'!F148</f>
        <v>15.5</v>
      </c>
      <c r="H148" s="153" t="str">
        <f>IF('[6]Ratt TEC2'!F146="","",'[6]Ratt TEC2'!F146)</f>
        <v/>
      </c>
      <c r="I148" s="154">
        <f t="shared" si="11"/>
        <v>15.5</v>
      </c>
      <c r="J148" s="153">
        <f>'[6]M5 AVR'!H148</f>
        <v>10.5</v>
      </c>
      <c r="K148" s="155" t="str">
        <f>IF('[6]Ratt TERM2'!D146="","",'[6]Ratt TERM2'!D146)</f>
        <v/>
      </c>
      <c r="L148" s="154">
        <f t="shared" si="12"/>
        <v>10.5</v>
      </c>
      <c r="M148" s="156">
        <f t="shared" si="13"/>
        <v>12.579000000000001</v>
      </c>
      <c r="N148" s="157" t="str">
        <f t="shared" si="14"/>
        <v>V</v>
      </c>
    </row>
    <row r="149" spans="1:14" ht="12.6" customHeight="1">
      <c r="A149" s="158">
        <v>142</v>
      </c>
      <c r="B149" s="129" t="s">
        <v>348</v>
      </c>
      <c r="C149" s="128" t="s">
        <v>347</v>
      </c>
      <c r="D149" s="153">
        <f>'[6]M5 AVR'!D149</f>
        <v>14</v>
      </c>
      <c r="E149" s="153" t="str">
        <f>IF('[6]Ratt Ang'!F147="","",'[6]Ratt Ang'!F147)</f>
        <v/>
      </c>
      <c r="F149" s="154">
        <f t="shared" si="10"/>
        <v>14</v>
      </c>
      <c r="G149" s="153">
        <f>'[6]M5 AVR'!F149</f>
        <v>16</v>
      </c>
      <c r="H149" s="153" t="str">
        <f>IF('[6]Ratt TEC2'!F147="","",'[6]Ratt TEC2'!F147)</f>
        <v/>
      </c>
      <c r="I149" s="154">
        <f t="shared" si="11"/>
        <v>16</v>
      </c>
      <c r="J149" s="153">
        <f>'[6]M5 AVR'!H149</f>
        <v>12</v>
      </c>
      <c r="K149" s="155" t="str">
        <f>IF('[6]Ratt TERM2'!D147="","",'[6]Ratt TERM2'!D147)</f>
        <v/>
      </c>
      <c r="L149" s="154">
        <f t="shared" si="12"/>
        <v>12</v>
      </c>
      <c r="M149" s="156">
        <f t="shared" si="13"/>
        <v>13.98</v>
      </c>
      <c r="N149" s="157" t="str">
        <f t="shared" si="14"/>
        <v>V</v>
      </c>
    </row>
    <row r="150" spans="1:14" ht="12.6" customHeight="1">
      <c r="A150" s="152">
        <v>143</v>
      </c>
      <c r="B150" s="129" t="s">
        <v>346</v>
      </c>
      <c r="C150" s="128" t="s">
        <v>345</v>
      </c>
      <c r="D150" s="153">
        <f>'[6]M5 AVR'!D150</f>
        <v>13</v>
      </c>
      <c r="E150" s="153" t="str">
        <f>IF('[6]Ratt Ang'!F148="","",'[6]Ratt Ang'!F148)</f>
        <v/>
      </c>
      <c r="F150" s="154">
        <f t="shared" si="10"/>
        <v>13</v>
      </c>
      <c r="G150" s="153">
        <f>'[6]M5 AVR'!F150</f>
        <v>15</v>
      </c>
      <c r="H150" s="153" t="str">
        <f>IF('[6]Ratt TEC2'!F148="","",'[6]Ratt TEC2'!F148)</f>
        <v/>
      </c>
      <c r="I150" s="154">
        <f t="shared" si="11"/>
        <v>15</v>
      </c>
      <c r="J150" s="153">
        <f>'[6]M5 AVR'!H150</f>
        <v>10.5</v>
      </c>
      <c r="K150" s="155" t="str">
        <f>IF('[6]Ratt TERM2'!D148="","",'[6]Ratt TERM2'!D148)</f>
        <v/>
      </c>
      <c r="L150" s="154">
        <f t="shared" si="12"/>
        <v>10.5</v>
      </c>
      <c r="M150" s="156">
        <f t="shared" si="13"/>
        <v>12.81</v>
      </c>
      <c r="N150" s="157" t="str">
        <f t="shared" si="14"/>
        <v>V</v>
      </c>
    </row>
    <row r="151" spans="1:14" ht="12.6" customHeight="1">
      <c r="A151" s="158">
        <v>144</v>
      </c>
      <c r="B151" s="129" t="s">
        <v>344</v>
      </c>
      <c r="C151" s="128" t="s">
        <v>251</v>
      </c>
      <c r="D151" s="153">
        <f>'[6]M5 AVR'!D151</f>
        <v>15.2</v>
      </c>
      <c r="E151" s="153" t="str">
        <f>IF('[6]Ratt Ang'!F149="","",'[6]Ratt Ang'!F149)</f>
        <v/>
      </c>
      <c r="F151" s="154">
        <f t="shared" si="10"/>
        <v>15.2</v>
      </c>
      <c r="G151" s="153">
        <f>'[6]M5 AVR'!F151</f>
        <v>19</v>
      </c>
      <c r="H151" s="153" t="str">
        <f>IF('[6]Ratt TEC2'!F149="","",'[6]Ratt TEC2'!F149)</f>
        <v/>
      </c>
      <c r="I151" s="154">
        <f t="shared" si="11"/>
        <v>19</v>
      </c>
      <c r="J151" s="153">
        <f>'[6]M5 AVR'!H151</f>
        <v>12</v>
      </c>
      <c r="K151" s="155" t="str">
        <f>IF('[6]Ratt TERM2'!D149="","",'[6]Ratt TERM2'!D149)</f>
        <v/>
      </c>
      <c r="L151" s="154">
        <f t="shared" si="12"/>
        <v>12</v>
      </c>
      <c r="M151" s="156">
        <f t="shared" si="13"/>
        <v>15.366000000000001</v>
      </c>
      <c r="N151" s="157" t="str">
        <f t="shared" si="14"/>
        <v>V</v>
      </c>
    </row>
    <row r="152" spans="1:14" ht="12.6" customHeight="1">
      <c r="A152" s="152">
        <v>145</v>
      </c>
      <c r="B152" s="130" t="s">
        <v>343</v>
      </c>
      <c r="C152" s="128" t="s">
        <v>342</v>
      </c>
      <c r="D152" s="153">
        <f>'[6]M5 AVR'!D152</f>
        <v>13.2</v>
      </c>
      <c r="E152" s="153" t="str">
        <f>IF('[6]Ratt Ang'!F150="","",'[6]Ratt Ang'!F150)</f>
        <v/>
      </c>
      <c r="F152" s="154">
        <f t="shared" si="10"/>
        <v>13.2</v>
      </c>
      <c r="G152" s="153">
        <f>'[6]M5 AVR'!F152</f>
        <v>14.5</v>
      </c>
      <c r="H152" s="153" t="str">
        <f>IF('[6]Ratt TEC2'!F150="","",'[6]Ratt TEC2'!F150)</f>
        <v/>
      </c>
      <c r="I152" s="154">
        <f t="shared" si="11"/>
        <v>14.5</v>
      </c>
      <c r="J152" s="153">
        <f>'[6]M5 AVR'!H152</f>
        <v>12</v>
      </c>
      <c r="K152" s="155" t="str">
        <f>IF('[6]Ratt TERM2'!D150="","",'[6]Ratt TERM2'!D150)</f>
        <v/>
      </c>
      <c r="L152" s="154">
        <f t="shared" si="12"/>
        <v>12</v>
      </c>
      <c r="M152" s="156">
        <f t="shared" si="13"/>
        <v>13.221</v>
      </c>
      <c r="N152" s="157" t="str">
        <f t="shared" si="14"/>
        <v>V</v>
      </c>
    </row>
    <row r="153" spans="1:14" ht="12.6" customHeight="1">
      <c r="A153" s="158">
        <v>146</v>
      </c>
      <c r="B153" s="130" t="s">
        <v>341</v>
      </c>
      <c r="C153" s="128" t="s">
        <v>340</v>
      </c>
      <c r="D153" s="153">
        <f>'[6]M5 AVR'!D153</f>
        <v>12</v>
      </c>
      <c r="E153" s="153" t="str">
        <f>IF('[6]Ratt Ang'!F151="","",'[6]Ratt Ang'!F151)</f>
        <v/>
      </c>
      <c r="F153" s="154">
        <f t="shared" si="10"/>
        <v>12</v>
      </c>
      <c r="G153" s="153">
        <f>'[6]M5 AVR'!F153</f>
        <v>15</v>
      </c>
      <c r="H153" s="153" t="str">
        <f>IF('[6]Ratt TEC2'!F151="","",'[6]Ratt TEC2'!F151)</f>
        <v/>
      </c>
      <c r="I153" s="154">
        <f t="shared" si="11"/>
        <v>15</v>
      </c>
      <c r="J153" s="153">
        <f>'[6]M5 AVR'!H153</f>
        <v>14</v>
      </c>
      <c r="K153" s="155" t="str">
        <f>IF('[6]Ratt TERM2'!D151="","",'[6]Ratt TERM2'!D151)</f>
        <v/>
      </c>
      <c r="L153" s="154">
        <f t="shared" si="12"/>
        <v>14</v>
      </c>
      <c r="M153" s="156">
        <f t="shared" si="13"/>
        <v>13.670000000000002</v>
      </c>
      <c r="N153" s="157" t="str">
        <f t="shared" si="14"/>
        <v>V</v>
      </c>
    </row>
    <row r="154" spans="1:14" ht="12.6" customHeight="1">
      <c r="A154" s="152">
        <v>147</v>
      </c>
      <c r="B154" s="130" t="s">
        <v>339</v>
      </c>
      <c r="C154" s="128" t="s">
        <v>338</v>
      </c>
      <c r="D154" s="153">
        <f>'[6]M5 AVR'!D154</f>
        <v>12</v>
      </c>
      <c r="E154" s="153" t="str">
        <f>IF('[6]Ratt Ang'!F152="","",'[6]Ratt Ang'!F152)</f>
        <v/>
      </c>
      <c r="F154" s="154">
        <f t="shared" si="10"/>
        <v>12</v>
      </c>
      <c r="G154" s="153">
        <f>'[6]M5 AVR'!F154</f>
        <v>15.5</v>
      </c>
      <c r="H154" s="153" t="str">
        <f>IF('[6]Ratt TEC2'!F152="","",'[6]Ratt TEC2'!F152)</f>
        <v/>
      </c>
      <c r="I154" s="154">
        <f t="shared" si="11"/>
        <v>15.5</v>
      </c>
      <c r="J154" s="153">
        <f>'[6]M5 AVR'!H154</f>
        <v>14</v>
      </c>
      <c r="K154" s="155" t="str">
        <f>IF('[6]Ratt TERM2'!D152="","",'[6]Ratt TERM2'!D152)</f>
        <v/>
      </c>
      <c r="L154" s="154">
        <f t="shared" si="12"/>
        <v>14</v>
      </c>
      <c r="M154" s="156">
        <f t="shared" si="13"/>
        <v>13.835000000000001</v>
      </c>
      <c r="N154" s="157" t="str">
        <f t="shared" si="14"/>
        <v>V</v>
      </c>
    </row>
    <row r="155" spans="1:14" ht="12.6" customHeight="1">
      <c r="A155" s="158">
        <v>148</v>
      </c>
      <c r="B155" s="130" t="s">
        <v>337</v>
      </c>
      <c r="C155" s="128" t="s">
        <v>336</v>
      </c>
      <c r="D155" s="153">
        <f>'[6]M5 AVR'!D155</f>
        <v>14</v>
      </c>
      <c r="E155" s="153" t="str">
        <f>IF('[6]Ratt Ang'!F153="","",'[6]Ratt Ang'!F153)</f>
        <v/>
      </c>
      <c r="F155" s="154">
        <f t="shared" si="10"/>
        <v>14</v>
      </c>
      <c r="G155" s="153">
        <f>'[6]M5 AVR'!F155</f>
        <v>16</v>
      </c>
      <c r="H155" s="153" t="str">
        <f>IF('[6]Ratt TEC2'!F153="","",'[6]Ratt TEC2'!F153)</f>
        <v/>
      </c>
      <c r="I155" s="154">
        <f t="shared" si="11"/>
        <v>16</v>
      </c>
      <c r="J155" s="153">
        <f>'[6]M5 AVR'!H155</f>
        <v>15</v>
      </c>
      <c r="K155" s="155" t="str">
        <f>IF('[6]Ratt TERM2'!D153="","",'[6]Ratt TERM2'!D153)</f>
        <v/>
      </c>
      <c r="L155" s="154">
        <f t="shared" si="12"/>
        <v>15</v>
      </c>
      <c r="M155" s="156">
        <f t="shared" si="13"/>
        <v>15</v>
      </c>
      <c r="N155" s="157" t="str">
        <f t="shared" si="14"/>
        <v>V</v>
      </c>
    </row>
    <row r="156" spans="1:14" ht="12.6" customHeight="1">
      <c r="A156" s="152">
        <v>149</v>
      </c>
      <c r="B156" s="129" t="s">
        <v>335</v>
      </c>
      <c r="C156" s="128" t="s">
        <v>334</v>
      </c>
      <c r="D156" s="153">
        <f>'[6]M5 AVR'!D156</f>
        <v>12</v>
      </c>
      <c r="E156" s="153" t="str">
        <f>IF('[6]Ratt Ang'!F154="","",'[6]Ratt Ang'!F154)</f>
        <v/>
      </c>
      <c r="F156" s="154">
        <f t="shared" si="10"/>
        <v>12</v>
      </c>
      <c r="G156" s="153">
        <f>'[6]M5 AVR'!F156</f>
        <v>15</v>
      </c>
      <c r="H156" s="153" t="str">
        <f>IF('[6]Ratt TEC2'!F154="","",'[6]Ratt TEC2'!F154)</f>
        <v/>
      </c>
      <c r="I156" s="154">
        <f t="shared" si="11"/>
        <v>15</v>
      </c>
      <c r="J156" s="153">
        <f>'[6]M5 AVR'!H156</f>
        <v>10.5</v>
      </c>
      <c r="K156" s="155" t="str">
        <f>IF('[6]Ratt TERM2'!D154="","",'[6]Ratt TERM2'!D154)</f>
        <v/>
      </c>
      <c r="L156" s="154">
        <f t="shared" si="12"/>
        <v>10.5</v>
      </c>
      <c r="M156" s="156">
        <f t="shared" si="13"/>
        <v>12.48</v>
      </c>
      <c r="N156" s="157" t="str">
        <f t="shared" si="14"/>
        <v>V</v>
      </c>
    </row>
    <row r="157" spans="1:14" ht="12.6" customHeight="1">
      <c r="A157" s="158">
        <v>150</v>
      </c>
      <c r="B157" s="130" t="s">
        <v>333</v>
      </c>
      <c r="C157" s="128" t="s">
        <v>332</v>
      </c>
      <c r="D157" s="153">
        <f>'[6]M5 AVR'!D157</f>
        <v>12</v>
      </c>
      <c r="E157" s="153" t="str">
        <f>IF('[6]Ratt Ang'!F155="","",'[6]Ratt Ang'!F155)</f>
        <v/>
      </c>
      <c r="F157" s="154">
        <f t="shared" si="10"/>
        <v>12</v>
      </c>
      <c r="G157" s="153">
        <f>'[6]M5 AVR'!F157</f>
        <v>15</v>
      </c>
      <c r="H157" s="153" t="str">
        <f>IF('[6]Ratt TEC2'!F155="","",'[6]Ratt TEC2'!F155)</f>
        <v/>
      </c>
      <c r="I157" s="154">
        <f t="shared" si="11"/>
        <v>15</v>
      </c>
      <c r="J157" s="153">
        <f>'[6]M5 AVR'!H157</f>
        <v>10.5</v>
      </c>
      <c r="K157" s="155" t="str">
        <f>IF('[6]Ratt TERM2'!D155="","",'[6]Ratt TERM2'!D155)</f>
        <v/>
      </c>
      <c r="L157" s="154">
        <f t="shared" si="12"/>
        <v>10.5</v>
      </c>
      <c r="M157" s="156">
        <f t="shared" si="13"/>
        <v>12.48</v>
      </c>
      <c r="N157" s="157" t="str">
        <f t="shared" si="14"/>
        <v>V</v>
      </c>
    </row>
    <row r="158" spans="1:14" ht="12.6" customHeight="1">
      <c r="A158" s="152">
        <v>151</v>
      </c>
      <c r="B158" s="129" t="s">
        <v>331</v>
      </c>
      <c r="C158" s="128" t="s">
        <v>330</v>
      </c>
      <c r="D158" s="153">
        <f>'[6]M5 AVR'!D158</f>
        <v>11</v>
      </c>
      <c r="E158" s="153" t="str">
        <f>IF('[6]Ratt Ang'!F156="","",'[6]Ratt Ang'!F156)</f>
        <v/>
      </c>
      <c r="F158" s="154">
        <f t="shared" si="10"/>
        <v>11</v>
      </c>
      <c r="G158" s="153">
        <f>'[6]M5 AVR'!F158</f>
        <v>15</v>
      </c>
      <c r="H158" s="153" t="str">
        <f>IF('[6]Ratt TEC2'!F156="","",'[6]Ratt TEC2'!F156)</f>
        <v/>
      </c>
      <c r="I158" s="154">
        <f t="shared" si="11"/>
        <v>15</v>
      </c>
      <c r="J158" s="153">
        <f>'[6]M5 AVR'!H158</f>
        <v>10.5</v>
      </c>
      <c r="K158" s="155" t="str">
        <f>IF('[6]Ratt TERM2'!D156="","",'[6]Ratt TERM2'!D156)</f>
        <v/>
      </c>
      <c r="L158" s="154">
        <f t="shared" si="12"/>
        <v>10.5</v>
      </c>
      <c r="M158" s="156">
        <f t="shared" si="13"/>
        <v>12.15</v>
      </c>
      <c r="N158" s="157" t="str">
        <f t="shared" si="14"/>
        <v>V</v>
      </c>
    </row>
    <row r="159" spans="1:14" ht="12.6" customHeight="1">
      <c r="A159" s="158">
        <v>152</v>
      </c>
      <c r="B159" s="133" t="s">
        <v>329</v>
      </c>
      <c r="C159" s="132" t="s">
        <v>328</v>
      </c>
      <c r="D159" s="153">
        <f>'[6]M5 AVR'!D159</f>
        <v>13</v>
      </c>
      <c r="E159" s="153" t="str">
        <f>IF('[6]Ratt Ang'!F157="","",'[6]Ratt Ang'!F157)</f>
        <v/>
      </c>
      <c r="F159" s="154">
        <f t="shared" si="10"/>
        <v>13</v>
      </c>
      <c r="G159" s="153">
        <f>'[6]M5 AVR'!F159</f>
        <v>15</v>
      </c>
      <c r="H159" s="153" t="str">
        <f>IF('[6]Ratt TEC2'!F157="","",'[6]Ratt TEC2'!F157)</f>
        <v/>
      </c>
      <c r="I159" s="154">
        <f t="shared" si="11"/>
        <v>15</v>
      </c>
      <c r="J159" s="153">
        <f>'[6]M5 AVR'!H159</f>
        <v>14</v>
      </c>
      <c r="K159" s="155" t="str">
        <f>IF('[6]Ratt TERM2'!D157="","",'[6]Ratt TERM2'!D157)</f>
        <v/>
      </c>
      <c r="L159" s="154">
        <f t="shared" si="12"/>
        <v>14</v>
      </c>
      <c r="M159" s="156">
        <f t="shared" si="13"/>
        <v>14</v>
      </c>
      <c r="N159" s="157" t="str">
        <f t="shared" si="14"/>
        <v>V</v>
      </c>
    </row>
    <row r="160" spans="1:14" ht="12.6" customHeight="1">
      <c r="A160" s="152">
        <v>153</v>
      </c>
      <c r="B160" s="133" t="s">
        <v>327</v>
      </c>
      <c r="C160" s="132" t="s">
        <v>277</v>
      </c>
      <c r="D160" s="153">
        <f>'[6]M5 AVR'!D160</f>
        <v>14</v>
      </c>
      <c r="E160" s="153" t="str">
        <f>IF('[6]Ratt Ang'!F158="","",'[6]Ratt Ang'!F158)</f>
        <v/>
      </c>
      <c r="F160" s="154">
        <f t="shared" si="10"/>
        <v>14</v>
      </c>
      <c r="G160" s="153">
        <f>'[6]M5 AVR'!F160</f>
        <v>15</v>
      </c>
      <c r="H160" s="153" t="str">
        <f>IF('[6]Ratt TEC2'!F158="","",'[6]Ratt TEC2'!F158)</f>
        <v/>
      </c>
      <c r="I160" s="154">
        <f t="shared" si="11"/>
        <v>15</v>
      </c>
      <c r="J160" s="153">
        <f>'[6]M5 AVR'!H160</f>
        <v>14</v>
      </c>
      <c r="K160" s="155" t="str">
        <f>IF('[6]Ratt TERM2'!D158="","",'[6]Ratt TERM2'!D158)</f>
        <v/>
      </c>
      <c r="L160" s="154">
        <f t="shared" si="12"/>
        <v>14</v>
      </c>
      <c r="M160" s="156">
        <f t="shared" si="13"/>
        <v>14.330000000000002</v>
      </c>
      <c r="N160" s="157" t="str">
        <f t="shared" si="14"/>
        <v>V</v>
      </c>
    </row>
    <row r="161" spans="1:14" ht="12.6" customHeight="1">
      <c r="A161" s="158">
        <v>154</v>
      </c>
      <c r="B161" s="129" t="s">
        <v>326</v>
      </c>
      <c r="C161" s="128" t="s">
        <v>318</v>
      </c>
      <c r="D161" s="153">
        <f>'[6]M5 AVR'!D161</f>
        <v>16.600000000000001</v>
      </c>
      <c r="E161" s="153" t="str">
        <f>IF('[6]Ratt Ang'!F159="","",'[6]Ratt Ang'!F159)</f>
        <v/>
      </c>
      <c r="F161" s="154">
        <f t="shared" si="10"/>
        <v>16.600000000000001</v>
      </c>
      <c r="G161" s="153">
        <f>'[6]M5 AVR'!F161</f>
        <v>15</v>
      </c>
      <c r="H161" s="153" t="str">
        <f>IF('[6]Ratt TEC2'!F159="","",'[6]Ratt TEC2'!F159)</f>
        <v/>
      </c>
      <c r="I161" s="154">
        <f t="shared" si="11"/>
        <v>15</v>
      </c>
      <c r="J161" s="153">
        <f>'[6]M5 AVR'!H161</f>
        <v>14.5</v>
      </c>
      <c r="K161" s="155" t="str">
        <f>IF('[6]Ratt TERM2'!D159="","",'[6]Ratt TERM2'!D159)</f>
        <v/>
      </c>
      <c r="L161" s="154">
        <f t="shared" si="12"/>
        <v>14.5</v>
      </c>
      <c r="M161" s="156">
        <f t="shared" si="13"/>
        <v>15.358000000000001</v>
      </c>
      <c r="N161" s="157" t="str">
        <f t="shared" si="14"/>
        <v>V</v>
      </c>
    </row>
    <row r="162" spans="1:14" ht="12.6" customHeight="1">
      <c r="A162" s="152">
        <v>155</v>
      </c>
      <c r="B162" s="129" t="s">
        <v>325</v>
      </c>
      <c r="C162" s="128" t="s">
        <v>324</v>
      </c>
      <c r="D162" s="153">
        <f>'[6]M5 AVR'!D162</f>
        <v>13</v>
      </c>
      <c r="E162" s="153" t="str">
        <f>IF('[6]Ratt Ang'!F160="","",'[6]Ratt Ang'!F160)</f>
        <v/>
      </c>
      <c r="F162" s="154">
        <f t="shared" si="10"/>
        <v>13</v>
      </c>
      <c r="G162" s="153">
        <f>'[6]M5 AVR'!F162</f>
        <v>14.5</v>
      </c>
      <c r="H162" s="153" t="str">
        <f>IF('[6]Ratt TEC2'!F160="","",'[6]Ratt TEC2'!F160)</f>
        <v/>
      </c>
      <c r="I162" s="154">
        <f t="shared" si="11"/>
        <v>14.5</v>
      </c>
      <c r="J162" s="153">
        <f>'[6]M5 AVR'!H162</f>
        <v>14</v>
      </c>
      <c r="K162" s="155" t="str">
        <f>IF('[6]Ratt TERM2'!D160="","",'[6]Ratt TERM2'!D160)</f>
        <v/>
      </c>
      <c r="L162" s="154">
        <f t="shared" si="12"/>
        <v>14</v>
      </c>
      <c r="M162" s="156">
        <f t="shared" si="13"/>
        <v>13.835000000000001</v>
      </c>
      <c r="N162" s="157" t="str">
        <f t="shared" si="14"/>
        <v>V</v>
      </c>
    </row>
    <row r="163" spans="1:14" ht="12.6" customHeight="1">
      <c r="A163" s="158">
        <v>156</v>
      </c>
      <c r="B163" s="130" t="s">
        <v>323</v>
      </c>
      <c r="C163" s="128" t="s">
        <v>322</v>
      </c>
      <c r="D163" s="153">
        <f>'[6]M5 AVR'!D163</f>
        <v>11</v>
      </c>
      <c r="E163" s="153" t="str">
        <f>IF('[6]Ratt Ang'!F161="","",'[6]Ratt Ang'!F161)</f>
        <v/>
      </c>
      <c r="F163" s="154">
        <f t="shared" si="10"/>
        <v>11</v>
      </c>
      <c r="G163" s="153">
        <f>'[6]M5 AVR'!F163</f>
        <v>0</v>
      </c>
      <c r="H163" s="153" t="str">
        <f>IF('[6]Ratt TEC2'!F161="","",'[6]Ratt TEC2'!F161)</f>
        <v/>
      </c>
      <c r="I163" s="154">
        <f t="shared" si="11"/>
        <v>0</v>
      </c>
      <c r="J163" s="153">
        <f>'[6]M5 AVR'!H163</f>
        <v>0</v>
      </c>
      <c r="K163" s="155" t="str">
        <f>IF('[6]Ratt TERM2'!D161="","",'[6]Ratt TERM2'!D161)</f>
        <v/>
      </c>
      <c r="L163" s="154">
        <f t="shared" si="12"/>
        <v>0</v>
      </c>
      <c r="M163" s="156">
        <f t="shared" si="13"/>
        <v>3.6300000000000003</v>
      </c>
      <c r="N163" s="157" t="str">
        <f t="shared" si="14"/>
        <v>AR</v>
      </c>
    </row>
    <row r="164" spans="1:14" ht="12.6" customHeight="1">
      <c r="A164" s="152">
        <v>157</v>
      </c>
      <c r="B164" s="131" t="s">
        <v>321</v>
      </c>
      <c r="C164" s="131" t="s">
        <v>528</v>
      </c>
      <c r="D164" s="153">
        <f>'[6]M5 AVR'!D164</f>
        <v>13</v>
      </c>
      <c r="E164" s="153" t="str">
        <f>IF('[6]Ratt Ang'!F162="","",'[6]Ratt Ang'!F162)</f>
        <v/>
      </c>
      <c r="F164" s="154">
        <f t="shared" si="10"/>
        <v>13</v>
      </c>
      <c r="G164" s="153">
        <f>'[6]M5 AVR'!F164</f>
        <v>12.5</v>
      </c>
      <c r="H164" s="153" t="str">
        <f>IF('[6]Ratt TEC2'!F162="","",'[6]Ratt TEC2'!F162)</f>
        <v/>
      </c>
      <c r="I164" s="154">
        <f t="shared" si="11"/>
        <v>12.5</v>
      </c>
      <c r="J164" s="153">
        <f>'[6]M5 AVR'!H164</f>
        <v>12.5</v>
      </c>
      <c r="K164" s="155" t="str">
        <f>IF('[6]Ratt TERM2'!D162="","",'[6]Ratt TERM2'!D162)</f>
        <v/>
      </c>
      <c r="L164" s="154">
        <f t="shared" si="12"/>
        <v>12.5</v>
      </c>
      <c r="M164" s="156">
        <f t="shared" si="13"/>
        <v>12.664999999999999</v>
      </c>
      <c r="N164" s="157" t="str">
        <f t="shared" si="14"/>
        <v>V</v>
      </c>
    </row>
    <row r="165" spans="1:14" ht="12.6" customHeight="1">
      <c r="A165" s="158">
        <v>158</v>
      </c>
      <c r="B165" s="130" t="s">
        <v>320</v>
      </c>
      <c r="C165" s="128" t="s">
        <v>319</v>
      </c>
      <c r="D165" s="153">
        <f>'[6]M5 AVR'!D165</f>
        <v>15</v>
      </c>
      <c r="E165" s="153" t="str">
        <f>IF('[6]Ratt Ang'!F163="","",'[6]Ratt Ang'!F163)</f>
        <v/>
      </c>
      <c r="F165" s="154">
        <f t="shared" si="10"/>
        <v>15</v>
      </c>
      <c r="G165" s="153">
        <f>'[6]M5 AVR'!F165</f>
        <v>16</v>
      </c>
      <c r="H165" s="153" t="str">
        <f>IF('[6]Ratt TEC2'!F163="","",'[6]Ratt TEC2'!F163)</f>
        <v/>
      </c>
      <c r="I165" s="154">
        <f t="shared" si="11"/>
        <v>16</v>
      </c>
      <c r="J165" s="153">
        <f>'[6]M5 AVR'!H165</f>
        <v>14.5</v>
      </c>
      <c r="K165" s="155" t="str">
        <f>IF('[6]Ratt TERM2'!D163="","",'[6]Ratt TERM2'!D163)</f>
        <v/>
      </c>
      <c r="L165" s="154">
        <f t="shared" si="12"/>
        <v>14.5</v>
      </c>
      <c r="M165" s="156">
        <f t="shared" si="13"/>
        <v>15.16</v>
      </c>
      <c r="N165" s="157" t="str">
        <f t="shared" si="14"/>
        <v>V</v>
      </c>
    </row>
    <row r="166" spans="1:14" ht="12.6" customHeight="1">
      <c r="A166" s="152">
        <v>159</v>
      </c>
      <c r="B166" s="131" t="s">
        <v>318</v>
      </c>
      <c r="C166" s="131" t="s">
        <v>317</v>
      </c>
      <c r="D166" s="153">
        <f>'[6]M5 AVR'!D166</f>
        <v>13</v>
      </c>
      <c r="E166" s="153" t="str">
        <f>IF('[6]Ratt Ang'!F164="","",'[6]Ratt Ang'!F164)</f>
        <v/>
      </c>
      <c r="F166" s="154">
        <f t="shared" si="10"/>
        <v>13</v>
      </c>
      <c r="G166" s="153">
        <f>'[6]M5 AVR'!F166</f>
        <v>13.5</v>
      </c>
      <c r="H166" s="153" t="str">
        <f>IF('[6]Ratt TEC2'!F164="","",'[6]Ratt TEC2'!F164)</f>
        <v/>
      </c>
      <c r="I166" s="154">
        <f t="shared" si="11"/>
        <v>13.5</v>
      </c>
      <c r="J166" s="153">
        <f>'[6]M5 AVR'!H166</f>
        <v>12</v>
      </c>
      <c r="K166" s="155" t="str">
        <f>IF('[6]Ratt TERM2'!D164="","",'[6]Ratt TERM2'!D164)</f>
        <v/>
      </c>
      <c r="L166" s="154">
        <f t="shared" si="12"/>
        <v>12</v>
      </c>
      <c r="M166" s="156">
        <f t="shared" si="13"/>
        <v>12.825000000000001</v>
      </c>
      <c r="N166" s="157" t="str">
        <f t="shared" si="14"/>
        <v>V</v>
      </c>
    </row>
    <row r="167" spans="1:14" ht="12.6" customHeight="1">
      <c r="A167" s="158">
        <v>160</v>
      </c>
      <c r="B167" s="129" t="s">
        <v>316</v>
      </c>
      <c r="C167" s="128" t="s">
        <v>315</v>
      </c>
      <c r="D167" s="153">
        <f>'[6]M5 AVR'!D167</f>
        <v>12</v>
      </c>
      <c r="E167" s="153" t="str">
        <f>IF('[6]Ratt Ang'!F165="","",'[6]Ratt Ang'!F165)</f>
        <v/>
      </c>
      <c r="F167" s="154">
        <f t="shared" si="10"/>
        <v>12</v>
      </c>
      <c r="G167" s="153">
        <f>'[6]M5 AVR'!F167</f>
        <v>0</v>
      </c>
      <c r="H167" s="153" t="str">
        <f>IF('[6]Ratt TEC2'!F165="","",'[6]Ratt TEC2'!F165)</f>
        <v/>
      </c>
      <c r="I167" s="154">
        <f t="shared" si="11"/>
        <v>0</v>
      </c>
      <c r="J167" s="153">
        <f>'[6]M5 AVR'!H167</f>
        <v>0</v>
      </c>
      <c r="K167" s="155" t="str">
        <f>IF('[6]Ratt TERM2'!D165="","",'[6]Ratt TERM2'!D165)</f>
        <v/>
      </c>
      <c r="L167" s="154">
        <f t="shared" si="12"/>
        <v>0</v>
      </c>
      <c r="M167" s="156">
        <f t="shared" si="13"/>
        <v>3.96</v>
      </c>
      <c r="N167" s="157" t="str">
        <f t="shared" si="14"/>
        <v>AR</v>
      </c>
    </row>
    <row r="168" spans="1:14" ht="12.6" customHeight="1">
      <c r="A168" s="152">
        <v>161</v>
      </c>
      <c r="B168" s="130" t="s">
        <v>314</v>
      </c>
      <c r="C168" s="128" t="s">
        <v>313</v>
      </c>
      <c r="D168" s="153">
        <f>'[6]M5 AVR'!D168</f>
        <v>13.2</v>
      </c>
      <c r="E168" s="153" t="str">
        <f>IF('[6]Ratt Ang'!F166="","",'[6]Ratt Ang'!F166)</f>
        <v/>
      </c>
      <c r="F168" s="154">
        <f t="shared" si="10"/>
        <v>13.2</v>
      </c>
      <c r="G168" s="153">
        <f>'[6]M5 AVR'!F168</f>
        <v>15</v>
      </c>
      <c r="H168" s="153" t="str">
        <f>IF('[6]Ratt TEC2'!F166="","",'[6]Ratt TEC2'!F166)</f>
        <v/>
      </c>
      <c r="I168" s="154">
        <f t="shared" si="11"/>
        <v>15</v>
      </c>
      <c r="J168" s="153">
        <f>'[6]M5 AVR'!H168</f>
        <v>12.5</v>
      </c>
      <c r="K168" s="155" t="str">
        <f>IF('[6]Ratt TERM2'!D166="","",'[6]Ratt TERM2'!D166)</f>
        <v/>
      </c>
      <c r="L168" s="154">
        <f t="shared" si="12"/>
        <v>12.5</v>
      </c>
      <c r="M168" s="156">
        <f t="shared" si="13"/>
        <v>13.556000000000001</v>
      </c>
      <c r="N168" s="157" t="str">
        <f t="shared" si="14"/>
        <v>V</v>
      </c>
    </row>
    <row r="169" spans="1:14" ht="12.6" customHeight="1">
      <c r="A169" s="158">
        <v>162</v>
      </c>
      <c r="B169" s="130" t="s">
        <v>312</v>
      </c>
      <c r="C169" s="128" t="s">
        <v>251</v>
      </c>
      <c r="D169" s="153">
        <f>'[6]M5 AVR'!D169</f>
        <v>13.5</v>
      </c>
      <c r="E169" s="153" t="str">
        <f>IF('[6]Ratt Ang'!F167="","",'[6]Ratt Ang'!F167)</f>
        <v/>
      </c>
      <c r="F169" s="154">
        <f t="shared" si="10"/>
        <v>13.5</v>
      </c>
      <c r="G169" s="153">
        <f>'[6]M5 AVR'!F169</f>
        <v>15</v>
      </c>
      <c r="H169" s="153" t="str">
        <f>IF('[6]Ratt TEC2'!F167="","",'[6]Ratt TEC2'!F167)</f>
        <v/>
      </c>
      <c r="I169" s="154">
        <f t="shared" si="11"/>
        <v>15</v>
      </c>
      <c r="J169" s="153">
        <f>'[6]M5 AVR'!H169</f>
        <v>14</v>
      </c>
      <c r="K169" s="155" t="str">
        <f>IF('[6]Ratt TERM2'!D167="","",'[6]Ratt TERM2'!D167)</f>
        <v/>
      </c>
      <c r="L169" s="154">
        <f t="shared" si="12"/>
        <v>14</v>
      </c>
      <c r="M169" s="156">
        <f t="shared" si="13"/>
        <v>14.165000000000003</v>
      </c>
      <c r="N169" s="157" t="str">
        <f t="shared" si="14"/>
        <v>V</v>
      </c>
    </row>
    <row r="170" spans="1:14" ht="12.6" customHeight="1">
      <c r="A170" s="152">
        <v>163</v>
      </c>
      <c r="B170" s="130" t="s">
        <v>312</v>
      </c>
      <c r="C170" s="128" t="s">
        <v>311</v>
      </c>
      <c r="D170" s="153">
        <f>'[6]M5 AVR'!D170</f>
        <v>13.5</v>
      </c>
      <c r="E170" s="153" t="str">
        <f>IF('[6]Ratt Ang'!F168="","",'[6]Ratt Ang'!F168)</f>
        <v/>
      </c>
      <c r="F170" s="154">
        <f t="shared" si="10"/>
        <v>13.5</v>
      </c>
      <c r="G170" s="153">
        <f>'[6]M5 AVR'!F170</f>
        <v>15.5</v>
      </c>
      <c r="H170" s="153" t="str">
        <f>IF('[6]Ratt TEC2'!F168="","",'[6]Ratt TEC2'!F168)</f>
        <v/>
      </c>
      <c r="I170" s="154">
        <f t="shared" si="11"/>
        <v>15.5</v>
      </c>
      <c r="J170" s="153">
        <f>'[6]M5 AVR'!H170</f>
        <v>14</v>
      </c>
      <c r="K170" s="155" t="str">
        <f>IF('[6]Ratt TERM2'!D168="","",'[6]Ratt TERM2'!D168)</f>
        <v/>
      </c>
      <c r="L170" s="154">
        <f t="shared" si="12"/>
        <v>14</v>
      </c>
      <c r="M170" s="156">
        <f t="shared" si="13"/>
        <v>14.330000000000002</v>
      </c>
      <c r="N170" s="157" t="str">
        <f t="shared" si="14"/>
        <v>V</v>
      </c>
    </row>
    <row r="171" spans="1:14" ht="12.6" customHeight="1">
      <c r="A171" s="158">
        <v>164</v>
      </c>
      <c r="B171" s="130" t="s">
        <v>310</v>
      </c>
      <c r="C171" s="128" t="s">
        <v>309</v>
      </c>
      <c r="D171" s="153">
        <f>'[6]M5 AVR'!D171</f>
        <v>11</v>
      </c>
      <c r="E171" s="153" t="str">
        <f>IF('[6]Ratt Ang'!F169="","",'[6]Ratt Ang'!F169)</f>
        <v/>
      </c>
      <c r="F171" s="154">
        <f t="shared" si="10"/>
        <v>11</v>
      </c>
      <c r="G171" s="153">
        <f>'[6]M5 AVR'!F171</f>
        <v>15</v>
      </c>
      <c r="H171" s="153" t="str">
        <f>IF('[6]Ratt TEC2'!F169="","",'[6]Ratt TEC2'!F169)</f>
        <v/>
      </c>
      <c r="I171" s="154">
        <f t="shared" si="11"/>
        <v>15</v>
      </c>
      <c r="J171" s="153">
        <f>'[6]M5 AVR'!H171</f>
        <v>10.5</v>
      </c>
      <c r="K171" s="155" t="str">
        <f>IF('[6]Ratt TERM2'!D169="","",'[6]Ratt TERM2'!D169)</f>
        <v/>
      </c>
      <c r="L171" s="154">
        <f t="shared" si="12"/>
        <v>10.5</v>
      </c>
      <c r="M171" s="156">
        <f t="shared" si="13"/>
        <v>12.15</v>
      </c>
      <c r="N171" s="157" t="str">
        <f t="shared" si="14"/>
        <v>V</v>
      </c>
    </row>
    <row r="172" spans="1:14" ht="12.6" customHeight="1">
      <c r="A172" s="152">
        <v>165</v>
      </c>
      <c r="B172" s="130" t="s">
        <v>308</v>
      </c>
      <c r="C172" s="128" t="s">
        <v>307</v>
      </c>
      <c r="D172" s="153">
        <f>'[6]M5 AVR'!D172</f>
        <v>12</v>
      </c>
      <c r="E172" s="153" t="str">
        <f>IF('[6]Ratt Ang'!F170="","",'[6]Ratt Ang'!F170)</f>
        <v/>
      </c>
      <c r="F172" s="154">
        <f t="shared" si="10"/>
        <v>12</v>
      </c>
      <c r="G172" s="153">
        <f>'[6]M5 AVR'!F172</f>
        <v>14</v>
      </c>
      <c r="H172" s="153" t="str">
        <f>IF('[6]Ratt TEC2'!F170="","",'[6]Ratt TEC2'!F170)</f>
        <v/>
      </c>
      <c r="I172" s="154">
        <f t="shared" si="11"/>
        <v>14</v>
      </c>
      <c r="J172" s="153">
        <f>'[6]M5 AVR'!H172</f>
        <v>15</v>
      </c>
      <c r="K172" s="155" t="str">
        <f>IF('[6]Ratt TERM2'!D170="","",'[6]Ratt TERM2'!D170)</f>
        <v/>
      </c>
      <c r="L172" s="154">
        <f t="shared" si="12"/>
        <v>15</v>
      </c>
      <c r="M172" s="156">
        <f t="shared" si="13"/>
        <v>13.68</v>
      </c>
      <c r="N172" s="157" t="str">
        <f t="shared" si="14"/>
        <v>V</v>
      </c>
    </row>
    <row r="173" spans="1:14" ht="12.6" customHeight="1">
      <c r="A173" s="158">
        <v>166</v>
      </c>
      <c r="B173" s="129" t="s">
        <v>306</v>
      </c>
      <c r="C173" s="128" t="s">
        <v>305</v>
      </c>
      <c r="D173" s="153">
        <f>'[6]M5 AVR'!D173</f>
        <v>13</v>
      </c>
      <c r="E173" s="153" t="str">
        <f>IF('[6]Ratt Ang'!F171="","",'[6]Ratt Ang'!F171)</f>
        <v/>
      </c>
      <c r="F173" s="154">
        <f t="shared" si="10"/>
        <v>13</v>
      </c>
      <c r="G173" s="153">
        <f>'[6]M5 AVR'!F173</f>
        <v>15</v>
      </c>
      <c r="H173" s="153" t="str">
        <f>IF('[6]Ratt TEC2'!F171="","",'[6]Ratt TEC2'!F171)</f>
        <v/>
      </c>
      <c r="I173" s="154">
        <f t="shared" si="11"/>
        <v>15</v>
      </c>
      <c r="J173" s="153">
        <f>'[6]M5 AVR'!H173</f>
        <v>15</v>
      </c>
      <c r="K173" s="155" t="str">
        <f>IF('[6]Ratt TERM2'!D171="","",'[6]Ratt TERM2'!D171)</f>
        <v/>
      </c>
      <c r="L173" s="154">
        <f t="shared" si="12"/>
        <v>15</v>
      </c>
      <c r="M173" s="156">
        <f t="shared" si="13"/>
        <v>14.34</v>
      </c>
      <c r="N173" s="157" t="str">
        <f t="shared" si="14"/>
        <v>V</v>
      </c>
    </row>
    <row r="174" spans="1:14" ht="15.6">
      <c r="B174" s="161" t="s">
        <v>588</v>
      </c>
      <c r="C174" s="162"/>
      <c r="D174" s="163">
        <f>AVERAGE(D8:D173)</f>
        <v>12.912048192771081</v>
      </c>
      <c r="E174" s="163"/>
      <c r="F174" s="163"/>
      <c r="G174" s="164">
        <f>AVERAGE(G8:G173)</f>
        <v>14.614457831325302</v>
      </c>
      <c r="H174" s="163"/>
      <c r="I174" s="163"/>
      <c r="J174" s="164">
        <f>AVERAGE(J8:J173)</f>
        <v>12.177710843373495</v>
      </c>
    </row>
    <row r="175" spans="1:14" ht="15.6">
      <c r="B175" s="161"/>
      <c r="C175" s="162"/>
      <c r="D175" s="165"/>
      <c r="E175" s="165"/>
    </row>
    <row r="176" spans="1:14" ht="15.6">
      <c r="B176" s="161"/>
      <c r="C176" s="162"/>
      <c r="D176" s="165"/>
      <c r="E176" s="165"/>
    </row>
    <row r="177" spans="2:5" ht="15.6">
      <c r="B177" s="161"/>
      <c r="C177" s="162"/>
      <c r="D177" s="165"/>
      <c r="E177" s="165"/>
    </row>
    <row r="178" spans="2:5" ht="15.6">
      <c r="B178" s="161"/>
      <c r="C178" s="162"/>
      <c r="D178" s="165"/>
      <c r="E178" s="165"/>
    </row>
    <row r="179" spans="2:5" ht="15.6">
      <c r="B179" s="161"/>
      <c r="C179" s="162"/>
      <c r="D179" s="165"/>
      <c r="E179" s="165"/>
    </row>
    <row r="180" spans="2:5" ht="15.6">
      <c r="B180" s="161"/>
      <c r="C180" s="162"/>
      <c r="D180" s="165"/>
      <c r="E180" s="165"/>
    </row>
    <row r="181" spans="2:5" ht="15.6">
      <c r="B181" s="161"/>
      <c r="C181" s="162"/>
      <c r="D181" s="165"/>
      <c r="E181" s="165"/>
    </row>
    <row r="182" spans="2:5" ht="15.6">
      <c r="B182" s="161"/>
      <c r="C182" s="162"/>
      <c r="D182" s="165"/>
      <c r="E182" s="165"/>
    </row>
    <row r="183" spans="2:5" ht="15.6">
      <c r="B183" s="161"/>
      <c r="C183" s="162"/>
      <c r="D183" s="165"/>
      <c r="E183" s="165"/>
    </row>
    <row r="184" spans="2:5" ht="15.6">
      <c r="B184" s="161"/>
      <c r="C184" s="162"/>
      <c r="D184" s="165"/>
      <c r="E184" s="165"/>
    </row>
    <row r="185" spans="2:5" ht="15.6">
      <c r="B185" s="161"/>
      <c r="C185" s="162"/>
      <c r="D185" s="165"/>
      <c r="E185" s="165"/>
    </row>
    <row r="186" spans="2:5" ht="15.6">
      <c r="B186" s="161"/>
      <c r="C186" s="162"/>
      <c r="D186" s="165"/>
      <c r="E186" s="165"/>
    </row>
    <row r="187" spans="2:5" ht="15.6">
      <c r="B187" s="161"/>
      <c r="C187" s="162"/>
      <c r="D187" s="165"/>
      <c r="E187" s="165"/>
    </row>
    <row r="188" spans="2:5" ht="15.6">
      <c r="B188" s="161"/>
      <c r="C188" s="162"/>
      <c r="D188" s="165"/>
      <c r="E188" s="165"/>
    </row>
    <row r="189" spans="2:5" ht="15.6">
      <c r="B189" s="161"/>
      <c r="C189" s="162"/>
      <c r="D189" s="165"/>
      <c r="E189" s="165"/>
    </row>
  </sheetData>
  <autoFilter ref="E1:E189"/>
  <mergeCells count="15">
    <mergeCell ref="I2:J2"/>
    <mergeCell ref="B4:N4"/>
    <mergeCell ref="B5:C5"/>
    <mergeCell ref="D5:F5"/>
    <mergeCell ref="G5:I5"/>
    <mergeCell ref="J5:L5"/>
    <mergeCell ref="M5:N5"/>
    <mergeCell ref="M6:M7"/>
    <mergeCell ref="N6:N7"/>
    <mergeCell ref="A6:A7"/>
    <mergeCell ref="B6:B7"/>
    <mergeCell ref="C6:C7"/>
    <mergeCell ref="D6:F6"/>
    <mergeCell ref="G6:I6"/>
    <mergeCell ref="J6:L6"/>
  </mergeCells>
  <pageMargins left="0.19685039370078741" right="0.15748031496062992" top="0.19685039370078741" bottom="0.15748031496062992" header="0.31496062992125984" footer="0.31496062992125984"/>
  <pageSetup paperSize="9" orientation="portrait" horizontalDpi="4294967294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L178"/>
  <sheetViews>
    <sheetView topLeftCell="B112" workbookViewId="0">
      <selection activeCell="C139" sqref="C139"/>
    </sheetView>
  </sheetViews>
  <sheetFormatPr baseColWidth="10" defaultRowHeight="14.4"/>
  <cols>
    <col min="1" max="1" width="1.109375" hidden="1" customWidth="1"/>
    <col min="2" max="2" width="6.33203125" customWidth="1"/>
    <col min="3" max="3" width="18.6640625" customWidth="1"/>
    <col min="4" max="4" width="18.5546875" customWidth="1"/>
    <col min="5" max="5" width="10.109375" customWidth="1"/>
    <col min="6" max="6" width="7" customWidth="1"/>
    <col min="7" max="7" width="8.6640625" customWidth="1"/>
    <col min="8" max="8" width="9" customWidth="1"/>
    <col min="9" max="9" width="8.44140625" customWidth="1"/>
    <col min="10" max="10" width="9.5546875" customWidth="1"/>
    <col min="257" max="257" width="0" hidden="1" customWidth="1"/>
    <col min="258" max="258" width="6.33203125" customWidth="1"/>
    <col min="259" max="259" width="18.6640625" customWidth="1"/>
    <col min="260" max="260" width="18.5546875" customWidth="1"/>
    <col min="261" max="261" width="10.109375" customWidth="1"/>
    <col min="262" max="262" width="7" customWidth="1"/>
    <col min="263" max="263" width="8.6640625" customWidth="1"/>
    <col min="264" max="264" width="9" customWidth="1"/>
    <col min="265" max="265" width="8.44140625" customWidth="1"/>
    <col min="266" max="266" width="9.5546875" customWidth="1"/>
    <col min="513" max="513" width="0" hidden="1" customWidth="1"/>
    <col min="514" max="514" width="6.33203125" customWidth="1"/>
    <col min="515" max="515" width="18.6640625" customWidth="1"/>
    <col min="516" max="516" width="18.5546875" customWidth="1"/>
    <col min="517" max="517" width="10.109375" customWidth="1"/>
    <col min="518" max="518" width="7" customWidth="1"/>
    <col min="519" max="519" width="8.6640625" customWidth="1"/>
    <col min="520" max="520" width="9" customWidth="1"/>
    <col min="521" max="521" width="8.44140625" customWidth="1"/>
    <col min="522" max="522" width="9.5546875" customWidth="1"/>
    <col min="769" max="769" width="0" hidden="1" customWidth="1"/>
    <col min="770" max="770" width="6.33203125" customWidth="1"/>
    <col min="771" max="771" width="18.6640625" customWidth="1"/>
    <col min="772" max="772" width="18.5546875" customWidth="1"/>
    <col min="773" max="773" width="10.109375" customWidth="1"/>
    <col min="774" max="774" width="7" customWidth="1"/>
    <col min="775" max="775" width="8.6640625" customWidth="1"/>
    <col min="776" max="776" width="9" customWidth="1"/>
    <col min="777" max="777" width="8.44140625" customWidth="1"/>
    <col min="778" max="778" width="9.5546875" customWidth="1"/>
    <col min="1025" max="1025" width="0" hidden="1" customWidth="1"/>
    <col min="1026" max="1026" width="6.33203125" customWidth="1"/>
    <col min="1027" max="1027" width="18.6640625" customWidth="1"/>
    <col min="1028" max="1028" width="18.5546875" customWidth="1"/>
    <col min="1029" max="1029" width="10.109375" customWidth="1"/>
    <col min="1030" max="1030" width="7" customWidth="1"/>
    <col min="1031" max="1031" width="8.6640625" customWidth="1"/>
    <col min="1032" max="1032" width="9" customWidth="1"/>
    <col min="1033" max="1033" width="8.44140625" customWidth="1"/>
    <col min="1034" max="1034" width="9.5546875" customWidth="1"/>
    <col min="1281" max="1281" width="0" hidden="1" customWidth="1"/>
    <col min="1282" max="1282" width="6.33203125" customWidth="1"/>
    <col min="1283" max="1283" width="18.6640625" customWidth="1"/>
    <col min="1284" max="1284" width="18.5546875" customWidth="1"/>
    <col min="1285" max="1285" width="10.109375" customWidth="1"/>
    <col min="1286" max="1286" width="7" customWidth="1"/>
    <col min="1287" max="1287" width="8.6640625" customWidth="1"/>
    <col min="1288" max="1288" width="9" customWidth="1"/>
    <col min="1289" max="1289" width="8.44140625" customWidth="1"/>
    <col min="1290" max="1290" width="9.5546875" customWidth="1"/>
    <col min="1537" max="1537" width="0" hidden="1" customWidth="1"/>
    <col min="1538" max="1538" width="6.33203125" customWidth="1"/>
    <col min="1539" max="1539" width="18.6640625" customWidth="1"/>
    <col min="1540" max="1540" width="18.5546875" customWidth="1"/>
    <col min="1541" max="1541" width="10.109375" customWidth="1"/>
    <col min="1542" max="1542" width="7" customWidth="1"/>
    <col min="1543" max="1543" width="8.6640625" customWidth="1"/>
    <col min="1544" max="1544" width="9" customWidth="1"/>
    <col min="1545" max="1545" width="8.44140625" customWidth="1"/>
    <col min="1546" max="1546" width="9.5546875" customWidth="1"/>
    <col min="1793" max="1793" width="0" hidden="1" customWidth="1"/>
    <col min="1794" max="1794" width="6.33203125" customWidth="1"/>
    <col min="1795" max="1795" width="18.6640625" customWidth="1"/>
    <col min="1796" max="1796" width="18.5546875" customWidth="1"/>
    <col min="1797" max="1797" width="10.109375" customWidth="1"/>
    <col min="1798" max="1798" width="7" customWidth="1"/>
    <col min="1799" max="1799" width="8.6640625" customWidth="1"/>
    <col min="1800" max="1800" width="9" customWidth="1"/>
    <col min="1801" max="1801" width="8.44140625" customWidth="1"/>
    <col min="1802" max="1802" width="9.5546875" customWidth="1"/>
    <col min="2049" max="2049" width="0" hidden="1" customWidth="1"/>
    <col min="2050" max="2050" width="6.33203125" customWidth="1"/>
    <col min="2051" max="2051" width="18.6640625" customWidth="1"/>
    <col min="2052" max="2052" width="18.5546875" customWidth="1"/>
    <col min="2053" max="2053" width="10.109375" customWidth="1"/>
    <col min="2054" max="2054" width="7" customWidth="1"/>
    <col min="2055" max="2055" width="8.6640625" customWidth="1"/>
    <col min="2056" max="2056" width="9" customWidth="1"/>
    <col min="2057" max="2057" width="8.44140625" customWidth="1"/>
    <col min="2058" max="2058" width="9.5546875" customWidth="1"/>
    <col min="2305" max="2305" width="0" hidden="1" customWidth="1"/>
    <col min="2306" max="2306" width="6.33203125" customWidth="1"/>
    <col min="2307" max="2307" width="18.6640625" customWidth="1"/>
    <col min="2308" max="2308" width="18.5546875" customWidth="1"/>
    <col min="2309" max="2309" width="10.109375" customWidth="1"/>
    <col min="2310" max="2310" width="7" customWidth="1"/>
    <col min="2311" max="2311" width="8.6640625" customWidth="1"/>
    <col min="2312" max="2312" width="9" customWidth="1"/>
    <col min="2313" max="2313" width="8.44140625" customWidth="1"/>
    <col min="2314" max="2314" width="9.5546875" customWidth="1"/>
    <col min="2561" max="2561" width="0" hidden="1" customWidth="1"/>
    <col min="2562" max="2562" width="6.33203125" customWidth="1"/>
    <col min="2563" max="2563" width="18.6640625" customWidth="1"/>
    <col min="2564" max="2564" width="18.5546875" customWidth="1"/>
    <col min="2565" max="2565" width="10.109375" customWidth="1"/>
    <col min="2566" max="2566" width="7" customWidth="1"/>
    <col min="2567" max="2567" width="8.6640625" customWidth="1"/>
    <col min="2568" max="2568" width="9" customWidth="1"/>
    <col min="2569" max="2569" width="8.44140625" customWidth="1"/>
    <col min="2570" max="2570" width="9.5546875" customWidth="1"/>
    <col min="2817" max="2817" width="0" hidden="1" customWidth="1"/>
    <col min="2818" max="2818" width="6.33203125" customWidth="1"/>
    <col min="2819" max="2819" width="18.6640625" customWidth="1"/>
    <col min="2820" max="2820" width="18.5546875" customWidth="1"/>
    <col min="2821" max="2821" width="10.109375" customWidth="1"/>
    <col min="2822" max="2822" width="7" customWidth="1"/>
    <col min="2823" max="2823" width="8.6640625" customWidth="1"/>
    <col min="2824" max="2824" width="9" customWidth="1"/>
    <col min="2825" max="2825" width="8.44140625" customWidth="1"/>
    <col min="2826" max="2826" width="9.5546875" customWidth="1"/>
    <col min="3073" max="3073" width="0" hidden="1" customWidth="1"/>
    <col min="3074" max="3074" width="6.33203125" customWidth="1"/>
    <col min="3075" max="3075" width="18.6640625" customWidth="1"/>
    <col min="3076" max="3076" width="18.5546875" customWidth="1"/>
    <col min="3077" max="3077" width="10.109375" customWidth="1"/>
    <col min="3078" max="3078" width="7" customWidth="1"/>
    <col min="3079" max="3079" width="8.6640625" customWidth="1"/>
    <col min="3080" max="3080" width="9" customWidth="1"/>
    <col min="3081" max="3081" width="8.44140625" customWidth="1"/>
    <col min="3082" max="3082" width="9.5546875" customWidth="1"/>
    <col min="3329" max="3329" width="0" hidden="1" customWidth="1"/>
    <col min="3330" max="3330" width="6.33203125" customWidth="1"/>
    <col min="3331" max="3331" width="18.6640625" customWidth="1"/>
    <col min="3332" max="3332" width="18.5546875" customWidth="1"/>
    <col min="3333" max="3333" width="10.109375" customWidth="1"/>
    <col min="3334" max="3334" width="7" customWidth="1"/>
    <col min="3335" max="3335" width="8.6640625" customWidth="1"/>
    <col min="3336" max="3336" width="9" customWidth="1"/>
    <col min="3337" max="3337" width="8.44140625" customWidth="1"/>
    <col min="3338" max="3338" width="9.5546875" customWidth="1"/>
    <col min="3585" max="3585" width="0" hidden="1" customWidth="1"/>
    <col min="3586" max="3586" width="6.33203125" customWidth="1"/>
    <col min="3587" max="3587" width="18.6640625" customWidth="1"/>
    <col min="3588" max="3588" width="18.5546875" customWidth="1"/>
    <col min="3589" max="3589" width="10.109375" customWidth="1"/>
    <col min="3590" max="3590" width="7" customWidth="1"/>
    <col min="3591" max="3591" width="8.6640625" customWidth="1"/>
    <col min="3592" max="3592" width="9" customWidth="1"/>
    <col min="3593" max="3593" width="8.44140625" customWidth="1"/>
    <col min="3594" max="3594" width="9.5546875" customWidth="1"/>
    <col min="3841" max="3841" width="0" hidden="1" customWidth="1"/>
    <col min="3842" max="3842" width="6.33203125" customWidth="1"/>
    <col min="3843" max="3843" width="18.6640625" customWidth="1"/>
    <col min="3844" max="3844" width="18.5546875" customWidth="1"/>
    <col min="3845" max="3845" width="10.109375" customWidth="1"/>
    <col min="3846" max="3846" width="7" customWidth="1"/>
    <col min="3847" max="3847" width="8.6640625" customWidth="1"/>
    <col min="3848" max="3848" width="9" customWidth="1"/>
    <col min="3849" max="3849" width="8.44140625" customWidth="1"/>
    <col min="3850" max="3850" width="9.5546875" customWidth="1"/>
    <col min="4097" max="4097" width="0" hidden="1" customWidth="1"/>
    <col min="4098" max="4098" width="6.33203125" customWidth="1"/>
    <col min="4099" max="4099" width="18.6640625" customWidth="1"/>
    <col min="4100" max="4100" width="18.5546875" customWidth="1"/>
    <col min="4101" max="4101" width="10.109375" customWidth="1"/>
    <col min="4102" max="4102" width="7" customWidth="1"/>
    <col min="4103" max="4103" width="8.6640625" customWidth="1"/>
    <col min="4104" max="4104" width="9" customWidth="1"/>
    <col min="4105" max="4105" width="8.44140625" customWidth="1"/>
    <col min="4106" max="4106" width="9.5546875" customWidth="1"/>
    <col min="4353" max="4353" width="0" hidden="1" customWidth="1"/>
    <col min="4354" max="4354" width="6.33203125" customWidth="1"/>
    <col min="4355" max="4355" width="18.6640625" customWidth="1"/>
    <col min="4356" max="4356" width="18.5546875" customWidth="1"/>
    <col min="4357" max="4357" width="10.109375" customWidth="1"/>
    <col min="4358" max="4358" width="7" customWidth="1"/>
    <col min="4359" max="4359" width="8.6640625" customWidth="1"/>
    <col min="4360" max="4360" width="9" customWidth="1"/>
    <col min="4361" max="4361" width="8.44140625" customWidth="1"/>
    <col min="4362" max="4362" width="9.5546875" customWidth="1"/>
    <col min="4609" max="4609" width="0" hidden="1" customWidth="1"/>
    <col min="4610" max="4610" width="6.33203125" customWidth="1"/>
    <col min="4611" max="4611" width="18.6640625" customWidth="1"/>
    <col min="4612" max="4612" width="18.5546875" customWidth="1"/>
    <col min="4613" max="4613" width="10.109375" customWidth="1"/>
    <col min="4614" max="4614" width="7" customWidth="1"/>
    <col min="4615" max="4615" width="8.6640625" customWidth="1"/>
    <col min="4616" max="4616" width="9" customWidth="1"/>
    <col min="4617" max="4617" width="8.44140625" customWidth="1"/>
    <col min="4618" max="4618" width="9.5546875" customWidth="1"/>
    <col min="4865" max="4865" width="0" hidden="1" customWidth="1"/>
    <col min="4866" max="4866" width="6.33203125" customWidth="1"/>
    <col min="4867" max="4867" width="18.6640625" customWidth="1"/>
    <col min="4868" max="4868" width="18.5546875" customWidth="1"/>
    <col min="4869" max="4869" width="10.109375" customWidth="1"/>
    <col min="4870" max="4870" width="7" customWidth="1"/>
    <col min="4871" max="4871" width="8.6640625" customWidth="1"/>
    <col min="4872" max="4872" width="9" customWidth="1"/>
    <col min="4873" max="4873" width="8.44140625" customWidth="1"/>
    <col min="4874" max="4874" width="9.5546875" customWidth="1"/>
    <col min="5121" max="5121" width="0" hidden="1" customWidth="1"/>
    <col min="5122" max="5122" width="6.33203125" customWidth="1"/>
    <col min="5123" max="5123" width="18.6640625" customWidth="1"/>
    <col min="5124" max="5124" width="18.5546875" customWidth="1"/>
    <col min="5125" max="5125" width="10.109375" customWidth="1"/>
    <col min="5126" max="5126" width="7" customWidth="1"/>
    <col min="5127" max="5127" width="8.6640625" customWidth="1"/>
    <col min="5128" max="5128" width="9" customWidth="1"/>
    <col min="5129" max="5129" width="8.44140625" customWidth="1"/>
    <col min="5130" max="5130" width="9.5546875" customWidth="1"/>
    <col min="5377" max="5377" width="0" hidden="1" customWidth="1"/>
    <col min="5378" max="5378" width="6.33203125" customWidth="1"/>
    <col min="5379" max="5379" width="18.6640625" customWidth="1"/>
    <col min="5380" max="5380" width="18.5546875" customWidth="1"/>
    <col min="5381" max="5381" width="10.109375" customWidth="1"/>
    <col min="5382" max="5382" width="7" customWidth="1"/>
    <col min="5383" max="5383" width="8.6640625" customWidth="1"/>
    <col min="5384" max="5384" width="9" customWidth="1"/>
    <col min="5385" max="5385" width="8.44140625" customWidth="1"/>
    <col min="5386" max="5386" width="9.5546875" customWidth="1"/>
    <col min="5633" max="5633" width="0" hidden="1" customWidth="1"/>
    <col min="5634" max="5634" width="6.33203125" customWidth="1"/>
    <col min="5635" max="5635" width="18.6640625" customWidth="1"/>
    <col min="5636" max="5636" width="18.5546875" customWidth="1"/>
    <col min="5637" max="5637" width="10.109375" customWidth="1"/>
    <col min="5638" max="5638" width="7" customWidth="1"/>
    <col min="5639" max="5639" width="8.6640625" customWidth="1"/>
    <col min="5640" max="5640" width="9" customWidth="1"/>
    <col min="5641" max="5641" width="8.44140625" customWidth="1"/>
    <col min="5642" max="5642" width="9.5546875" customWidth="1"/>
    <col min="5889" max="5889" width="0" hidden="1" customWidth="1"/>
    <col min="5890" max="5890" width="6.33203125" customWidth="1"/>
    <col min="5891" max="5891" width="18.6640625" customWidth="1"/>
    <col min="5892" max="5892" width="18.5546875" customWidth="1"/>
    <col min="5893" max="5893" width="10.109375" customWidth="1"/>
    <col min="5894" max="5894" width="7" customWidth="1"/>
    <col min="5895" max="5895" width="8.6640625" customWidth="1"/>
    <col min="5896" max="5896" width="9" customWidth="1"/>
    <col min="5897" max="5897" width="8.44140625" customWidth="1"/>
    <col min="5898" max="5898" width="9.5546875" customWidth="1"/>
    <col min="6145" max="6145" width="0" hidden="1" customWidth="1"/>
    <col min="6146" max="6146" width="6.33203125" customWidth="1"/>
    <col min="6147" max="6147" width="18.6640625" customWidth="1"/>
    <col min="6148" max="6148" width="18.5546875" customWidth="1"/>
    <col min="6149" max="6149" width="10.109375" customWidth="1"/>
    <col min="6150" max="6150" width="7" customWidth="1"/>
    <col min="6151" max="6151" width="8.6640625" customWidth="1"/>
    <col min="6152" max="6152" width="9" customWidth="1"/>
    <col min="6153" max="6153" width="8.44140625" customWidth="1"/>
    <col min="6154" max="6154" width="9.5546875" customWidth="1"/>
    <col min="6401" max="6401" width="0" hidden="1" customWidth="1"/>
    <col min="6402" max="6402" width="6.33203125" customWidth="1"/>
    <col min="6403" max="6403" width="18.6640625" customWidth="1"/>
    <col min="6404" max="6404" width="18.5546875" customWidth="1"/>
    <col min="6405" max="6405" width="10.109375" customWidth="1"/>
    <col min="6406" max="6406" width="7" customWidth="1"/>
    <col min="6407" max="6407" width="8.6640625" customWidth="1"/>
    <col min="6408" max="6408" width="9" customWidth="1"/>
    <col min="6409" max="6409" width="8.44140625" customWidth="1"/>
    <col min="6410" max="6410" width="9.5546875" customWidth="1"/>
    <col min="6657" max="6657" width="0" hidden="1" customWidth="1"/>
    <col min="6658" max="6658" width="6.33203125" customWidth="1"/>
    <col min="6659" max="6659" width="18.6640625" customWidth="1"/>
    <col min="6660" max="6660" width="18.5546875" customWidth="1"/>
    <col min="6661" max="6661" width="10.109375" customWidth="1"/>
    <col min="6662" max="6662" width="7" customWidth="1"/>
    <col min="6663" max="6663" width="8.6640625" customWidth="1"/>
    <col min="6664" max="6664" width="9" customWidth="1"/>
    <col min="6665" max="6665" width="8.44140625" customWidth="1"/>
    <col min="6666" max="6666" width="9.5546875" customWidth="1"/>
    <col min="6913" max="6913" width="0" hidden="1" customWidth="1"/>
    <col min="6914" max="6914" width="6.33203125" customWidth="1"/>
    <col min="6915" max="6915" width="18.6640625" customWidth="1"/>
    <col min="6916" max="6916" width="18.5546875" customWidth="1"/>
    <col min="6917" max="6917" width="10.109375" customWidth="1"/>
    <col min="6918" max="6918" width="7" customWidth="1"/>
    <col min="6919" max="6919" width="8.6640625" customWidth="1"/>
    <col min="6920" max="6920" width="9" customWidth="1"/>
    <col min="6921" max="6921" width="8.44140625" customWidth="1"/>
    <col min="6922" max="6922" width="9.5546875" customWidth="1"/>
    <col min="7169" max="7169" width="0" hidden="1" customWidth="1"/>
    <col min="7170" max="7170" width="6.33203125" customWidth="1"/>
    <col min="7171" max="7171" width="18.6640625" customWidth="1"/>
    <col min="7172" max="7172" width="18.5546875" customWidth="1"/>
    <col min="7173" max="7173" width="10.109375" customWidth="1"/>
    <col min="7174" max="7174" width="7" customWidth="1"/>
    <col min="7175" max="7175" width="8.6640625" customWidth="1"/>
    <col min="7176" max="7176" width="9" customWidth="1"/>
    <col min="7177" max="7177" width="8.44140625" customWidth="1"/>
    <col min="7178" max="7178" width="9.5546875" customWidth="1"/>
    <col min="7425" max="7425" width="0" hidden="1" customWidth="1"/>
    <col min="7426" max="7426" width="6.33203125" customWidth="1"/>
    <col min="7427" max="7427" width="18.6640625" customWidth="1"/>
    <col min="7428" max="7428" width="18.5546875" customWidth="1"/>
    <col min="7429" max="7429" width="10.109375" customWidth="1"/>
    <col min="7430" max="7430" width="7" customWidth="1"/>
    <col min="7431" max="7431" width="8.6640625" customWidth="1"/>
    <col min="7432" max="7432" width="9" customWidth="1"/>
    <col min="7433" max="7433" width="8.44140625" customWidth="1"/>
    <col min="7434" max="7434" width="9.5546875" customWidth="1"/>
    <col min="7681" max="7681" width="0" hidden="1" customWidth="1"/>
    <col min="7682" max="7682" width="6.33203125" customWidth="1"/>
    <col min="7683" max="7683" width="18.6640625" customWidth="1"/>
    <col min="7684" max="7684" width="18.5546875" customWidth="1"/>
    <col min="7685" max="7685" width="10.109375" customWidth="1"/>
    <col min="7686" max="7686" width="7" customWidth="1"/>
    <col min="7687" max="7687" width="8.6640625" customWidth="1"/>
    <col min="7688" max="7688" width="9" customWidth="1"/>
    <col min="7689" max="7689" width="8.44140625" customWidth="1"/>
    <col min="7690" max="7690" width="9.5546875" customWidth="1"/>
    <col min="7937" max="7937" width="0" hidden="1" customWidth="1"/>
    <col min="7938" max="7938" width="6.33203125" customWidth="1"/>
    <col min="7939" max="7939" width="18.6640625" customWidth="1"/>
    <col min="7940" max="7940" width="18.5546875" customWidth="1"/>
    <col min="7941" max="7941" width="10.109375" customWidth="1"/>
    <col min="7942" max="7942" width="7" customWidth="1"/>
    <col min="7943" max="7943" width="8.6640625" customWidth="1"/>
    <col min="7944" max="7944" width="9" customWidth="1"/>
    <col min="7945" max="7945" width="8.44140625" customWidth="1"/>
    <col min="7946" max="7946" width="9.5546875" customWidth="1"/>
    <col min="8193" max="8193" width="0" hidden="1" customWidth="1"/>
    <col min="8194" max="8194" width="6.33203125" customWidth="1"/>
    <col min="8195" max="8195" width="18.6640625" customWidth="1"/>
    <col min="8196" max="8196" width="18.5546875" customWidth="1"/>
    <col min="8197" max="8197" width="10.109375" customWidth="1"/>
    <col min="8198" max="8198" width="7" customWidth="1"/>
    <col min="8199" max="8199" width="8.6640625" customWidth="1"/>
    <col min="8200" max="8200" width="9" customWidth="1"/>
    <col min="8201" max="8201" width="8.44140625" customWidth="1"/>
    <col min="8202" max="8202" width="9.5546875" customWidth="1"/>
    <col min="8449" max="8449" width="0" hidden="1" customWidth="1"/>
    <col min="8450" max="8450" width="6.33203125" customWidth="1"/>
    <col min="8451" max="8451" width="18.6640625" customWidth="1"/>
    <col min="8452" max="8452" width="18.5546875" customWidth="1"/>
    <col min="8453" max="8453" width="10.109375" customWidth="1"/>
    <col min="8454" max="8454" width="7" customWidth="1"/>
    <col min="8455" max="8455" width="8.6640625" customWidth="1"/>
    <col min="8456" max="8456" width="9" customWidth="1"/>
    <col min="8457" max="8457" width="8.44140625" customWidth="1"/>
    <col min="8458" max="8458" width="9.5546875" customWidth="1"/>
    <col min="8705" max="8705" width="0" hidden="1" customWidth="1"/>
    <col min="8706" max="8706" width="6.33203125" customWidth="1"/>
    <col min="8707" max="8707" width="18.6640625" customWidth="1"/>
    <col min="8708" max="8708" width="18.5546875" customWidth="1"/>
    <col min="8709" max="8709" width="10.109375" customWidth="1"/>
    <col min="8710" max="8710" width="7" customWidth="1"/>
    <col min="8711" max="8711" width="8.6640625" customWidth="1"/>
    <col min="8712" max="8712" width="9" customWidth="1"/>
    <col min="8713" max="8713" width="8.44140625" customWidth="1"/>
    <col min="8714" max="8714" width="9.5546875" customWidth="1"/>
    <col min="8961" max="8961" width="0" hidden="1" customWidth="1"/>
    <col min="8962" max="8962" width="6.33203125" customWidth="1"/>
    <col min="8963" max="8963" width="18.6640625" customWidth="1"/>
    <col min="8964" max="8964" width="18.5546875" customWidth="1"/>
    <col min="8965" max="8965" width="10.109375" customWidth="1"/>
    <col min="8966" max="8966" width="7" customWidth="1"/>
    <col min="8967" max="8967" width="8.6640625" customWidth="1"/>
    <col min="8968" max="8968" width="9" customWidth="1"/>
    <col min="8969" max="8969" width="8.44140625" customWidth="1"/>
    <col min="8970" max="8970" width="9.5546875" customWidth="1"/>
    <col min="9217" max="9217" width="0" hidden="1" customWidth="1"/>
    <col min="9218" max="9218" width="6.33203125" customWidth="1"/>
    <col min="9219" max="9219" width="18.6640625" customWidth="1"/>
    <col min="9220" max="9220" width="18.5546875" customWidth="1"/>
    <col min="9221" max="9221" width="10.109375" customWidth="1"/>
    <col min="9222" max="9222" width="7" customWidth="1"/>
    <col min="9223" max="9223" width="8.6640625" customWidth="1"/>
    <col min="9224" max="9224" width="9" customWidth="1"/>
    <col min="9225" max="9225" width="8.44140625" customWidth="1"/>
    <col min="9226" max="9226" width="9.5546875" customWidth="1"/>
    <col min="9473" max="9473" width="0" hidden="1" customWidth="1"/>
    <col min="9474" max="9474" width="6.33203125" customWidth="1"/>
    <col min="9475" max="9475" width="18.6640625" customWidth="1"/>
    <col min="9476" max="9476" width="18.5546875" customWidth="1"/>
    <col min="9477" max="9477" width="10.109375" customWidth="1"/>
    <col min="9478" max="9478" width="7" customWidth="1"/>
    <col min="9479" max="9479" width="8.6640625" customWidth="1"/>
    <col min="9480" max="9480" width="9" customWidth="1"/>
    <col min="9481" max="9481" width="8.44140625" customWidth="1"/>
    <col min="9482" max="9482" width="9.5546875" customWidth="1"/>
    <col min="9729" max="9729" width="0" hidden="1" customWidth="1"/>
    <col min="9730" max="9730" width="6.33203125" customWidth="1"/>
    <col min="9731" max="9731" width="18.6640625" customWidth="1"/>
    <col min="9732" max="9732" width="18.5546875" customWidth="1"/>
    <col min="9733" max="9733" width="10.109375" customWidth="1"/>
    <col min="9734" max="9734" width="7" customWidth="1"/>
    <col min="9735" max="9735" width="8.6640625" customWidth="1"/>
    <col min="9736" max="9736" width="9" customWidth="1"/>
    <col min="9737" max="9737" width="8.44140625" customWidth="1"/>
    <col min="9738" max="9738" width="9.5546875" customWidth="1"/>
    <col min="9985" max="9985" width="0" hidden="1" customWidth="1"/>
    <col min="9986" max="9986" width="6.33203125" customWidth="1"/>
    <col min="9987" max="9987" width="18.6640625" customWidth="1"/>
    <col min="9988" max="9988" width="18.5546875" customWidth="1"/>
    <col min="9989" max="9989" width="10.109375" customWidth="1"/>
    <col min="9990" max="9990" width="7" customWidth="1"/>
    <col min="9991" max="9991" width="8.6640625" customWidth="1"/>
    <col min="9992" max="9992" width="9" customWidth="1"/>
    <col min="9993" max="9993" width="8.44140625" customWidth="1"/>
    <col min="9994" max="9994" width="9.5546875" customWidth="1"/>
    <col min="10241" max="10241" width="0" hidden="1" customWidth="1"/>
    <col min="10242" max="10242" width="6.33203125" customWidth="1"/>
    <col min="10243" max="10243" width="18.6640625" customWidth="1"/>
    <col min="10244" max="10244" width="18.5546875" customWidth="1"/>
    <col min="10245" max="10245" width="10.109375" customWidth="1"/>
    <col min="10246" max="10246" width="7" customWidth="1"/>
    <col min="10247" max="10247" width="8.6640625" customWidth="1"/>
    <col min="10248" max="10248" width="9" customWidth="1"/>
    <col min="10249" max="10249" width="8.44140625" customWidth="1"/>
    <col min="10250" max="10250" width="9.5546875" customWidth="1"/>
    <col min="10497" max="10497" width="0" hidden="1" customWidth="1"/>
    <col min="10498" max="10498" width="6.33203125" customWidth="1"/>
    <col min="10499" max="10499" width="18.6640625" customWidth="1"/>
    <col min="10500" max="10500" width="18.5546875" customWidth="1"/>
    <col min="10501" max="10501" width="10.109375" customWidth="1"/>
    <col min="10502" max="10502" width="7" customWidth="1"/>
    <col min="10503" max="10503" width="8.6640625" customWidth="1"/>
    <col min="10504" max="10504" width="9" customWidth="1"/>
    <col min="10505" max="10505" width="8.44140625" customWidth="1"/>
    <col min="10506" max="10506" width="9.5546875" customWidth="1"/>
    <col min="10753" max="10753" width="0" hidden="1" customWidth="1"/>
    <col min="10754" max="10754" width="6.33203125" customWidth="1"/>
    <col min="10755" max="10755" width="18.6640625" customWidth="1"/>
    <col min="10756" max="10756" width="18.5546875" customWidth="1"/>
    <col min="10757" max="10757" width="10.109375" customWidth="1"/>
    <col min="10758" max="10758" width="7" customWidth="1"/>
    <col min="10759" max="10759" width="8.6640625" customWidth="1"/>
    <col min="10760" max="10760" width="9" customWidth="1"/>
    <col min="10761" max="10761" width="8.44140625" customWidth="1"/>
    <col min="10762" max="10762" width="9.5546875" customWidth="1"/>
    <col min="11009" max="11009" width="0" hidden="1" customWidth="1"/>
    <col min="11010" max="11010" width="6.33203125" customWidth="1"/>
    <col min="11011" max="11011" width="18.6640625" customWidth="1"/>
    <col min="11012" max="11012" width="18.5546875" customWidth="1"/>
    <col min="11013" max="11013" width="10.109375" customWidth="1"/>
    <col min="11014" max="11014" width="7" customWidth="1"/>
    <col min="11015" max="11015" width="8.6640625" customWidth="1"/>
    <col min="11016" max="11016" width="9" customWidth="1"/>
    <col min="11017" max="11017" width="8.44140625" customWidth="1"/>
    <col min="11018" max="11018" width="9.5546875" customWidth="1"/>
    <col min="11265" max="11265" width="0" hidden="1" customWidth="1"/>
    <col min="11266" max="11266" width="6.33203125" customWidth="1"/>
    <col min="11267" max="11267" width="18.6640625" customWidth="1"/>
    <col min="11268" max="11268" width="18.5546875" customWidth="1"/>
    <col min="11269" max="11269" width="10.109375" customWidth="1"/>
    <col min="11270" max="11270" width="7" customWidth="1"/>
    <col min="11271" max="11271" width="8.6640625" customWidth="1"/>
    <col min="11272" max="11272" width="9" customWidth="1"/>
    <col min="11273" max="11273" width="8.44140625" customWidth="1"/>
    <col min="11274" max="11274" width="9.5546875" customWidth="1"/>
    <col min="11521" max="11521" width="0" hidden="1" customWidth="1"/>
    <col min="11522" max="11522" width="6.33203125" customWidth="1"/>
    <col min="11523" max="11523" width="18.6640625" customWidth="1"/>
    <col min="11524" max="11524" width="18.5546875" customWidth="1"/>
    <col min="11525" max="11525" width="10.109375" customWidth="1"/>
    <col min="11526" max="11526" width="7" customWidth="1"/>
    <col min="11527" max="11527" width="8.6640625" customWidth="1"/>
    <col min="11528" max="11528" width="9" customWidth="1"/>
    <col min="11529" max="11529" width="8.44140625" customWidth="1"/>
    <col min="11530" max="11530" width="9.5546875" customWidth="1"/>
    <col min="11777" max="11777" width="0" hidden="1" customWidth="1"/>
    <col min="11778" max="11778" width="6.33203125" customWidth="1"/>
    <col min="11779" max="11779" width="18.6640625" customWidth="1"/>
    <col min="11780" max="11780" width="18.5546875" customWidth="1"/>
    <col min="11781" max="11781" width="10.109375" customWidth="1"/>
    <col min="11782" max="11782" width="7" customWidth="1"/>
    <col min="11783" max="11783" width="8.6640625" customWidth="1"/>
    <col min="11784" max="11784" width="9" customWidth="1"/>
    <col min="11785" max="11785" width="8.44140625" customWidth="1"/>
    <col min="11786" max="11786" width="9.5546875" customWidth="1"/>
    <col min="12033" max="12033" width="0" hidden="1" customWidth="1"/>
    <col min="12034" max="12034" width="6.33203125" customWidth="1"/>
    <col min="12035" max="12035" width="18.6640625" customWidth="1"/>
    <col min="12036" max="12036" width="18.5546875" customWidth="1"/>
    <col min="12037" max="12037" width="10.109375" customWidth="1"/>
    <col min="12038" max="12038" width="7" customWidth="1"/>
    <col min="12039" max="12039" width="8.6640625" customWidth="1"/>
    <col min="12040" max="12040" width="9" customWidth="1"/>
    <col min="12041" max="12041" width="8.44140625" customWidth="1"/>
    <col min="12042" max="12042" width="9.5546875" customWidth="1"/>
    <col min="12289" max="12289" width="0" hidden="1" customWidth="1"/>
    <col min="12290" max="12290" width="6.33203125" customWidth="1"/>
    <col min="12291" max="12291" width="18.6640625" customWidth="1"/>
    <col min="12292" max="12292" width="18.5546875" customWidth="1"/>
    <col min="12293" max="12293" width="10.109375" customWidth="1"/>
    <col min="12294" max="12294" width="7" customWidth="1"/>
    <col min="12295" max="12295" width="8.6640625" customWidth="1"/>
    <col min="12296" max="12296" width="9" customWidth="1"/>
    <col min="12297" max="12297" width="8.44140625" customWidth="1"/>
    <col min="12298" max="12298" width="9.5546875" customWidth="1"/>
    <col min="12545" max="12545" width="0" hidden="1" customWidth="1"/>
    <col min="12546" max="12546" width="6.33203125" customWidth="1"/>
    <col min="12547" max="12547" width="18.6640625" customWidth="1"/>
    <col min="12548" max="12548" width="18.5546875" customWidth="1"/>
    <col min="12549" max="12549" width="10.109375" customWidth="1"/>
    <col min="12550" max="12550" width="7" customWidth="1"/>
    <col min="12551" max="12551" width="8.6640625" customWidth="1"/>
    <col min="12552" max="12552" width="9" customWidth="1"/>
    <col min="12553" max="12553" width="8.44140625" customWidth="1"/>
    <col min="12554" max="12554" width="9.5546875" customWidth="1"/>
    <col min="12801" max="12801" width="0" hidden="1" customWidth="1"/>
    <col min="12802" max="12802" width="6.33203125" customWidth="1"/>
    <col min="12803" max="12803" width="18.6640625" customWidth="1"/>
    <col min="12804" max="12804" width="18.5546875" customWidth="1"/>
    <col min="12805" max="12805" width="10.109375" customWidth="1"/>
    <col min="12806" max="12806" width="7" customWidth="1"/>
    <col min="12807" max="12807" width="8.6640625" customWidth="1"/>
    <col min="12808" max="12808" width="9" customWidth="1"/>
    <col min="12809" max="12809" width="8.44140625" customWidth="1"/>
    <col min="12810" max="12810" width="9.5546875" customWidth="1"/>
    <col min="13057" max="13057" width="0" hidden="1" customWidth="1"/>
    <col min="13058" max="13058" width="6.33203125" customWidth="1"/>
    <col min="13059" max="13059" width="18.6640625" customWidth="1"/>
    <col min="13060" max="13060" width="18.5546875" customWidth="1"/>
    <col min="13061" max="13061" width="10.109375" customWidth="1"/>
    <col min="13062" max="13062" width="7" customWidth="1"/>
    <col min="13063" max="13063" width="8.6640625" customWidth="1"/>
    <col min="13064" max="13064" width="9" customWidth="1"/>
    <col min="13065" max="13065" width="8.44140625" customWidth="1"/>
    <col min="13066" max="13066" width="9.5546875" customWidth="1"/>
    <col min="13313" max="13313" width="0" hidden="1" customWidth="1"/>
    <col min="13314" max="13314" width="6.33203125" customWidth="1"/>
    <col min="13315" max="13315" width="18.6640625" customWidth="1"/>
    <col min="13316" max="13316" width="18.5546875" customWidth="1"/>
    <col min="13317" max="13317" width="10.109375" customWidth="1"/>
    <col min="13318" max="13318" width="7" customWidth="1"/>
    <col min="13319" max="13319" width="8.6640625" customWidth="1"/>
    <col min="13320" max="13320" width="9" customWidth="1"/>
    <col min="13321" max="13321" width="8.44140625" customWidth="1"/>
    <col min="13322" max="13322" width="9.5546875" customWidth="1"/>
    <col min="13569" max="13569" width="0" hidden="1" customWidth="1"/>
    <col min="13570" max="13570" width="6.33203125" customWidth="1"/>
    <col min="13571" max="13571" width="18.6640625" customWidth="1"/>
    <col min="13572" max="13572" width="18.5546875" customWidth="1"/>
    <col min="13573" max="13573" width="10.109375" customWidth="1"/>
    <col min="13574" max="13574" width="7" customWidth="1"/>
    <col min="13575" max="13575" width="8.6640625" customWidth="1"/>
    <col min="13576" max="13576" width="9" customWidth="1"/>
    <col min="13577" max="13577" width="8.44140625" customWidth="1"/>
    <col min="13578" max="13578" width="9.5546875" customWidth="1"/>
    <col min="13825" max="13825" width="0" hidden="1" customWidth="1"/>
    <col min="13826" max="13826" width="6.33203125" customWidth="1"/>
    <col min="13827" max="13827" width="18.6640625" customWidth="1"/>
    <col min="13828" max="13828" width="18.5546875" customWidth="1"/>
    <col min="13829" max="13829" width="10.109375" customWidth="1"/>
    <col min="13830" max="13830" width="7" customWidth="1"/>
    <col min="13831" max="13831" width="8.6640625" customWidth="1"/>
    <col min="13832" max="13832" width="9" customWidth="1"/>
    <col min="13833" max="13833" width="8.44140625" customWidth="1"/>
    <col min="13834" max="13834" width="9.5546875" customWidth="1"/>
    <col min="14081" max="14081" width="0" hidden="1" customWidth="1"/>
    <col min="14082" max="14082" width="6.33203125" customWidth="1"/>
    <col min="14083" max="14083" width="18.6640625" customWidth="1"/>
    <col min="14084" max="14084" width="18.5546875" customWidth="1"/>
    <col min="14085" max="14085" width="10.109375" customWidth="1"/>
    <col min="14086" max="14086" width="7" customWidth="1"/>
    <col min="14087" max="14087" width="8.6640625" customWidth="1"/>
    <col min="14088" max="14088" width="9" customWidth="1"/>
    <col min="14089" max="14089" width="8.44140625" customWidth="1"/>
    <col min="14090" max="14090" width="9.5546875" customWidth="1"/>
    <col min="14337" max="14337" width="0" hidden="1" customWidth="1"/>
    <col min="14338" max="14338" width="6.33203125" customWidth="1"/>
    <col min="14339" max="14339" width="18.6640625" customWidth="1"/>
    <col min="14340" max="14340" width="18.5546875" customWidth="1"/>
    <col min="14341" max="14341" width="10.109375" customWidth="1"/>
    <col min="14342" max="14342" width="7" customWidth="1"/>
    <col min="14343" max="14343" width="8.6640625" customWidth="1"/>
    <col min="14344" max="14344" width="9" customWidth="1"/>
    <col min="14345" max="14345" width="8.44140625" customWidth="1"/>
    <col min="14346" max="14346" width="9.5546875" customWidth="1"/>
    <col min="14593" max="14593" width="0" hidden="1" customWidth="1"/>
    <col min="14594" max="14594" width="6.33203125" customWidth="1"/>
    <col min="14595" max="14595" width="18.6640625" customWidth="1"/>
    <col min="14596" max="14596" width="18.5546875" customWidth="1"/>
    <col min="14597" max="14597" width="10.109375" customWidth="1"/>
    <col min="14598" max="14598" width="7" customWidth="1"/>
    <col min="14599" max="14599" width="8.6640625" customWidth="1"/>
    <col min="14600" max="14600" width="9" customWidth="1"/>
    <col min="14601" max="14601" width="8.44140625" customWidth="1"/>
    <col min="14602" max="14602" width="9.5546875" customWidth="1"/>
    <col min="14849" max="14849" width="0" hidden="1" customWidth="1"/>
    <col min="14850" max="14850" width="6.33203125" customWidth="1"/>
    <col min="14851" max="14851" width="18.6640625" customWidth="1"/>
    <col min="14852" max="14852" width="18.5546875" customWidth="1"/>
    <col min="14853" max="14853" width="10.109375" customWidth="1"/>
    <col min="14854" max="14854" width="7" customWidth="1"/>
    <col min="14855" max="14855" width="8.6640625" customWidth="1"/>
    <col min="14856" max="14856" width="9" customWidth="1"/>
    <col min="14857" max="14857" width="8.44140625" customWidth="1"/>
    <col min="14858" max="14858" width="9.5546875" customWidth="1"/>
    <col min="15105" max="15105" width="0" hidden="1" customWidth="1"/>
    <col min="15106" max="15106" width="6.33203125" customWidth="1"/>
    <col min="15107" max="15107" width="18.6640625" customWidth="1"/>
    <col min="15108" max="15108" width="18.5546875" customWidth="1"/>
    <col min="15109" max="15109" width="10.109375" customWidth="1"/>
    <col min="15110" max="15110" width="7" customWidth="1"/>
    <col min="15111" max="15111" width="8.6640625" customWidth="1"/>
    <col min="15112" max="15112" width="9" customWidth="1"/>
    <col min="15113" max="15113" width="8.44140625" customWidth="1"/>
    <col min="15114" max="15114" width="9.5546875" customWidth="1"/>
    <col min="15361" max="15361" width="0" hidden="1" customWidth="1"/>
    <col min="15362" max="15362" width="6.33203125" customWidth="1"/>
    <col min="15363" max="15363" width="18.6640625" customWidth="1"/>
    <col min="15364" max="15364" width="18.5546875" customWidth="1"/>
    <col min="15365" max="15365" width="10.109375" customWidth="1"/>
    <col min="15366" max="15366" width="7" customWidth="1"/>
    <col min="15367" max="15367" width="8.6640625" customWidth="1"/>
    <col min="15368" max="15368" width="9" customWidth="1"/>
    <col min="15369" max="15369" width="8.44140625" customWidth="1"/>
    <col min="15370" max="15370" width="9.5546875" customWidth="1"/>
    <col min="15617" max="15617" width="0" hidden="1" customWidth="1"/>
    <col min="15618" max="15618" width="6.33203125" customWidth="1"/>
    <col min="15619" max="15619" width="18.6640625" customWidth="1"/>
    <col min="15620" max="15620" width="18.5546875" customWidth="1"/>
    <col min="15621" max="15621" width="10.109375" customWidth="1"/>
    <col min="15622" max="15622" width="7" customWidth="1"/>
    <col min="15623" max="15623" width="8.6640625" customWidth="1"/>
    <col min="15624" max="15624" width="9" customWidth="1"/>
    <col min="15625" max="15625" width="8.44140625" customWidth="1"/>
    <col min="15626" max="15626" width="9.5546875" customWidth="1"/>
    <col min="15873" max="15873" width="0" hidden="1" customWidth="1"/>
    <col min="15874" max="15874" width="6.33203125" customWidth="1"/>
    <col min="15875" max="15875" width="18.6640625" customWidth="1"/>
    <col min="15876" max="15876" width="18.5546875" customWidth="1"/>
    <col min="15877" max="15877" width="10.109375" customWidth="1"/>
    <col min="15878" max="15878" width="7" customWidth="1"/>
    <col min="15879" max="15879" width="8.6640625" customWidth="1"/>
    <col min="15880" max="15880" width="9" customWidth="1"/>
    <col min="15881" max="15881" width="8.44140625" customWidth="1"/>
    <col min="15882" max="15882" width="9.5546875" customWidth="1"/>
    <col min="16129" max="16129" width="0" hidden="1" customWidth="1"/>
    <col min="16130" max="16130" width="6.33203125" customWidth="1"/>
    <col min="16131" max="16131" width="18.6640625" customWidth="1"/>
    <col min="16132" max="16132" width="18.5546875" customWidth="1"/>
    <col min="16133" max="16133" width="10.109375" customWidth="1"/>
    <col min="16134" max="16134" width="7" customWidth="1"/>
    <col min="16135" max="16135" width="8.6640625" customWidth="1"/>
    <col min="16136" max="16136" width="9" customWidth="1"/>
    <col min="16137" max="16137" width="8.44140625" customWidth="1"/>
    <col min="16138" max="16138" width="9.5546875" customWidth="1"/>
  </cols>
  <sheetData>
    <row r="1" spans="2:12" ht="13.5" customHeight="1">
      <c r="B1" s="97" t="s">
        <v>0</v>
      </c>
      <c r="D1" s="97" t="s">
        <v>279</v>
      </c>
      <c r="E1" s="97"/>
      <c r="F1" s="97"/>
      <c r="G1" t="s">
        <v>578</v>
      </c>
    </row>
    <row r="2" spans="2:12" hidden="1">
      <c r="B2" s="97"/>
      <c r="D2" s="97"/>
      <c r="E2" s="97"/>
      <c r="F2" s="97"/>
    </row>
    <row r="3" spans="2:12" ht="4.5" hidden="1" customHeight="1">
      <c r="B3" s="97"/>
      <c r="D3" s="97"/>
      <c r="E3" s="97"/>
      <c r="F3" s="97"/>
    </row>
    <row r="4" spans="2:12" ht="16.5" customHeight="1">
      <c r="B4" s="97" t="s">
        <v>290</v>
      </c>
      <c r="D4" s="97"/>
      <c r="E4" s="97"/>
      <c r="F4" s="97"/>
      <c r="G4" s="364">
        <v>43845</v>
      </c>
      <c r="H4" s="364"/>
    </row>
    <row r="5" spans="2:12" s="98" customFormat="1" ht="12.75" customHeight="1">
      <c r="C5" s="99" t="s">
        <v>280</v>
      </c>
      <c r="D5" s="100"/>
      <c r="E5" s="100"/>
      <c r="F5" s="100"/>
      <c r="G5" s="100"/>
      <c r="H5" s="100"/>
    </row>
    <row r="6" spans="2:12" s="98" customFormat="1" ht="15" customHeight="1">
      <c r="B6"/>
      <c r="C6" s="365" t="s">
        <v>595</v>
      </c>
      <c r="D6" s="366"/>
      <c r="E6" s="366"/>
      <c r="F6" s="366"/>
      <c r="G6" s="366"/>
      <c r="H6" s="366"/>
      <c r="I6" s="366"/>
      <c r="J6" s="366"/>
      <c r="K6" s="366"/>
      <c r="L6" s="367"/>
    </row>
    <row r="7" spans="2:12" ht="14.25" customHeight="1">
      <c r="C7" s="317" t="s">
        <v>32</v>
      </c>
      <c r="D7" s="318"/>
      <c r="E7" s="352">
        <v>0.5</v>
      </c>
      <c r="F7" s="353"/>
      <c r="G7" s="353"/>
      <c r="H7" s="352">
        <v>0.5</v>
      </c>
      <c r="I7" s="353"/>
      <c r="J7" s="353"/>
      <c r="K7" s="321"/>
      <c r="L7" s="322"/>
    </row>
    <row r="8" spans="2:12" ht="15" customHeight="1">
      <c r="B8" s="370" t="s">
        <v>281</v>
      </c>
      <c r="C8" s="372" t="s">
        <v>41</v>
      </c>
      <c r="D8" s="372" t="s">
        <v>282</v>
      </c>
      <c r="E8" s="374" t="s">
        <v>20</v>
      </c>
      <c r="F8" s="375"/>
      <c r="G8" s="376"/>
      <c r="H8" s="377" t="s">
        <v>596</v>
      </c>
      <c r="I8" s="378"/>
      <c r="J8" s="379"/>
      <c r="K8" s="380" t="s">
        <v>298</v>
      </c>
      <c r="L8" s="368" t="s">
        <v>291</v>
      </c>
    </row>
    <row r="9" spans="2:12" ht="16.5" customHeight="1">
      <c r="B9" s="371"/>
      <c r="C9" s="373"/>
      <c r="D9" s="373"/>
      <c r="E9" s="96" t="s">
        <v>43</v>
      </c>
      <c r="F9" s="96" t="s">
        <v>44</v>
      </c>
      <c r="G9" s="96" t="s">
        <v>45</v>
      </c>
      <c r="H9" s="96" t="s">
        <v>43</v>
      </c>
      <c r="I9" s="96" t="s">
        <v>44</v>
      </c>
      <c r="J9" s="96" t="s">
        <v>45</v>
      </c>
      <c r="K9" s="381"/>
      <c r="L9" s="369"/>
    </row>
    <row r="10" spans="2:12" ht="12.6" customHeight="1">
      <c r="B10" s="101">
        <v>1</v>
      </c>
      <c r="C10" s="129" t="s">
        <v>576</v>
      </c>
      <c r="D10" s="128" t="s">
        <v>345</v>
      </c>
      <c r="E10" s="111">
        <f>'[1]M3AVR '!E10</f>
        <v>18.5</v>
      </c>
      <c r="F10" s="118" t="str">
        <f>IF('[1]M3AVR '!F10="R",'[1]RatM3-Maths '!E10,"")</f>
        <v/>
      </c>
      <c r="G10" s="111">
        <f>IF(F10="",E10,MIN(12,MAX(E10,F10)))</f>
        <v>18.5</v>
      </c>
      <c r="H10" s="118">
        <f>'[1]M3AVR '!G10</f>
        <v>20</v>
      </c>
      <c r="I10" s="118" t="str">
        <f>IF('[1]M3AVR '!H10="R",'[1]RatM3-Inf'!E10,"")</f>
        <v/>
      </c>
      <c r="J10" s="111">
        <f>IF(I10="",H10,MIN(12,MAX(H10,I10)))</f>
        <v>20</v>
      </c>
      <c r="K10" s="127">
        <f>G10*0.5+J10*0.5</f>
        <v>19.25</v>
      </c>
      <c r="L10" s="216" t="str">
        <f>IF(K10&lt;8,"AR",IF(K10&lt;12,"NV",IF(AND(F10="",I10=""),"V","VAR")))</f>
        <v>V</v>
      </c>
    </row>
    <row r="11" spans="2:12" ht="12.6" customHeight="1">
      <c r="B11" s="102">
        <v>2</v>
      </c>
      <c r="C11" s="129" t="s">
        <v>575</v>
      </c>
      <c r="D11" s="128" t="s">
        <v>574</v>
      </c>
      <c r="E11" s="111">
        <f>'[1]M3AVR '!E11</f>
        <v>4</v>
      </c>
      <c r="F11" s="118">
        <f>IF('[1]M3AVR '!F11="R",'[1]RatM3-Maths '!E11,"")</f>
        <v>8.75</v>
      </c>
      <c r="G11" s="111">
        <f t="shared" ref="G11:G74" si="0">IF(F11="",E11,MIN(12,MAX(E11,F11)))</f>
        <v>8.75</v>
      </c>
      <c r="H11" s="118">
        <f>'[1]M3AVR '!G11</f>
        <v>14.25</v>
      </c>
      <c r="I11" s="118" t="str">
        <f>IF('[1]M3AVR '!H11="R",'[1]RatM3-Inf'!E11,"")</f>
        <v/>
      </c>
      <c r="J11" s="111">
        <f t="shared" ref="J11:J74" si="1">IF(I11="",H11,MIN(12,MAX(H11,I11)))</f>
        <v>14.25</v>
      </c>
      <c r="K11" s="127">
        <f t="shared" ref="K11:K74" si="2">G11*0.5+J11*0.5</f>
        <v>11.5</v>
      </c>
      <c r="L11" s="216" t="str">
        <f t="shared" ref="L11:L74" si="3">IF(K11&lt;8,"AR",IF(K11&lt;12,"NV",IF(AND(F11="",I11=""),"V","VAR")))</f>
        <v>NV</v>
      </c>
    </row>
    <row r="12" spans="2:12" ht="12.6" customHeight="1">
      <c r="B12" s="101">
        <v>3</v>
      </c>
      <c r="C12" s="129" t="s">
        <v>573</v>
      </c>
      <c r="D12" s="128" t="s">
        <v>534</v>
      </c>
      <c r="E12" s="111">
        <f>'[1]M3AVR '!E12</f>
        <v>2.125</v>
      </c>
      <c r="F12" s="118">
        <f>IF('[1]M3AVR '!F12="R",'[1]RatM3-Maths '!E12,"")</f>
        <v>8.5</v>
      </c>
      <c r="G12" s="111">
        <f t="shared" si="0"/>
        <v>8.5</v>
      </c>
      <c r="H12" s="118">
        <f>'[1]M3AVR '!G12</f>
        <v>10.25</v>
      </c>
      <c r="I12" s="118">
        <f>IF('[1]M3AVR '!H12="R",'[1]RatM3-Inf'!E12,"")</f>
        <v>12</v>
      </c>
      <c r="J12" s="111">
        <f t="shared" si="1"/>
        <v>12</v>
      </c>
      <c r="K12" s="127">
        <f t="shared" si="2"/>
        <v>10.25</v>
      </c>
      <c r="L12" s="216" t="str">
        <f t="shared" si="3"/>
        <v>NV</v>
      </c>
    </row>
    <row r="13" spans="2:12" ht="12.6" customHeight="1">
      <c r="B13" s="102">
        <v>4</v>
      </c>
      <c r="C13" s="141" t="s">
        <v>572</v>
      </c>
      <c r="D13" s="132" t="s">
        <v>571</v>
      </c>
      <c r="E13" s="111">
        <f>'[1]M3AVR '!E13</f>
        <v>8.125</v>
      </c>
      <c r="F13" s="118">
        <f>IF('[1]M3AVR '!F13="R",'[1]RatM3-Maths '!E13,"")</f>
        <v>8.75</v>
      </c>
      <c r="G13" s="111">
        <f t="shared" si="0"/>
        <v>8.75</v>
      </c>
      <c r="H13" s="118">
        <f>'[1]M3AVR '!G13</f>
        <v>12.75</v>
      </c>
      <c r="I13" s="118" t="str">
        <f>IF('[1]M3AVR '!H13="R",'[1]RatM3-Inf'!E13,"")</f>
        <v/>
      </c>
      <c r="J13" s="111">
        <f t="shared" si="1"/>
        <v>12.75</v>
      </c>
      <c r="K13" s="127">
        <f t="shared" si="2"/>
        <v>10.75</v>
      </c>
      <c r="L13" s="216" t="str">
        <f t="shared" si="3"/>
        <v>NV</v>
      </c>
    </row>
    <row r="14" spans="2:12" ht="12.6" customHeight="1">
      <c r="B14" s="101">
        <v>5</v>
      </c>
      <c r="C14" s="129" t="s">
        <v>570</v>
      </c>
      <c r="D14" s="128" t="s">
        <v>131</v>
      </c>
      <c r="E14" s="111">
        <f>'[1]M3AVR '!E14</f>
        <v>7</v>
      </c>
      <c r="F14" s="118">
        <f>IF('[1]M3AVR '!F14="R",'[1]RatM3-Maths '!E14,"")</f>
        <v>15.75</v>
      </c>
      <c r="G14" s="111">
        <f t="shared" si="0"/>
        <v>12</v>
      </c>
      <c r="H14" s="118">
        <f>'[1]M3AVR '!G14</f>
        <v>14.5</v>
      </c>
      <c r="I14" s="118" t="str">
        <f>IF('[1]M3AVR '!H14="R",'[1]RatM3-Inf'!E14,"")</f>
        <v/>
      </c>
      <c r="J14" s="111">
        <f t="shared" si="1"/>
        <v>14.5</v>
      </c>
      <c r="K14" s="127">
        <f t="shared" si="2"/>
        <v>13.25</v>
      </c>
      <c r="L14" s="216" t="str">
        <f t="shared" si="3"/>
        <v>VAR</v>
      </c>
    </row>
    <row r="15" spans="2:12" ht="12.6" customHeight="1">
      <c r="B15" s="102">
        <v>6</v>
      </c>
      <c r="C15" s="129" t="s">
        <v>569</v>
      </c>
      <c r="D15" s="128" t="s">
        <v>458</v>
      </c>
      <c r="E15" s="111">
        <f>'[1]M3AVR '!E15</f>
        <v>8</v>
      </c>
      <c r="F15" s="118" t="str">
        <f>IF('[1]M3AVR '!F15="R",'[1]RatM3-Maths '!E15,"")</f>
        <v/>
      </c>
      <c r="G15" s="111">
        <f t="shared" si="0"/>
        <v>8</v>
      </c>
      <c r="H15" s="118">
        <f>'[1]M3AVR '!G15</f>
        <v>19.5</v>
      </c>
      <c r="I15" s="118" t="str">
        <f>IF('[1]M3AVR '!H15="R",'[1]RatM3-Inf'!E15,"")</f>
        <v/>
      </c>
      <c r="J15" s="111">
        <f t="shared" si="1"/>
        <v>19.5</v>
      </c>
      <c r="K15" s="127">
        <f t="shared" si="2"/>
        <v>13.75</v>
      </c>
      <c r="L15" s="216" t="str">
        <f t="shared" si="3"/>
        <v>V</v>
      </c>
    </row>
    <row r="16" spans="2:12" ht="12.6" customHeight="1">
      <c r="B16" s="101">
        <v>7</v>
      </c>
      <c r="C16" s="140" t="s">
        <v>568</v>
      </c>
      <c r="D16" s="139" t="s">
        <v>133</v>
      </c>
      <c r="E16" s="111">
        <f>'[1]M3AVR '!E16</f>
        <v>5</v>
      </c>
      <c r="F16" s="118">
        <f>IF('[1]M3AVR '!F16="R",'[1]RatM3-Maths '!E16,"")</f>
        <v>10.25</v>
      </c>
      <c r="G16" s="111">
        <f t="shared" si="0"/>
        <v>10.25</v>
      </c>
      <c r="H16" s="118">
        <f>'[1]M3AVR '!G16</f>
        <v>14.75</v>
      </c>
      <c r="I16" s="118" t="str">
        <f>IF('[1]M3AVR '!H16="R",'[1]RatM3-Inf'!E16,"")</f>
        <v/>
      </c>
      <c r="J16" s="111">
        <f t="shared" si="1"/>
        <v>14.75</v>
      </c>
      <c r="K16" s="127">
        <f t="shared" si="2"/>
        <v>12.5</v>
      </c>
      <c r="L16" s="216" t="str">
        <f t="shared" si="3"/>
        <v>VAR</v>
      </c>
    </row>
    <row r="17" spans="2:12" ht="12.6" customHeight="1">
      <c r="B17" s="102">
        <v>8</v>
      </c>
      <c r="C17" s="138" t="s">
        <v>567</v>
      </c>
      <c r="D17" s="137" t="s">
        <v>566</v>
      </c>
      <c r="E17" s="111">
        <f>'[1]M3AVR '!E17</f>
        <v>7.875</v>
      </c>
      <c r="F17" s="118">
        <f>IF('[1]M3AVR '!F17="R",'[1]RatM3-Maths '!E17,"")</f>
        <v>12.75</v>
      </c>
      <c r="G17" s="111">
        <f t="shared" si="0"/>
        <v>12</v>
      </c>
      <c r="H17" s="118">
        <f>'[1]M3AVR '!G17</f>
        <v>15</v>
      </c>
      <c r="I17" s="118" t="str">
        <f>IF('[1]M3AVR '!H17="R",'[1]RatM3-Inf'!E17,"")</f>
        <v/>
      </c>
      <c r="J17" s="111">
        <f t="shared" si="1"/>
        <v>15</v>
      </c>
      <c r="K17" s="127">
        <f t="shared" si="2"/>
        <v>13.5</v>
      </c>
      <c r="L17" s="216" t="str">
        <f t="shared" si="3"/>
        <v>VAR</v>
      </c>
    </row>
    <row r="18" spans="2:12" ht="12.6" customHeight="1">
      <c r="B18" s="101">
        <v>9</v>
      </c>
      <c r="C18" s="130" t="s">
        <v>565</v>
      </c>
      <c r="D18" s="128" t="s">
        <v>375</v>
      </c>
      <c r="E18" s="111">
        <f>'[1]M3AVR '!E18</f>
        <v>4.125</v>
      </c>
      <c r="F18" s="118">
        <f>IF('[1]M3AVR '!F18="R",'[1]RatM3-Maths '!E18,"")</f>
        <v>5.25</v>
      </c>
      <c r="G18" s="111">
        <f t="shared" si="0"/>
        <v>5.25</v>
      </c>
      <c r="H18" s="118">
        <f>'[1]M3AVR '!G18</f>
        <v>10.25</v>
      </c>
      <c r="I18" s="118">
        <f>IF('[1]M3AVR '!H18="R",'[1]RatM3-Inf'!E18,"")</f>
        <v>12</v>
      </c>
      <c r="J18" s="111">
        <f t="shared" si="1"/>
        <v>12</v>
      </c>
      <c r="K18" s="127">
        <f t="shared" si="2"/>
        <v>8.625</v>
      </c>
      <c r="L18" s="216" t="str">
        <f t="shared" si="3"/>
        <v>NV</v>
      </c>
    </row>
    <row r="19" spans="2:12" ht="12.6" customHeight="1">
      <c r="B19" s="102">
        <v>10</v>
      </c>
      <c r="C19" s="129" t="s">
        <v>564</v>
      </c>
      <c r="D19" s="128" t="s">
        <v>563</v>
      </c>
      <c r="E19" s="111">
        <f>'[1]M3AVR '!E19</f>
        <v>3.25</v>
      </c>
      <c r="F19" s="118">
        <f>IF('[1]M3AVR '!F19="R",'[1]RatM3-Maths '!E19,"")</f>
        <v>9</v>
      </c>
      <c r="G19" s="111">
        <f t="shared" si="0"/>
        <v>9</v>
      </c>
      <c r="H19" s="118">
        <f>'[1]M3AVR '!G19</f>
        <v>17.25</v>
      </c>
      <c r="I19" s="118" t="str">
        <f>IF('[1]M3AVR '!H19="R",'[1]RatM3-Inf'!E19,"")</f>
        <v/>
      </c>
      <c r="J19" s="111">
        <f t="shared" si="1"/>
        <v>17.25</v>
      </c>
      <c r="K19" s="127">
        <f t="shared" si="2"/>
        <v>13.125</v>
      </c>
      <c r="L19" s="216" t="str">
        <f t="shared" si="3"/>
        <v>VAR</v>
      </c>
    </row>
    <row r="20" spans="2:12" ht="12.6" customHeight="1">
      <c r="B20" s="101">
        <v>11</v>
      </c>
      <c r="C20" s="130" t="s">
        <v>562</v>
      </c>
      <c r="D20" s="128" t="s">
        <v>277</v>
      </c>
      <c r="E20" s="111">
        <f>'[1]M3AVR '!E20</f>
        <v>13.75</v>
      </c>
      <c r="F20" s="118" t="str">
        <f>IF('[1]M3AVR '!F20="R",'[1]RatM3-Maths '!E20,"")</f>
        <v/>
      </c>
      <c r="G20" s="111">
        <f t="shared" si="0"/>
        <v>13.75</v>
      </c>
      <c r="H20" s="118">
        <f>'[1]M3AVR '!G20</f>
        <v>18</v>
      </c>
      <c r="I20" s="118" t="str">
        <f>IF('[1]M3AVR '!H20="R",'[1]RatM3-Inf'!E20,"")</f>
        <v/>
      </c>
      <c r="J20" s="111">
        <f t="shared" si="1"/>
        <v>18</v>
      </c>
      <c r="K20" s="127">
        <f t="shared" si="2"/>
        <v>15.875</v>
      </c>
      <c r="L20" s="216" t="str">
        <f t="shared" si="3"/>
        <v>V</v>
      </c>
    </row>
    <row r="21" spans="2:12" ht="12.6" customHeight="1">
      <c r="B21" s="102">
        <v>12</v>
      </c>
      <c r="C21" s="131" t="s">
        <v>561</v>
      </c>
      <c r="D21" s="131" t="s">
        <v>560</v>
      </c>
      <c r="E21" s="111">
        <f>'[1]M3AVR '!E21</f>
        <v>6.5</v>
      </c>
      <c r="F21" s="118">
        <f>IF('[1]M3AVR '!F21="R",'[1]RatM3-Maths '!E21,"")</f>
        <v>9.25</v>
      </c>
      <c r="G21" s="111">
        <f t="shared" si="0"/>
        <v>9.25</v>
      </c>
      <c r="H21" s="118">
        <f>'[1]M3AVR '!G21</f>
        <v>14.75</v>
      </c>
      <c r="I21" s="118" t="str">
        <f>IF('[1]M3AVR '!H21="R",'[1]RatM3-Inf'!E21,"")</f>
        <v/>
      </c>
      <c r="J21" s="111">
        <f t="shared" si="1"/>
        <v>14.75</v>
      </c>
      <c r="K21" s="127">
        <f t="shared" si="2"/>
        <v>12</v>
      </c>
      <c r="L21" s="216" t="str">
        <f t="shared" si="3"/>
        <v>VAR</v>
      </c>
    </row>
    <row r="22" spans="2:12" ht="12.6" customHeight="1">
      <c r="B22" s="101">
        <v>13</v>
      </c>
      <c r="C22" s="129" t="s">
        <v>559</v>
      </c>
      <c r="D22" s="128" t="s">
        <v>377</v>
      </c>
      <c r="E22" s="111">
        <f>'[1]M3AVR '!E22</f>
        <v>3.375</v>
      </c>
      <c r="F22" s="118">
        <f>IF('[1]M3AVR '!F22="R",'[1]RatM3-Maths '!E22,"")</f>
        <v>13.25</v>
      </c>
      <c r="G22" s="111">
        <f t="shared" si="0"/>
        <v>12</v>
      </c>
      <c r="H22" s="118">
        <f>'[1]M3AVR '!G22</f>
        <v>14.75</v>
      </c>
      <c r="I22" s="118" t="str">
        <f>IF('[1]M3AVR '!H22="R",'[1]RatM3-Inf'!E22,"")</f>
        <v/>
      </c>
      <c r="J22" s="111">
        <f t="shared" si="1"/>
        <v>14.75</v>
      </c>
      <c r="K22" s="127">
        <f t="shared" si="2"/>
        <v>13.375</v>
      </c>
      <c r="L22" s="216" t="str">
        <f t="shared" si="3"/>
        <v>VAR</v>
      </c>
    </row>
    <row r="23" spans="2:12" ht="12.6" customHeight="1">
      <c r="B23" s="102">
        <v>14</v>
      </c>
      <c r="C23" s="133" t="s">
        <v>558</v>
      </c>
      <c r="D23" s="132" t="s">
        <v>309</v>
      </c>
      <c r="E23" s="111">
        <f>'[1]M3AVR '!E23</f>
        <v>3.875</v>
      </c>
      <c r="F23" s="118">
        <f>IF('[1]M3AVR '!F23="R",'[1]RatM3-Maths '!E23,"")</f>
        <v>12.75</v>
      </c>
      <c r="G23" s="111">
        <f t="shared" si="0"/>
        <v>12</v>
      </c>
      <c r="H23" s="118">
        <f>'[1]M3AVR '!G23</f>
        <v>15.25</v>
      </c>
      <c r="I23" s="118" t="str">
        <f>IF('[1]M3AVR '!H23="R",'[1]RatM3-Inf'!E23,"")</f>
        <v/>
      </c>
      <c r="J23" s="111">
        <f t="shared" si="1"/>
        <v>15.25</v>
      </c>
      <c r="K23" s="127">
        <f t="shared" si="2"/>
        <v>13.625</v>
      </c>
      <c r="L23" s="216" t="str">
        <f t="shared" si="3"/>
        <v>VAR</v>
      </c>
    </row>
    <row r="24" spans="2:12" ht="12.6" customHeight="1">
      <c r="B24" s="101">
        <v>15</v>
      </c>
      <c r="C24" s="131" t="s">
        <v>557</v>
      </c>
      <c r="D24" s="131" t="s">
        <v>556</v>
      </c>
      <c r="E24" s="111">
        <f>'[1]M3AVR '!E24</f>
        <v>6</v>
      </c>
      <c r="F24" s="118">
        <f>IF('[1]M3AVR '!F24="R",'[1]RatM3-Maths '!E24,"")</f>
        <v>9.5</v>
      </c>
      <c r="G24" s="111">
        <f t="shared" si="0"/>
        <v>9.5</v>
      </c>
      <c r="H24" s="118">
        <f>'[1]M3AVR '!G24</f>
        <v>9.25</v>
      </c>
      <c r="I24" s="118">
        <f>IF('[1]M3AVR '!H24="R",'[1]RatM3-Inf'!E24,"")</f>
        <v>12</v>
      </c>
      <c r="J24" s="111">
        <f t="shared" si="1"/>
        <v>12</v>
      </c>
      <c r="K24" s="127">
        <f t="shared" si="2"/>
        <v>10.75</v>
      </c>
      <c r="L24" s="216" t="str">
        <f t="shared" si="3"/>
        <v>NV</v>
      </c>
    </row>
    <row r="25" spans="2:12" ht="12.6" customHeight="1">
      <c r="B25" s="102">
        <v>16</v>
      </c>
      <c r="C25" s="130" t="s">
        <v>555</v>
      </c>
      <c r="D25" s="128" t="s">
        <v>554</v>
      </c>
      <c r="E25" s="111">
        <f>'[1]M3AVR '!E25</f>
        <v>6.125</v>
      </c>
      <c r="F25" s="118">
        <f>IF('[1]M3AVR '!F25="R",'[1]RatM3-Maths '!E25,"")</f>
        <v>9</v>
      </c>
      <c r="G25" s="111">
        <f t="shared" si="0"/>
        <v>9</v>
      </c>
      <c r="H25" s="118">
        <f>'[1]M3AVR '!G25</f>
        <v>10.75</v>
      </c>
      <c r="I25" s="118">
        <f>IF('[1]M3AVR '!H25="R",'[1]RatM3-Inf'!E25,"")</f>
        <v>12</v>
      </c>
      <c r="J25" s="111">
        <f t="shared" si="1"/>
        <v>12</v>
      </c>
      <c r="K25" s="127">
        <f t="shared" si="2"/>
        <v>10.5</v>
      </c>
      <c r="L25" s="216" t="str">
        <f t="shared" si="3"/>
        <v>NV</v>
      </c>
    </row>
    <row r="26" spans="2:12" ht="12.6" customHeight="1">
      <c r="B26" s="101">
        <v>17</v>
      </c>
      <c r="C26" s="133" t="s">
        <v>553</v>
      </c>
      <c r="D26" s="132" t="s">
        <v>355</v>
      </c>
      <c r="E26" s="111">
        <f>'[1]M3AVR '!E26</f>
        <v>3.125</v>
      </c>
      <c r="F26" s="118">
        <f>IF('[1]M3AVR '!F26="R",'[1]RatM3-Maths '!E26,"")</f>
        <v>9.5</v>
      </c>
      <c r="G26" s="111">
        <f t="shared" si="0"/>
        <v>9.5</v>
      </c>
      <c r="H26" s="118">
        <f>'[1]M3AVR '!G26</f>
        <v>14.5</v>
      </c>
      <c r="I26" s="118" t="str">
        <f>IF('[1]M3AVR '!H26="R",'[1]RatM3-Inf'!E26,"")</f>
        <v/>
      </c>
      <c r="J26" s="111">
        <f t="shared" si="1"/>
        <v>14.5</v>
      </c>
      <c r="K26" s="127">
        <f t="shared" si="2"/>
        <v>12</v>
      </c>
      <c r="L26" s="216" t="str">
        <f t="shared" si="3"/>
        <v>VAR</v>
      </c>
    </row>
    <row r="27" spans="2:12" ht="12.6" customHeight="1">
      <c r="B27" s="102">
        <v>18</v>
      </c>
      <c r="C27" s="130" t="s">
        <v>552</v>
      </c>
      <c r="D27" s="128" t="s">
        <v>551</v>
      </c>
      <c r="E27" s="111">
        <f>'[1]M3AVR '!E27</f>
        <v>6.875</v>
      </c>
      <c r="F27" s="118">
        <f>IF('[1]M3AVR '!F27="R",'[1]RatM3-Maths '!E27,"")</f>
        <v>10</v>
      </c>
      <c r="G27" s="111">
        <f t="shared" si="0"/>
        <v>10</v>
      </c>
      <c r="H27" s="118">
        <f>'[1]M3AVR '!G27</f>
        <v>15.125</v>
      </c>
      <c r="I27" s="118" t="str">
        <f>IF('[1]M3AVR '!H27="R",'[1]RatM3-Inf'!E27,"")</f>
        <v/>
      </c>
      <c r="J27" s="111">
        <f t="shared" si="1"/>
        <v>15.125</v>
      </c>
      <c r="K27" s="127">
        <f t="shared" si="2"/>
        <v>12.5625</v>
      </c>
      <c r="L27" s="216" t="str">
        <f t="shared" si="3"/>
        <v>VAR</v>
      </c>
    </row>
    <row r="28" spans="2:12" ht="12.6" customHeight="1">
      <c r="B28" s="101">
        <v>19</v>
      </c>
      <c r="C28" s="130" t="s">
        <v>550</v>
      </c>
      <c r="D28" s="128" t="s">
        <v>412</v>
      </c>
      <c r="E28" s="111">
        <f>'[1]M3AVR '!E28</f>
        <v>5</v>
      </c>
      <c r="F28" s="118">
        <f>IF('[1]M3AVR '!F28="R",'[1]RatM3-Maths '!E28,"")</f>
        <v>7</v>
      </c>
      <c r="G28" s="111">
        <f t="shared" si="0"/>
        <v>7</v>
      </c>
      <c r="H28" s="118">
        <f>'[1]M3AVR '!G28</f>
        <v>12</v>
      </c>
      <c r="I28" s="118" t="str">
        <f>IF('[1]M3AVR '!H28="R",'[1]RatM3-Inf'!E28,"")</f>
        <v/>
      </c>
      <c r="J28" s="111">
        <f t="shared" si="1"/>
        <v>12</v>
      </c>
      <c r="K28" s="127">
        <f t="shared" si="2"/>
        <v>9.5</v>
      </c>
      <c r="L28" s="216" t="str">
        <f t="shared" si="3"/>
        <v>NV</v>
      </c>
    </row>
    <row r="29" spans="2:12" ht="12.6" customHeight="1">
      <c r="B29" s="102">
        <v>20</v>
      </c>
      <c r="C29" s="130" t="s">
        <v>549</v>
      </c>
      <c r="D29" s="128" t="s">
        <v>548</v>
      </c>
      <c r="E29" s="111">
        <f>'[1]M3AVR '!E29</f>
        <v>7.625</v>
      </c>
      <c r="F29" s="118">
        <f>IF('[1]M3AVR '!F29="R",'[1]RatM3-Maths '!E29,"")</f>
        <v>16.5</v>
      </c>
      <c r="G29" s="111">
        <f t="shared" si="0"/>
        <v>12</v>
      </c>
      <c r="H29" s="118">
        <f>'[1]M3AVR '!G29</f>
        <v>10.75</v>
      </c>
      <c r="I29" s="118">
        <f>IF('[1]M3AVR '!H29="R",'[1]RatM3-Inf'!E29,"")</f>
        <v>12</v>
      </c>
      <c r="J29" s="111">
        <f t="shared" si="1"/>
        <v>12</v>
      </c>
      <c r="K29" s="127">
        <f t="shared" si="2"/>
        <v>12</v>
      </c>
      <c r="L29" s="216" t="str">
        <f t="shared" si="3"/>
        <v>VAR</v>
      </c>
    </row>
    <row r="30" spans="2:12" ht="12.6" customHeight="1">
      <c r="B30" s="101">
        <v>21</v>
      </c>
      <c r="C30" s="130" t="s">
        <v>547</v>
      </c>
      <c r="D30" s="128" t="s">
        <v>416</v>
      </c>
      <c r="E30" s="111">
        <f>'[1]M3AVR '!E30</f>
        <v>1</v>
      </c>
      <c r="F30" s="118" t="str">
        <f>IF('[1]M3AVR '!F30="R",'[1]RatM3-Maths '!E30,"")</f>
        <v/>
      </c>
      <c r="G30" s="111">
        <f t="shared" si="0"/>
        <v>1</v>
      </c>
      <c r="H30" s="118">
        <f>'[1]M3AVR '!G30</f>
        <v>9.25</v>
      </c>
      <c r="I30" s="118" t="str">
        <f>IF('[1]M3AVR '!H30="R",'[1]RatM3-Inf'!E30,"")</f>
        <v/>
      </c>
      <c r="J30" s="111">
        <f t="shared" si="1"/>
        <v>9.25</v>
      </c>
      <c r="K30" s="127">
        <f t="shared" si="2"/>
        <v>5.125</v>
      </c>
      <c r="L30" s="216" t="str">
        <f t="shared" si="3"/>
        <v>AR</v>
      </c>
    </row>
    <row r="31" spans="2:12" ht="12.6" customHeight="1">
      <c r="B31" s="102">
        <v>22</v>
      </c>
      <c r="C31" s="130" t="s">
        <v>546</v>
      </c>
      <c r="D31" s="128" t="s">
        <v>545</v>
      </c>
      <c r="E31" s="111">
        <f>'[1]M3AVR '!E31</f>
        <v>8.625</v>
      </c>
      <c r="F31" s="118">
        <f>IF('[1]M3AVR '!F31="R",'[1]RatM3-Maths '!E31,"")</f>
        <v>3</v>
      </c>
      <c r="G31" s="111">
        <f t="shared" si="0"/>
        <v>8.625</v>
      </c>
      <c r="H31" s="118">
        <f>'[1]M3AVR '!G31</f>
        <v>14.75</v>
      </c>
      <c r="I31" s="118" t="str">
        <f>IF('[1]M3AVR '!H31="R",'[1]RatM3-Inf'!E31,"")</f>
        <v/>
      </c>
      <c r="J31" s="111">
        <f t="shared" si="1"/>
        <v>14.75</v>
      </c>
      <c r="K31" s="127">
        <f t="shared" si="2"/>
        <v>11.6875</v>
      </c>
      <c r="L31" s="216" t="str">
        <f t="shared" si="3"/>
        <v>NV</v>
      </c>
    </row>
    <row r="32" spans="2:12" ht="12.6" customHeight="1">
      <c r="B32" s="101">
        <v>23</v>
      </c>
      <c r="C32" s="129" t="s">
        <v>544</v>
      </c>
      <c r="D32" s="128" t="s">
        <v>277</v>
      </c>
      <c r="E32" s="111">
        <f>'[1]M3AVR '!E32</f>
        <v>6</v>
      </c>
      <c r="F32" s="118">
        <f>IF('[1]M3AVR '!F32="R",'[1]RatM3-Maths '!E32,"")</f>
        <v>5.75</v>
      </c>
      <c r="G32" s="111">
        <f t="shared" si="0"/>
        <v>6</v>
      </c>
      <c r="H32" s="118">
        <f>'[1]M3AVR '!G32</f>
        <v>16</v>
      </c>
      <c r="I32" s="118" t="str">
        <f>IF('[1]M3AVR '!H32="R",'[1]RatM3-Inf'!E32,"")</f>
        <v/>
      </c>
      <c r="J32" s="111">
        <f t="shared" si="1"/>
        <v>16</v>
      </c>
      <c r="K32" s="127">
        <f t="shared" si="2"/>
        <v>11</v>
      </c>
      <c r="L32" s="216" t="str">
        <f t="shared" si="3"/>
        <v>NV</v>
      </c>
    </row>
    <row r="33" spans="2:12" ht="12.6" customHeight="1">
      <c r="B33" s="102">
        <v>24</v>
      </c>
      <c r="C33" s="130" t="s">
        <v>543</v>
      </c>
      <c r="D33" s="128" t="s">
        <v>542</v>
      </c>
      <c r="E33" s="111">
        <f>'[1]M3AVR '!E33</f>
        <v>5.125</v>
      </c>
      <c r="F33" s="118">
        <f>IF('[1]M3AVR '!F33="R",'[1]RatM3-Maths '!E33,"")</f>
        <v>8</v>
      </c>
      <c r="G33" s="111">
        <f t="shared" si="0"/>
        <v>8</v>
      </c>
      <c r="H33" s="118">
        <f>'[1]M3AVR '!G33</f>
        <v>10.75</v>
      </c>
      <c r="I33" s="118">
        <f>IF('[1]M3AVR '!H33="R",'[1]RatM3-Inf'!E33,"")</f>
        <v>12</v>
      </c>
      <c r="J33" s="111">
        <f t="shared" si="1"/>
        <v>12</v>
      </c>
      <c r="K33" s="127">
        <f t="shared" si="2"/>
        <v>10</v>
      </c>
      <c r="L33" s="216" t="str">
        <f t="shared" si="3"/>
        <v>NV</v>
      </c>
    </row>
    <row r="34" spans="2:12" ht="12.6" customHeight="1">
      <c r="B34" s="101">
        <v>25</v>
      </c>
      <c r="C34" s="133" t="s">
        <v>541</v>
      </c>
      <c r="D34" s="132" t="s">
        <v>367</v>
      </c>
      <c r="E34" s="111">
        <f>'[1]M3AVR '!E34</f>
        <v>5.375</v>
      </c>
      <c r="F34" s="118">
        <f>IF('[1]M3AVR '!F34="R",'[1]RatM3-Maths '!E34,"")</f>
        <v>5</v>
      </c>
      <c r="G34" s="111">
        <f t="shared" si="0"/>
        <v>5.375</v>
      </c>
      <c r="H34" s="118">
        <f>'[1]M3AVR '!G34</f>
        <v>9.75</v>
      </c>
      <c r="I34" s="118">
        <f>IF('[1]M3AVR '!H34="R",'[1]RatM3-Inf'!E34,"")</f>
        <v>12</v>
      </c>
      <c r="J34" s="111">
        <f t="shared" si="1"/>
        <v>12</v>
      </c>
      <c r="K34" s="127">
        <f t="shared" si="2"/>
        <v>8.6875</v>
      </c>
      <c r="L34" s="216" t="str">
        <f t="shared" si="3"/>
        <v>NV</v>
      </c>
    </row>
    <row r="35" spans="2:12" ht="12.6" customHeight="1">
      <c r="B35" s="102">
        <v>26</v>
      </c>
      <c r="C35" s="130" t="s">
        <v>540</v>
      </c>
      <c r="D35" s="128" t="s">
        <v>528</v>
      </c>
      <c r="E35" s="111">
        <f>'[1]M3AVR '!E35</f>
        <v>1.25</v>
      </c>
      <c r="F35" s="118" t="str">
        <f>IF('[1]M3AVR '!F35="R",'[1]RatM3-Maths '!E35,"")</f>
        <v/>
      </c>
      <c r="G35" s="111">
        <f t="shared" si="0"/>
        <v>1.25</v>
      </c>
      <c r="H35" s="118">
        <f>'[1]M3AVR '!G35</f>
        <v>9.25</v>
      </c>
      <c r="I35" s="118" t="str">
        <f>IF('[1]M3AVR '!H35="R",'[1]RatM3-Inf'!E35,"")</f>
        <v/>
      </c>
      <c r="J35" s="111">
        <f t="shared" si="1"/>
        <v>9.25</v>
      </c>
      <c r="K35" s="127">
        <f t="shared" si="2"/>
        <v>5.25</v>
      </c>
      <c r="L35" s="216" t="str">
        <f t="shared" si="3"/>
        <v>AR</v>
      </c>
    </row>
    <row r="36" spans="2:12" ht="12.6" customHeight="1">
      <c r="B36" s="101">
        <v>27</v>
      </c>
      <c r="C36" s="130" t="s">
        <v>539</v>
      </c>
      <c r="D36" s="128" t="s">
        <v>538</v>
      </c>
      <c r="E36" s="111">
        <f>'[1]M3AVR '!E36</f>
        <v>9.125</v>
      </c>
      <c r="F36" s="118">
        <f>IF('[1]M3AVR '!F36="R",'[1]RatM3-Maths '!E36,"")</f>
        <v>9</v>
      </c>
      <c r="G36" s="111">
        <f t="shared" si="0"/>
        <v>9.125</v>
      </c>
      <c r="H36" s="118">
        <f>'[1]M3AVR '!G36</f>
        <v>10.25</v>
      </c>
      <c r="I36" s="118">
        <f>IF('[1]M3AVR '!H36="R",'[1]RatM3-Inf'!E36,"")</f>
        <v>12</v>
      </c>
      <c r="J36" s="111">
        <f t="shared" si="1"/>
        <v>12</v>
      </c>
      <c r="K36" s="127">
        <f t="shared" si="2"/>
        <v>10.5625</v>
      </c>
      <c r="L36" s="216" t="str">
        <f t="shared" si="3"/>
        <v>NV</v>
      </c>
    </row>
    <row r="37" spans="2:12" ht="12.6" customHeight="1">
      <c r="B37" s="102">
        <v>28</v>
      </c>
      <c r="C37" s="133" t="s">
        <v>537</v>
      </c>
      <c r="D37" s="132" t="s">
        <v>536</v>
      </c>
      <c r="E37" s="111">
        <f>'[1]M3AVR '!E37</f>
        <v>0.125</v>
      </c>
      <c r="F37" s="118" t="str">
        <f>IF('[1]M3AVR '!F37="R",'[1]RatM3-Maths '!E37,"")</f>
        <v/>
      </c>
      <c r="G37" s="111">
        <f t="shared" si="0"/>
        <v>0.125</v>
      </c>
      <c r="H37" s="118">
        <f>'[1]M3AVR '!G37</f>
        <v>9.75</v>
      </c>
      <c r="I37" s="118" t="str">
        <f>IF('[1]M3AVR '!H37="R",'[1]RatM3-Inf'!E37,"")</f>
        <v/>
      </c>
      <c r="J37" s="111">
        <f t="shared" si="1"/>
        <v>9.75</v>
      </c>
      <c r="K37" s="127">
        <f t="shared" si="2"/>
        <v>4.9375</v>
      </c>
      <c r="L37" s="216" t="str">
        <f t="shared" si="3"/>
        <v>AR</v>
      </c>
    </row>
    <row r="38" spans="2:12" ht="12.6" customHeight="1">
      <c r="B38" s="101">
        <v>29</v>
      </c>
      <c r="C38" s="133" t="s">
        <v>535</v>
      </c>
      <c r="D38" s="132" t="s">
        <v>534</v>
      </c>
      <c r="E38" s="111">
        <f>'[1]M3AVR '!E38</f>
        <v>1.25</v>
      </c>
      <c r="F38" s="118" t="str">
        <f>IF('[1]M3AVR '!F38="R",'[1]RatM3-Maths '!E38,"")</f>
        <v/>
      </c>
      <c r="G38" s="111">
        <f t="shared" si="0"/>
        <v>1.25</v>
      </c>
      <c r="H38" s="118">
        <f>'[1]M3AVR '!G38</f>
        <v>10.25</v>
      </c>
      <c r="I38" s="118" t="str">
        <f>IF('[1]M3AVR '!H38="R",'[1]RatM3-Inf'!E38,"")</f>
        <v/>
      </c>
      <c r="J38" s="111">
        <f t="shared" si="1"/>
        <v>10.25</v>
      </c>
      <c r="K38" s="127">
        <f t="shared" si="2"/>
        <v>5.75</v>
      </c>
      <c r="L38" s="216" t="str">
        <f t="shared" si="3"/>
        <v>AR</v>
      </c>
    </row>
    <row r="39" spans="2:12" ht="12.6" customHeight="1">
      <c r="B39" s="102">
        <v>30</v>
      </c>
      <c r="C39" s="130" t="s">
        <v>533</v>
      </c>
      <c r="D39" s="128" t="s">
        <v>532</v>
      </c>
      <c r="E39" s="111">
        <f>'[1]M3AVR '!E39</f>
        <v>0</v>
      </c>
      <c r="F39" s="118" t="str">
        <f>IF('[1]M3AVR '!F39="R",'[1]RatM3-Maths '!E39,"")</f>
        <v/>
      </c>
      <c r="G39" s="111">
        <f t="shared" si="0"/>
        <v>0</v>
      </c>
      <c r="H39" s="118">
        <f>'[1]M3AVR '!G39</f>
        <v>10.25</v>
      </c>
      <c r="I39" s="118" t="str">
        <f>IF('[1]M3AVR '!H39="R",'[1]RatM3-Inf'!E39,"")</f>
        <v/>
      </c>
      <c r="J39" s="111">
        <f t="shared" si="1"/>
        <v>10.25</v>
      </c>
      <c r="K39" s="127">
        <f t="shared" si="2"/>
        <v>5.125</v>
      </c>
      <c r="L39" s="216" t="str">
        <f t="shared" si="3"/>
        <v>AR</v>
      </c>
    </row>
    <row r="40" spans="2:12" ht="12.6" customHeight="1">
      <c r="B40" s="101">
        <v>31</v>
      </c>
      <c r="C40" s="129" t="s">
        <v>531</v>
      </c>
      <c r="D40" s="128" t="s">
        <v>530</v>
      </c>
      <c r="E40" s="111">
        <f>'[1]M3AVR '!E40</f>
        <v>3.25</v>
      </c>
      <c r="F40" s="118">
        <f>IF('[1]M3AVR '!F40="R",'[1]RatM3-Maths '!E40,"")</f>
        <v>10.25</v>
      </c>
      <c r="G40" s="111">
        <f t="shared" si="0"/>
        <v>10.25</v>
      </c>
      <c r="H40" s="118">
        <f>'[1]M3AVR '!G40</f>
        <v>14</v>
      </c>
      <c r="I40" s="118" t="str">
        <f>IF('[1]M3AVR '!H40="R",'[1]RatM3-Inf'!E40,"")</f>
        <v/>
      </c>
      <c r="J40" s="111">
        <f t="shared" si="1"/>
        <v>14</v>
      </c>
      <c r="K40" s="127">
        <f t="shared" si="2"/>
        <v>12.125</v>
      </c>
      <c r="L40" s="216" t="str">
        <f t="shared" si="3"/>
        <v>VAR</v>
      </c>
    </row>
    <row r="41" spans="2:12" ht="12.6" customHeight="1">
      <c r="B41" s="102">
        <v>32</v>
      </c>
      <c r="C41" s="130" t="s">
        <v>529</v>
      </c>
      <c r="D41" s="128" t="s">
        <v>528</v>
      </c>
      <c r="E41" s="111">
        <f>'[1]M3AVR '!E41</f>
        <v>0.125</v>
      </c>
      <c r="F41" s="118" t="str">
        <f>IF('[1]M3AVR '!F41="R",'[1]RatM3-Maths '!E41,"")</f>
        <v/>
      </c>
      <c r="G41" s="111">
        <f t="shared" si="0"/>
        <v>0.125</v>
      </c>
      <c r="H41" s="118">
        <f>'[1]M3AVR '!G41</f>
        <v>9.25</v>
      </c>
      <c r="I41" s="118" t="str">
        <f>IF('[1]M3AVR '!H41="R",'[1]RatM3-Inf'!E41,"")</f>
        <v/>
      </c>
      <c r="J41" s="111">
        <f t="shared" si="1"/>
        <v>9.25</v>
      </c>
      <c r="K41" s="127">
        <f t="shared" si="2"/>
        <v>4.6875</v>
      </c>
      <c r="L41" s="216" t="str">
        <f t="shared" si="3"/>
        <v>AR</v>
      </c>
    </row>
    <row r="42" spans="2:12" ht="12.6" customHeight="1">
      <c r="B42" s="101">
        <v>33</v>
      </c>
      <c r="C42" s="130" t="s">
        <v>527</v>
      </c>
      <c r="D42" s="128" t="s">
        <v>526</v>
      </c>
      <c r="E42" s="111">
        <f>'[1]M3AVR '!E42</f>
        <v>2</v>
      </c>
      <c r="F42" s="118">
        <f>IF('[1]M3AVR '!F42="R",'[1]RatM3-Maths '!E42,"")</f>
        <v>9</v>
      </c>
      <c r="G42" s="111">
        <f t="shared" si="0"/>
        <v>9</v>
      </c>
      <c r="H42" s="118">
        <f>'[1]M3AVR '!G42</f>
        <v>13.25</v>
      </c>
      <c r="I42" s="118" t="str">
        <f>IF('[1]M3AVR '!H42="R",'[1]RatM3-Inf'!E42,"")</f>
        <v/>
      </c>
      <c r="J42" s="111">
        <f t="shared" si="1"/>
        <v>13.25</v>
      </c>
      <c r="K42" s="127">
        <f t="shared" si="2"/>
        <v>11.125</v>
      </c>
      <c r="L42" s="216" t="str">
        <f t="shared" si="3"/>
        <v>NV</v>
      </c>
    </row>
    <row r="43" spans="2:12" ht="12.6" customHeight="1">
      <c r="B43" s="102">
        <v>34</v>
      </c>
      <c r="C43" s="129" t="s">
        <v>525</v>
      </c>
      <c r="D43" s="128" t="s">
        <v>514</v>
      </c>
      <c r="E43" s="111">
        <f>'[1]M3AVR '!E43</f>
        <v>12.625</v>
      </c>
      <c r="F43" s="118" t="str">
        <f>IF('[1]M3AVR '!F43="R",'[1]RatM3-Maths '!E43,"")</f>
        <v/>
      </c>
      <c r="G43" s="111">
        <f t="shared" si="0"/>
        <v>12.625</v>
      </c>
      <c r="H43" s="118">
        <f>'[1]M3AVR '!G43</f>
        <v>18.5</v>
      </c>
      <c r="I43" s="118" t="str">
        <f>IF('[1]M3AVR '!H43="R",'[1]RatM3-Inf'!E43,"")</f>
        <v/>
      </c>
      <c r="J43" s="111">
        <f t="shared" si="1"/>
        <v>18.5</v>
      </c>
      <c r="K43" s="127">
        <f t="shared" si="2"/>
        <v>15.5625</v>
      </c>
      <c r="L43" s="216" t="str">
        <f t="shared" si="3"/>
        <v>V</v>
      </c>
    </row>
    <row r="44" spans="2:12" ht="12.6" customHeight="1">
      <c r="B44" s="101">
        <v>35</v>
      </c>
      <c r="C44" s="130" t="s">
        <v>524</v>
      </c>
      <c r="D44" s="128" t="s">
        <v>105</v>
      </c>
      <c r="E44" s="111">
        <f>'[1]M3AVR '!E44</f>
        <v>3.375</v>
      </c>
      <c r="F44" s="118">
        <f>IF('[1]M3AVR '!F44="R",'[1]RatM3-Maths '!E44,"")</f>
        <v>1</v>
      </c>
      <c r="G44" s="111">
        <f t="shared" si="0"/>
        <v>3.375</v>
      </c>
      <c r="H44" s="118">
        <f>'[1]M3AVR '!G44</f>
        <v>12</v>
      </c>
      <c r="I44" s="118" t="str">
        <f>IF('[1]M3AVR '!H44="R",'[1]RatM3-Inf'!E44,"")</f>
        <v/>
      </c>
      <c r="J44" s="111">
        <f t="shared" si="1"/>
        <v>12</v>
      </c>
      <c r="K44" s="127">
        <f t="shared" si="2"/>
        <v>7.6875</v>
      </c>
      <c r="L44" s="216" t="str">
        <f t="shared" si="3"/>
        <v>AR</v>
      </c>
    </row>
    <row r="45" spans="2:12" ht="12.6" customHeight="1">
      <c r="B45" s="102">
        <v>36</v>
      </c>
      <c r="C45" s="130" t="s">
        <v>523</v>
      </c>
      <c r="D45" s="128" t="s">
        <v>522</v>
      </c>
      <c r="E45" s="111">
        <f>'[1]M3AVR '!E45</f>
        <v>4.875</v>
      </c>
      <c r="F45" s="118">
        <f>IF('[1]M3AVR '!F45="R",'[1]RatM3-Maths '!E45,"")</f>
        <v>6</v>
      </c>
      <c r="G45" s="111">
        <f t="shared" si="0"/>
        <v>6</v>
      </c>
      <c r="H45" s="118">
        <f>'[1]M3AVR '!G45</f>
        <v>9.25</v>
      </c>
      <c r="I45" s="118">
        <f>IF('[1]M3AVR '!H45="R",'[1]RatM3-Inf'!E45,"")</f>
        <v>12</v>
      </c>
      <c r="J45" s="111">
        <f t="shared" si="1"/>
        <v>12</v>
      </c>
      <c r="K45" s="127">
        <f t="shared" si="2"/>
        <v>9</v>
      </c>
      <c r="L45" s="216" t="str">
        <f t="shared" si="3"/>
        <v>NV</v>
      </c>
    </row>
    <row r="46" spans="2:12" ht="12.6" customHeight="1">
      <c r="B46" s="101">
        <v>37</v>
      </c>
      <c r="C46" s="129" t="s">
        <v>521</v>
      </c>
      <c r="D46" s="128" t="s">
        <v>491</v>
      </c>
      <c r="E46" s="111">
        <f>'[1]M3AVR '!E46</f>
        <v>7.375</v>
      </c>
      <c r="F46" s="118" t="str">
        <f>IF('[1]M3AVR '!F46="R",'[1]RatM3-Maths '!E46,"")</f>
        <v/>
      </c>
      <c r="G46" s="111">
        <f t="shared" si="0"/>
        <v>7.375</v>
      </c>
      <c r="H46" s="118">
        <f>'[1]M3AVR '!G46</f>
        <v>18.25</v>
      </c>
      <c r="I46" s="118" t="str">
        <f>IF('[1]M3AVR '!H46="R",'[1]RatM3-Inf'!E46,"")</f>
        <v/>
      </c>
      <c r="J46" s="111">
        <f t="shared" si="1"/>
        <v>18.25</v>
      </c>
      <c r="K46" s="127">
        <f t="shared" si="2"/>
        <v>12.8125</v>
      </c>
      <c r="L46" s="216" t="str">
        <f t="shared" si="3"/>
        <v>V</v>
      </c>
    </row>
    <row r="47" spans="2:12" ht="12.6" customHeight="1">
      <c r="B47" s="102">
        <v>38</v>
      </c>
      <c r="C47" s="133" t="s">
        <v>520</v>
      </c>
      <c r="D47" s="132" t="s">
        <v>355</v>
      </c>
      <c r="E47" s="111">
        <f>'[1]M3AVR '!E47</f>
        <v>4</v>
      </c>
      <c r="F47" s="118">
        <f>IF('[1]M3AVR '!F47="R",'[1]RatM3-Maths '!E47,"")</f>
        <v>10</v>
      </c>
      <c r="G47" s="111">
        <f t="shared" si="0"/>
        <v>10</v>
      </c>
      <c r="H47" s="118">
        <f>'[1]M3AVR '!G47</f>
        <v>14.25</v>
      </c>
      <c r="I47" s="118" t="str">
        <f>IF('[1]M3AVR '!H47="R",'[1]RatM3-Inf'!E47,"")</f>
        <v/>
      </c>
      <c r="J47" s="111">
        <f t="shared" si="1"/>
        <v>14.25</v>
      </c>
      <c r="K47" s="127">
        <f t="shared" si="2"/>
        <v>12.125</v>
      </c>
      <c r="L47" s="216" t="str">
        <f t="shared" si="3"/>
        <v>VAR</v>
      </c>
    </row>
    <row r="48" spans="2:12" ht="12.6" customHeight="1">
      <c r="B48" s="101">
        <v>39</v>
      </c>
      <c r="C48" s="130" t="s">
        <v>519</v>
      </c>
      <c r="D48" s="128" t="s">
        <v>518</v>
      </c>
      <c r="E48" s="111">
        <f>'[1]M3AVR '!E48</f>
        <v>8.5</v>
      </c>
      <c r="F48" s="118">
        <f>IF('[1]M3AVR '!F48="R",'[1]RatM3-Maths '!E48,"")</f>
        <v>17</v>
      </c>
      <c r="G48" s="111">
        <f t="shared" si="0"/>
        <v>12</v>
      </c>
      <c r="H48" s="118">
        <f>'[1]M3AVR '!G48</f>
        <v>14.75</v>
      </c>
      <c r="I48" s="118" t="str">
        <f>IF('[1]M3AVR '!H48="R",'[1]RatM3-Inf'!E48,"")</f>
        <v/>
      </c>
      <c r="J48" s="111">
        <f t="shared" si="1"/>
        <v>14.75</v>
      </c>
      <c r="K48" s="127">
        <f t="shared" si="2"/>
        <v>13.375</v>
      </c>
      <c r="L48" s="216" t="str">
        <f t="shared" si="3"/>
        <v>VAR</v>
      </c>
    </row>
    <row r="49" spans="2:12" ht="12.6" customHeight="1">
      <c r="B49" s="102">
        <v>40</v>
      </c>
      <c r="C49" s="129" t="s">
        <v>517</v>
      </c>
      <c r="D49" s="128" t="s">
        <v>516</v>
      </c>
      <c r="E49" s="111">
        <f>'[1]M3AVR '!E49</f>
        <v>1.75</v>
      </c>
      <c r="F49" s="118">
        <f>IF('[1]M3AVR '!F49="R",'[1]RatM3-Maths '!E49,"")</f>
        <v>3</v>
      </c>
      <c r="G49" s="111">
        <f t="shared" si="0"/>
        <v>3</v>
      </c>
      <c r="H49" s="118">
        <f>'[1]M3AVR '!G49</f>
        <v>10.75</v>
      </c>
      <c r="I49" s="118">
        <f>IF('[1]M3AVR '!H49="R",'[1]RatM3-Inf'!E49,"")</f>
        <v>12</v>
      </c>
      <c r="J49" s="111">
        <f t="shared" si="1"/>
        <v>12</v>
      </c>
      <c r="K49" s="127">
        <f t="shared" si="2"/>
        <v>7.5</v>
      </c>
      <c r="L49" s="216" t="str">
        <f t="shared" si="3"/>
        <v>AR</v>
      </c>
    </row>
    <row r="50" spans="2:12" ht="12.6" customHeight="1">
      <c r="B50" s="101">
        <v>41</v>
      </c>
      <c r="C50" s="129" t="s">
        <v>515</v>
      </c>
      <c r="D50" s="128" t="s">
        <v>514</v>
      </c>
      <c r="E50" s="111">
        <f>'[1]M3AVR '!E50</f>
        <v>8.625</v>
      </c>
      <c r="F50" s="118">
        <f>IF('[1]M3AVR '!F50="R",'[1]RatM3-Maths '!E50,"")</f>
        <v>8</v>
      </c>
      <c r="G50" s="111">
        <f t="shared" si="0"/>
        <v>8.625</v>
      </c>
      <c r="H50" s="118">
        <f>'[1]M3AVR '!G50</f>
        <v>9.75</v>
      </c>
      <c r="I50" s="118">
        <f>IF('[1]M3AVR '!H50="R",'[1]RatM3-Inf'!E50,"")</f>
        <v>12</v>
      </c>
      <c r="J50" s="111">
        <f t="shared" si="1"/>
        <v>12</v>
      </c>
      <c r="K50" s="127">
        <f t="shared" si="2"/>
        <v>10.3125</v>
      </c>
      <c r="L50" s="216" t="str">
        <f t="shared" si="3"/>
        <v>NV</v>
      </c>
    </row>
    <row r="51" spans="2:12" ht="12.6" customHeight="1">
      <c r="B51" s="102">
        <v>42</v>
      </c>
      <c r="C51" s="129" t="s">
        <v>513</v>
      </c>
      <c r="D51" s="128" t="s">
        <v>309</v>
      </c>
      <c r="E51" s="111">
        <f>'[1]M3AVR '!E51</f>
        <v>8.625</v>
      </c>
      <c r="F51" s="118" t="str">
        <f>IF('[1]M3AVR '!F51="R",'[1]RatM3-Maths '!E51,"")</f>
        <v/>
      </c>
      <c r="G51" s="111">
        <f t="shared" si="0"/>
        <v>8.625</v>
      </c>
      <c r="H51" s="118">
        <f>'[1]M3AVR '!G51</f>
        <v>16</v>
      </c>
      <c r="I51" s="118" t="str">
        <f>IF('[1]M3AVR '!H51="R",'[1]RatM3-Inf'!E51,"")</f>
        <v/>
      </c>
      <c r="J51" s="111">
        <f t="shared" si="1"/>
        <v>16</v>
      </c>
      <c r="K51" s="127">
        <f t="shared" si="2"/>
        <v>12.3125</v>
      </c>
      <c r="L51" s="216" t="str">
        <f t="shared" si="3"/>
        <v>V</v>
      </c>
    </row>
    <row r="52" spans="2:12" ht="12.6" customHeight="1">
      <c r="B52" s="101">
        <v>43</v>
      </c>
      <c r="C52" s="130" t="s">
        <v>512</v>
      </c>
      <c r="D52" s="128" t="s">
        <v>386</v>
      </c>
      <c r="E52" s="111">
        <f>'[1]M3AVR '!E52</f>
        <v>0.75</v>
      </c>
      <c r="F52" s="118" t="str">
        <f>IF('[1]M3AVR '!F52="R",'[1]RatM3-Maths '!E52,"")</f>
        <v/>
      </c>
      <c r="G52" s="111">
        <f t="shared" si="0"/>
        <v>0.75</v>
      </c>
      <c r="H52" s="118">
        <f>'[1]M3AVR '!G52</f>
        <v>10</v>
      </c>
      <c r="I52" s="118" t="str">
        <f>IF('[1]M3AVR '!H52="R",'[1]RatM3-Inf'!E52,"")</f>
        <v/>
      </c>
      <c r="J52" s="111">
        <f t="shared" si="1"/>
        <v>10</v>
      </c>
      <c r="K52" s="127">
        <f t="shared" si="2"/>
        <v>5.375</v>
      </c>
      <c r="L52" s="216" t="str">
        <f t="shared" si="3"/>
        <v>AR</v>
      </c>
    </row>
    <row r="53" spans="2:12" ht="12.6" customHeight="1">
      <c r="B53" s="102">
        <v>44</v>
      </c>
      <c r="C53" s="129" t="s">
        <v>511</v>
      </c>
      <c r="D53" s="128" t="s">
        <v>510</v>
      </c>
      <c r="E53" s="111">
        <f>'[1]M3AVR '!E53</f>
        <v>14</v>
      </c>
      <c r="F53" s="118" t="str">
        <f>IF('[1]M3AVR '!F53="R",'[1]RatM3-Maths '!E53,"")</f>
        <v/>
      </c>
      <c r="G53" s="111">
        <f t="shared" si="0"/>
        <v>14</v>
      </c>
      <c r="H53" s="118">
        <f>'[1]M3AVR '!G53</f>
        <v>18</v>
      </c>
      <c r="I53" s="118" t="str">
        <f>IF('[1]M3AVR '!H53="R",'[1]RatM3-Inf'!E53,"")</f>
        <v/>
      </c>
      <c r="J53" s="111">
        <f t="shared" si="1"/>
        <v>18</v>
      </c>
      <c r="K53" s="127">
        <f t="shared" si="2"/>
        <v>16</v>
      </c>
      <c r="L53" s="216" t="str">
        <f t="shared" si="3"/>
        <v>V</v>
      </c>
    </row>
    <row r="54" spans="2:12" ht="12.6" customHeight="1">
      <c r="B54" s="101">
        <v>45</v>
      </c>
      <c r="C54" s="130" t="s">
        <v>509</v>
      </c>
      <c r="D54" s="128" t="s">
        <v>508</v>
      </c>
      <c r="E54" s="111">
        <f>'[1]M3AVR '!E54</f>
        <v>5.375</v>
      </c>
      <c r="F54" s="118">
        <f>IF('[1]M3AVR '!F54="R",'[1]RatM3-Maths '!E54,"")</f>
        <v>14.5</v>
      </c>
      <c r="G54" s="111">
        <f t="shared" si="0"/>
        <v>12</v>
      </c>
      <c r="H54" s="118">
        <f>'[1]M3AVR '!G54</f>
        <v>14.5</v>
      </c>
      <c r="I54" s="118" t="str">
        <f>IF('[1]M3AVR '!H54="R",'[1]RatM3-Inf'!E54,"")</f>
        <v/>
      </c>
      <c r="J54" s="111">
        <f t="shared" si="1"/>
        <v>14.5</v>
      </c>
      <c r="K54" s="127">
        <f t="shared" si="2"/>
        <v>13.25</v>
      </c>
      <c r="L54" s="216" t="str">
        <f t="shared" si="3"/>
        <v>VAR</v>
      </c>
    </row>
    <row r="55" spans="2:12" ht="12.6" customHeight="1">
      <c r="B55" s="102">
        <v>46</v>
      </c>
      <c r="C55" s="129" t="s">
        <v>507</v>
      </c>
      <c r="D55" s="128" t="s">
        <v>277</v>
      </c>
      <c r="E55" s="111">
        <f>'[1]M3AVR '!E55</f>
        <v>5.875</v>
      </c>
      <c r="F55" s="118">
        <f>IF('[1]M3AVR '!F55="R",'[1]RatM3-Maths '!E55,"")</f>
        <v>11</v>
      </c>
      <c r="G55" s="111">
        <f t="shared" si="0"/>
        <v>11</v>
      </c>
      <c r="H55" s="118">
        <f>'[1]M3AVR '!G55</f>
        <v>19.25</v>
      </c>
      <c r="I55" s="118" t="str">
        <f>IF('[1]M3AVR '!H55="R",'[1]RatM3-Inf'!E55,"")</f>
        <v/>
      </c>
      <c r="J55" s="111">
        <f t="shared" si="1"/>
        <v>19.25</v>
      </c>
      <c r="K55" s="127">
        <f t="shared" si="2"/>
        <v>15.125</v>
      </c>
      <c r="L55" s="216" t="str">
        <f t="shared" si="3"/>
        <v>VAR</v>
      </c>
    </row>
    <row r="56" spans="2:12" ht="12.6" customHeight="1">
      <c r="B56" s="101">
        <v>47</v>
      </c>
      <c r="C56" s="130" t="s">
        <v>506</v>
      </c>
      <c r="D56" s="128" t="s">
        <v>505</v>
      </c>
      <c r="E56" s="111">
        <f>'[1]M3AVR '!E56</f>
        <v>1.875</v>
      </c>
      <c r="F56" s="118">
        <f>IF('[1]M3AVR '!F56="R",'[1]RatM3-Maths '!E56,"")</f>
        <v>0</v>
      </c>
      <c r="G56" s="111">
        <f t="shared" si="0"/>
        <v>1.875</v>
      </c>
      <c r="H56" s="118">
        <f>'[1]M3AVR '!G56</f>
        <v>12.25</v>
      </c>
      <c r="I56" s="118" t="str">
        <f>IF('[1]M3AVR '!H56="R",'[1]RatM3-Inf'!E56,"")</f>
        <v/>
      </c>
      <c r="J56" s="111">
        <f t="shared" si="1"/>
        <v>12.25</v>
      </c>
      <c r="K56" s="127">
        <f t="shared" si="2"/>
        <v>7.0625</v>
      </c>
      <c r="L56" s="216" t="str">
        <f t="shared" si="3"/>
        <v>AR</v>
      </c>
    </row>
    <row r="57" spans="2:12" ht="12.6" customHeight="1">
      <c r="B57" s="102">
        <v>48</v>
      </c>
      <c r="C57" s="130" t="s">
        <v>504</v>
      </c>
      <c r="D57" s="128" t="s">
        <v>277</v>
      </c>
      <c r="E57" s="111">
        <f>'[1]M3AVR '!E57</f>
        <v>5.5</v>
      </c>
      <c r="F57" s="118">
        <f>IF('[1]M3AVR '!F57="R",'[1]RatM3-Maths '!E57,"")</f>
        <v>14.75</v>
      </c>
      <c r="G57" s="111">
        <f t="shared" si="0"/>
        <v>12</v>
      </c>
      <c r="H57" s="118">
        <f>'[1]M3AVR '!G57</f>
        <v>17</v>
      </c>
      <c r="I57" s="118" t="str">
        <f>IF('[1]M3AVR '!H57="R",'[1]RatM3-Inf'!E57,"")</f>
        <v/>
      </c>
      <c r="J57" s="111">
        <f t="shared" si="1"/>
        <v>17</v>
      </c>
      <c r="K57" s="127">
        <f t="shared" si="2"/>
        <v>14.5</v>
      </c>
      <c r="L57" s="216" t="str">
        <f t="shared" si="3"/>
        <v>VAR</v>
      </c>
    </row>
    <row r="58" spans="2:12" ht="12.6" customHeight="1">
      <c r="B58" s="101">
        <v>49</v>
      </c>
      <c r="C58" s="130" t="s">
        <v>503</v>
      </c>
      <c r="D58" s="128" t="s">
        <v>502</v>
      </c>
      <c r="E58" s="111">
        <f>'[1]M3AVR '!E58</f>
        <v>2.625</v>
      </c>
      <c r="F58" s="118">
        <f>IF('[1]M3AVR '!F58="R",'[1]RatM3-Maths '!E58,"")</f>
        <v>4.75</v>
      </c>
      <c r="G58" s="111">
        <f t="shared" si="0"/>
        <v>4.75</v>
      </c>
      <c r="H58" s="118">
        <f>'[1]M3AVR '!G58</f>
        <v>9.5</v>
      </c>
      <c r="I58" s="118">
        <f>IF('[1]M3AVR '!H58="R",'[1]RatM3-Inf'!E58,"")</f>
        <v>12</v>
      </c>
      <c r="J58" s="111">
        <f t="shared" si="1"/>
        <v>12</v>
      </c>
      <c r="K58" s="127">
        <f t="shared" si="2"/>
        <v>8.375</v>
      </c>
      <c r="L58" s="216" t="str">
        <f t="shared" si="3"/>
        <v>NV</v>
      </c>
    </row>
    <row r="59" spans="2:12" ht="12.6" customHeight="1">
      <c r="B59" s="102">
        <v>50</v>
      </c>
      <c r="C59" s="131" t="s">
        <v>501</v>
      </c>
      <c r="D59" s="131" t="s">
        <v>500</v>
      </c>
      <c r="E59" s="111">
        <f>'[1]M3AVR '!E59</f>
        <v>3.375</v>
      </c>
      <c r="F59" s="118">
        <f>IF('[1]M3AVR '!F59="R",'[1]RatM3-Maths '!E59,"")</f>
        <v>14</v>
      </c>
      <c r="G59" s="111">
        <f t="shared" si="0"/>
        <v>12</v>
      </c>
      <c r="H59" s="118">
        <f>'[1]M3AVR '!G59</f>
        <v>12</v>
      </c>
      <c r="I59" s="118" t="str">
        <f>IF('[1]M3AVR '!H59="R",'[1]RatM3-Inf'!E59,"")</f>
        <v/>
      </c>
      <c r="J59" s="111">
        <f t="shared" si="1"/>
        <v>12</v>
      </c>
      <c r="K59" s="127">
        <f t="shared" si="2"/>
        <v>12</v>
      </c>
      <c r="L59" s="216" t="str">
        <f t="shared" si="3"/>
        <v>VAR</v>
      </c>
    </row>
    <row r="60" spans="2:12" ht="12.6" customHeight="1">
      <c r="B60" s="101">
        <v>51</v>
      </c>
      <c r="C60" s="130" t="s">
        <v>499</v>
      </c>
      <c r="D60" s="128" t="s">
        <v>398</v>
      </c>
      <c r="E60" s="111">
        <f>'[1]M3AVR '!E60</f>
        <v>1.125</v>
      </c>
      <c r="F60" s="118" t="str">
        <f>IF('[1]M3AVR '!F60="R",'[1]RatM3-Maths '!E60,"")</f>
        <v/>
      </c>
      <c r="G60" s="111">
        <f t="shared" si="0"/>
        <v>1.125</v>
      </c>
      <c r="H60" s="118">
        <f>'[1]M3AVR '!G60</f>
        <v>9.25</v>
      </c>
      <c r="I60" s="118" t="str">
        <f>IF('[1]M3AVR '!H60="R",'[1]RatM3-Inf'!E60,"")</f>
        <v/>
      </c>
      <c r="J60" s="111">
        <f t="shared" si="1"/>
        <v>9.25</v>
      </c>
      <c r="K60" s="127">
        <f t="shared" si="2"/>
        <v>5.1875</v>
      </c>
      <c r="L60" s="216" t="str">
        <f t="shared" si="3"/>
        <v>AR</v>
      </c>
    </row>
    <row r="61" spans="2:12" ht="12" customHeight="1">
      <c r="B61" s="102">
        <v>52</v>
      </c>
      <c r="C61" s="129" t="s">
        <v>498</v>
      </c>
      <c r="D61" s="128" t="s">
        <v>361</v>
      </c>
      <c r="E61" s="111">
        <f>'[1]M3AVR '!E61</f>
        <v>6.875</v>
      </c>
      <c r="F61" s="118">
        <f>IF('[1]M3AVR '!F61="R",'[1]RatM3-Maths '!E61,"")</f>
        <v>0</v>
      </c>
      <c r="G61" s="111">
        <f t="shared" si="0"/>
        <v>6.875</v>
      </c>
      <c r="H61" s="118">
        <f>'[1]M3AVR '!G61</f>
        <v>13</v>
      </c>
      <c r="I61" s="118" t="str">
        <f>IF('[1]M3AVR '!H61="R",'[1]RatM3-Inf'!E61,"")</f>
        <v/>
      </c>
      <c r="J61" s="111">
        <f t="shared" si="1"/>
        <v>13</v>
      </c>
      <c r="K61" s="127">
        <f t="shared" si="2"/>
        <v>9.9375</v>
      </c>
      <c r="L61" s="216" t="str">
        <f t="shared" si="3"/>
        <v>NV</v>
      </c>
    </row>
    <row r="62" spans="2:12" ht="12" customHeight="1">
      <c r="B62" s="101">
        <v>53</v>
      </c>
      <c r="C62" s="129" t="s">
        <v>497</v>
      </c>
      <c r="D62" s="128" t="s">
        <v>133</v>
      </c>
      <c r="E62" s="111">
        <f>'[1]M3AVR '!E62</f>
        <v>9.125</v>
      </c>
      <c r="F62" s="118">
        <f>IF('[1]M3AVR '!F62="R",'[1]RatM3-Maths '!E62,"")</f>
        <v>14.5</v>
      </c>
      <c r="G62" s="111">
        <f t="shared" si="0"/>
        <v>12</v>
      </c>
      <c r="H62" s="118">
        <f>'[1]M3AVR '!G62</f>
        <v>14.5</v>
      </c>
      <c r="I62" s="118" t="str">
        <f>IF('[1]M3AVR '!H62="R",'[1]RatM3-Inf'!E62,"")</f>
        <v/>
      </c>
      <c r="J62" s="111">
        <f t="shared" si="1"/>
        <v>14.5</v>
      </c>
      <c r="K62" s="127">
        <f t="shared" si="2"/>
        <v>13.25</v>
      </c>
      <c r="L62" s="216" t="str">
        <f t="shared" si="3"/>
        <v>VAR</v>
      </c>
    </row>
    <row r="63" spans="2:12" ht="12" customHeight="1">
      <c r="B63" s="102">
        <v>54</v>
      </c>
      <c r="C63" s="129" t="s">
        <v>496</v>
      </c>
      <c r="D63" s="128" t="s">
        <v>495</v>
      </c>
      <c r="E63" s="111">
        <f>'[1]M3AVR '!E63</f>
        <v>12.5</v>
      </c>
      <c r="F63" s="118" t="str">
        <f>IF('[1]M3AVR '!F63="R",'[1]RatM3-Maths '!E63,"")</f>
        <v/>
      </c>
      <c r="G63" s="111">
        <f t="shared" si="0"/>
        <v>12.5</v>
      </c>
      <c r="H63" s="118">
        <f>'[1]M3AVR '!G63</f>
        <v>12.5</v>
      </c>
      <c r="I63" s="118" t="str">
        <f>IF('[1]M3AVR '!H63="R",'[1]RatM3-Inf'!E63,"")</f>
        <v/>
      </c>
      <c r="J63" s="111">
        <f t="shared" si="1"/>
        <v>12.5</v>
      </c>
      <c r="K63" s="127">
        <f t="shared" si="2"/>
        <v>12.5</v>
      </c>
      <c r="L63" s="216" t="str">
        <f t="shared" si="3"/>
        <v>V</v>
      </c>
    </row>
    <row r="64" spans="2:12" ht="12" customHeight="1">
      <c r="B64" s="101">
        <v>55</v>
      </c>
      <c r="C64" s="130" t="s">
        <v>494</v>
      </c>
      <c r="D64" s="128" t="s">
        <v>493</v>
      </c>
      <c r="E64" s="111">
        <f>'[1]M3AVR '!E64</f>
        <v>3.5</v>
      </c>
      <c r="F64" s="118">
        <f>IF('[1]M3AVR '!F64="R",'[1]RatM3-Maths '!E64,"")</f>
        <v>0.75</v>
      </c>
      <c r="G64" s="111">
        <f t="shared" si="0"/>
        <v>3.5</v>
      </c>
      <c r="H64" s="118">
        <f>'[1]M3AVR '!G64</f>
        <v>8.75</v>
      </c>
      <c r="I64" s="118">
        <f>IF('[1]M3AVR '!H64="R",'[1]RatM3-Inf'!E64,"")</f>
        <v>12</v>
      </c>
      <c r="J64" s="111">
        <f t="shared" si="1"/>
        <v>12</v>
      </c>
      <c r="K64" s="127">
        <f t="shared" si="2"/>
        <v>7.75</v>
      </c>
      <c r="L64" s="216" t="str">
        <f t="shared" si="3"/>
        <v>AR</v>
      </c>
    </row>
    <row r="65" spans="2:12" ht="12" customHeight="1">
      <c r="B65" s="102">
        <v>56</v>
      </c>
      <c r="C65" s="133" t="s">
        <v>492</v>
      </c>
      <c r="D65" s="132" t="s">
        <v>491</v>
      </c>
      <c r="E65" s="111">
        <f>'[1]M3AVR '!E65</f>
        <v>3</v>
      </c>
      <c r="F65" s="118">
        <f>IF('[1]M3AVR '!F65="R",'[1]RatM3-Maths '!E65,"")</f>
        <v>5.5</v>
      </c>
      <c r="G65" s="111">
        <f t="shared" si="0"/>
        <v>5.5</v>
      </c>
      <c r="H65" s="118">
        <f>'[1]M3AVR '!G65</f>
        <v>14.5</v>
      </c>
      <c r="I65" s="118" t="str">
        <f>IF('[1]M3AVR '!H65="R",'[1]RatM3-Inf'!E65,"")</f>
        <v/>
      </c>
      <c r="J65" s="111">
        <f t="shared" si="1"/>
        <v>14.5</v>
      </c>
      <c r="K65" s="127">
        <f t="shared" si="2"/>
        <v>10</v>
      </c>
      <c r="L65" s="216" t="str">
        <f t="shared" si="3"/>
        <v>NV</v>
      </c>
    </row>
    <row r="66" spans="2:12" ht="12" customHeight="1">
      <c r="B66" s="101">
        <v>57</v>
      </c>
      <c r="C66" s="129" t="s">
        <v>490</v>
      </c>
      <c r="D66" s="128" t="s">
        <v>133</v>
      </c>
      <c r="E66" s="111">
        <f>'[1]M3AVR '!E66</f>
        <v>5</v>
      </c>
      <c r="F66" s="118">
        <f>IF('[1]M3AVR '!F66="R",'[1]RatM3-Maths '!E66,"")</f>
        <v>8</v>
      </c>
      <c r="G66" s="111">
        <f t="shared" si="0"/>
        <v>8</v>
      </c>
      <c r="H66" s="118">
        <f>'[1]M3AVR '!G66</f>
        <v>14.75</v>
      </c>
      <c r="I66" s="118" t="str">
        <f>IF('[1]M3AVR '!H66="R",'[1]RatM3-Inf'!E66,"")</f>
        <v/>
      </c>
      <c r="J66" s="111">
        <f t="shared" si="1"/>
        <v>14.75</v>
      </c>
      <c r="K66" s="127">
        <f t="shared" si="2"/>
        <v>11.375</v>
      </c>
      <c r="L66" s="216" t="str">
        <f t="shared" si="3"/>
        <v>NV</v>
      </c>
    </row>
    <row r="67" spans="2:12" ht="12" customHeight="1">
      <c r="B67" s="102">
        <v>58</v>
      </c>
      <c r="C67" s="136" t="s">
        <v>489</v>
      </c>
      <c r="D67" s="135" t="s">
        <v>488</v>
      </c>
      <c r="E67" s="111">
        <f>'[1]M3AVR '!E67</f>
        <v>9</v>
      </c>
      <c r="F67" s="118">
        <f>IF('[1]M3AVR '!F67="R",'[1]RatM3-Maths '!E67,"")</f>
        <v>8</v>
      </c>
      <c r="G67" s="111">
        <f t="shared" si="0"/>
        <v>9</v>
      </c>
      <c r="H67" s="118">
        <f>'[1]M3AVR '!G67</f>
        <v>14.25</v>
      </c>
      <c r="I67" s="118" t="str">
        <f>IF('[1]M3AVR '!H67="R",'[1]RatM3-Inf'!E67,"")</f>
        <v/>
      </c>
      <c r="J67" s="111">
        <f t="shared" si="1"/>
        <v>14.25</v>
      </c>
      <c r="K67" s="127">
        <f t="shared" si="2"/>
        <v>11.625</v>
      </c>
      <c r="L67" s="216" t="str">
        <f t="shared" si="3"/>
        <v>NV</v>
      </c>
    </row>
    <row r="68" spans="2:12" ht="12" customHeight="1">
      <c r="B68" s="101">
        <v>59</v>
      </c>
      <c r="C68" s="129" t="s">
        <v>487</v>
      </c>
      <c r="D68" s="128" t="s">
        <v>133</v>
      </c>
      <c r="E68" s="111">
        <f>'[1]M3AVR '!E68</f>
        <v>7.375</v>
      </c>
      <c r="F68" s="118">
        <f>IF('[1]M3AVR '!F68="R",'[1]RatM3-Maths '!E68,"")</f>
        <v>12.5</v>
      </c>
      <c r="G68" s="111">
        <f t="shared" si="0"/>
        <v>12</v>
      </c>
      <c r="H68" s="118">
        <f>'[1]M3AVR '!G68</f>
        <v>15.25</v>
      </c>
      <c r="I68" s="118" t="str">
        <f>IF('[1]M3AVR '!H68="R",'[1]RatM3-Inf'!E68,"")</f>
        <v/>
      </c>
      <c r="J68" s="111">
        <f t="shared" si="1"/>
        <v>15.25</v>
      </c>
      <c r="K68" s="127">
        <f t="shared" si="2"/>
        <v>13.625</v>
      </c>
      <c r="L68" s="216" t="str">
        <f t="shared" si="3"/>
        <v>VAR</v>
      </c>
    </row>
    <row r="69" spans="2:12" ht="12" customHeight="1">
      <c r="B69" s="102">
        <v>60</v>
      </c>
      <c r="C69" s="130" t="s">
        <v>486</v>
      </c>
      <c r="D69" s="128" t="s">
        <v>485</v>
      </c>
      <c r="E69" s="111">
        <f>'[1]M3AVR '!E69</f>
        <v>2.5</v>
      </c>
      <c r="F69" s="118">
        <f>IF('[1]M3AVR '!F69="R",'[1]RatM3-Maths '!E69,"")</f>
        <v>8.75</v>
      </c>
      <c r="G69" s="111">
        <f t="shared" si="0"/>
        <v>8.75</v>
      </c>
      <c r="H69" s="118">
        <f>'[1]M3AVR '!G69</f>
        <v>13.5</v>
      </c>
      <c r="I69" s="118" t="str">
        <f>IF('[1]M3AVR '!H69="R",'[1]RatM3-Inf'!E69,"")</f>
        <v/>
      </c>
      <c r="J69" s="111">
        <f t="shared" si="1"/>
        <v>13.5</v>
      </c>
      <c r="K69" s="127">
        <f t="shared" si="2"/>
        <v>11.125</v>
      </c>
      <c r="L69" s="216" t="str">
        <f t="shared" si="3"/>
        <v>NV</v>
      </c>
    </row>
    <row r="70" spans="2:12" ht="12" customHeight="1">
      <c r="B70" s="101">
        <v>61</v>
      </c>
      <c r="C70" s="130" t="s">
        <v>484</v>
      </c>
      <c r="D70" s="128" t="s">
        <v>402</v>
      </c>
      <c r="E70" s="111">
        <f>'[1]M3AVR '!E70</f>
        <v>7.75</v>
      </c>
      <c r="F70" s="118">
        <f>IF('[1]M3AVR '!F70="R",'[1]RatM3-Maths '!E70,"")</f>
        <v>8.75</v>
      </c>
      <c r="G70" s="111">
        <f t="shared" si="0"/>
        <v>8.75</v>
      </c>
      <c r="H70" s="118">
        <f>'[1]M3AVR '!G70</f>
        <v>9.75</v>
      </c>
      <c r="I70" s="118">
        <f>IF('[1]M3AVR '!H70="R",'[1]RatM3-Inf'!E70,"")</f>
        <v>12</v>
      </c>
      <c r="J70" s="111">
        <f t="shared" si="1"/>
        <v>12</v>
      </c>
      <c r="K70" s="127">
        <f t="shared" si="2"/>
        <v>10.375</v>
      </c>
      <c r="L70" s="216" t="str">
        <f t="shared" si="3"/>
        <v>NV</v>
      </c>
    </row>
    <row r="71" spans="2:12" ht="12" customHeight="1">
      <c r="B71" s="102">
        <v>62</v>
      </c>
      <c r="C71" s="130" t="s">
        <v>483</v>
      </c>
      <c r="D71" s="128" t="s">
        <v>373</v>
      </c>
      <c r="E71" s="111">
        <f>'[1]M3AVR '!E71</f>
        <v>8.875</v>
      </c>
      <c r="F71" s="118">
        <f>IF('[1]M3AVR '!F71="R",'[1]RatM3-Maths '!E71,"")</f>
        <v>8</v>
      </c>
      <c r="G71" s="111">
        <f t="shared" si="0"/>
        <v>8.875</v>
      </c>
      <c r="H71" s="118">
        <f>'[1]M3AVR '!G71</f>
        <v>14.25</v>
      </c>
      <c r="I71" s="118" t="str">
        <f>IF('[1]M3AVR '!H71="R",'[1]RatM3-Inf'!E71,"")</f>
        <v/>
      </c>
      <c r="J71" s="111">
        <f t="shared" si="1"/>
        <v>14.25</v>
      </c>
      <c r="K71" s="127">
        <f t="shared" si="2"/>
        <v>11.5625</v>
      </c>
      <c r="L71" s="216" t="str">
        <f t="shared" si="3"/>
        <v>NV</v>
      </c>
    </row>
    <row r="72" spans="2:12" ht="12" customHeight="1">
      <c r="B72" s="101">
        <v>63</v>
      </c>
      <c r="C72" s="129" t="s">
        <v>482</v>
      </c>
      <c r="D72" s="128" t="s">
        <v>481</v>
      </c>
      <c r="E72" s="111">
        <f>'[1]M3AVR '!E72</f>
        <v>4.125</v>
      </c>
      <c r="F72" s="118">
        <f>IF('[1]M3AVR '!F72="R",'[1]RatM3-Maths '!E72,"")</f>
        <v>3.25</v>
      </c>
      <c r="G72" s="111">
        <f t="shared" si="0"/>
        <v>4.125</v>
      </c>
      <c r="H72" s="118">
        <f>'[1]M3AVR '!G72</f>
        <v>16.25</v>
      </c>
      <c r="I72" s="118" t="str">
        <f>IF('[1]M3AVR '!H72="R",'[1]RatM3-Inf'!E72,"")</f>
        <v/>
      </c>
      <c r="J72" s="111">
        <f t="shared" si="1"/>
        <v>16.25</v>
      </c>
      <c r="K72" s="127">
        <f t="shared" si="2"/>
        <v>10.1875</v>
      </c>
      <c r="L72" s="216" t="str">
        <f t="shared" si="3"/>
        <v>NV</v>
      </c>
    </row>
    <row r="73" spans="2:12" ht="12" customHeight="1">
      <c r="B73" s="102">
        <v>64</v>
      </c>
      <c r="C73" s="133" t="s">
        <v>480</v>
      </c>
      <c r="D73" s="132" t="s">
        <v>479</v>
      </c>
      <c r="E73" s="111">
        <f>'[1]M3AVR '!E73</f>
        <v>1</v>
      </c>
      <c r="F73" s="118">
        <f>IF('[1]M3AVR '!F73="R",'[1]RatM3-Maths '!E73,"")</f>
        <v>4</v>
      </c>
      <c r="G73" s="111">
        <f t="shared" si="0"/>
        <v>4</v>
      </c>
      <c r="H73" s="118">
        <f>'[1]M3AVR '!G73</f>
        <v>11.75</v>
      </c>
      <c r="I73" s="118">
        <f>IF('[1]M3AVR '!H73="R",'[1]RatM3-Inf'!E73,"")</f>
        <v>12</v>
      </c>
      <c r="J73" s="111">
        <f t="shared" si="1"/>
        <v>12</v>
      </c>
      <c r="K73" s="127">
        <f t="shared" si="2"/>
        <v>8</v>
      </c>
      <c r="L73" s="216" t="str">
        <f t="shared" si="3"/>
        <v>NV</v>
      </c>
    </row>
    <row r="74" spans="2:12" ht="12" customHeight="1">
      <c r="B74" s="101">
        <v>65</v>
      </c>
      <c r="C74" s="130" t="s">
        <v>478</v>
      </c>
      <c r="D74" s="128" t="s">
        <v>477</v>
      </c>
      <c r="E74" s="111">
        <f>'[1]M3AVR '!E74</f>
        <v>0</v>
      </c>
      <c r="F74" s="118" t="str">
        <f>IF('[1]M3AVR '!F74="R",'[1]RatM3-Maths '!E74,"")</f>
        <v/>
      </c>
      <c r="G74" s="111">
        <f t="shared" si="0"/>
        <v>0</v>
      </c>
      <c r="H74" s="118">
        <f>'[1]M3AVR '!G74</f>
        <v>9.25</v>
      </c>
      <c r="I74" s="118" t="str">
        <f>IF('[1]M3AVR '!H74="R",'[1]RatM3-Inf'!E74,"")</f>
        <v/>
      </c>
      <c r="J74" s="111">
        <f t="shared" si="1"/>
        <v>9.25</v>
      </c>
      <c r="K74" s="127">
        <f t="shared" si="2"/>
        <v>4.625</v>
      </c>
      <c r="L74" s="216" t="str">
        <f t="shared" si="3"/>
        <v>AR</v>
      </c>
    </row>
    <row r="75" spans="2:12" ht="12" customHeight="1">
      <c r="B75" s="102">
        <v>66</v>
      </c>
      <c r="C75" s="130" t="s">
        <v>476</v>
      </c>
      <c r="D75" s="128" t="s">
        <v>277</v>
      </c>
      <c r="E75" s="111">
        <f>'[1]M3AVR '!E75</f>
        <v>6.75</v>
      </c>
      <c r="F75" s="118">
        <f>IF('[1]M3AVR '!F75="R",'[1]RatM3-Maths '!E75,"")</f>
        <v>7.5</v>
      </c>
      <c r="G75" s="111">
        <f t="shared" ref="G75:G138" si="4">IF(F75="",E75,MIN(12,MAX(E75,F75)))</f>
        <v>7.5</v>
      </c>
      <c r="H75" s="118">
        <f>'[1]M3AVR '!G75</f>
        <v>16.25</v>
      </c>
      <c r="I75" s="118" t="str">
        <f>IF('[1]M3AVR '!H75="R",'[1]RatM3-Inf'!E75,"")</f>
        <v/>
      </c>
      <c r="J75" s="111">
        <f t="shared" ref="J75:J138" si="5">IF(I75="",H75,MIN(12,MAX(H75,I75)))</f>
        <v>16.25</v>
      </c>
      <c r="K75" s="127">
        <f t="shared" ref="K75:K138" si="6">G75*0.5+J75*0.5</f>
        <v>11.875</v>
      </c>
      <c r="L75" s="216" t="str">
        <f t="shared" ref="L75:L138" si="7">IF(K75&lt;8,"AR",IF(K75&lt;12,"NV",IF(AND(F75="",I75=""),"V","VAR")))</f>
        <v>NV</v>
      </c>
    </row>
    <row r="76" spans="2:12" ht="12" customHeight="1">
      <c r="B76" s="101">
        <v>67</v>
      </c>
      <c r="C76" s="130" t="s">
        <v>475</v>
      </c>
      <c r="D76" s="128" t="s">
        <v>277</v>
      </c>
      <c r="E76" s="111">
        <f>'[1]M3AVR '!E76</f>
        <v>16.125</v>
      </c>
      <c r="F76" s="118" t="str">
        <f>IF('[1]M3AVR '!F76="R",'[1]RatM3-Maths '!E76,"")</f>
        <v/>
      </c>
      <c r="G76" s="111">
        <f t="shared" si="4"/>
        <v>16.125</v>
      </c>
      <c r="H76" s="118">
        <f>'[1]M3AVR '!G76</f>
        <v>16.25</v>
      </c>
      <c r="I76" s="118" t="str">
        <f>IF('[1]M3AVR '!H76="R",'[1]RatM3-Inf'!E76,"")</f>
        <v/>
      </c>
      <c r="J76" s="111">
        <f t="shared" si="5"/>
        <v>16.25</v>
      </c>
      <c r="K76" s="127">
        <f t="shared" si="6"/>
        <v>16.1875</v>
      </c>
      <c r="L76" s="216" t="str">
        <f t="shared" si="7"/>
        <v>V</v>
      </c>
    </row>
    <row r="77" spans="2:12" ht="12" customHeight="1">
      <c r="B77" s="102">
        <v>68</v>
      </c>
      <c r="C77" s="129" t="s">
        <v>474</v>
      </c>
      <c r="D77" s="128" t="s">
        <v>473</v>
      </c>
      <c r="E77" s="111">
        <f>'[1]M3AVR '!E77</f>
        <v>15.625</v>
      </c>
      <c r="F77" s="118" t="str">
        <f>IF('[1]M3AVR '!F77="R",'[1]RatM3-Maths '!E77,"")</f>
        <v/>
      </c>
      <c r="G77" s="111">
        <f t="shared" si="4"/>
        <v>15.625</v>
      </c>
      <c r="H77" s="118">
        <f>'[1]M3AVR '!G77</f>
        <v>19</v>
      </c>
      <c r="I77" s="118" t="str">
        <f>IF('[1]M3AVR '!H77="R",'[1]RatM3-Inf'!E77,"")</f>
        <v/>
      </c>
      <c r="J77" s="111">
        <f t="shared" si="5"/>
        <v>19</v>
      </c>
      <c r="K77" s="127">
        <f t="shared" si="6"/>
        <v>17.3125</v>
      </c>
      <c r="L77" s="216" t="str">
        <f t="shared" si="7"/>
        <v>V</v>
      </c>
    </row>
    <row r="78" spans="2:12" ht="12" customHeight="1">
      <c r="B78" s="101">
        <v>69</v>
      </c>
      <c r="C78" s="130" t="s">
        <v>472</v>
      </c>
      <c r="D78" s="128" t="s">
        <v>187</v>
      </c>
      <c r="E78" s="111">
        <f>'[1]M3AVR '!E78</f>
        <v>16</v>
      </c>
      <c r="F78" s="118" t="str">
        <f>IF('[1]M3AVR '!F78="R",'[1]RatM3-Maths '!E78,"")</f>
        <v/>
      </c>
      <c r="G78" s="111">
        <f t="shared" si="4"/>
        <v>16</v>
      </c>
      <c r="H78" s="118">
        <f>'[1]M3AVR '!G78</f>
        <v>16.25</v>
      </c>
      <c r="I78" s="118" t="str">
        <f>IF('[1]M3AVR '!H78="R",'[1]RatM3-Inf'!E78,"")</f>
        <v/>
      </c>
      <c r="J78" s="111">
        <f t="shared" si="5"/>
        <v>16.25</v>
      </c>
      <c r="K78" s="127">
        <f t="shared" si="6"/>
        <v>16.125</v>
      </c>
      <c r="L78" s="216" t="str">
        <f t="shared" si="7"/>
        <v>V</v>
      </c>
    </row>
    <row r="79" spans="2:12" ht="12" customHeight="1">
      <c r="B79" s="102">
        <v>70</v>
      </c>
      <c r="C79" s="129" t="s">
        <v>471</v>
      </c>
      <c r="D79" s="128" t="s">
        <v>207</v>
      </c>
      <c r="E79" s="111">
        <f>'[1]M3AVR '!E79</f>
        <v>6.625</v>
      </c>
      <c r="F79" s="118">
        <f>IF('[1]M3AVR '!F79="R",'[1]RatM3-Maths '!E79,"")</f>
        <v>12.75</v>
      </c>
      <c r="G79" s="111">
        <f t="shared" si="4"/>
        <v>12</v>
      </c>
      <c r="H79" s="118">
        <f>'[1]M3AVR '!G79</f>
        <v>15.25</v>
      </c>
      <c r="I79" s="118" t="str">
        <f>IF('[1]M3AVR '!H79="R",'[1]RatM3-Inf'!E79,"")</f>
        <v/>
      </c>
      <c r="J79" s="111">
        <f t="shared" si="5"/>
        <v>15.25</v>
      </c>
      <c r="K79" s="127">
        <f t="shared" si="6"/>
        <v>13.625</v>
      </c>
      <c r="L79" s="216" t="str">
        <f t="shared" si="7"/>
        <v>VAR</v>
      </c>
    </row>
    <row r="80" spans="2:12" ht="12" customHeight="1">
      <c r="B80" s="101">
        <v>71</v>
      </c>
      <c r="C80" s="130" t="s">
        <v>470</v>
      </c>
      <c r="D80" s="128" t="s">
        <v>359</v>
      </c>
      <c r="E80" s="111">
        <f>'[1]M3AVR '!E80</f>
        <v>1.125</v>
      </c>
      <c r="F80" s="118" t="str">
        <f>IF('[1]M3AVR '!F80="R",'[1]RatM3-Maths '!E80,"")</f>
        <v/>
      </c>
      <c r="G80" s="111">
        <f t="shared" si="4"/>
        <v>1.125</v>
      </c>
      <c r="H80" s="118">
        <f>'[1]M3AVR '!G80</f>
        <v>9.75</v>
      </c>
      <c r="I80" s="118" t="str">
        <f>IF('[1]M3AVR '!H80="R",'[1]RatM3-Inf'!E80,"")</f>
        <v/>
      </c>
      <c r="J80" s="111">
        <f t="shared" si="5"/>
        <v>9.75</v>
      </c>
      <c r="K80" s="127">
        <f t="shared" si="6"/>
        <v>5.4375</v>
      </c>
      <c r="L80" s="216" t="str">
        <f t="shared" si="7"/>
        <v>AR</v>
      </c>
    </row>
    <row r="81" spans="2:12" ht="12" customHeight="1">
      <c r="B81" s="102">
        <v>72</v>
      </c>
      <c r="C81" s="129" t="s">
        <v>469</v>
      </c>
      <c r="D81" s="128" t="s">
        <v>468</v>
      </c>
      <c r="E81" s="111">
        <f>'[1]M3AVR '!E81</f>
        <v>5.25</v>
      </c>
      <c r="F81" s="118">
        <f>IF('[1]M3AVR '!F81="R",'[1]RatM3-Maths '!E81,"")</f>
        <v>11.75</v>
      </c>
      <c r="G81" s="111">
        <f t="shared" si="4"/>
        <v>11.75</v>
      </c>
      <c r="H81" s="118">
        <f>'[1]M3AVR '!G81</f>
        <v>10.75</v>
      </c>
      <c r="I81" s="118">
        <f>IF('[1]M3AVR '!H81="R",'[1]RatM3-Inf'!E81,"")</f>
        <v>0</v>
      </c>
      <c r="J81" s="111">
        <f t="shared" si="5"/>
        <v>10.75</v>
      </c>
      <c r="K81" s="127">
        <f t="shared" si="6"/>
        <v>11.25</v>
      </c>
      <c r="L81" s="216" t="str">
        <f t="shared" si="7"/>
        <v>NV</v>
      </c>
    </row>
    <row r="82" spans="2:12" ht="12" customHeight="1">
      <c r="B82" s="101">
        <v>73</v>
      </c>
      <c r="C82" s="130" t="s">
        <v>467</v>
      </c>
      <c r="D82" s="128" t="s">
        <v>434</v>
      </c>
      <c r="E82" s="111">
        <f>'[1]M3AVR '!E82</f>
        <v>5.625</v>
      </c>
      <c r="F82" s="118">
        <f>IF('[1]M3AVR '!F82="R",'[1]RatM3-Maths '!E82,"")</f>
        <v>6.25</v>
      </c>
      <c r="G82" s="111">
        <f t="shared" si="4"/>
        <v>6.25</v>
      </c>
      <c r="H82" s="118">
        <f>'[1]M3AVR '!G82</f>
        <v>14.75</v>
      </c>
      <c r="I82" s="118" t="str">
        <f>IF('[1]M3AVR '!H82="R",'[1]RatM3-Inf'!E82,"")</f>
        <v/>
      </c>
      <c r="J82" s="111">
        <f t="shared" si="5"/>
        <v>14.75</v>
      </c>
      <c r="K82" s="127">
        <f t="shared" si="6"/>
        <v>10.5</v>
      </c>
      <c r="L82" s="216" t="str">
        <f t="shared" si="7"/>
        <v>NV</v>
      </c>
    </row>
    <row r="83" spans="2:12" ht="12" customHeight="1">
      <c r="B83" s="102">
        <v>74</v>
      </c>
      <c r="C83" s="131" t="s">
        <v>466</v>
      </c>
      <c r="D83" s="131" t="s">
        <v>465</v>
      </c>
      <c r="E83" s="111">
        <f>'[1]M3AVR '!E83</f>
        <v>7.5</v>
      </c>
      <c r="F83" s="118">
        <f>IF('[1]M3AVR '!F83="R",'[1]RatM3-Maths '!E83,"")</f>
        <v>13.25</v>
      </c>
      <c r="G83" s="111">
        <f t="shared" si="4"/>
        <v>12</v>
      </c>
      <c r="H83" s="118">
        <f>'[1]M3AVR '!G83</f>
        <v>12</v>
      </c>
      <c r="I83" s="118" t="str">
        <f>IF('[1]M3AVR '!H83="R",'[1]RatM3-Inf'!E83,"")</f>
        <v/>
      </c>
      <c r="J83" s="111">
        <f t="shared" si="5"/>
        <v>12</v>
      </c>
      <c r="K83" s="127">
        <f t="shared" si="6"/>
        <v>12</v>
      </c>
      <c r="L83" s="216" t="str">
        <f t="shared" si="7"/>
        <v>VAR</v>
      </c>
    </row>
    <row r="84" spans="2:12" ht="12" customHeight="1">
      <c r="B84" s="101">
        <v>75</v>
      </c>
      <c r="C84" s="129" t="s">
        <v>464</v>
      </c>
      <c r="D84" s="128" t="s">
        <v>463</v>
      </c>
      <c r="E84" s="111">
        <f>'[1]M3AVR '!E84</f>
        <v>10.125</v>
      </c>
      <c r="F84" s="118" t="str">
        <f>IF('[1]M3AVR '!F84="R",'[1]RatM3-Maths '!E84,"")</f>
        <v/>
      </c>
      <c r="G84" s="111">
        <f t="shared" si="4"/>
        <v>10.125</v>
      </c>
      <c r="H84" s="118">
        <f>'[1]M3AVR '!G84</f>
        <v>16.25</v>
      </c>
      <c r="I84" s="118" t="str">
        <f>IF('[1]M3AVR '!H84="R",'[1]RatM3-Inf'!E84,"")</f>
        <v/>
      </c>
      <c r="J84" s="111">
        <f t="shared" si="5"/>
        <v>16.25</v>
      </c>
      <c r="K84" s="127">
        <f t="shared" si="6"/>
        <v>13.1875</v>
      </c>
      <c r="L84" s="216" t="str">
        <f t="shared" si="7"/>
        <v>V</v>
      </c>
    </row>
    <row r="85" spans="2:12" ht="12" customHeight="1">
      <c r="B85" s="102">
        <v>76</v>
      </c>
      <c r="C85" s="130" t="s">
        <v>462</v>
      </c>
      <c r="D85" s="128" t="s">
        <v>359</v>
      </c>
      <c r="E85" s="111">
        <f>'[1]M3AVR '!E85</f>
        <v>1.375</v>
      </c>
      <c r="F85" s="118">
        <f>IF('[1]M3AVR '!F85="R",'[1]RatM3-Maths '!E85,"")</f>
        <v>1.5</v>
      </c>
      <c r="G85" s="111">
        <f t="shared" si="4"/>
        <v>1.5</v>
      </c>
      <c r="H85" s="118">
        <f>'[1]M3AVR '!G85</f>
        <v>11.75</v>
      </c>
      <c r="I85" s="118">
        <f>IF('[1]M3AVR '!H85="R",'[1]RatM3-Inf'!E85,"")</f>
        <v>12</v>
      </c>
      <c r="J85" s="111">
        <f t="shared" si="5"/>
        <v>12</v>
      </c>
      <c r="K85" s="127">
        <f t="shared" si="6"/>
        <v>6.75</v>
      </c>
      <c r="L85" s="216" t="str">
        <f t="shared" si="7"/>
        <v>AR</v>
      </c>
    </row>
    <row r="86" spans="2:12" ht="12" customHeight="1">
      <c r="B86" s="101">
        <v>77</v>
      </c>
      <c r="C86" s="130" t="s">
        <v>461</v>
      </c>
      <c r="D86" s="128" t="s">
        <v>460</v>
      </c>
      <c r="E86" s="111">
        <f>'[1]M3AVR '!E86</f>
        <v>3.125</v>
      </c>
      <c r="F86" s="118">
        <f>IF('[1]M3AVR '!F86="R",'[1]RatM3-Maths '!E86,"")</f>
        <v>2</v>
      </c>
      <c r="G86" s="111">
        <f t="shared" si="4"/>
        <v>3.125</v>
      </c>
      <c r="H86" s="118">
        <f>'[1]M3AVR '!G86</f>
        <v>9</v>
      </c>
      <c r="I86" s="118">
        <f>IF('[1]M3AVR '!H86="R",'[1]RatM3-Inf'!E86,"")</f>
        <v>12</v>
      </c>
      <c r="J86" s="111">
        <f t="shared" si="5"/>
        <v>12</v>
      </c>
      <c r="K86" s="127">
        <f t="shared" si="6"/>
        <v>7.5625</v>
      </c>
      <c r="L86" s="216" t="str">
        <f t="shared" si="7"/>
        <v>AR</v>
      </c>
    </row>
    <row r="87" spans="2:12" ht="12" customHeight="1">
      <c r="B87" s="102">
        <v>78</v>
      </c>
      <c r="C87" s="129" t="s">
        <v>459</v>
      </c>
      <c r="D87" s="128" t="s">
        <v>458</v>
      </c>
      <c r="E87" s="111">
        <f>'[1]M3AVR '!E87</f>
        <v>9.5</v>
      </c>
      <c r="F87" s="118" t="str">
        <f>IF('[1]M3AVR '!F87="R",'[1]RatM3-Maths '!E87,"")</f>
        <v/>
      </c>
      <c r="G87" s="111">
        <f t="shared" si="4"/>
        <v>9.5</v>
      </c>
      <c r="H87" s="118">
        <f>'[1]M3AVR '!G87</f>
        <v>17.75</v>
      </c>
      <c r="I87" s="118" t="str">
        <f>IF('[1]M3AVR '!H87="R",'[1]RatM3-Inf'!E87,"")</f>
        <v/>
      </c>
      <c r="J87" s="111">
        <f t="shared" si="5"/>
        <v>17.75</v>
      </c>
      <c r="K87" s="127">
        <f t="shared" si="6"/>
        <v>13.625</v>
      </c>
      <c r="L87" s="216" t="str">
        <f t="shared" si="7"/>
        <v>V</v>
      </c>
    </row>
    <row r="88" spans="2:12" ht="12" customHeight="1">
      <c r="B88" s="101">
        <v>79</v>
      </c>
      <c r="C88" s="130" t="s">
        <v>457</v>
      </c>
      <c r="D88" s="128" t="s">
        <v>456</v>
      </c>
      <c r="E88" s="111">
        <f>'[1]M3AVR '!E88</f>
        <v>1.625</v>
      </c>
      <c r="F88" s="118">
        <f>IF('[1]M3AVR '!F88="R",'[1]RatM3-Maths '!E88,"")</f>
        <v>2</v>
      </c>
      <c r="G88" s="111">
        <f t="shared" si="4"/>
        <v>2</v>
      </c>
      <c r="H88" s="118">
        <f>'[1]M3AVR '!G88</f>
        <v>12.75</v>
      </c>
      <c r="I88" s="118" t="str">
        <f>IF('[1]M3AVR '!H88="R",'[1]RatM3-Inf'!E88,"")</f>
        <v/>
      </c>
      <c r="J88" s="111">
        <f t="shared" si="5"/>
        <v>12.75</v>
      </c>
      <c r="K88" s="127">
        <f t="shared" si="6"/>
        <v>7.375</v>
      </c>
      <c r="L88" s="216" t="str">
        <f t="shared" si="7"/>
        <v>AR</v>
      </c>
    </row>
    <row r="89" spans="2:12" ht="12" customHeight="1">
      <c r="B89" s="102">
        <v>80</v>
      </c>
      <c r="C89" s="133" t="s">
        <v>455</v>
      </c>
      <c r="D89" s="132" t="s">
        <v>454</v>
      </c>
      <c r="E89" s="111">
        <f>'[1]M3AVR '!E89</f>
        <v>5.5</v>
      </c>
      <c r="F89" s="118">
        <f>IF('[1]M3AVR '!F89="R",'[1]RatM3-Maths '!E89,"")</f>
        <v>3</v>
      </c>
      <c r="G89" s="111">
        <f t="shared" si="4"/>
        <v>5.5</v>
      </c>
      <c r="H89" s="118">
        <f>'[1]M3AVR '!G89</f>
        <v>16.5</v>
      </c>
      <c r="I89" s="118" t="str">
        <f>IF('[1]M3AVR '!H89="R",'[1]RatM3-Inf'!E89,"")</f>
        <v/>
      </c>
      <c r="J89" s="111">
        <f t="shared" si="5"/>
        <v>16.5</v>
      </c>
      <c r="K89" s="127">
        <f t="shared" si="6"/>
        <v>11</v>
      </c>
      <c r="L89" s="216" t="str">
        <f t="shared" si="7"/>
        <v>NV</v>
      </c>
    </row>
    <row r="90" spans="2:12" ht="12" customHeight="1">
      <c r="B90" s="101">
        <v>81</v>
      </c>
      <c r="C90" s="130" t="s">
        <v>453</v>
      </c>
      <c r="D90" s="128" t="s">
        <v>452</v>
      </c>
      <c r="E90" s="111">
        <f>'[1]M3AVR '!E90</f>
        <v>8.875</v>
      </c>
      <c r="F90" s="118">
        <f>IF('[1]M3AVR '!F90="R",'[1]RatM3-Maths '!E90,"")</f>
        <v>0</v>
      </c>
      <c r="G90" s="111">
        <f t="shared" si="4"/>
        <v>8.875</v>
      </c>
      <c r="H90" s="118">
        <f>'[1]M3AVR '!G90</f>
        <v>14.75</v>
      </c>
      <c r="I90" s="118" t="str">
        <f>IF('[1]M3AVR '!H90="R",'[1]RatM3-Inf'!E90,"")</f>
        <v/>
      </c>
      <c r="J90" s="111">
        <f t="shared" si="5"/>
        <v>14.75</v>
      </c>
      <c r="K90" s="127">
        <f t="shared" si="6"/>
        <v>11.8125</v>
      </c>
      <c r="L90" s="216" t="str">
        <f t="shared" si="7"/>
        <v>NV</v>
      </c>
    </row>
    <row r="91" spans="2:12" ht="12" customHeight="1">
      <c r="B91" s="102">
        <v>82</v>
      </c>
      <c r="C91" s="130" t="s">
        <v>451</v>
      </c>
      <c r="D91" s="128" t="s">
        <v>450</v>
      </c>
      <c r="E91" s="111">
        <f>'[1]M3AVR '!E91</f>
        <v>7.625</v>
      </c>
      <c r="F91" s="118">
        <f>IF('[1]M3AVR '!F91="R",'[1]RatM3-Maths '!E91,"")</f>
        <v>7.5</v>
      </c>
      <c r="G91" s="111">
        <f t="shared" si="4"/>
        <v>7.625</v>
      </c>
      <c r="H91" s="118">
        <f>'[1]M3AVR '!G91</f>
        <v>13.5</v>
      </c>
      <c r="I91" s="118" t="str">
        <f>IF('[1]M3AVR '!H91="R",'[1]RatM3-Inf'!E91,"")</f>
        <v/>
      </c>
      <c r="J91" s="111">
        <f t="shared" si="5"/>
        <v>13.5</v>
      </c>
      <c r="K91" s="127">
        <f t="shared" si="6"/>
        <v>10.5625</v>
      </c>
      <c r="L91" s="216" t="str">
        <f t="shared" si="7"/>
        <v>NV</v>
      </c>
    </row>
    <row r="92" spans="2:12" ht="12" customHeight="1">
      <c r="B92" s="101">
        <v>83</v>
      </c>
      <c r="C92" s="130" t="s">
        <v>449</v>
      </c>
      <c r="D92" s="128" t="s">
        <v>448</v>
      </c>
      <c r="E92" s="111">
        <f>'[1]M3AVR '!E92</f>
        <v>15</v>
      </c>
      <c r="F92" s="118" t="str">
        <f>IF('[1]M3AVR '!F92="R",'[1]RatM3-Maths '!E92,"")</f>
        <v/>
      </c>
      <c r="G92" s="111">
        <f t="shared" si="4"/>
        <v>15</v>
      </c>
      <c r="H92" s="118">
        <f>'[1]M3AVR '!G92</f>
        <v>17.25</v>
      </c>
      <c r="I92" s="118" t="str">
        <f>IF('[1]M3AVR '!H92="R",'[1]RatM3-Inf'!E92,"")</f>
        <v/>
      </c>
      <c r="J92" s="111">
        <f t="shared" si="5"/>
        <v>17.25</v>
      </c>
      <c r="K92" s="127">
        <f t="shared" si="6"/>
        <v>16.125</v>
      </c>
      <c r="L92" s="216" t="str">
        <f t="shared" si="7"/>
        <v>V</v>
      </c>
    </row>
    <row r="93" spans="2:12" ht="12" customHeight="1">
      <c r="B93" s="102">
        <v>84</v>
      </c>
      <c r="C93" s="133" t="s">
        <v>447</v>
      </c>
      <c r="D93" s="132" t="s">
        <v>275</v>
      </c>
      <c r="E93" s="111">
        <f>'[1]M3AVR '!E93</f>
        <v>1</v>
      </c>
      <c r="F93" s="118" t="str">
        <f>IF('[1]M3AVR '!F93="R",'[1]RatM3-Maths '!E93,"")</f>
        <v/>
      </c>
      <c r="G93" s="111">
        <f t="shared" si="4"/>
        <v>1</v>
      </c>
      <c r="H93" s="118">
        <f>'[1]M3AVR '!G93</f>
        <v>9</v>
      </c>
      <c r="I93" s="118" t="str">
        <f>IF('[1]M3AVR '!H93="R",'[1]RatM3-Inf'!E93,"")</f>
        <v/>
      </c>
      <c r="J93" s="111">
        <f t="shared" si="5"/>
        <v>9</v>
      </c>
      <c r="K93" s="127">
        <f t="shared" si="6"/>
        <v>5</v>
      </c>
      <c r="L93" s="216" t="str">
        <f t="shared" si="7"/>
        <v>AR</v>
      </c>
    </row>
    <row r="94" spans="2:12" ht="12" customHeight="1">
      <c r="B94" s="101">
        <v>85</v>
      </c>
      <c r="C94" s="129" t="s">
        <v>446</v>
      </c>
      <c r="D94" s="128" t="s">
        <v>445</v>
      </c>
      <c r="E94" s="111">
        <f>'[1]M3AVR '!E94</f>
        <v>5</v>
      </c>
      <c r="F94" s="118">
        <f>IF('[1]M3AVR '!F94="R",'[1]RatM3-Maths '!E94,"")</f>
        <v>0.5</v>
      </c>
      <c r="G94" s="111">
        <f t="shared" si="4"/>
        <v>5</v>
      </c>
      <c r="H94" s="118">
        <f>'[1]M3AVR '!G94</f>
        <v>10.25</v>
      </c>
      <c r="I94" s="118">
        <f>IF('[1]M3AVR '!H94="R",'[1]RatM3-Inf'!E94,"")</f>
        <v>12</v>
      </c>
      <c r="J94" s="111">
        <f t="shared" si="5"/>
        <v>12</v>
      </c>
      <c r="K94" s="127">
        <f t="shared" si="6"/>
        <v>8.5</v>
      </c>
      <c r="L94" s="216" t="str">
        <f t="shared" si="7"/>
        <v>NV</v>
      </c>
    </row>
    <row r="95" spans="2:12" ht="12" customHeight="1">
      <c r="B95" s="102">
        <v>86</v>
      </c>
      <c r="C95" s="130" t="s">
        <v>444</v>
      </c>
      <c r="D95" s="128" t="s">
        <v>443</v>
      </c>
      <c r="E95" s="111">
        <f>'[1]M3AVR '!E95</f>
        <v>6.625</v>
      </c>
      <c r="F95" s="118">
        <f>IF('[1]M3AVR '!F95="R",'[1]RatM3-Maths '!E95,"")</f>
        <v>7.5</v>
      </c>
      <c r="G95" s="111">
        <f t="shared" si="4"/>
        <v>7.5</v>
      </c>
      <c r="H95" s="118">
        <f>'[1]M3AVR '!G95</f>
        <v>10</v>
      </c>
      <c r="I95" s="118">
        <f>IF('[1]M3AVR '!H95="R",'[1]RatM3-Inf'!E95,"")</f>
        <v>12</v>
      </c>
      <c r="J95" s="111">
        <f t="shared" si="5"/>
        <v>12</v>
      </c>
      <c r="K95" s="127">
        <f t="shared" si="6"/>
        <v>9.75</v>
      </c>
      <c r="L95" s="216" t="str">
        <f t="shared" si="7"/>
        <v>NV</v>
      </c>
    </row>
    <row r="96" spans="2:12" ht="12" customHeight="1">
      <c r="B96" s="101">
        <v>87</v>
      </c>
      <c r="C96" s="133" t="s">
        <v>442</v>
      </c>
      <c r="D96" s="132" t="s">
        <v>441</v>
      </c>
      <c r="E96" s="111">
        <f>'[1]M3AVR '!E96</f>
        <v>6.75</v>
      </c>
      <c r="F96" s="118" t="str">
        <f>IF('[1]M3AVR '!F96="R",'[1]RatM3-Maths '!E96,"")</f>
        <v/>
      </c>
      <c r="G96" s="111">
        <f t="shared" si="4"/>
        <v>6.75</v>
      </c>
      <c r="H96" s="118">
        <f>'[1]M3AVR '!G96</f>
        <v>17.25</v>
      </c>
      <c r="I96" s="118" t="str">
        <f>IF('[1]M3AVR '!H96="R",'[1]RatM3-Inf'!E96,"")</f>
        <v/>
      </c>
      <c r="J96" s="111">
        <f t="shared" si="5"/>
        <v>17.25</v>
      </c>
      <c r="K96" s="127">
        <f t="shared" si="6"/>
        <v>12</v>
      </c>
      <c r="L96" s="216" t="str">
        <f t="shared" si="7"/>
        <v>V</v>
      </c>
    </row>
    <row r="97" spans="2:12" ht="12" customHeight="1">
      <c r="B97" s="102">
        <v>88</v>
      </c>
      <c r="C97" s="130" t="s">
        <v>440</v>
      </c>
      <c r="D97" s="128" t="s">
        <v>439</v>
      </c>
      <c r="E97" s="111">
        <f>'[1]M3AVR '!E97</f>
        <v>11.625</v>
      </c>
      <c r="F97" s="118" t="str">
        <f>IF('[1]M3AVR '!F97="R",'[1]RatM3-Maths '!E97,"")</f>
        <v/>
      </c>
      <c r="G97" s="111">
        <f t="shared" si="4"/>
        <v>11.625</v>
      </c>
      <c r="H97" s="118">
        <f>'[1]M3AVR '!G97</f>
        <v>16</v>
      </c>
      <c r="I97" s="118" t="str">
        <f>IF('[1]M3AVR '!H97="R",'[1]RatM3-Inf'!E97,"")</f>
        <v/>
      </c>
      <c r="J97" s="111">
        <f t="shared" si="5"/>
        <v>16</v>
      </c>
      <c r="K97" s="127">
        <f t="shared" si="6"/>
        <v>13.8125</v>
      </c>
      <c r="L97" s="216" t="str">
        <f t="shared" si="7"/>
        <v>V</v>
      </c>
    </row>
    <row r="98" spans="2:12" ht="12" customHeight="1">
      <c r="B98" s="101">
        <v>89</v>
      </c>
      <c r="C98" s="129" t="s">
        <v>438</v>
      </c>
      <c r="D98" s="128" t="s">
        <v>416</v>
      </c>
      <c r="E98" s="111">
        <f>'[1]M3AVR '!E98</f>
        <v>11.375</v>
      </c>
      <c r="F98" s="118">
        <f>IF('[1]M3AVR '!F98="R",'[1]RatM3-Maths '!E98,"")</f>
        <v>7.5</v>
      </c>
      <c r="G98" s="111">
        <f t="shared" si="4"/>
        <v>11.375</v>
      </c>
      <c r="H98" s="118">
        <f>'[1]M3AVR '!G98</f>
        <v>11.75</v>
      </c>
      <c r="I98" s="118">
        <f>IF('[1]M3AVR '!H98="R",'[1]RatM3-Inf'!E98,"")</f>
        <v>12</v>
      </c>
      <c r="J98" s="111">
        <f t="shared" si="5"/>
        <v>12</v>
      </c>
      <c r="K98" s="127">
        <f t="shared" si="6"/>
        <v>11.6875</v>
      </c>
      <c r="L98" s="216" t="str">
        <f t="shared" si="7"/>
        <v>NV</v>
      </c>
    </row>
    <row r="99" spans="2:12" ht="12" customHeight="1">
      <c r="B99" s="102">
        <v>90</v>
      </c>
      <c r="C99" s="133" t="s">
        <v>437</v>
      </c>
      <c r="D99" s="132" t="s">
        <v>436</v>
      </c>
      <c r="E99" s="111">
        <f>'[1]M3AVR '!E99</f>
        <v>5.625</v>
      </c>
      <c r="F99" s="118">
        <f>IF('[1]M3AVR '!F99="R",'[1]RatM3-Maths '!E99,"")</f>
        <v>14.25</v>
      </c>
      <c r="G99" s="111">
        <f t="shared" si="4"/>
        <v>12</v>
      </c>
      <c r="H99" s="118">
        <f>'[1]M3AVR '!G99</f>
        <v>17</v>
      </c>
      <c r="I99" s="118" t="str">
        <f>IF('[1]M3AVR '!H99="R",'[1]RatM3-Inf'!E99,"")</f>
        <v/>
      </c>
      <c r="J99" s="111">
        <f t="shared" si="5"/>
        <v>17</v>
      </c>
      <c r="K99" s="127">
        <f t="shared" si="6"/>
        <v>14.5</v>
      </c>
      <c r="L99" s="216" t="str">
        <f t="shared" si="7"/>
        <v>VAR</v>
      </c>
    </row>
    <row r="100" spans="2:12" ht="12" customHeight="1">
      <c r="B100" s="101">
        <v>91</v>
      </c>
      <c r="C100" s="130" t="s">
        <v>435</v>
      </c>
      <c r="D100" s="128" t="s">
        <v>434</v>
      </c>
      <c r="E100" s="111">
        <f>'[1]M3AVR '!E100</f>
        <v>0.75</v>
      </c>
      <c r="F100" s="118" t="str">
        <f>IF('[1]M3AVR '!F100="R",'[1]RatM3-Maths '!E100,"")</f>
        <v/>
      </c>
      <c r="G100" s="111">
        <f t="shared" si="4"/>
        <v>0.75</v>
      </c>
      <c r="H100" s="119">
        <f>'[1]M3AVR '!G100</f>
        <v>7.25</v>
      </c>
      <c r="I100" s="119" t="str">
        <f>IF('[1]M3AVR '!H100="R",'[1]RatM3-Inf'!E100,"")</f>
        <v/>
      </c>
      <c r="J100" s="234">
        <f t="shared" si="5"/>
        <v>7.25</v>
      </c>
      <c r="K100" s="235">
        <f t="shared" si="6"/>
        <v>4</v>
      </c>
      <c r="L100" s="236" t="str">
        <f t="shared" si="7"/>
        <v>AR</v>
      </c>
    </row>
    <row r="101" spans="2:12" ht="12" customHeight="1">
      <c r="B101" s="102">
        <v>92</v>
      </c>
      <c r="C101" s="129" t="s">
        <v>433</v>
      </c>
      <c r="D101" s="128" t="s">
        <v>431</v>
      </c>
      <c r="E101" s="111">
        <f>'[1]M3AVR '!E101</f>
        <v>12</v>
      </c>
      <c r="F101" s="118" t="str">
        <f>IF('[1]M3AVR '!F101="R",'[1]RatM3-Maths '!E101,"")</f>
        <v/>
      </c>
      <c r="G101" s="111">
        <f t="shared" si="4"/>
        <v>12</v>
      </c>
      <c r="H101" s="118">
        <f>'[1]M3AVR '!G101</f>
        <v>14.5</v>
      </c>
      <c r="I101" s="118" t="str">
        <f>IF('[1]M3AVR '!H101="R",'[1]RatM3-Inf'!E101,"")</f>
        <v/>
      </c>
      <c r="J101" s="111">
        <f t="shared" si="5"/>
        <v>14.5</v>
      </c>
      <c r="K101" s="127">
        <f t="shared" si="6"/>
        <v>13.25</v>
      </c>
      <c r="L101" s="216" t="str">
        <f t="shared" si="7"/>
        <v>V</v>
      </c>
    </row>
    <row r="102" spans="2:12" ht="12" customHeight="1">
      <c r="B102" s="101">
        <v>93</v>
      </c>
      <c r="C102" s="131" t="s">
        <v>432</v>
      </c>
      <c r="D102" s="131" t="s">
        <v>431</v>
      </c>
      <c r="E102" s="111">
        <f>'[1]M3AVR '!E102</f>
        <v>4.625</v>
      </c>
      <c r="F102" s="118">
        <f>IF('[1]M3AVR '!F102="R",'[1]RatM3-Maths '!E102,"")</f>
        <v>6</v>
      </c>
      <c r="G102" s="111">
        <f t="shared" si="4"/>
        <v>6</v>
      </c>
      <c r="H102" s="118">
        <f>'[1]M3AVR '!G102</f>
        <v>12</v>
      </c>
      <c r="I102" s="118" t="str">
        <f>IF('[1]M3AVR '!H102="R",'[1]RatM3-Inf'!E102,"")</f>
        <v/>
      </c>
      <c r="J102" s="111">
        <f t="shared" si="5"/>
        <v>12</v>
      </c>
      <c r="K102" s="127">
        <f t="shared" si="6"/>
        <v>9</v>
      </c>
      <c r="L102" s="216" t="str">
        <f t="shared" si="7"/>
        <v>NV</v>
      </c>
    </row>
    <row r="103" spans="2:12" ht="12" customHeight="1">
      <c r="B103" s="102">
        <v>94</v>
      </c>
      <c r="C103" s="130" t="s">
        <v>430</v>
      </c>
      <c r="D103" s="128" t="s">
        <v>322</v>
      </c>
      <c r="E103" s="111">
        <f>'[1]M3AVR '!E103</f>
        <v>5.875</v>
      </c>
      <c r="F103" s="118">
        <f>IF('[1]M3AVR '!F103="R",'[1]RatM3-Maths '!E103,"")</f>
        <v>7.25</v>
      </c>
      <c r="G103" s="111">
        <f t="shared" si="4"/>
        <v>7.25</v>
      </c>
      <c r="H103" s="118">
        <f>'[1]M3AVR '!G103</f>
        <v>10.75</v>
      </c>
      <c r="I103" s="118">
        <f>IF('[1]M3AVR '!H103="R",'[1]RatM3-Inf'!E103,"")</f>
        <v>12</v>
      </c>
      <c r="J103" s="111">
        <f t="shared" si="5"/>
        <v>12</v>
      </c>
      <c r="K103" s="127">
        <f t="shared" si="6"/>
        <v>9.625</v>
      </c>
      <c r="L103" s="216" t="str">
        <f t="shared" si="7"/>
        <v>NV</v>
      </c>
    </row>
    <row r="104" spans="2:12" ht="12" customHeight="1">
      <c r="B104" s="101">
        <v>95</v>
      </c>
      <c r="C104" s="129" t="s">
        <v>429</v>
      </c>
      <c r="D104" s="128" t="s">
        <v>367</v>
      </c>
      <c r="E104" s="111">
        <f>'[1]M3AVR '!E104</f>
        <v>8.625</v>
      </c>
      <c r="F104" s="118">
        <f>IF('[1]M3AVR '!F104="R",'[1]RatM3-Maths '!E104,"")</f>
        <v>4.75</v>
      </c>
      <c r="G104" s="111">
        <f t="shared" si="4"/>
        <v>8.625</v>
      </c>
      <c r="H104" s="118">
        <f>'[1]M3AVR '!G104</f>
        <v>13.5</v>
      </c>
      <c r="I104" s="118" t="str">
        <f>IF('[1]M3AVR '!H104="R",'[1]RatM3-Inf'!E104,"")</f>
        <v/>
      </c>
      <c r="J104" s="111">
        <f t="shared" si="5"/>
        <v>13.5</v>
      </c>
      <c r="K104" s="127">
        <f t="shared" si="6"/>
        <v>11.0625</v>
      </c>
      <c r="L104" s="216" t="str">
        <f t="shared" si="7"/>
        <v>NV</v>
      </c>
    </row>
    <row r="105" spans="2:12" ht="12" customHeight="1">
      <c r="B105" s="102">
        <v>96</v>
      </c>
      <c r="C105" s="130" t="s">
        <v>428</v>
      </c>
      <c r="D105" s="128" t="s">
        <v>277</v>
      </c>
      <c r="E105" s="111">
        <f>'[1]M3AVR '!E105</f>
        <v>4.625</v>
      </c>
      <c r="F105" s="118">
        <f>IF('[1]M3AVR '!F105="R",'[1]RatM3-Maths '!E105,"")</f>
        <v>2.75</v>
      </c>
      <c r="G105" s="111">
        <f t="shared" si="4"/>
        <v>4.625</v>
      </c>
      <c r="H105" s="118">
        <f>'[1]M3AVR '!G105</f>
        <v>12.75</v>
      </c>
      <c r="I105" s="118" t="str">
        <f>IF('[1]M3AVR '!H105="R",'[1]RatM3-Inf'!E105,"")</f>
        <v/>
      </c>
      <c r="J105" s="111">
        <f t="shared" si="5"/>
        <v>12.75</v>
      </c>
      <c r="K105" s="127">
        <f t="shared" si="6"/>
        <v>8.6875</v>
      </c>
      <c r="L105" s="216" t="str">
        <f t="shared" si="7"/>
        <v>NV</v>
      </c>
    </row>
    <row r="106" spans="2:12" ht="12" customHeight="1">
      <c r="B106" s="101">
        <v>97</v>
      </c>
      <c r="C106" s="129" t="s">
        <v>427</v>
      </c>
      <c r="D106" s="128" t="s">
        <v>398</v>
      </c>
      <c r="E106" s="111">
        <f>'[1]M3AVR '!E106</f>
        <v>4.625</v>
      </c>
      <c r="F106" s="118">
        <f>IF('[1]M3AVR '!F106="R",'[1]RatM3-Maths '!E106,"")</f>
        <v>4.5</v>
      </c>
      <c r="G106" s="111">
        <f t="shared" si="4"/>
        <v>4.625</v>
      </c>
      <c r="H106" s="118">
        <f>'[1]M3AVR '!G106</f>
        <v>12.25</v>
      </c>
      <c r="I106" s="118" t="str">
        <f>IF('[1]M3AVR '!H106="R",'[1]RatM3-Inf'!E106,"")</f>
        <v/>
      </c>
      <c r="J106" s="111">
        <f t="shared" si="5"/>
        <v>12.25</v>
      </c>
      <c r="K106" s="127">
        <f t="shared" si="6"/>
        <v>8.4375</v>
      </c>
      <c r="L106" s="216" t="str">
        <f t="shared" si="7"/>
        <v>NV</v>
      </c>
    </row>
    <row r="107" spans="2:12" ht="12" customHeight="1">
      <c r="B107" s="102">
        <v>98</v>
      </c>
      <c r="C107" s="129" t="s">
        <v>426</v>
      </c>
      <c r="D107" s="134" t="s">
        <v>52</v>
      </c>
      <c r="E107" s="111">
        <f>'[1]M3AVR '!E107</f>
        <v>8.375</v>
      </c>
      <c r="F107" s="118">
        <f>IF('[1]M3AVR '!F107="R",'[1]RatM3-Maths '!E107,"")</f>
        <v>0</v>
      </c>
      <c r="G107" s="111">
        <f t="shared" si="4"/>
        <v>8.375</v>
      </c>
      <c r="H107" s="118">
        <f>'[1]M3AVR '!G107</f>
        <v>15.25</v>
      </c>
      <c r="I107" s="118" t="str">
        <f>IF('[1]M3AVR '!H107="R",'[1]RatM3-Inf'!E107,"")</f>
        <v/>
      </c>
      <c r="J107" s="111">
        <f t="shared" si="5"/>
        <v>15.25</v>
      </c>
      <c r="K107" s="127">
        <f t="shared" si="6"/>
        <v>11.8125</v>
      </c>
      <c r="L107" s="216" t="str">
        <f t="shared" si="7"/>
        <v>NV</v>
      </c>
    </row>
    <row r="108" spans="2:12" ht="12" customHeight="1">
      <c r="B108" s="101">
        <v>99</v>
      </c>
      <c r="C108" s="129" t="s">
        <v>425</v>
      </c>
      <c r="D108" s="128" t="s">
        <v>386</v>
      </c>
      <c r="E108" s="111">
        <f>'[1]M3AVR '!E108</f>
        <v>8.625</v>
      </c>
      <c r="F108" s="118" t="str">
        <f>IF('[1]M3AVR '!F108="R",'[1]RatM3-Maths '!E108,"")</f>
        <v/>
      </c>
      <c r="G108" s="111">
        <f t="shared" si="4"/>
        <v>8.625</v>
      </c>
      <c r="H108" s="118">
        <f>'[1]M3AVR '!G108</f>
        <v>18</v>
      </c>
      <c r="I108" s="118" t="str">
        <f>IF('[1]M3AVR '!H108="R",'[1]RatM3-Inf'!E108,"")</f>
        <v/>
      </c>
      <c r="J108" s="111">
        <f t="shared" si="5"/>
        <v>18</v>
      </c>
      <c r="K108" s="127">
        <f t="shared" si="6"/>
        <v>13.3125</v>
      </c>
      <c r="L108" s="216" t="str">
        <f t="shared" si="7"/>
        <v>V</v>
      </c>
    </row>
    <row r="109" spans="2:12" ht="12" customHeight="1">
      <c r="B109" s="102">
        <v>100</v>
      </c>
      <c r="C109" s="130" t="s">
        <v>424</v>
      </c>
      <c r="D109" s="128" t="s">
        <v>382</v>
      </c>
      <c r="E109" s="111">
        <f>'[1]M3AVR '!E109</f>
        <v>16.125</v>
      </c>
      <c r="F109" s="118" t="str">
        <f>IF('[1]M3AVR '!F109="R",'[1]RatM3-Maths '!E109,"")</f>
        <v/>
      </c>
      <c r="G109" s="111">
        <f t="shared" si="4"/>
        <v>16.125</v>
      </c>
      <c r="H109" s="118">
        <f>'[1]M3AVR '!G109</f>
        <v>17.25</v>
      </c>
      <c r="I109" s="118" t="str">
        <f>IF('[1]M3AVR '!H109="R",'[1]RatM3-Inf'!E109,"")</f>
        <v/>
      </c>
      <c r="J109" s="111">
        <f t="shared" si="5"/>
        <v>17.25</v>
      </c>
      <c r="K109" s="127">
        <f t="shared" si="6"/>
        <v>16.6875</v>
      </c>
      <c r="L109" s="216" t="str">
        <f t="shared" si="7"/>
        <v>V</v>
      </c>
    </row>
    <row r="110" spans="2:12" ht="12" customHeight="1">
      <c r="B110" s="101">
        <v>101</v>
      </c>
      <c r="C110" s="130" t="s">
        <v>423</v>
      </c>
      <c r="D110" s="128" t="s">
        <v>422</v>
      </c>
      <c r="E110" s="111">
        <f>'[1]M3AVR '!E110</f>
        <v>8.5</v>
      </c>
      <c r="F110" s="118">
        <f>IF('[1]M3AVR '!F110="R",'[1]RatM3-Maths '!E110,"")</f>
        <v>13.25</v>
      </c>
      <c r="G110" s="111">
        <f t="shared" si="4"/>
        <v>12</v>
      </c>
      <c r="H110" s="118">
        <f>'[1]M3AVR '!G110</f>
        <v>13.5</v>
      </c>
      <c r="I110" s="118" t="str">
        <f>IF('[1]M3AVR '!H110="R",'[1]RatM3-Inf'!E110,"")</f>
        <v/>
      </c>
      <c r="J110" s="111">
        <f t="shared" si="5"/>
        <v>13.5</v>
      </c>
      <c r="K110" s="127">
        <f t="shared" si="6"/>
        <v>12.75</v>
      </c>
      <c r="L110" s="216" t="str">
        <f t="shared" si="7"/>
        <v>VAR</v>
      </c>
    </row>
    <row r="111" spans="2:12" ht="12" customHeight="1">
      <c r="B111" s="102">
        <v>102</v>
      </c>
      <c r="C111" s="131" t="s">
        <v>421</v>
      </c>
      <c r="D111" s="131" t="s">
        <v>420</v>
      </c>
      <c r="E111" s="111">
        <f>'[1]M3AVR '!E111</f>
        <v>12</v>
      </c>
      <c r="F111" s="118" t="str">
        <f>IF('[1]M3AVR '!F111="R",'[1]RatM3-Maths '!E111,"")</f>
        <v/>
      </c>
      <c r="G111" s="111">
        <f t="shared" si="4"/>
        <v>12</v>
      </c>
      <c r="H111" s="118">
        <f>'[1]M3AVR '!G111</f>
        <v>12</v>
      </c>
      <c r="I111" s="118" t="str">
        <f>IF('[1]M3AVR '!H111="R",'[1]RatM3-Inf'!E111,"")</f>
        <v/>
      </c>
      <c r="J111" s="111">
        <f t="shared" si="5"/>
        <v>12</v>
      </c>
      <c r="K111" s="127">
        <f t="shared" si="6"/>
        <v>12</v>
      </c>
      <c r="L111" s="216" t="str">
        <f t="shared" si="7"/>
        <v>V</v>
      </c>
    </row>
    <row r="112" spans="2:12" ht="12" customHeight="1">
      <c r="B112" s="101">
        <v>103</v>
      </c>
      <c r="C112" s="130" t="s">
        <v>419</v>
      </c>
      <c r="D112" s="128" t="s">
        <v>418</v>
      </c>
      <c r="E112" s="111">
        <f>'[1]M3AVR '!E112</f>
        <v>1.5</v>
      </c>
      <c r="F112" s="118" t="str">
        <f>IF('[1]M3AVR '!F112="R",'[1]RatM3-Maths '!E112,"")</f>
        <v/>
      </c>
      <c r="G112" s="111">
        <f t="shared" si="4"/>
        <v>1.5</v>
      </c>
      <c r="H112" s="118">
        <f>'[1]M3AVR '!G112</f>
        <v>9.75</v>
      </c>
      <c r="I112" s="118" t="str">
        <f>IF('[1]M3AVR '!H112="R",'[1]RatM3-Inf'!E112,"")</f>
        <v/>
      </c>
      <c r="J112" s="111">
        <f t="shared" si="5"/>
        <v>9.75</v>
      </c>
      <c r="K112" s="127">
        <f t="shared" si="6"/>
        <v>5.625</v>
      </c>
      <c r="L112" s="216" t="str">
        <f t="shared" si="7"/>
        <v>AR</v>
      </c>
    </row>
    <row r="113" spans="2:12" ht="12" customHeight="1">
      <c r="B113" s="102">
        <v>104</v>
      </c>
      <c r="C113" s="130" t="s">
        <v>417</v>
      </c>
      <c r="D113" s="128" t="s">
        <v>416</v>
      </c>
      <c r="E113" s="111">
        <f>'[1]M3AVR '!E113</f>
        <v>2.5</v>
      </c>
      <c r="F113" s="118">
        <f>IF('[1]M3AVR '!F113="R",'[1]RatM3-Maths '!E113,"")</f>
        <v>8</v>
      </c>
      <c r="G113" s="111">
        <f t="shared" si="4"/>
        <v>8</v>
      </c>
      <c r="H113" s="118">
        <f>'[1]M3AVR '!G113</f>
        <v>10.25</v>
      </c>
      <c r="I113" s="118">
        <f>IF('[1]M3AVR '!H113="R",'[1]RatM3-Inf'!E113,"")</f>
        <v>12</v>
      </c>
      <c r="J113" s="111">
        <f t="shared" si="5"/>
        <v>12</v>
      </c>
      <c r="K113" s="127">
        <f t="shared" si="6"/>
        <v>10</v>
      </c>
      <c r="L113" s="216" t="str">
        <f t="shared" si="7"/>
        <v>NV</v>
      </c>
    </row>
    <row r="114" spans="2:12" ht="12" customHeight="1">
      <c r="B114" s="101">
        <v>105</v>
      </c>
      <c r="C114" s="130" t="s">
        <v>415</v>
      </c>
      <c r="D114" s="128" t="s">
        <v>414</v>
      </c>
      <c r="E114" s="111">
        <f>'[1]M3AVR '!E114</f>
        <v>1.25</v>
      </c>
      <c r="F114" s="118" t="str">
        <f>IF('[1]M3AVR '!F114="R",'[1]RatM3-Maths '!E114,"")</f>
        <v/>
      </c>
      <c r="G114" s="111">
        <f t="shared" si="4"/>
        <v>1.25</v>
      </c>
      <c r="H114" s="118">
        <f>'[1]M3AVR '!G114</f>
        <v>9.75</v>
      </c>
      <c r="I114" s="118" t="str">
        <f>IF('[1]M3AVR '!H114="R",'[1]RatM3-Inf'!E114,"")</f>
        <v/>
      </c>
      <c r="J114" s="111">
        <f t="shared" si="5"/>
        <v>9.75</v>
      </c>
      <c r="K114" s="127">
        <f t="shared" si="6"/>
        <v>5.5</v>
      </c>
      <c r="L114" s="216" t="str">
        <f t="shared" si="7"/>
        <v>AR</v>
      </c>
    </row>
    <row r="115" spans="2:12" ht="12.9" customHeight="1">
      <c r="B115" s="102">
        <v>106</v>
      </c>
      <c r="C115" s="129" t="s">
        <v>413</v>
      </c>
      <c r="D115" s="128" t="s">
        <v>412</v>
      </c>
      <c r="E115" s="111">
        <f>'[1]M3AVR '!E115</f>
        <v>1.75</v>
      </c>
      <c r="F115" s="118">
        <f>IF('[1]M3AVR '!F115="R",'[1]RatM3-Maths '!E115,"")</f>
        <v>5.5</v>
      </c>
      <c r="G115" s="111">
        <f t="shared" si="4"/>
        <v>5.5</v>
      </c>
      <c r="H115" s="118">
        <f>'[1]M3AVR '!G115</f>
        <v>13.5</v>
      </c>
      <c r="I115" s="118" t="str">
        <f>IF('[1]M3AVR '!H115="R",'[1]RatM3-Inf'!E115,"")</f>
        <v/>
      </c>
      <c r="J115" s="111">
        <f t="shared" si="5"/>
        <v>13.5</v>
      </c>
      <c r="K115" s="127">
        <f t="shared" si="6"/>
        <v>9.5</v>
      </c>
      <c r="L115" s="216" t="str">
        <f t="shared" si="7"/>
        <v>NV</v>
      </c>
    </row>
    <row r="116" spans="2:12" ht="12.9" customHeight="1">
      <c r="B116" s="101">
        <v>107</v>
      </c>
      <c r="C116" s="130" t="s">
        <v>411</v>
      </c>
      <c r="D116" s="128" t="s">
        <v>410</v>
      </c>
      <c r="E116" s="111">
        <f>'[1]M3AVR '!E116</f>
        <v>11</v>
      </c>
      <c r="F116" s="118" t="str">
        <f>IF('[1]M3AVR '!F116="R",'[1]RatM3-Maths '!E116,"")</f>
        <v/>
      </c>
      <c r="G116" s="111">
        <f t="shared" si="4"/>
        <v>11</v>
      </c>
      <c r="H116" s="118">
        <f>'[1]M3AVR '!G116</f>
        <v>16</v>
      </c>
      <c r="I116" s="118" t="str">
        <f>IF('[1]M3AVR '!H116="R",'[1]RatM3-Inf'!E116,"")</f>
        <v/>
      </c>
      <c r="J116" s="111">
        <f t="shared" si="5"/>
        <v>16</v>
      </c>
      <c r="K116" s="127">
        <f t="shared" si="6"/>
        <v>13.5</v>
      </c>
      <c r="L116" s="216" t="str">
        <f t="shared" si="7"/>
        <v>V</v>
      </c>
    </row>
    <row r="117" spans="2:12" ht="12.9" customHeight="1">
      <c r="B117" s="102">
        <v>108</v>
      </c>
      <c r="C117" s="130" t="s">
        <v>409</v>
      </c>
      <c r="D117" s="128" t="s">
        <v>408</v>
      </c>
      <c r="E117" s="111">
        <f>'[1]M3AVR '!E117</f>
        <v>17.75</v>
      </c>
      <c r="F117" s="118" t="str">
        <f>IF('[1]M3AVR '!F117="R",'[1]RatM3-Maths '!E117,"")</f>
        <v/>
      </c>
      <c r="G117" s="111">
        <f t="shared" si="4"/>
        <v>17.75</v>
      </c>
      <c r="H117" s="118">
        <f>'[1]M3AVR '!G117</f>
        <v>19.75</v>
      </c>
      <c r="I117" s="118" t="str">
        <f>IF('[1]M3AVR '!H117="R",'[1]RatM3-Inf'!E117,"")</f>
        <v/>
      </c>
      <c r="J117" s="111">
        <f t="shared" si="5"/>
        <v>19.75</v>
      </c>
      <c r="K117" s="127">
        <f t="shared" si="6"/>
        <v>18.75</v>
      </c>
      <c r="L117" s="216" t="str">
        <f t="shared" si="7"/>
        <v>V</v>
      </c>
    </row>
    <row r="118" spans="2:12" ht="12.9" customHeight="1">
      <c r="B118" s="101">
        <v>109</v>
      </c>
      <c r="C118" s="131" t="s">
        <v>407</v>
      </c>
      <c r="D118" s="131" t="s">
        <v>406</v>
      </c>
      <c r="E118" s="111">
        <f>'[1]M3AVR '!E118</f>
        <v>12</v>
      </c>
      <c r="F118" s="118" t="str">
        <f>IF('[1]M3AVR '!F118="R",'[1]RatM3-Maths '!E118,"")</f>
        <v/>
      </c>
      <c r="G118" s="111">
        <f t="shared" si="4"/>
        <v>12</v>
      </c>
      <c r="H118" s="118">
        <f>'[1]M3AVR '!G118</f>
        <v>12</v>
      </c>
      <c r="I118" s="118" t="str">
        <f>IF('[1]M3AVR '!H118="R",'[1]RatM3-Inf'!E118,"")</f>
        <v/>
      </c>
      <c r="J118" s="111">
        <f t="shared" si="5"/>
        <v>12</v>
      </c>
      <c r="K118" s="127">
        <f t="shared" si="6"/>
        <v>12</v>
      </c>
      <c r="L118" s="216" t="str">
        <f t="shared" si="7"/>
        <v>V</v>
      </c>
    </row>
    <row r="119" spans="2:12" ht="12.9" customHeight="1">
      <c r="B119" s="102">
        <v>110</v>
      </c>
      <c r="C119" s="129" t="s">
        <v>405</v>
      </c>
      <c r="D119" s="128" t="s">
        <v>404</v>
      </c>
      <c r="E119" s="111">
        <f>'[1]M3AVR '!E119</f>
        <v>8.875</v>
      </c>
      <c r="F119" s="118">
        <f>IF('[1]M3AVR '!F119="R",'[1]RatM3-Maths '!E119,"")</f>
        <v>5.5</v>
      </c>
      <c r="G119" s="111">
        <f t="shared" si="4"/>
        <v>8.875</v>
      </c>
      <c r="H119" s="118">
        <f>'[1]M3AVR '!G119</f>
        <v>10.75</v>
      </c>
      <c r="I119" s="118">
        <f>IF('[1]M3AVR '!H119="R",'[1]RatM3-Inf'!E119,"")</f>
        <v>12</v>
      </c>
      <c r="J119" s="111">
        <f t="shared" si="5"/>
        <v>12</v>
      </c>
      <c r="K119" s="127">
        <f t="shared" si="6"/>
        <v>10.4375</v>
      </c>
      <c r="L119" s="216" t="str">
        <f t="shared" si="7"/>
        <v>NV</v>
      </c>
    </row>
    <row r="120" spans="2:12" ht="12.9" customHeight="1">
      <c r="B120" s="101">
        <v>111</v>
      </c>
      <c r="C120" s="129" t="s">
        <v>403</v>
      </c>
      <c r="D120" s="128" t="s">
        <v>402</v>
      </c>
      <c r="E120" s="111">
        <f>'[1]M3AVR '!E120</f>
        <v>3.25</v>
      </c>
      <c r="F120" s="118">
        <f>IF('[1]M3AVR '!F120="R",'[1]RatM3-Maths '!E120,"")</f>
        <v>6.25</v>
      </c>
      <c r="G120" s="111">
        <f t="shared" si="4"/>
        <v>6.25</v>
      </c>
      <c r="H120" s="118">
        <f>'[1]M3AVR '!G120</f>
        <v>13.25</v>
      </c>
      <c r="I120" s="118" t="str">
        <f>IF('[1]M3AVR '!H120="R",'[1]RatM3-Inf'!E120,"")</f>
        <v/>
      </c>
      <c r="J120" s="111">
        <f t="shared" si="5"/>
        <v>13.25</v>
      </c>
      <c r="K120" s="127">
        <f t="shared" si="6"/>
        <v>9.75</v>
      </c>
      <c r="L120" s="216" t="str">
        <f t="shared" si="7"/>
        <v>NV</v>
      </c>
    </row>
    <row r="121" spans="2:12" ht="12.9" customHeight="1">
      <c r="B121" s="102">
        <v>112</v>
      </c>
      <c r="C121" s="130" t="s">
        <v>401</v>
      </c>
      <c r="D121" s="128" t="s">
        <v>400</v>
      </c>
      <c r="E121" s="111">
        <f>'[1]M3AVR '!E121</f>
        <v>4.25</v>
      </c>
      <c r="F121" s="118">
        <f>IF('[1]M3AVR '!F121="R",'[1]RatM3-Maths '!E121,"")</f>
        <v>6.5</v>
      </c>
      <c r="G121" s="111">
        <f t="shared" si="4"/>
        <v>6.5</v>
      </c>
      <c r="H121" s="118">
        <f>'[1]M3AVR '!G121</f>
        <v>10.25</v>
      </c>
      <c r="I121" s="118">
        <f>IF('[1]M3AVR '!H121="R",'[1]RatM3-Inf'!E121,"")</f>
        <v>12</v>
      </c>
      <c r="J121" s="111">
        <f t="shared" si="5"/>
        <v>12</v>
      </c>
      <c r="K121" s="127">
        <f t="shared" si="6"/>
        <v>9.25</v>
      </c>
      <c r="L121" s="216" t="str">
        <f t="shared" si="7"/>
        <v>NV</v>
      </c>
    </row>
    <row r="122" spans="2:12" ht="12.9" customHeight="1">
      <c r="B122" s="101">
        <v>113</v>
      </c>
      <c r="C122" s="129" t="s">
        <v>399</v>
      </c>
      <c r="D122" s="128" t="s">
        <v>398</v>
      </c>
      <c r="E122" s="111">
        <f>'[1]M3AVR '!E122</f>
        <v>10.75</v>
      </c>
      <c r="F122" s="118" t="str">
        <f>IF('[1]M3AVR '!F122="R",'[1]RatM3-Maths '!E122,"")</f>
        <v/>
      </c>
      <c r="G122" s="111">
        <f t="shared" si="4"/>
        <v>10.75</v>
      </c>
      <c r="H122" s="118">
        <f>'[1]M3AVR '!G122</f>
        <v>17</v>
      </c>
      <c r="I122" s="118" t="str">
        <f>IF('[1]M3AVR '!H122="R",'[1]RatM3-Inf'!E122,"")</f>
        <v/>
      </c>
      <c r="J122" s="111">
        <f t="shared" si="5"/>
        <v>17</v>
      </c>
      <c r="K122" s="127">
        <f t="shared" si="6"/>
        <v>13.875</v>
      </c>
      <c r="L122" s="216" t="str">
        <f t="shared" si="7"/>
        <v>V</v>
      </c>
    </row>
    <row r="123" spans="2:12" ht="12.9" customHeight="1">
      <c r="B123" s="102">
        <v>114</v>
      </c>
      <c r="C123" s="130" t="s">
        <v>397</v>
      </c>
      <c r="D123" s="128" t="s">
        <v>396</v>
      </c>
      <c r="E123" s="111">
        <f>'[1]M3AVR '!E123</f>
        <v>17</v>
      </c>
      <c r="F123" s="118" t="str">
        <f>IF('[1]M3AVR '!F123="R",'[1]RatM3-Maths '!E123,"")</f>
        <v/>
      </c>
      <c r="G123" s="111">
        <f t="shared" si="4"/>
        <v>17</v>
      </c>
      <c r="H123" s="118">
        <f>'[1]M3AVR '!G123</f>
        <v>17.75</v>
      </c>
      <c r="I123" s="118" t="str">
        <f>IF('[1]M3AVR '!H123="R",'[1]RatM3-Inf'!E123,"")</f>
        <v/>
      </c>
      <c r="J123" s="111">
        <f t="shared" si="5"/>
        <v>17.75</v>
      </c>
      <c r="K123" s="127">
        <f t="shared" si="6"/>
        <v>17.375</v>
      </c>
      <c r="L123" s="216" t="str">
        <f t="shared" si="7"/>
        <v>V</v>
      </c>
    </row>
    <row r="124" spans="2:12" ht="12.9" customHeight="1">
      <c r="B124" s="101">
        <v>115</v>
      </c>
      <c r="C124" s="129" t="s">
        <v>395</v>
      </c>
      <c r="D124" s="128" t="s">
        <v>394</v>
      </c>
      <c r="E124" s="111">
        <f>'[1]M3AVR '!E124</f>
        <v>11.25</v>
      </c>
      <c r="F124" s="118" t="str">
        <f>IF('[1]M3AVR '!F124="R",'[1]RatM3-Maths '!E124,"")</f>
        <v/>
      </c>
      <c r="G124" s="111">
        <f t="shared" si="4"/>
        <v>11.25</v>
      </c>
      <c r="H124" s="118">
        <f>'[1]M3AVR '!G124</f>
        <v>19</v>
      </c>
      <c r="I124" s="118" t="str">
        <f>IF('[1]M3AVR '!H124="R",'[1]RatM3-Inf'!E124,"")</f>
        <v/>
      </c>
      <c r="J124" s="111">
        <f t="shared" si="5"/>
        <v>19</v>
      </c>
      <c r="K124" s="127">
        <f t="shared" si="6"/>
        <v>15.125</v>
      </c>
      <c r="L124" s="216" t="str">
        <f t="shared" si="7"/>
        <v>V</v>
      </c>
    </row>
    <row r="125" spans="2:12" ht="12.9" customHeight="1">
      <c r="B125" s="102">
        <v>116</v>
      </c>
      <c r="C125" s="130" t="s">
        <v>393</v>
      </c>
      <c r="D125" s="134" t="s">
        <v>392</v>
      </c>
      <c r="E125" s="111">
        <f>'[1]M3AVR '!E125</f>
        <v>9.625</v>
      </c>
      <c r="F125" s="118">
        <f>IF('[1]M3AVR '!F125="R",'[1]RatM3-Maths '!E125,"")</f>
        <v>2</v>
      </c>
      <c r="G125" s="111">
        <f t="shared" si="4"/>
        <v>9.625</v>
      </c>
      <c r="H125" s="118">
        <f>'[1]M3AVR '!G125</f>
        <v>13</v>
      </c>
      <c r="I125" s="118" t="str">
        <f>IF('[1]M3AVR '!H125="R",'[1]RatM3-Inf'!E125,"")</f>
        <v/>
      </c>
      <c r="J125" s="111">
        <f t="shared" si="5"/>
        <v>13</v>
      </c>
      <c r="K125" s="127">
        <f t="shared" si="6"/>
        <v>11.3125</v>
      </c>
      <c r="L125" s="216" t="str">
        <f t="shared" si="7"/>
        <v>NV</v>
      </c>
    </row>
    <row r="126" spans="2:12" ht="12.9" customHeight="1">
      <c r="B126" s="101">
        <v>117</v>
      </c>
      <c r="C126" s="133" t="s">
        <v>391</v>
      </c>
      <c r="D126" s="132" t="s">
        <v>390</v>
      </c>
      <c r="E126" s="111">
        <f>'[1]M3AVR '!E126</f>
        <v>12</v>
      </c>
      <c r="F126" s="118" t="str">
        <f>IF('[1]M3AVR '!F126="R",'[1]RatM3-Maths '!E126,"")</f>
        <v/>
      </c>
      <c r="G126" s="111">
        <f t="shared" si="4"/>
        <v>12</v>
      </c>
      <c r="H126" s="118">
        <f>'[1]M3AVR '!G126</f>
        <v>16</v>
      </c>
      <c r="I126" s="118" t="str">
        <f>IF('[1]M3AVR '!H126="R",'[1]RatM3-Inf'!E126,"")</f>
        <v/>
      </c>
      <c r="J126" s="111">
        <f t="shared" si="5"/>
        <v>16</v>
      </c>
      <c r="K126" s="127">
        <f t="shared" si="6"/>
        <v>14</v>
      </c>
      <c r="L126" s="216" t="str">
        <f t="shared" si="7"/>
        <v>V</v>
      </c>
    </row>
    <row r="127" spans="2:12" ht="12.9" customHeight="1">
      <c r="B127" s="102">
        <v>118</v>
      </c>
      <c r="C127" s="130" t="s">
        <v>389</v>
      </c>
      <c r="D127" s="134" t="s">
        <v>388</v>
      </c>
      <c r="E127" s="111">
        <f>'[1]M3AVR '!E127</f>
        <v>3.5</v>
      </c>
      <c r="F127" s="118">
        <f>IF('[1]M3AVR '!F127="R",'[1]RatM3-Maths '!E127,"")</f>
        <v>8.75</v>
      </c>
      <c r="G127" s="111">
        <f t="shared" si="4"/>
        <v>8.75</v>
      </c>
      <c r="H127" s="118">
        <f>'[1]M3AVR '!G127</f>
        <v>12.5</v>
      </c>
      <c r="I127" s="118" t="str">
        <f>IF('[1]M3AVR '!H127="R",'[1]RatM3-Inf'!E127,"")</f>
        <v/>
      </c>
      <c r="J127" s="111">
        <f t="shared" si="5"/>
        <v>12.5</v>
      </c>
      <c r="K127" s="127">
        <f t="shared" si="6"/>
        <v>10.625</v>
      </c>
      <c r="L127" s="216" t="str">
        <f t="shared" si="7"/>
        <v>NV</v>
      </c>
    </row>
    <row r="128" spans="2:12" ht="12.9" customHeight="1">
      <c r="B128" s="101">
        <v>119</v>
      </c>
      <c r="C128" s="130" t="s">
        <v>387</v>
      </c>
      <c r="D128" s="128" t="s">
        <v>386</v>
      </c>
      <c r="E128" s="111">
        <f>'[1]M3AVR '!E128</f>
        <v>10.75</v>
      </c>
      <c r="F128" s="118">
        <f>IF('[1]M3AVR '!F128="R",'[1]RatM3-Maths '!E128,"")</f>
        <v>8.75</v>
      </c>
      <c r="G128" s="111">
        <f t="shared" si="4"/>
        <v>10.75</v>
      </c>
      <c r="H128" s="118">
        <f>'[1]M3AVR '!G128</f>
        <v>12.25</v>
      </c>
      <c r="I128" s="118" t="str">
        <f>IF('[1]M3AVR '!H128="R",'[1]RatM3-Inf'!E128,"")</f>
        <v/>
      </c>
      <c r="J128" s="111">
        <f t="shared" si="5"/>
        <v>12.25</v>
      </c>
      <c r="K128" s="127">
        <f t="shared" si="6"/>
        <v>11.5</v>
      </c>
      <c r="L128" s="216" t="str">
        <f t="shared" si="7"/>
        <v>NV</v>
      </c>
    </row>
    <row r="129" spans="2:12" ht="12.9" customHeight="1">
      <c r="B129" s="102">
        <v>120</v>
      </c>
      <c r="C129" s="130" t="s">
        <v>385</v>
      </c>
      <c r="D129" s="128" t="s">
        <v>384</v>
      </c>
      <c r="E129" s="111">
        <f>'[1]M3AVR '!E129</f>
        <v>3.5</v>
      </c>
      <c r="F129" s="118">
        <f>IF('[1]M3AVR '!F129="R",'[1]RatM3-Maths '!E129,"")</f>
        <v>2.75</v>
      </c>
      <c r="G129" s="111">
        <f t="shared" si="4"/>
        <v>3.5</v>
      </c>
      <c r="H129" s="118">
        <f>'[1]M3AVR '!G129</f>
        <v>11.75</v>
      </c>
      <c r="I129" s="118">
        <f>IF('[1]M3AVR '!H129="R",'[1]RatM3-Inf'!E129,"")</f>
        <v>12</v>
      </c>
      <c r="J129" s="111">
        <f t="shared" si="5"/>
        <v>12</v>
      </c>
      <c r="K129" s="127">
        <f t="shared" si="6"/>
        <v>7.75</v>
      </c>
      <c r="L129" s="216" t="str">
        <f t="shared" si="7"/>
        <v>AR</v>
      </c>
    </row>
    <row r="130" spans="2:12" ht="12.9" customHeight="1">
      <c r="B130" s="101">
        <v>121</v>
      </c>
      <c r="C130" s="129" t="s">
        <v>383</v>
      </c>
      <c r="D130" s="128" t="s">
        <v>382</v>
      </c>
      <c r="E130" s="111">
        <f>'[1]M3AVR '!E130</f>
        <v>10</v>
      </c>
      <c r="F130" s="118">
        <f>IF('[1]M3AVR '!F130="R",'[1]RatM3-Maths '!E130,"")</f>
        <v>16.25</v>
      </c>
      <c r="G130" s="111">
        <f t="shared" si="4"/>
        <v>12</v>
      </c>
      <c r="H130" s="118">
        <f>'[1]M3AVR '!G130</f>
        <v>10.75</v>
      </c>
      <c r="I130" s="118">
        <f>IF('[1]M3AVR '!H130="R",'[1]RatM3-Inf'!E130,"")</f>
        <v>12</v>
      </c>
      <c r="J130" s="111">
        <f t="shared" si="5"/>
        <v>12</v>
      </c>
      <c r="K130" s="127">
        <f t="shared" si="6"/>
        <v>12</v>
      </c>
      <c r="L130" s="216" t="str">
        <f t="shared" si="7"/>
        <v>VAR</v>
      </c>
    </row>
    <row r="131" spans="2:12" ht="12.9" customHeight="1">
      <c r="B131" s="102">
        <v>122</v>
      </c>
      <c r="C131" s="129" t="s">
        <v>381</v>
      </c>
      <c r="D131" s="128" t="s">
        <v>380</v>
      </c>
      <c r="E131" s="111">
        <f>'[1]M3AVR '!E131</f>
        <v>4.125</v>
      </c>
      <c r="F131" s="118">
        <f>IF('[1]M3AVR '!F131="R",'[1]RatM3-Maths '!E131,"")</f>
        <v>10.25</v>
      </c>
      <c r="G131" s="111">
        <f t="shared" si="4"/>
        <v>10.25</v>
      </c>
      <c r="H131" s="118">
        <f>'[1]M3AVR '!G131</f>
        <v>13.375</v>
      </c>
      <c r="I131" s="118" t="str">
        <f>IF('[1]M3AVR '!H131="R",'[1]RatM3-Inf'!E131,"")</f>
        <v/>
      </c>
      <c r="J131" s="111">
        <f t="shared" si="5"/>
        <v>13.375</v>
      </c>
      <c r="K131" s="127">
        <f t="shared" si="6"/>
        <v>11.8125</v>
      </c>
      <c r="L131" s="216" t="str">
        <f t="shared" si="7"/>
        <v>NV</v>
      </c>
    </row>
    <row r="132" spans="2:12" ht="12.9" customHeight="1">
      <c r="B132" s="101">
        <v>123</v>
      </c>
      <c r="C132" s="129" t="s">
        <v>379</v>
      </c>
      <c r="D132" s="128" t="s">
        <v>373</v>
      </c>
      <c r="E132" s="111">
        <f>'[1]M3AVR '!E132</f>
        <v>4.25</v>
      </c>
      <c r="F132" s="118">
        <f>IF('[1]M3AVR '!F132="R",'[1]RatM3-Maths '!E132,"")</f>
        <v>10</v>
      </c>
      <c r="G132" s="111">
        <f t="shared" si="4"/>
        <v>10</v>
      </c>
      <c r="H132" s="118">
        <f>'[1]M3AVR '!G132</f>
        <v>13.5</v>
      </c>
      <c r="I132" s="118" t="str">
        <f>IF('[1]M3AVR '!H132="R",'[1]RatM3-Inf'!E132,"")</f>
        <v/>
      </c>
      <c r="J132" s="111">
        <f t="shared" si="5"/>
        <v>13.5</v>
      </c>
      <c r="K132" s="127">
        <f t="shared" si="6"/>
        <v>11.75</v>
      </c>
      <c r="L132" s="216" t="str">
        <f t="shared" si="7"/>
        <v>NV</v>
      </c>
    </row>
    <row r="133" spans="2:12" ht="12.9" customHeight="1">
      <c r="B133" s="102">
        <v>124</v>
      </c>
      <c r="C133" s="129" t="s">
        <v>378</v>
      </c>
      <c r="D133" s="128" t="s">
        <v>377</v>
      </c>
      <c r="E133" s="111">
        <f>'[1]M3AVR '!E133</f>
        <v>10.75</v>
      </c>
      <c r="F133" s="118">
        <f>IF('[1]M3AVR '!F133="R",'[1]RatM3-Maths '!E133,"")</f>
        <v>13.75</v>
      </c>
      <c r="G133" s="111">
        <f t="shared" si="4"/>
        <v>12</v>
      </c>
      <c r="H133" s="118">
        <f>'[1]M3AVR '!G133</f>
        <v>10</v>
      </c>
      <c r="I133" s="118">
        <f>IF('[1]M3AVR '!H133="R",'[1]RatM3-Inf'!E133,"")</f>
        <v>12</v>
      </c>
      <c r="J133" s="111">
        <f t="shared" si="5"/>
        <v>12</v>
      </c>
      <c r="K133" s="127">
        <f t="shared" si="6"/>
        <v>12</v>
      </c>
      <c r="L133" s="216" t="str">
        <f t="shared" si="7"/>
        <v>VAR</v>
      </c>
    </row>
    <row r="134" spans="2:12" ht="12.9" customHeight="1">
      <c r="B134" s="101">
        <v>125</v>
      </c>
      <c r="C134" s="129" t="s">
        <v>376</v>
      </c>
      <c r="D134" s="128" t="s">
        <v>375</v>
      </c>
      <c r="E134" s="111">
        <f>'[1]M3AVR '!E134</f>
        <v>5.25</v>
      </c>
      <c r="F134" s="118">
        <f>IF('[1]M3AVR '!F134="R",'[1]RatM3-Maths '!E134,"")</f>
        <v>0</v>
      </c>
      <c r="G134" s="111">
        <f t="shared" si="4"/>
        <v>5.25</v>
      </c>
      <c r="H134" s="118">
        <f>'[1]M3AVR '!G134</f>
        <v>13.5</v>
      </c>
      <c r="I134" s="118" t="str">
        <f>IF('[1]M3AVR '!H134="R",'[1]RatM3-Inf'!E134,"")</f>
        <v/>
      </c>
      <c r="J134" s="111">
        <f t="shared" si="5"/>
        <v>13.5</v>
      </c>
      <c r="K134" s="127">
        <f t="shared" si="6"/>
        <v>9.375</v>
      </c>
      <c r="L134" s="216" t="str">
        <f t="shared" si="7"/>
        <v>NV</v>
      </c>
    </row>
    <row r="135" spans="2:12" ht="12.9" customHeight="1">
      <c r="B135" s="102">
        <v>126</v>
      </c>
      <c r="C135" s="130" t="s">
        <v>374</v>
      </c>
      <c r="D135" s="128" t="s">
        <v>373</v>
      </c>
      <c r="E135" s="111">
        <f>'[1]M3AVR '!E135</f>
        <v>8.25</v>
      </c>
      <c r="F135" s="118">
        <f>IF('[1]M3AVR '!F135="R",'[1]RatM3-Maths '!E135,"")</f>
        <v>11</v>
      </c>
      <c r="G135" s="111">
        <f t="shared" si="4"/>
        <v>11</v>
      </c>
      <c r="H135" s="118">
        <f>'[1]M3AVR '!G135</f>
        <v>9.25</v>
      </c>
      <c r="I135" s="118">
        <f>IF('[1]M3AVR '!H135="R",'[1]RatM3-Inf'!E135,"")</f>
        <v>12</v>
      </c>
      <c r="J135" s="111">
        <f t="shared" si="5"/>
        <v>12</v>
      </c>
      <c r="K135" s="127">
        <f t="shared" si="6"/>
        <v>11.5</v>
      </c>
      <c r="L135" s="216" t="str">
        <f t="shared" si="7"/>
        <v>NV</v>
      </c>
    </row>
    <row r="136" spans="2:12" ht="12.9" customHeight="1">
      <c r="B136" s="101">
        <v>127</v>
      </c>
      <c r="C136" s="129" t="s">
        <v>372</v>
      </c>
      <c r="D136" s="128" t="s">
        <v>371</v>
      </c>
      <c r="E136" s="111">
        <f>'[1]M3AVR '!E136</f>
        <v>4.625</v>
      </c>
      <c r="F136" s="118">
        <f>IF('[1]M3AVR '!F136="R",'[1]RatM3-Maths '!E136,"")</f>
        <v>7.5</v>
      </c>
      <c r="G136" s="111">
        <f t="shared" si="4"/>
        <v>7.5</v>
      </c>
      <c r="H136" s="118">
        <f>'[1]M3AVR '!G136</f>
        <v>12.75</v>
      </c>
      <c r="I136" s="118" t="str">
        <f>IF('[1]M3AVR '!H136="R",'[1]RatM3-Inf'!E136,"")</f>
        <v/>
      </c>
      <c r="J136" s="111">
        <f t="shared" si="5"/>
        <v>12.75</v>
      </c>
      <c r="K136" s="127">
        <f t="shared" si="6"/>
        <v>10.125</v>
      </c>
      <c r="L136" s="216" t="str">
        <f t="shared" si="7"/>
        <v>NV</v>
      </c>
    </row>
    <row r="137" spans="2:12" ht="12.9" customHeight="1">
      <c r="B137" s="102">
        <v>128</v>
      </c>
      <c r="C137" s="129" t="s">
        <v>370</v>
      </c>
      <c r="D137" s="128" t="s">
        <v>359</v>
      </c>
      <c r="E137" s="111">
        <f>'[1]M3AVR '!E137</f>
        <v>15.875</v>
      </c>
      <c r="F137" s="118" t="str">
        <f>IF('[1]M3AVR '!F137="R",'[1]RatM3-Maths '!E137,"")</f>
        <v/>
      </c>
      <c r="G137" s="111">
        <f t="shared" si="4"/>
        <v>15.875</v>
      </c>
      <c r="H137" s="118">
        <f>'[1]M3AVR '!G137</f>
        <v>16.5</v>
      </c>
      <c r="I137" s="118" t="str">
        <f>IF('[1]M3AVR '!H137="R",'[1]RatM3-Inf'!E137,"")</f>
        <v/>
      </c>
      <c r="J137" s="111">
        <f t="shared" si="5"/>
        <v>16.5</v>
      </c>
      <c r="K137" s="127">
        <f t="shared" si="6"/>
        <v>16.1875</v>
      </c>
      <c r="L137" s="216" t="str">
        <f t="shared" si="7"/>
        <v>V</v>
      </c>
    </row>
    <row r="138" spans="2:12" ht="12.9" customHeight="1">
      <c r="B138" s="101">
        <v>129</v>
      </c>
      <c r="C138" s="130" t="s">
        <v>587</v>
      </c>
      <c r="D138" s="128" t="s">
        <v>369</v>
      </c>
      <c r="E138" s="111">
        <f>'[1]M3AVR '!E138</f>
        <v>12.25</v>
      </c>
      <c r="F138" s="118" t="str">
        <f>IF('[1]M3AVR '!F138="R",'[1]RatM3-Maths '!E138,"")</f>
        <v/>
      </c>
      <c r="G138" s="111">
        <f t="shared" si="4"/>
        <v>12.25</v>
      </c>
      <c r="H138" s="118">
        <f>'[1]M3AVR '!G138</f>
        <v>8.75</v>
      </c>
      <c r="I138" s="118">
        <f>IF('[1]M3AVR '!H138="R",'[1]RatM3-Inf'!E138,"")</f>
        <v>12</v>
      </c>
      <c r="J138" s="111">
        <f t="shared" si="5"/>
        <v>12</v>
      </c>
      <c r="K138" s="127">
        <f t="shared" si="6"/>
        <v>12.125</v>
      </c>
      <c r="L138" s="216" t="str">
        <f t="shared" si="7"/>
        <v>VAR</v>
      </c>
    </row>
    <row r="139" spans="2:12" ht="12.9" customHeight="1">
      <c r="B139" s="102">
        <v>130</v>
      </c>
      <c r="C139" s="130" t="s">
        <v>368</v>
      </c>
      <c r="D139" s="128" t="s">
        <v>367</v>
      </c>
      <c r="E139" s="111">
        <f>'[1]M3AVR '!E139</f>
        <v>4.625</v>
      </c>
      <c r="F139" s="118">
        <f>IF('[1]M3AVR '!F139="R",'[1]RatM3-Maths '!E139,"")</f>
        <v>6.5</v>
      </c>
      <c r="G139" s="111">
        <f t="shared" ref="G139:G175" si="8">IF(F139="",E139,MIN(12,MAX(E139,F139)))</f>
        <v>6.5</v>
      </c>
      <c r="H139" s="118">
        <f>'[1]M3AVR '!G139</f>
        <v>11.75</v>
      </c>
      <c r="I139" s="118">
        <f>IF('[1]M3AVR '!H139="R",'[1]RatM3-Inf'!E139,"")</f>
        <v>12</v>
      </c>
      <c r="J139" s="111">
        <f t="shared" ref="J139:J175" si="9">IF(I139="",H139,MIN(12,MAX(H139,I139)))</f>
        <v>12</v>
      </c>
      <c r="K139" s="127">
        <f t="shared" ref="K139:K175" si="10">G139*0.5+J139*0.5</f>
        <v>9.25</v>
      </c>
      <c r="L139" s="216" t="str">
        <f t="shared" ref="L139:L175" si="11">IF(K139&lt;8,"AR",IF(K139&lt;12,"NV",IF(AND(F139="",I139=""),"V","VAR")))</f>
        <v>NV</v>
      </c>
    </row>
    <row r="140" spans="2:12" ht="12.9" customHeight="1">
      <c r="B140" s="101">
        <v>131</v>
      </c>
      <c r="C140" s="133" t="s">
        <v>366</v>
      </c>
      <c r="D140" s="132" t="s">
        <v>322</v>
      </c>
      <c r="E140" s="111">
        <f>'[1]M3AVR '!E140</f>
        <v>2.125</v>
      </c>
      <c r="F140" s="118">
        <f>IF('[1]M3AVR '!F140="R",'[1]RatM3-Maths '!E140,"")</f>
        <v>0</v>
      </c>
      <c r="G140" s="111">
        <f t="shared" si="8"/>
        <v>2.125</v>
      </c>
      <c r="H140" s="118">
        <f>'[1]M3AVR '!G140</f>
        <v>10</v>
      </c>
      <c r="I140" s="118">
        <f>IF('[1]M3AVR '!H140="R",'[1]RatM3-Inf'!E140,"")</f>
        <v>12</v>
      </c>
      <c r="J140" s="111">
        <f t="shared" si="9"/>
        <v>12</v>
      </c>
      <c r="K140" s="127">
        <f t="shared" si="10"/>
        <v>7.0625</v>
      </c>
      <c r="L140" s="216" t="str">
        <f t="shared" si="11"/>
        <v>AR</v>
      </c>
    </row>
    <row r="141" spans="2:12" ht="12.9" customHeight="1">
      <c r="B141" s="102">
        <v>132</v>
      </c>
      <c r="C141" s="129" t="s">
        <v>365</v>
      </c>
      <c r="D141" s="128" t="s">
        <v>364</v>
      </c>
      <c r="E141" s="111">
        <f>'[1]M3AVR '!E141</f>
        <v>4</v>
      </c>
      <c r="F141" s="118">
        <f>IF('[1]M3AVR '!F141="R",'[1]RatM3-Maths '!E141,"")</f>
        <v>8.75</v>
      </c>
      <c r="G141" s="111">
        <f t="shared" si="8"/>
        <v>8.75</v>
      </c>
      <c r="H141" s="118">
        <f>'[1]M3AVR '!G141</f>
        <v>14</v>
      </c>
      <c r="I141" s="118" t="str">
        <f>IF('[1]M3AVR '!H141="R",'[1]RatM3-Inf'!E141,"")</f>
        <v/>
      </c>
      <c r="J141" s="111">
        <f t="shared" si="9"/>
        <v>14</v>
      </c>
      <c r="K141" s="127">
        <f t="shared" si="10"/>
        <v>11.375</v>
      </c>
      <c r="L141" s="216" t="str">
        <f t="shared" si="11"/>
        <v>NV</v>
      </c>
    </row>
    <row r="142" spans="2:12" ht="12.9" customHeight="1">
      <c r="B142" s="101">
        <v>133</v>
      </c>
      <c r="C142" s="129" t="s">
        <v>363</v>
      </c>
      <c r="D142" s="128" t="s">
        <v>362</v>
      </c>
      <c r="E142" s="111">
        <f>'[1]M3AVR '!E142</f>
        <v>3.75</v>
      </c>
      <c r="F142" s="118">
        <f>IF('[1]M3AVR '!F142="R",'[1]RatM3-Maths '!E142,"")</f>
        <v>1.5</v>
      </c>
      <c r="G142" s="111">
        <f t="shared" si="8"/>
        <v>3.75</v>
      </c>
      <c r="H142" s="118">
        <f>'[1]M3AVR '!G142</f>
        <v>10.25</v>
      </c>
      <c r="I142" s="118">
        <f>IF('[1]M3AVR '!H142="R",'[1]RatM3-Inf'!E142,"")</f>
        <v>12</v>
      </c>
      <c r="J142" s="111">
        <f t="shared" si="9"/>
        <v>12</v>
      </c>
      <c r="K142" s="127">
        <f t="shared" si="10"/>
        <v>7.875</v>
      </c>
      <c r="L142" s="216" t="str">
        <f t="shared" si="11"/>
        <v>AR</v>
      </c>
    </row>
    <row r="143" spans="2:12" ht="12.9" customHeight="1">
      <c r="B143" s="102">
        <v>134</v>
      </c>
      <c r="C143" s="131" t="s">
        <v>361</v>
      </c>
      <c r="D143" s="131" t="s">
        <v>318</v>
      </c>
      <c r="E143" s="111">
        <f>'[1]M3AVR '!E143</f>
        <v>12</v>
      </c>
      <c r="F143" s="118" t="str">
        <f>IF('[1]M3AVR '!F143="R",'[1]RatM3-Maths '!E143,"")</f>
        <v/>
      </c>
      <c r="G143" s="111">
        <f t="shared" si="8"/>
        <v>12</v>
      </c>
      <c r="H143" s="118">
        <f>'[1]M3AVR '!G143</f>
        <v>12.75</v>
      </c>
      <c r="I143" s="118" t="str">
        <f>IF('[1]M3AVR '!H143="R",'[1]RatM3-Inf'!E143,"")</f>
        <v/>
      </c>
      <c r="J143" s="111">
        <f t="shared" si="9"/>
        <v>12.75</v>
      </c>
      <c r="K143" s="127">
        <f t="shared" si="10"/>
        <v>12.375</v>
      </c>
      <c r="L143" s="216" t="str">
        <f t="shared" si="11"/>
        <v>V</v>
      </c>
    </row>
    <row r="144" spans="2:12" ht="12.9" customHeight="1">
      <c r="B144" s="101">
        <v>135</v>
      </c>
      <c r="C144" s="129" t="s">
        <v>360</v>
      </c>
      <c r="D144" s="128" t="s">
        <v>359</v>
      </c>
      <c r="E144" s="111">
        <f>'[1]M3AVR '!E144</f>
        <v>13.25</v>
      </c>
      <c r="F144" s="118" t="str">
        <f>IF('[1]M3AVR '!F144="R",'[1]RatM3-Maths '!E144,"")</f>
        <v/>
      </c>
      <c r="G144" s="111">
        <f t="shared" si="8"/>
        <v>13.25</v>
      </c>
      <c r="H144" s="118">
        <f>'[1]M3AVR '!G144</f>
        <v>13.5</v>
      </c>
      <c r="I144" s="118" t="str">
        <f>IF('[1]M3AVR '!H144="R",'[1]RatM3-Inf'!E144,"")</f>
        <v/>
      </c>
      <c r="J144" s="111">
        <f t="shared" si="9"/>
        <v>13.5</v>
      </c>
      <c r="K144" s="127">
        <f t="shared" si="10"/>
        <v>13.375</v>
      </c>
      <c r="L144" s="216" t="str">
        <f t="shared" si="11"/>
        <v>V</v>
      </c>
    </row>
    <row r="145" spans="2:12" ht="12.9" customHeight="1">
      <c r="B145" s="102">
        <v>136</v>
      </c>
      <c r="C145" s="130" t="s">
        <v>358</v>
      </c>
      <c r="D145" s="128" t="s">
        <v>357</v>
      </c>
      <c r="E145" s="111">
        <f>'[1]M3AVR '!E145</f>
        <v>1.875</v>
      </c>
      <c r="F145" s="118">
        <f>IF('[1]M3AVR '!F145="R",'[1]RatM3-Maths '!E145,"")</f>
        <v>2.25</v>
      </c>
      <c r="G145" s="111">
        <f t="shared" si="8"/>
        <v>2.25</v>
      </c>
      <c r="H145" s="118">
        <f>'[1]M3AVR '!G145</f>
        <v>10.75</v>
      </c>
      <c r="I145" s="118">
        <f>IF('[1]M3AVR '!H145="R",'[1]RatM3-Inf'!E145,"")</f>
        <v>12</v>
      </c>
      <c r="J145" s="111">
        <f t="shared" si="9"/>
        <v>12</v>
      </c>
      <c r="K145" s="127">
        <f t="shared" si="10"/>
        <v>7.125</v>
      </c>
      <c r="L145" s="216" t="str">
        <f t="shared" si="11"/>
        <v>AR</v>
      </c>
    </row>
    <row r="146" spans="2:12" ht="12.9" customHeight="1">
      <c r="B146" s="101">
        <v>137</v>
      </c>
      <c r="C146" s="129" t="s">
        <v>356</v>
      </c>
      <c r="D146" s="128" t="s">
        <v>355</v>
      </c>
      <c r="E146" s="111">
        <f>'[1]M3AVR '!E146</f>
        <v>7.5</v>
      </c>
      <c r="F146" s="118">
        <f>IF('[1]M3AVR '!F146="R",'[1]RatM3-Maths '!E146,"")</f>
        <v>10</v>
      </c>
      <c r="G146" s="111">
        <f t="shared" si="8"/>
        <v>10</v>
      </c>
      <c r="H146" s="118">
        <f>'[1]M3AVR '!G146</f>
        <v>15</v>
      </c>
      <c r="I146" s="118" t="str">
        <f>IF('[1]M3AVR '!H146="R",'[1]RatM3-Inf'!E146,"")</f>
        <v/>
      </c>
      <c r="J146" s="111">
        <f t="shared" si="9"/>
        <v>15</v>
      </c>
      <c r="K146" s="127">
        <f t="shared" si="10"/>
        <v>12.5</v>
      </c>
      <c r="L146" s="216" t="str">
        <f t="shared" si="11"/>
        <v>VAR</v>
      </c>
    </row>
    <row r="147" spans="2:12" ht="12.9" customHeight="1">
      <c r="B147" s="102">
        <v>138</v>
      </c>
      <c r="C147" s="130" t="s">
        <v>354</v>
      </c>
      <c r="D147" s="128" t="s">
        <v>187</v>
      </c>
      <c r="E147" s="111">
        <f>'[1]M3AVR '!E147</f>
        <v>4.625</v>
      </c>
      <c r="F147" s="118">
        <f>IF('[1]M3AVR '!F147="R",'[1]RatM3-Maths '!E147,"")</f>
        <v>5</v>
      </c>
      <c r="G147" s="111">
        <f t="shared" si="8"/>
        <v>5</v>
      </c>
      <c r="H147" s="118">
        <f>'[1]M3AVR '!G147</f>
        <v>10.75</v>
      </c>
      <c r="I147" s="118">
        <f>IF('[1]M3AVR '!H147="R",'[1]RatM3-Inf'!E147,"")</f>
        <v>12</v>
      </c>
      <c r="J147" s="111">
        <f t="shared" si="9"/>
        <v>12</v>
      </c>
      <c r="K147" s="127">
        <f t="shared" si="10"/>
        <v>8.5</v>
      </c>
      <c r="L147" s="216" t="str">
        <f t="shared" si="11"/>
        <v>NV</v>
      </c>
    </row>
    <row r="148" spans="2:12" ht="12.9" customHeight="1">
      <c r="B148" s="101">
        <v>139</v>
      </c>
      <c r="C148" s="129" t="s">
        <v>353</v>
      </c>
      <c r="D148" s="128" t="s">
        <v>352</v>
      </c>
      <c r="E148" s="111">
        <f>'[1]M3AVR '!E148</f>
        <v>4.375</v>
      </c>
      <c r="F148" s="118">
        <f>IF('[1]M3AVR '!F148="R",'[1]RatM3-Maths '!E148,"")</f>
        <v>8.5</v>
      </c>
      <c r="G148" s="111">
        <f t="shared" si="8"/>
        <v>8.5</v>
      </c>
      <c r="H148" s="118">
        <f>'[1]M3AVR '!G148</f>
        <v>13.5</v>
      </c>
      <c r="I148" s="118" t="str">
        <f>IF('[1]M3AVR '!H148="R",'[1]RatM3-Inf'!E148,"")</f>
        <v/>
      </c>
      <c r="J148" s="111">
        <f t="shared" si="9"/>
        <v>13.5</v>
      </c>
      <c r="K148" s="127">
        <f t="shared" si="10"/>
        <v>11</v>
      </c>
      <c r="L148" s="216" t="str">
        <f t="shared" si="11"/>
        <v>NV</v>
      </c>
    </row>
    <row r="149" spans="2:12" ht="12.9" customHeight="1">
      <c r="B149" s="102">
        <v>140</v>
      </c>
      <c r="C149" s="129" t="s">
        <v>351</v>
      </c>
      <c r="D149" s="128" t="s">
        <v>350</v>
      </c>
      <c r="E149" s="111">
        <f>'[1]M3AVR '!E149</f>
        <v>10.25</v>
      </c>
      <c r="F149" s="118" t="str">
        <f>IF('[1]M3AVR '!F149="R",'[1]RatM3-Maths '!E149,"")</f>
        <v/>
      </c>
      <c r="G149" s="111">
        <f t="shared" si="8"/>
        <v>10.25</v>
      </c>
      <c r="H149" s="118">
        <f>'[1]M3AVR '!G149</f>
        <v>17.75</v>
      </c>
      <c r="I149" s="118" t="str">
        <f>IF('[1]M3AVR '!H149="R",'[1]RatM3-Inf'!E149,"")</f>
        <v/>
      </c>
      <c r="J149" s="111">
        <f t="shared" si="9"/>
        <v>17.75</v>
      </c>
      <c r="K149" s="127">
        <f t="shared" si="10"/>
        <v>14</v>
      </c>
      <c r="L149" s="216" t="str">
        <f t="shared" si="11"/>
        <v>V</v>
      </c>
    </row>
    <row r="150" spans="2:12" ht="12.9" customHeight="1">
      <c r="B150" s="101">
        <v>141</v>
      </c>
      <c r="C150" s="129" t="s">
        <v>349</v>
      </c>
      <c r="D150" s="128" t="s">
        <v>52</v>
      </c>
      <c r="E150" s="111">
        <f>'[1]M3AVR '!E150</f>
        <v>9.5</v>
      </c>
      <c r="F150" s="118" t="str">
        <f>IF('[1]M3AVR '!F150="R",'[1]RatM3-Maths '!E150,"")</f>
        <v/>
      </c>
      <c r="G150" s="111">
        <f t="shared" si="8"/>
        <v>9.5</v>
      </c>
      <c r="H150" s="118">
        <f>'[1]M3AVR '!G150</f>
        <v>15</v>
      </c>
      <c r="I150" s="118" t="str">
        <f>IF('[1]M3AVR '!H150="R",'[1]RatM3-Inf'!E150,"")</f>
        <v/>
      </c>
      <c r="J150" s="111">
        <f t="shared" si="9"/>
        <v>15</v>
      </c>
      <c r="K150" s="127">
        <f t="shared" si="10"/>
        <v>12.25</v>
      </c>
      <c r="L150" s="216" t="str">
        <f t="shared" si="11"/>
        <v>V</v>
      </c>
    </row>
    <row r="151" spans="2:12" ht="12.9" customHeight="1">
      <c r="B151" s="102">
        <v>142</v>
      </c>
      <c r="C151" s="129" t="s">
        <v>348</v>
      </c>
      <c r="D151" s="128" t="s">
        <v>347</v>
      </c>
      <c r="E151" s="111">
        <f>'[1]M3AVR '!E151</f>
        <v>11.25</v>
      </c>
      <c r="F151" s="118" t="str">
        <f>IF('[1]M3AVR '!F151="R",'[1]RatM3-Maths '!E151,"")</f>
        <v/>
      </c>
      <c r="G151" s="111">
        <f t="shared" si="8"/>
        <v>11.25</v>
      </c>
      <c r="H151" s="118">
        <f>'[1]M3AVR '!G151</f>
        <v>16.25</v>
      </c>
      <c r="I151" s="118" t="str">
        <f>IF('[1]M3AVR '!H151="R",'[1]RatM3-Inf'!E151,"")</f>
        <v/>
      </c>
      <c r="J151" s="111">
        <f t="shared" si="9"/>
        <v>16.25</v>
      </c>
      <c r="K151" s="127">
        <f t="shared" si="10"/>
        <v>13.75</v>
      </c>
      <c r="L151" s="216" t="str">
        <f t="shared" si="11"/>
        <v>V</v>
      </c>
    </row>
    <row r="152" spans="2:12" ht="12.9" customHeight="1">
      <c r="B152" s="101">
        <v>143</v>
      </c>
      <c r="C152" s="129" t="s">
        <v>346</v>
      </c>
      <c r="D152" s="128" t="s">
        <v>345</v>
      </c>
      <c r="E152" s="111">
        <f>'[1]M3AVR '!E152</f>
        <v>11.125</v>
      </c>
      <c r="F152" s="118" t="str">
        <f>IF('[1]M3AVR '!F152="R",'[1]RatM3-Maths '!E152,"")</f>
        <v/>
      </c>
      <c r="G152" s="111">
        <f t="shared" si="8"/>
        <v>11.125</v>
      </c>
      <c r="H152" s="118">
        <f>'[1]M3AVR '!G152</f>
        <v>15.25</v>
      </c>
      <c r="I152" s="118" t="str">
        <f>IF('[1]M3AVR '!H152="R",'[1]RatM3-Inf'!E152,"")</f>
        <v/>
      </c>
      <c r="J152" s="111">
        <f t="shared" si="9"/>
        <v>15.25</v>
      </c>
      <c r="K152" s="127">
        <f t="shared" si="10"/>
        <v>13.1875</v>
      </c>
      <c r="L152" s="216" t="str">
        <f t="shared" si="11"/>
        <v>V</v>
      </c>
    </row>
    <row r="153" spans="2:12" ht="12.9" customHeight="1">
      <c r="B153" s="102">
        <v>144</v>
      </c>
      <c r="C153" s="129" t="s">
        <v>344</v>
      </c>
      <c r="D153" s="128" t="s">
        <v>251</v>
      </c>
      <c r="E153" s="111">
        <f>'[1]M3AVR '!E153</f>
        <v>10.625</v>
      </c>
      <c r="F153" s="118" t="str">
        <f>IF('[1]M3AVR '!F153="R",'[1]RatM3-Maths '!E153,"")</f>
        <v/>
      </c>
      <c r="G153" s="111">
        <f t="shared" si="8"/>
        <v>10.625</v>
      </c>
      <c r="H153" s="118">
        <f>'[1]M3AVR '!G153</f>
        <v>15</v>
      </c>
      <c r="I153" s="118" t="str">
        <f>IF('[1]M3AVR '!H153="R",'[1]RatM3-Inf'!E153,"")</f>
        <v/>
      </c>
      <c r="J153" s="111">
        <f t="shared" si="9"/>
        <v>15</v>
      </c>
      <c r="K153" s="127">
        <f t="shared" si="10"/>
        <v>12.8125</v>
      </c>
      <c r="L153" s="216" t="str">
        <f t="shared" si="11"/>
        <v>V</v>
      </c>
    </row>
    <row r="154" spans="2:12" ht="12.9" customHeight="1">
      <c r="B154" s="101">
        <v>145</v>
      </c>
      <c r="C154" s="130" t="s">
        <v>343</v>
      </c>
      <c r="D154" s="128" t="s">
        <v>342</v>
      </c>
      <c r="E154" s="111">
        <f>'[1]M3AVR '!E154</f>
        <v>3.125</v>
      </c>
      <c r="F154" s="118">
        <f>IF('[1]M3AVR '!F154="R",'[1]RatM3-Maths '!E154,"")</f>
        <v>4</v>
      </c>
      <c r="G154" s="111">
        <f t="shared" si="8"/>
        <v>4</v>
      </c>
      <c r="H154" s="118">
        <f>'[1]M3AVR '!G154</f>
        <v>11.75</v>
      </c>
      <c r="I154" s="118">
        <f>IF('[1]M3AVR '!H154="R",'[1]RatM3-Inf'!E154,"")</f>
        <v>12</v>
      </c>
      <c r="J154" s="111">
        <f t="shared" si="9"/>
        <v>12</v>
      </c>
      <c r="K154" s="127">
        <f t="shared" si="10"/>
        <v>8</v>
      </c>
      <c r="L154" s="216" t="str">
        <f t="shared" si="11"/>
        <v>NV</v>
      </c>
    </row>
    <row r="155" spans="2:12" ht="12.9" customHeight="1">
      <c r="B155" s="102">
        <v>146</v>
      </c>
      <c r="C155" s="130" t="s">
        <v>341</v>
      </c>
      <c r="D155" s="128" t="s">
        <v>340</v>
      </c>
      <c r="E155" s="111">
        <f>'[1]M3AVR '!E155</f>
        <v>12.5</v>
      </c>
      <c r="F155" s="118" t="str">
        <f>IF('[1]M3AVR '!F155="R",'[1]RatM3-Maths '!E155,"")</f>
        <v/>
      </c>
      <c r="G155" s="111">
        <f t="shared" si="8"/>
        <v>12.5</v>
      </c>
      <c r="H155" s="118">
        <f>'[1]M3AVR '!G155</f>
        <v>16.5</v>
      </c>
      <c r="I155" s="118" t="str">
        <f>IF('[1]M3AVR '!H155="R",'[1]RatM3-Inf'!E155,"")</f>
        <v/>
      </c>
      <c r="J155" s="111">
        <f t="shared" si="9"/>
        <v>16.5</v>
      </c>
      <c r="K155" s="127">
        <f t="shared" si="10"/>
        <v>14.5</v>
      </c>
      <c r="L155" s="216" t="str">
        <f t="shared" si="11"/>
        <v>V</v>
      </c>
    </row>
    <row r="156" spans="2:12" ht="12.9" customHeight="1">
      <c r="B156" s="101">
        <v>147</v>
      </c>
      <c r="C156" s="130" t="s">
        <v>339</v>
      </c>
      <c r="D156" s="128" t="s">
        <v>338</v>
      </c>
      <c r="E156" s="111">
        <f>'[1]M3AVR '!E156</f>
        <v>1.125</v>
      </c>
      <c r="F156" s="118" t="str">
        <f>IF('[1]M3AVR '!F156="R",'[1]RatM3-Maths '!E156,"")</f>
        <v/>
      </c>
      <c r="G156" s="111">
        <f t="shared" si="8"/>
        <v>1.125</v>
      </c>
      <c r="H156" s="118">
        <f>'[1]M3AVR '!G156</f>
        <v>8.25</v>
      </c>
      <c r="I156" s="118" t="str">
        <f>IF('[1]M3AVR '!H156="R",'[1]RatM3-Inf'!E156,"")</f>
        <v/>
      </c>
      <c r="J156" s="111">
        <f t="shared" si="9"/>
        <v>8.25</v>
      </c>
      <c r="K156" s="127">
        <f t="shared" si="10"/>
        <v>4.6875</v>
      </c>
      <c r="L156" s="216" t="str">
        <f t="shared" si="11"/>
        <v>AR</v>
      </c>
    </row>
    <row r="157" spans="2:12" ht="12.9" customHeight="1">
      <c r="B157" s="102">
        <v>148</v>
      </c>
      <c r="C157" s="130" t="s">
        <v>337</v>
      </c>
      <c r="D157" s="128" t="s">
        <v>336</v>
      </c>
      <c r="E157" s="111">
        <f>'[1]M3AVR '!E157</f>
        <v>9.25</v>
      </c>
      <c r="F157" s="118">
        <f>IF('[1]M3AVR '!F157="R",'[1]RatM3-Maths '!E157,"")</f>
        <v>5.25</v>
      </c>
      <c r="G157" s="111">
        <f t="shared" si="8"/>
        <v>9.25</v>
      </c>
      <c r="H157" s="118">
        <f>'[1]M3AVR '!G157</f>
        <v>14.5</v>
      </c>
      <c r="I157" s="118" t="str">
        <f>IF('[1]M3AVR '!H157="R",'[1]RatM3-Inf'!E157,"")</f>
        <v/>
      </c>
      <c r="J157" s="111">
        <f t="shared" si="9"/>
        <v>14.5</v>
      </c>
      <c r="K157" s="127">
        <f t="shared" si="10"/>
        <v>11.875</v>
      </c>
      <c r="L157" s="216" t="str">
        <f t="shared" si="11"/>
        <v>NV</v>
      </c>
    </row>
    <row r="158" spans="2:12" ht="12.9" customHeight="1">
      <c r="B158" s="101">
        <v>149</v>
      </c>
      <c r="C158" s="129" t="s">
        <v>335</v>
      </c>
      <c r="D158" s="128" t="s">
        <v>334</v>
      </c>
      <c r="E158" s="111">
        <f>'[1]M3AVR '!E158</f>
        <v>13.625</v>
      </c>
      <c r="F158" s="118" t="str">
        <f>IF('[1]M3AVR '!F158="R",'[1]RatM3-Maths '!E158,"")</f>
        <v/>
      </c>
      <c r="G158" s="111">
        <f t="shared" si="8"/>
        <v>13.625</v>
      </c>
      <c r="H158" s="118">
        <f>'[1]M3AVR '!G158</f>
        <v>16.25</v>
      </c>
      <c r="I158" s="118" t="str">
        <f>IF('[1]M3AVR '!H158="R",'[1]RatM3-Inf'!E158,"")</f>
        <v/>
      </c>
      <c r="J158" s="111">
        <f t="shared" si="9"/>
        <v>16.25</v>
      </c>
      <c r="K158" s="127">
        <f t="shared" si="10"/>
        <v>14.9375</v>
      </c>
      <c r="L158" s="216" t="str">
        <f t="shared" si="11"/>
        <v>V</v>
      </c>
    </row>
    <row r="159" spans="2:12" ht="12.9" customHeight="1">
      <c r="B159" s="102">
        <v>150</v>
      </c>
      <c r="C159" s="130" t="s">
        <v>333</v>
      </c>
      <c r="D159" s="128" t="s">
        <v>332</v>
      </c>
      <c r="E159" s="111">
        <f>'[1]M3AVR '!E159</f>
        <v>5.75</v>
      </c>
      <c r="F159" s="118">
        <f>IF('[1]M3AVR '!F159="R",'[1]RatM3-Maths '!E159,"")</f>
        <v>7.5</v>
      </c>
      <c r="G159" s="111">
        <f t="shared" si="8"/>
        <v>7.5</v>
      </c>
      <c r="H159" s="118">
        <f>'[1]M3AVR '!G159</f>
        <v>8.75</v>
      </c>
      <c r="I159" s="118">
        <f>IF('[1]M3AVR '!H159="R",'[1]RatM3-Inf'!E159,"")</f>
        <v>12</v>
      </c>
      <c r="J159" s="111">
        <f t="shared" si="9"/>
        <v>12</v>
      </c>
      <c r="K159" s="127">
        <f t="shared" si="10"/>
        <v>9.75</v>
      </c>
      <c r="L159" s="216" t="str">
        <f t="shared" si="11"/>
        <v>NV</v>
      </c>
    </row>
    <row r="160" spans="2:12" ht="12.9" customHeight="1">
      <c r="B160" s="101">
        <v>151</v>
      </c>
      <c r="C160" s="129" t="s">
        <v>331</v>
      </c>
      <c r="D160" s="128" t="s">
        <v>330</v>
      </c>
      <c r="E160" s="111">
        <f>'[1]M3AVR '!E160</f>
        <v>8.5</v>
      </c>
      <c r="F160" s="118">
        <f>IF('[1]M3AVR '!F160="R",'[1]RatM3-Maths '!E160,"")</f>
        <v>0</v>
      </c>
      <c r="G160" s="111">
        <f t="shared" si="8"/>
        <v>8.5</v>
      </c>
      <c r="H160" s="118">
        <f>'[1]M3AVR '!G160</f>
        <v>15</v>
      </c>
      <c r="I160" s="118" t="str">
        <f>IF('[1]M3AVR '!H160="R",'[1]RatM3-Inf'!E160,"")</f>
        <v/>
      </c>
      <c r="J160" s="111">
        <f t="shared" si="9"/>
        <v>15</v>
      </c>
      <c r="K160" s="127">
        <f t="shared" si="10"/>
        <v>11.75</v>
      </c>
      <c r="L160" s="216" t="str">
        <f t="shared" si="11"/>
        <v>NV</v>
      </c>
    </row>
    <row r="161" spans="2:12" ht="12.9" customHeight="1">
      <c r="B161" s="102">
        <v>152</v>
      </c>
      <c r="C161" s="133" t="s">
        <v>329</v>
      </c>
      <c r="D161" s="132" t="s">
        <v>328</v>
      </c>
      <c r="E161" s="111">
        <f>'[1]M3AVR '!E161</f>
        <v>7.875</v>
      </c>
      <c r="F161" s="118">
        <f>IF('[1]M3AVR '!F161="R",'[1]RatM3-Maths '!E161,"")</f>
        <v>9</v>
      </c>
      <c r="G161" s="111">
        <f t="shared" si="8"/>
        <v>9</v>
      </c>
      <c r="H161" s="118">
        <f>'[1]M3AVR '!G161</f>
        <v>13.5</v>
      </c>
      <c r="I161" s="118" t="str">
        <f>IF('[1]M3AVR '!H161="R",'[1]RatM3-Inf'!E161,"")</f>
        <v/>
      </c>
      <c r="J161" s="111">
        <f t="shared" si="9"/>
        <v>13.5</v>
      </c>
      <c r="K161" s="127">
        <f t="shared" si="10"/>
        <v>11.25</v>
      </c>
      <c r="L161" s="216" t="str">
        <f t="shared" si="11"/>
        <v>NV</v>
      </c>
    </row>
    <row r="162" spans="2:12" ht="12.9" customHeight="1">
      <c r="B162" s="101">
        <v>153</v>
      </c>
      <c r="C162" s="133" t="s">
        <v>327</v>
      </c>
      <c r="D162" s="132" t="s">
        <v>277</v>
      </c>
      <c r="E162" s="111">
        <f>'[1]M3AVR '!E162</f>
        <v>12.125</v>
      </c>
      <c r="F162" s="118" t="str">
        <f>IF('[1]M3AVR '!F162="R",'[1]RatM3-Maths '!E162,"")</f>
        <v/>
      </c>
      <c r="G162" s="111">
        <f t="shared" si="8"/>
        <v>12.125</v>
      </c>
      <c r="H162" s="118">
        <f>'[1]M3AVR '!G162</f>
        <v>15.25</v>
      </c>
      <c r="I162" s="118" t="str">
        <f>IF('[1]M3AVR '!H162="R",'[1]RatM3-Inf'!E162,"")</f>
        <v/>
      </c>
      <c r="J162" s="111">
        <f t="shared" si="9"/>
        <v>15.25</v>
      </c>
      <c r="K162" s="127">
        <f t="shared" si="10"/>
        <v>13.6875</v>
      </c>
      <c r="L162" s="216" t="str">
        <f t="shared" si="11"/>
        <v>V</v>
      </c>
    </row>
    <row r="163" spans="2:12" ht="12.9" customHeight="1">
      <c r="B163" s="102">
        <v>154</v>
      </c>
      <c r="C163" s="129" t="s">
        <v>326</v>
      </c>
      <c r="D163" s="128" t="s">
        <v>318</v>
      </c>
      <c r="E163" s="111">
        <f>'[1]M3AVR '!E163</f>
        <v>7.375</v>
      </c>
      <c r="F163" s="118">
        <f>IF('[1]M3AVR '!F163="R",'[1]RatM3-Maths '!E163,"")</f>
        <v>12.5</v>
      </c>
      <c r="G163" s="111">
        <f t="shared" si="8"/>
        <v>12</v>
      </c>
      <c r="H163" s="118">
        <f>'[1]M3AVR '!G163</f>
        <v>10.25</v>
      </c>
      <c r="I163" s="118">
        <f>IF('[1]M3AVR '!H163="R",'[1]RatM3-Inf'!E163,"")</f>
        <v>12</v>
      </c>
      <c r="J163" s="111">
        <f t="shared" si="9"/>
        <v>12</v>
      </c>
      <c r="K163" s="127">
        <f t="shared" si="10"/>
        <v>12</v>
      </c>
      <c r="L163" s="216" t="str">
        <f t="shared" si="11"/>
        <v>VAR</v>
      </c>
    </row>
    <row r="164" spans="2:12" ht="12.9" customHeight="1">
      <c r="B164" s="101">
        <v>155</v>
      </c>
      <c r="C164" s="129" t="s">
        <v>325</v>
      </c>
      <c r="D164" s="128" t="s">
        <v>324</v>
      </c>
      <c r="E164" s="111">
        <f>'[1]M3AVR '!E164</f>
        <v>10.375</v>
      </c>
      <c r="F164" s="118" t="str">
        <f>IF('[1]M3AVR '!F164="R",'[1]RatM3-Maths '!E164,"")</f>
        <v/>
      </c>
      <c r="G164" s="111">
        <f t="shared" si="8"/>
        <v>10.375</v>
      </c>
      <c r="H164" s="118">
        <f>'[1]M3AVR '!G164</f>
        <v>14</v>
      </c>
      <c r="I164" s="118" t="str">
        <f>IF('[1]M3AVR '!H164="R",'[1]RatM3-Inf'!E164,"")</f>
        <v/>
      </c>
      <c r="J164" s="111">
        <f t="shared" si="9"/>
        <v>14</v>
      </c>
      <c r="K164" s="127">
        <f t="shared" si="10"/>
        <v>12.1875</v>
      </c>
      <c r="L164" s="216" t="str">
        <f t="shared" si="11"/>
        <v>V</v>
      </c>
    </row>
    <row r="165" spans="2:12" ht="12.9" customHeight="1">
      <c r="B165" s="102">
        <v>156</v>
      </c>
      <c r="C165" s="130" t="s">
        <v>323</v>
      </c>
      <c r="D165" s="128" t="s">
        <v>322</v>
      </c>
      <c r="E165" s="111">
        <f>'[1]M3AVR '!E165</f>
        <v>0</v>
      </c>
      <c r="F165" s="118" t="str">
        <f>IF('[1]M3AVR '!F165="R",'[1]RatM3-Maths '!E165,"")</f>
        <v/>
      </c>
      <c r="G165" s="111">
        <f t="shared" si="8"/>
        <v>0</v>
      </c>
      <c r="H165" s="118">
        <f>'[1]M3AVR '!G165</f>
        <v>7.25</v>
      </c>
      <c r="I165" s="118" t="str">
        <f>IF('[1]M3AVR '!H165="R",'[1]RatM3-Inf'!E165,"")</f>
        <v/>
      </c>
      <c r="J165" s="111">
        <f t="shared" si="9"/>
        <v>7.25</v>
      </c>
      <c r="K165" s="127">
        <f t="shared" si="10"/>
        <v>3.625</v>
      </c>
      <c r="L165" s="216" t="str">
        <f t="shared" si="11"/>
        <v>AR</v>
      </c>
    </row>
    <row r="166" spans="2:12" ht="12.9" customHeight="1">
      <c r="B166" s="101">
        <v>157</v>
      </c>
      <c r="C166" s="131" t="s">
        <v>321</v>
      </c>
      <c r="D166" s="131" t="s">
        <v>289</v>
      </c>
      <c r="E166" s="111">
        <f>'[1]M3AVR '!E166</f>
        <v>2.125</v>
      </c>
      <c r="F166" s="118">
        <f>IF('[1]M3AVR '!F166="R",'[1]RatM3-Maths '!E166,"")</f>
        <v>9</v>
      </c>
      <c r="G166" s="111">
        <f t="shared" si="8"/>
        <v>9</v>
      </c>
      <c r="H166" s="118">
        <f>'[1]M3AVR '!G166</f>
        <v>9.875</v>
      </c>
      <c r="I166" s="118">
        <f>IF('[1]M3AVR '!H166="R",'[1]RatM3-Inf'!E166,"")</f>
        <v>12</v>
      </c>
      <c r="J166" s="111">
        <f t="shared" si="9"/>
        <v>12</v>
      </c>
      <c r="K166" s="127">
        <f t="shared" si="10"/>
        <v>10.5</v>
      </c>
      <c r="L166" s="216" t="str">
        <f t="shared" si="11"/>
        <v>NV</v>
      </c>
    </row>
    <row r="167" spans="2:12" ht="12.9" customHeight="1">
      <c r="B167" s="102">
        <v>158</v>
      </c>
      <c r="C167" s="130" t="s">
        <v>320</v>
      </c>
      <c r="D167" s="128" t="s">
        <v>319</v>
      </c>
      <c r="E167" s="111">
        <f>'[1]M3AVR '!E167</f>
        <v>14.25</v>
      </c>
      <c r="F167" s="118" t="str">
        <f>IF('[1]M3AVR '!F167="R",'[1]RatM3-Maths '!E167,"")</f>
        <v/>
      </c>
      <c r="G167" s="111">
        <f t="shared" si="8"/>
        <v>14.25</v>
      </c>
      <c r="H167" s="118">
        <f>'[1]M3AVR '!G167</f>
        <v>19.75</v>
      </c>
      <c r="I167" s="118" t="str">
        <f>IF('[1]M3AVR '!H167="R",'[1]RatM3-Inf'!E167,"")</f>
        <v/>
      </c>
      <c r="J167" s="111">
        <f t="shared" si="9"/>
        <v>19.75</v>
      </c>
      <c r="K167" s="127">
        <f t="shared" si="10"/>
        <v>17</v>
      </c>
      <c r="L167" s="216" t="str">
        <f t="shared" si="11"/>
        <v>V</v>
      </c>
    </row>
    <row r="168" spans="2:12" ht="12.9" customHeight="1">
      <c r="B168" s="101">
        <v>159</v>
      </c>
      <c r="C168" s="131" t="s">
        <v>318</v>
      </c>
      <c r="D168" s="131" t="s">
        <v>317</v>
      </c>
      <c r="E168" s="111">
        <f>'[1]M3AVR '!E168</f>
        <v>17.875</v>
      </c>
      <c r="F168" s="118" t="str">
        <f>IF('[1]M3AVR '!F168="R",'[1]RatM3-Maths '!E168,"")</f>
        <v/>
      </c>
      <c r="G168" s="111">
        <f t="shared" si="8"/>
        <v>17.875</v>
      </c>
      <c r="H168" s="118">
        <f>'[1]M3AVR '!G168</f>
        <v>14.5</v>
      </c>
      <c r="I168" s="118" t="str">
        <f>IF('[1]M3AVR '!H168="R",'[1]RatM3-Inf'!E168,"")</f>
        <v/>
      </c>
      <c r="J168" s="111">
        <f t="shared" si="9"/>
        <v>14.5</v>
      </c>
      <c r="K168" s="127">
        <f t="shared" si="10"/>
        <v>16.1875</v>
      </c>
      <c r="L168" s="216" t="str">
        <f t="shared" si="11"/>
        <v>V</v>
      </c>
    </row>
    <row r="169" spans="2:12" ht="12.9" customHeight="1">
      <c r="B169" s="102">
        <v>160</v>
      </c>
      <c r="C169" s="129" t="s">
        <v>316</v>
      </c>
      <c r="D169" s="128" t="s">
        <v>315</v>
      </c>
      <c r="E169" s="111">
        <f>'[1]M3AVR '!E169</f>
        <v>7</v>
      </c>
      <c r="F169" s="118">
        <f>IF('[1]M3AVR '!F169="R",'[1]RatM3-Maths '!E169,"")</f>
        <v>9.5</v>
      </c>
      <c r="G169" s="111">
        <f t="shared" si="8"/>
        <v>9.5</v>
      </c>
      <c r="H169" s="118">
        <f>'[1]M3AVR '!G169</f>
        <v>14.25</v>
      </c>
      <c r="I169" s="118" t="str">
        <f>IF('[1]M3AVR '!H169="R",'[1]RatM3-Inf'!E169,"")</f>
        <v/>
      </c>
      <c r="J169" s="111">
        <f t="shared" si="9"/>
        <v>14.25</v>
      </c>
      <c r="K169" s="127">
        <f t="shared" si="10"/>
        <v>11.875</v>
      </c>
      <c r="L169" s="216" t="str">
        <f t="shared" si="11"/>
        <v>NV</v>
      </c>
    </row>
    <row r="170" spans="2:12" ht="12.9" customHeight="1">
      <c r="B170" s="101">
        <v>161</v>
      </c>
      <c r="C170" s="130" t="s">
        <v>314</v>
      </c>
      <c r="D170" s="128" t="s">
        <v>313</v>
      </c>
      <c r="E170" s="111">
        <f>'[1]M3AVR '!E170</f>
        <v>6</v>
      </c>
      <c r="F170" s="118">
        <f>IF('[1]M3AVR '!F170="R",'[1]RatM3-Maths '!E170,"")</f>
        <v>6.25</v>
      </c>
      <c r="G170" s="111">
        <f t="shared" si="8"/>
        <v>6.25</v>
      </c>
      <c r="H170" s="118">
        <f>'[1]M3AVR '!G170</f>
        <v>13.25</v>
      </c>
      <c r="I170" s="118" t="str">
        <f>IF('[1]M3AVR '!H170="R",'[1]RatM3-Inf'!E170,"")</f>
        <v/>
      </c>
      <c r="J170" s="111">
        <f t="shared" si="9"/>
        <v>13.25</v>
      </c>
      <c r="K170" s="127">
        <f t="shared" si="10"/>
        <v>9.75</v>
      </c>
      <c r="L170" s="216" t="str">
        <f t="shared" si="11"/>
        <v>NV</v>
      </c>
    </row>
    <row r="171" spans="2:12" ht="12.9" customHeight="1">
      <c r="B171" s="102">
        <v>162</v>
      </c>
      <c r="C171" s="130" t="s">
        <v>312</v>
      </c>
      <c r="D171" s="128" t="s">
        <v>251</v>
      </c>
      <c r="E171" s="111">
        <f>'[1]M3AVR '!E171</f>
        <v>9</v>
      </c>
      <c r="F171" s="118">
        <f>IF('[1]M3AVR '!F171="R",'[1]RatM3-Maths '!E171,"")</f>
        <v>13.25</v>
      </c>
      <c r="G171" s="111">
        <f t="shared" si="8"/>
        <v>12</v>
      </c>
      <c r="H171" s="118">
        <f>'[1]M3AVR '!G171</f>
        <v>14.75</v>
      </c>
      <c r="I171" s="118" t="str">
        <f>IF('[1]M3AVR '!H171="R",'[1]RatM3-Inf'!E171,"")</f>
        <v/>
      </c>
      <c r="J171" s="111">
        <f t="shared" si="9"/>
        <v>14.75</v>
      </c>
      <c r="K171" s="127">
        <f t="shared" si="10"/>
        <v>13.375</v>
      </c>
      <c r="L171" s="216" t="str">
        <f t="shared" si="11"/>
        <v>VAR</v>
      </c>
    </row>
    <row r="172" spans="2:12" ht="12.9" customHeight="1">
      <c r="B172" s="101">
        <v>163</v>
      </c>
      <c r="C172" s="130" t="s">
        <v>312</v>
      </c>
      <c r="D172" s="128" t="s">
        <v>311</v>
      </c>
      <c r="E172" s="111">
        <f>'[1]M3AVR '!E172</f>
        <v>8.75</v>
      </c>
      <c r="F172" s="118">
        <f>IF('[1]M3AVR '!F172="R",'[1]RatM3-Maths '!E172,"")</f>
        <v>8</v>
      </c>
      <c r="G172" s="111">
        <f t="shared" si="8"/>
        <v>8.75</v>
      </c>
      <c r="H172" s="118">
        <f>'[1]M3AVR '!G172</f>
        <v>10.25</v>
      </c>
      <c r="I172" s="118">
        <f>IF('[1]M3AVR '!H172="R",'[1]RatM3-Inf'!E172,"")</f>
        <v>12</v>
      </c>
      <c r="J172" s="111">
        <f t="shared" si="9"/>
        <v>12</v>
      </c>
      <c r="K172" s="127">
        <f t="shared" si="10"/>
        <v>10.375</v>
      </c>
      <c r="L172" s="216" t="str">
        <f t="shared" si="11"/>
        <v>NV</v>
      </c>
    </row>
    <row r="173" spans="2:12">
      <c r="B173" s="102">
        <v>164</v>
      </c>
      <c r="C173" s="130" t="s">
        <v>310</v>
      </c>
      <c r="D173" s="128" t="s">
        <v>309</v>
      </c>
      <c r="E173" s="111">
        <f>'[1]M3AVR '!E173</f>
        <v>2.75</v>
      </c>
      <c r="F173" s="118">
        <f>IF('[1]M3AVR '!F173="R",'[1]RatM3-Maths '!E173,"")</f>
        <v>3</v>
      </c>
      <c r="G173" s="111">
        <f t="shared" si="8"/>
        <v>3</v>
      </c>
      <c r="H173" s="118">
        <f>'[1]M3AVR '!G173</f>
        <v>10.75</v>
      </c>
      <c r="I173" s="118">
        <f>IF('[1]M3AVR '!H173="R",'[1]RatM3-Inf'!E173,"")</f>
        <v>12</v>
      </c>
      <c r="J173" s="111">
        <f t="shared" si="9"/>
        <v>12</v>
      </c>
      <c r="K173" s="127">
        <f t="shared" si="10"/>
        <v>7.5</v>
      </c>
      <c r="L173" s="216" t="str">
        <f t="shared" si="11"/>
        <v>AR</v>
      </c>
    </row>
    <row r="174" spans="2:12">
      <c r="B174" s="101">
        <v>165</v>
      </c>
      <c r="C174" s="130" t="s">
        <v>308</v>
      </c>
      <c r="D174" s="128" t="s">
        <v>307</v>
      </c>
      <c r="E174" s="111">
        <f>'[1]M3AVR '!E174</f>
        <v>4.375</v>
      </c>
      <c r="F174" s="118">
        <f>IF('[1]M3AVR '!F174="R",'[1]RatM3-Maths '!E174,"")</f>
        <v>3.5</v>
      </c>
      <c r="G174" s="111">
        <f t="shared" si="8"/>
        <v>4.375</v>
      </c>
      <c r="H174" s="118">
        <f>'[1]M3AVR '!G174</f>
        <v>12.5</v>
      </c>
      <c r="I174" s="118" t="str">
        <f>IF('[1]M3AVR '!H174="R",'[1]RatM3-Inf'!E174,"")</f>
        <v/>
      </c>
      <c r="J174" s="111">
        <f t="shared" si="9"/>
        <v>12.5</v>
      </c>
      <c r="K174" s="127">
        <f t="shared" si="10"/>
        <v>8.4375</v>
      </c>
      <c r="L174" s="216" t="str">
        <f t="shared" si="11"/>
        <v>NV</v>
      </c>
    </row>
    <row r="175" spans="2:12">
      <c r="B175" s="102">
        <v>166</v>
      </c>
      <c r="C175" s="129" t="s">
        <v>306</v>
      </c>
      <c r="D175" s="128" t="s">
        <v>305</v>
      </c>
      <c r="E175" s="111">
        <f>'[1]M3AVR '!E175</f>
        <v>5.625</v>
      </c>
      <c r="F175" s="118">
        <f>IF('[1]M3AVR '!F175="R",'[1]RatM3-Maths '!E175,"")</f>
        <v>0</v>
      </c>
      <c r="G175" s="111">
        <f t="shared" si="8"/>
        <v>5.625</v>
      </c>
      <c r="H175" s="118">
        <f>'[1]M3AVR '!G175</f>
        <v>12.75</v>
      </c>
      <c r="I175" s="118" t="str">
        <f>IF('[1]M3AVR '!H175="R",'[1]RatM3-Inf'!E175,"")</f>
        <v/>
      </c>
      <c r="J175" s="111">
        <f t="shared" si="9"/>
        <v>12.75</v>
      </c>
      <c r="K175" s="127">
        <f t="shared" si="10"/>
        <v>9.1875</v>
      </c>
      <c r="L175" s="216" t="str">
        <f t="shared" si="11"/>
        <v>NV</v>
      </c>
    </row>
    <row r="176" spans="2:12">
      <c r="B176" s="104"/>
      <c r="C176" s="109"/>
      <c r="D176" s="108"/>
      <c r="E176" s="126"/>
      <c r="F176" s="125"/>
      <c r="G176" s="125"/>
      <c r="H176" s="125"/>
      <c r="I176" s="125"/>
      <c r="J176" s="103"/>
    </row>
    <row r="177" spans="3:8" ht="15.6">
      <c r="C177" s="105" t="s">
        <v>287</v>
      </c>
      <c r="D177" s="107"/>
      <c r="E177" s="106"/>
      <c r="F177" s="106"/>
      <c r="G177" s="105"/>
      <c r="H177" s="106"/>
    </row>
    <row r="178" spans="3:8" ht="15.6">
      <c r="C178" s="105"/>
    </row>
  </sheetData>
  <mergeCells count="13">
    <mergeCell ref="L8:L9"/>
    <mergeCell ref="B8:B9"/>
    <mergeCell ref="C8:C9"/>
    <mergeCell ref="D8:D9"/>
    <mergeCell ref="E8:G8"/>
    <mergeCell ref="H8:J8"/>
    <mergeCell ref="K8:K9"/>
    <mergeCell ref="G4:H4"/>
    <mergeCell ref="C6:L6"/>
    <mergeCell ref="C7:D7"/>
    <mergeCell ref="E7:G7"/>
    <mergeCell ref="H7:J7"/>
    <mergeCell ref="K7:L7"/>
  </mergeCells>
  <pageMargins left="0.18" right="0.17" top="0.18" bottom="0.17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 grille S1-S2 19-20</vt:lpstr>
      <vt:lpstr> grille S1-S2 19-20-triee</vt:lpstr>
      <vt:lpstr>M4_FINAL </vt:lpstr>
      <vt:lpstr>17-18</vt:lpstr>
      <vt:lpstr>M8FINAL</vt:lpstr>
      <vt:lpstr>M7_FINAL</vt:lpstr>
      <vt:lpstr>M6-FINAL</vt:lpstr>
      <vt:lpstr>M5-FINAL</vt:lpstr>
      <vt:lpstr>M3-FINAL</vt:lpstr>
      <vt:lpstr>M2 FINAL</vt:lpstr>
      <vt:lpstr>M1 FINAL</vt:lpstr>
      <vt:lpstr>Decision TM1  14 oct 20</vt:lpstr>
      <vt:lpstr>Mention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SECRETAREAT TM</dc:creator>
  <cp:lastModifiedBy>HP</cp:lastModifiedBy>
  <cp:lastPrinted>2020-10-14T11:15:20Z</cp:lastPrinted>
  <dcterms:created xsi:type="dcterms:W3CDTF">2019-07-03T14:50:06Z</dcterms:created>
  <dcterms:modified xsi:type="dcterms:W3CDTF">2020-10-14T18:08:58Z</dcterms:modified>
</cp:coreProperties>
</file>