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6608" windowHeight="9432" tabRatio="829"/>
  </bookViews>
  <sheets>
    <sheet name="M13 Administ Syst de R Infor" sheetId="5" r:id="rId1"/>
    <sheet name="M14 Commun et Manag" sheetId="6" r:id="rId2"/>
    <sheet name="M15 Stages " sheetId="7" r:id="rId3"/>
    <sheet name="M16 PFE" sheetId="8" r:id="rId4"/>
    <sheet name="Gestio de pr + manag de la  (2)" sheetId="10" r:id="rId5"/>
    <sheet name="Gestio de pr + manag de la qual" sheetId="9" r:id="rId6"/>
  </sheets>
  <calcPr calcId="124519" iterateDelta="1E-4"/>
</workbook>
</file>

<file path=xl/calcChain.xml><?xml version="1.0" encoding="utf-8"?>
<calcChain xmlns="http://schemas.openxmlformats.org/spreadsheetml/2006/main">
  <c r="J31" i="9"/>
  <c r="J11" i="5"/>
  <c r="F104" i="8"/>
  <c r="G107" i="9"/>
  <c r="E107"/>
  <c r="I106"/>
  <c r="J106" s="1"/>
  <c r="H106"/>
  <c r="F106"/>
  <c r="I105"/>
  <c r="J105" s="1"/>
  <c r="F105"/>
  <c r="I104"/>
  <c r="J104" s="1"/>
  <c r="F104"/>
  <c r="I103"/>
  <c r="J103" s="1"/>
  <c r="F103"/>
  <c r="I102"/>
  <c r="J102" s="1"/>
  <c r="F102"/>
  <c r="I101"/>
  <c r="J101" s="1"/>
  <c r="F101"/>
  <c r="I100"/>
  <c r="J100" s="1"/>
  <c r="F100"/>
  <c r="I99"/>
  <c r="J99" s="1"/>
  <c r="F99"/>
  <c r="I98"/>
  <c r="J98" s="1"/>
  <c r="F98"/>
  <c r="I97"/>
  <c r="J97" s="1"/>
  <c r="F97"/>
  <c r="I96"/>
  <c r="J96" s="1"/>
  <c r="F96"/>
  <c r="I95"/>
  <c r="J95" s="1"/>
  <c r="F95"/>
  <c r="I94"/>
  <c r="J94" s="1"/>
  <c r="F94"/>
  <c r="I93"/>
  <c r="J93" s="1"/>
  <c r="F93"/>
  <c r="I92"/>
  <c r="J92" s="1"/>
  <c r="F92"/>
  <c r="I91"/>
  <c r="J91" s="1"/>
  <c r="F91"/>
  <c r="I90"/>
  <c r="J90" s="1"/>
  <c r="F90"/>
  <c r="I89"/>
  <c r="J89" s="1"/>
  <c r="F89"/>
  <c r="I88"/>
  <c r="J88" s="1"/>
  <c r="F88"/>
  <c r="I87"/>
  <c r="J87" s="1"/>
  <c r="F87"/>
  <c r="I86"/>
  <c r="J86" s="1"/>
  <c r="F86"/>
  <c r="I85"/>
  <c r="J85" s="1"/>
  <c r="F85"/>
  <c r="I84"/>
  <c r="J84" s="1"/>
  <c r="F84"/>
  <c r="I83"/>
  <c r="J83" s="1"/>
  <c r="F83"/>
  <c r="I82"/>
  <c r="J82" s="1"/>
  <c r="F82"/>
  <c r="I81"/>
  <c r="J81" s="1"/>
  <c r="F81"/>
  <c r="I80"/>
  <c r="J80" s="1"/>
  <c r="F80"/>
  <c r="I79"/>
  <c r="J79" s="1"/>
  <c r="F79"/>
  <c r="I78"/>
  <c r="J78" s="1"/>
  <c r="F78"/>
  <c r="I77"/>
  <c r="J77" s="1"/>
  <c r="F77"/>
  <c r="I76"/>
  <c r="J76" s="1"/>
  <c r="F76"/>
  <c r="I75"/>
  <c r="J75" s="1"/>
  <c r="F75"/>
  <c r="I74"/>
  <c r="J74" s="1"/>
  <c r="F74"/>
  <c r="I73"/>
  <c r="J73" s="1"/>
  <c r="F73"/>
  <c r="I72"/>
  <c r="J72" s="1"/>
  <c r="F72"/>
  <c r="I71"/>
  <c r="J71" s="1"/>
  <c r="F71"/>
  <c r="I70"/>
  <c r="J70" s="1"/>
  <c r="F70"/>
  <c r="I69"/>
  <c r="J69" s="1"/>
  <c r="F69"/>
  <c r="I68"/>
  <c r="J68" s="1"/>
  <c r="F68"/>
  <c r="I67"/>
  <c r="J67" s="1"/>
  <c r="F67"/>
  <c r="I66"/>
  <c r="J66" s="1"/>
  <c r="F66"/>
  <c r="I65"/>
  <c r="J65" s="1"/>
  <c r="F65"/>
  <c r="G48"/>
  <c r="E48"/>
  <c r="J47"/>
  <c r="I47"/>
  <c r="H47"/>
  <c r="F47"/>
  <c r="J46"/>
  <c r="I46"/>
  <c r="H46"/>
  <c r="F46"/>
  <c r="J45"/>
  <c r="I45"/>
  <c r="H45"/>
  <c r="F45"/>
  <c r="J44"/>
  <c r="I44"/>
  <c r="H44"/>
  <c r="F44"/>
  <c r="J43"/>
  <c r="I43"/>
  <c r="H43"/>
  <c r="F43"/>
  <c r="J42"/>
  <c r="I42"/>
  <c r="H42"/>
  <c r="F42"/>
  <c r="J41"/>
  <c r="I41"/>
  <c r="H41"/>
  <c r="F41"/>
  <c r="J40"/>
  <c r="I40"/>
  <c r="H40"/>
  <c r="F40"/>
  <c r="J39"/>
  <c r="I39"/>
  <c r="H39"/>
  <c r="F39"/>
  <c r="J38"/>
  <c r="I38"/>
  <c r="H38"/>
  <c r="F38"/>
  <c r="J37"/>
  <c r="I37"/>
  <c r="H37"/>
  <c r="F37"/>
  <c r="J36"/>
  <c r="I36"/>
  <c r="H36"/>
  <c r="F36"/>
  <c r="J35"/>
  <c r="I35"/>
  <c r="H35"/>
  <c r="F35"/>
  <c r="J34"/>
  <c r="I34"/>
  <c r="H34"/>
  <c r="F34"/>
  <c r="J33"/>
  <c r="I33"/>
  <c r="H33"/>
  <c r="F33"/>
  <c r="J32"/>
  <c r="I32"/>
  <c r="H32"/>
  <c r="F32"/>
  <c r="I31"/>
  <c r="H31"/>
  <c r="F31"/>
  <c r="J30"/>
  <c r="I30"/>
  <c r="H30"/>
  <c r="F30"/>
  <c r="J29"/>
  <c r="I29"/>
  <c r="H29"/>
  <c r="F29"/>
  <c r="J28"/>
  <c r="I28"/>
  <c r="H28"/>
  <c r="F28"/>
  <c r="J27"/>
  <c r="I27"/>
  <c r="H27"/>
  <c r="F27"/>
  <c r="J26"/>
  <c r="I26"/>
  <c r="H26"/>
  <c r="F26"/>
  <c r="J25"/>
  <c r="I25"/>
  <c r="H25"/>
  <c r="F25"/>
  <c r="J24"/>
  <c r="I24"/>
  <c r="H24"/>
  <c r="F24"/>
  <c r="J23"/>
  <c r="I23"/>
  <c r="H23"/>
  <c r="F23"/>
  <c r="J22"/>
  <c r="I22"/>
  <c r="H22"/>
  <c r="F22"/>
  <c r="J21"/>
  <c r="I21"/>
  <c r="H21"/>
  <c r="F21"/>
  <c r="J20"/>
  <c r="I20"/>
  <c r="H20"/>
  <c r="F20"/>
  <c r="J19"/>
  <c r="I19"/>
  <c r="H19"/>
  <c r="F19"/>
  <c r="J18"/>
  <c r="I18"/>
  <c r="H18"/>
  <c r="F18"/>
  <c r="J17"/>
  <c r="I17"/>
  <c r="H17"/>
  <c r="F17"/>
  <c r="J16"/>
  <c r="I16"/>
  <c r="H16"/>
  <c r="F16"/>
  <c r="J15"/>
  <c r="I15"/>
  <c r="H15"/>
  <c r="F15"/>
  <c r="J14"/>
  <c r="I14"/>
  <c r="H14"/>
  <c r="F14"/>
  <c r="J13"/>
  <c r="I13"/>
  <c r="H13"/>
  <c r="F13"/>
  <c r="J12"/>
  <c r="I12"/>
  <c r="H12"/>
  <c r="F12"/>
  <c r="J11"/>
  <c r="I11"/>
  <c r="H11"/>
  <c r="F11"/>
  <c r="J10"/>
  <c r="I10"/>
  <c r="H10"/>
  <c r="F10"/>
  <c r="J9"/>
  <c r="I9"/>
  <c r="H9"/>
  <c r="F9"/>
  <c r="J8"/>
  <c r="I8"/>
  <c r="H8"/>
  <c r="F8"/>
  <c r="J7"/>
  <c r="I7"/>
  <c r="H7"/>
  <c r="F7"/>
  <c r="J6"/>
  <c r="I6"/>
  <c r="H6"/>
  <c r="F6"/>
  <c r="J5"/>
  <c r="I5"/>
  <c r="I48" s="1"/>
  <c r="H5"/>
  <c r="F5"/>
  <c r="I107" l="1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7" i="7" l="1"/>
  <c r="H40"/>
  <c r="J40" i="5"/>
  <c r="J92"/>
  <c r="J101"/>
  <c r="J107"/>
  <c r="J89"/>
  <c r="J38"/>
  <c r="J26"/>
  <c r="J109"/>
  <c r="J110"/>
  <c r="J111"/>
  <c r="J112"/>
  <c r="J113"/>
  <c r="J114"/>
  <c r="I115" i="7" l="1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74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11"/>
  <c r="D113" i="8" l="1"/>
  <c r="F112"/>
  <c r="E112"/>
  <c r="F111"/>
  <c r="E111"/>
  <c r="F110"/>
  <c r="E110"/>
  <c r="F109"/>
  <c r="E109"/>
  <c r="F108"/>
  <c r="E108"/>
  <c r="F107"/>
  <c r="E107"/>
  <c r="F106"/>
  <c r="E106"/>
  <c r="F105"/>
  <c r="E105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16" i="7" l="1"/>
  <c r="D116"/>
  <c r="H116" i="6"/>
  <c r="F116"/>
  <c r="D116"/>
  <c r="H116" i="5"/>
  <c r="F116"/>
  <c r="J115" s="1"/>
  <c r="D116"/>
  <c r="H115" i="7"/>
  <c r="H114"/>
  <c r="H113"/>
  <c r="H112"/>
  <c r="H111"/>
  <c r="H110"/>
  <c r="H109"/>
  <c r="H108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J115" i="6"/>
  <c r="K115" s="1"/>
  <c r="J114"/>
  <c r="K114" s="1"/>
  <c r="I114"/>
  <c r="G114"/>
  <c r="E114"/>
  <c r="J113"/>
  <c r="K113" s="1"/>
  <c r="G113"/>
  <c r="J112"/>
  <c r="K112" s="1"/>
  <c r="G112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G98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G82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G74"/>
  <c r="J108" i="5"/>
  <c r="K107"/>
  <c r="J106"/>
  <c r="K106" s="1"/>
  <c r="J105"/>
  <c r="K105" s="1"/>
  <c r="J104"/>
  <c r="K104" s="1"/>
  <c r="J103"/>
  <c r="K103" s="1"/>
  <c r="J102"/>
  <c r="K102" s="1"/>
  <c r="K101"/>
  <c r="I101"/>
  <c r="G101"/>
  <c r="E10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K92"/>
  <c r="J91"/>
  <c r="K91" s="1"/>
  <c r="J90"/>
  <c r="K90" s="1"/>
  <c r="K89"/>
  <c r="I89"/>
  <c r="G89"/>
  <c r="E89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38"/>
  <c r="K26"/>
  <c r="G78" i="6" l="1"/>
  <c r="G90"/>
  <c r="G106"/>
  <c r="G76"/>
  <c r="G77"/>
  <c r="E78"/>
  <c r="I78"/>
  <c r="G86"/>
  <c r="G94"/>
  <c r="G102"/>
  <c r="G110"/>
  <c r="G115"/>
  <c r="E74"/>
  <c r="I74"/>
  <c r="G80"/>
  <c r="G81"/>
  <c r="E82"/>
  <c r="I82"/>
  <c r="G84"/>
  <c r="G85"/>
  <c r="E86"/>
  <c r="I86"/>
  <c r="G88"/>
  <c r="G89"/>
  <c r="E90"/>
  <c r="I90"/>
  <c r="G92"/>
  <c r="G93"/>
  <c r="E94"/>
  <c r="I94"/>
  <c r="G96"/>
  <c r="G97"/>
  <c r="E98"/>
  <c r="I98"/>
  <c r="G100"/>
  <c r="G101"/>
  <c r="E102"/>
  <c r="I102"/>
  <c r="G104"/>
  <c r="G105"/>
  <c r="E106"/>
  <c r="I106"/>
  <c r="G108"/>
  <c r="G109"/>
  <c r="E110"/>
  <c r="I110"/>
  <c r="K109" i="5"/>
  <c r="E109"/>
  <c r="K111"/>
  <c r="E111"/>
  <c r="K113"/>
  <c r="E113"/>
  <c r="K115"/>
  <c r="E115"/>
  <c r="K110"/>
  <c r="E110"/>
  <c r="K112"/>
  <c r="E112"/>
  <c r="K114"/>
  <c r="E114"/>
  <c r="K108"/>
  <c r="E108"/>
  <c r="G84"/>
  <c r="E106"/>
  <c r="H116" i="7"/>
  <c r="G76" i="5"/>
  <c r="G93"/>
  <c r="J116" i="6"/>
  <c r="G75"/>
  <c r="E76"/>
  <c r="I76"/>
  <c r="G79"/>
  <c r="E80"/>
  <c r="I80"/>
  <c r="G83"/>
  <c r="E84"/>
  <c r="I84"/>
  <c r="G87"/>
  <c r="E88"/>
  <c r="I88"/>
  <c r="G91"/>
  <c r="E92"/>
  <c r="I92"/>
  <c r="G95"/>
  <c r="E96"/>
  <c r="I96"/>
  <c r="G99"/>
  <c r="E100"/>
  <c r="I100"/>
  <c r="G103"/>
  <c r="E104"/>
  <c r="I104"/>
  <c r="G107"/>
  <c r="E108"/>
  <c r="I108"/>
  <c r="G111"/>
  <c r="E112"/>
  <c r="I112"/>
  <c r="G102" i="5"/>
  <c r="G106"/>
  <c r="G80"/>
  <c r="G88"/>
  <c r="G97"/>
  <c r="G108"/>
  <c r="I110"/>
  <c r="I114"/>
  <c r="G74"/>
  <c r="G75"/>
  <c r="E76"/>
  <c r="I76"/>
  <c r="G78"/>
  <c r="G79"/>
  <c r="E80"/>
  <c r="I80"/>
  <c r="G82"/>
  <c r="G83"/>
  <c r="E84"/>
  <c r="I84"/>
  <c r="G86"/>
  <c r="G87"/>
  <c r="E88"/>
  <c r="I88"/>
  <c r="G91"/>
  <c r="G92"/>
  <c r="E93"/>
  <c r="I93"/>
  <c r="G95"/>
  <c r="G96"/>
  <c r="E97"/>
  <c r="I97"/>
  <c r="G99"/>
  <c r="G100"/>
  <c r="E102"/>
  <c r="I102"/>
  <c r="G104"/>
  <c r="G105"/>
  <c r="I106"/>
  <c r="E75" i="6"/>
  <c r="I75"/>
  <c r="E77"/>
  <c r="I77"/>
  <c r="E79"/>
  <c r="I79"/>
  <c r="E81"/>
  <c r="I81"/>
  <c r="E83"/>
  <c r="I83"/>
  <c r="E85"/>
  <c r="I85"/>
  <c r="E87"/>
  <c r="I87"/>
  <c r="E89"/>
  <c r="I89"/>
  <c r="E91"/>
  <c r="I91"/>
  <c r="E93"/>
  <c r="I93"/>
  <c r="E95"/>
  <c r="I95"/>
  <c r="E97"/>
  <c r="I97"/>
  <c r="E99"/>
  <c r="I99"/>
  <c r="E101"/>
  <c r="I101"/>
  <c r="E103"/>
  <c r="I103"/>
  <c r="E105"/>
  <c r="I105"/>
  <c r="E107"/>
  <c r="I107"/>
  <c r="E109"/>
  <c r="I109"/>
  <c r="E111"/>
  <c r="I111"/>
  <c r="E113"/>
  <c r="I113"/>
  <c r="E115"/>
  <c r="I115"/>
  <c r="E74" i="5"/>
  <c r="I74"/>
  <c r="K74"/>
  <c r="G77"/>
  <c r="E78"/>
  <c r="I78"/>
  <c r="G81"/>
  <c r="E82"/>
  <c r="I82"/>
  <c r="G85"/>
  <c r="E86"/>
  <c r="I86"/>
  <c r="G90"/>
  <c r="E91"/>
  <c r="I91"/>
  <c r="G94"/>
  <c r="E95"/>
  <c r="I95"/>
  <c r="G98"/>
  <c r="E99"/>
  <c r="I99"/>
  <c r="G103"/>
  <c r="E104"/>
  <c r="I104"/>
  <c r="G107"/>
  <c r="I108"/>
  <c r="I112"/>
  <c r="E75"/>
  <c r="I75"/>
  <c r="E77"/>
  <c r="I77"/>
  <c r="E79"/>
  <c r="I79"/>
  <c r="E81"/>
  <c r="I81"/>
  <c r="E83"/>
  <c r="I83"/>
  <c r="E85"/>
  <c r="I85"/>
  <c r="E87"/>
  <c r="I87"/>
  <c r="E90"/>
  <c r="I90"/>
  <c r="E92"/>
  <c r="I92"/>
  <c r="E94"/>
  <c r="I94"/>
  <c r="E96"/>
  <c r="I96"/>
  <c r="E98"/>
  <c r="I98"/>
  <c r="E100"/>
  <c r="I100"/>
  <c r="E103"/>
  <c r="I103"/>
  <c r="E105"/>
  <c r="I105"/>
  <c r="E107"/>
  <c r="I107"/>
  <c r="I109"/>
  <c r="I111"/>
  <c r="I113"/>
  <c r="I115"/>
  <c r="H12" i="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11"/>
  <c r="J38" i="6"/>
  <c r="K38" s="1"/>
  <c r="J26"/>
  <c r="K26" s="1"/>
  <c r="J12" i="5"/>
  <c r="J13"/>
  <c r="J14"/>
  <c r="J15"/>
  <c r="J16"/>
  <c r="J17"/>
  <c r="J18"/>
  <c r="J19"/>
  <c r="J20"/>
  <c r="J21"/>
  <c r="J22"/>
  <c r="J23"/>
  <c r="J24"/>
  <c r="J25"/>
  <c r="J27"/>
  <c r="J28"/>
  <c r="J29"/>
  <c r="J30"/>
  <c r="J31"/>
  <c r="J32"/>
  <c r="J33"/>
  <c r="J34"/>
  <c r="J35"/>
  <c r="J36"/>
  <c r="J37"/>
  <c r="J39"/>
  <c r="J41"/>
  <c r="J42"/>
  <c r="J43"/>
  <c r="J44"/>
  <c r="J45"/>
  <c r="J46"/>
  <c r="J47"/>
  <c r="J48"/>
  <c r="J49"/>
  <c r="J50"/>
  <c r="J51"/>
  <c r="J52"/>
  <c r="J53"/>
  <c r="J116" l="1"/>
  <c r="J11" i="6"/>
  <c r="J12"/>
  <c r="G12" s="1"/>
  <c r="J13"/>
  <c r="I13" s="1"/>
  <c r="J14"/>
  <c r="G14" s="1"/>
  <c r="J15"/>
  <c r="I15" s="1"/>
  <c r="J16"/>
  <c r="G16" s="1"/>
  <c r="J17"/>
  <c r="I17" s="1"/>
  <c r="J18"/>
  <c r="G18" s="1"/>
  <c r="J19"/>
  <c r="I19" s="1"/>
  <c r="J20"/>
  <c r="G20" s="1"/>
  <c r="J21"/>
  <c r="I21" s="1"/>
  <c r="J22"/>
  <c r="G22" s="1"/>
  <c r="J23"/>
  <c r="I23" s="1"/>
  <c r="J24"/>
  <c r="G24" s="1"/>
  <c r="J25"/>
  <c r="I25" s="1"/>
  <c r="G26"/>
  <c r="J27"/>
  <c r="I27" s="1"/>
  <c r="J28"/>
  <c r="G28" s="1"/>
  <c r="J29"/>
  <c r="I29" s="1"/>
  <c r="J30"/>
  <c r="G30" s="1"/>
  <c r="J31"/>
  <c r="I31" s="1"/>
  <c r="J32"/>
  <c r="G32" s="1"/>
  <c r="J33"/>
  <c r="I33" s="1"/>
  <c r="J34"/>
  <c r="G34" s="1"/>
  <c r="J35"/>
  <c r="I35" s="1"/>
  <c r="J36"/>
  <c r="G36" s="1"/>
  <c r="J37"/>
  <c r="I37" s="1"/>
  <c r="G38"/>
  <c r="J39"/>
  <c r="I39" s="1"/>
  <c r="J40"/>
  <c r="G40" s="1"/>
  <c r="J41"/>
  <c r="I41" s="1"/>
  <c r="J42"/>
  <c r="G42" s="1"/>
  <c r="J43"/>
  <c r="I43" s="1"/>
  <c r="J44"/>
  <c r="G44" s="1"/>
  <c r="J45"/>
  <c r="I45" s="1"/>
  <c r="J46"/>
  <c r="G46" s="1"/>
  <c r="J47"/>
  <c r="I47" s="1"/>
  <c r="J48"/>
  <c r="G48" s="1"/>
  <c r="J49"/>
  <c r="I49" s="1"/>
  <c r="J50"/>
  <c r="G50" s="1"/>
  <c r="J51"/>
  <c r="I51" s="1"/>
  <c r="J52"/>
  <c r="G52" s="1"/>
  <c r="J53"/>
  <c r="I53" s="1"/>
  <c r="K11"/>
  <c r="I12" i="5"/>
  <c r="G13"/>
  <c r="I14"/>
  <c r="G15"/>
  <c r="I16"/>
  <c r="G17"/>
  <c r="I18"/>
  <c r="G19"/>
  <c r="I20"/>
  <c r="G21"/>
  <c r="I22"/>
  <c r="G23"/>
  <c r="I24"/>
  <c r="G25"/>
  <c r="I26"/>
  <c r="G27"/>
  <c r="I28"/>
  <c r="G29"/>
  <c r="I30"/>
  <c r="G31"/>
  <c r="I32"/>
  <c r="G33"/>
  <c r="I34"/>
  <c r="G35"/>
  <c r="I36"/>
  <c r="G37"/>
  <c r="I38"/>
  <c r="G39"/>
  <c r="I40"/>
  <c r="G41"/>
  <c r="I42"/>
  <c r="G43"/>
  <c r="I44"/>
  <c r="G45"/>
  <c r="I46"/>
  <c r="G47"/>
  <c r="I48"/>
  <c r="G49"/>
  <c r="I50"/>
  <c r="G51"/>
  <c r="I52"/>
  <c r="G53"/>
  <c r="I11"/>
  <c r="K53" i="6" l="1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K52"/>
  <c r="K50"/>
  <c r="K48"/>
  <c r="K46"/>
  <c r="K44"/>
  <c r="K42"/>
  <c r="K40"/>
  <c r="K36"/>
  <c r="K34"/>
  <c r="K32"/>
  <c r="K30"/>
  <c r="K28"/>
  <c r="K24"/>
  <c r="K22"/>
  <c r="K20"/>
  <c r="K18"/>
  <c r="K16"/>
  <c r="K14"/>
  <c r="K12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K53" i="5"/>
  <c r="K49"/>
  <c r="K45"/>
  <c r="K41"/>
  <c r="K37"/>
  <c r="K33"/>
  <c r="K29"/>
  <c r="K25"/>
  <c r="K21"/>
  <c r="K17"/>
  <c r="K13"/>
  <c r="E53"/>
  <c r="E49"/>
  <c r="E45"/>
  <c r="E41"/>
  <c r="E37"/>
  <c r="E33"/>
  <c r="E29"/>
  <c r="E25"/>
  <c r="E21"/>
  <c r="E17"/>
  <c r="E13"/>
  <c r="I51"/>
  <c r="I47"/>
  <c r="I43"/>
  <c r="I39"/>
  <c r="I35"/>
  <c r="I31"/>
  <c r="I27"/>
  <c r="I23"/>
  <c r="I19"/>
  <c r="I15"/>
  <c r="K51"/>
  <c r="K47"/>
  <c r="K43"/>
  <c r="K39"/>
  <c r="K35"/>
  <c r="K31"/>
  <c r="K27"/>
  <c r="K23"/>
  <c r="K19"/>
  <c r="K15"/>
  <c r="E51"/>
  <c r="E47"/>
  <c r="E43"/>
  <c r="E39"/>
  <c r="E35"/>
  <c r="E31"/>
  <c r="E27"/>
  <c r="E23"/>
  <c r="E19"/>
  <c r="E15"/>
  <c r="I53"/>
  <c r="I49"/>
  <c r="I45"/>
  <c r="I41"/>
  <c r="I37"/>
  <c r="I33"/>
  <c r="I29"/>
  <c r="I25"/>
  <c r="I21"/>
  <c r="I17"/>
  <c r="I13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K52"/>
  <c r="K50"/>
  <c r="K48"/>
  <c r="K46"/>
  <c r="K44"/>
  <c r="K42"/>
  <c r="K40"/>
  <c r="K36"/>
  <c r="K34"/>
  <c r="K32"/>
  <c r="K30"/>
  <c r="K28"/>
  <c r="K24"/>
  <c r="K22"/>
  <c r="K20"/>
  <c r="K18"/>
  <c r="K16"/>
  <c r="K14"/>
  <c r="K12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I11" i="6"/>
  <c r="E11"/>
  <c r="G11"/>
  <c r="K11" i="5"/>
  <c r="E11"/>
  <c r="G11"/>
</calcChain>
</file>

<file path=xl/sharedStrings.xml><?xml version="1.0" encoding="utf-8"?>
<sst xmlns="http://schemas.openxmlformats.org/spreadsheetml/2006/main" count="1470" uniqueCount="304">
  <si>
    <t>N°</t>
  </si>
  <si>
    <t>Ayoub</t>
  </si>
  <si>
    <t>MOHAMED</t>
  </si>
  <si>
    <t>SOUKAINA</t>
  </si>
  <si>
    <t>KHALID</t>
  </si>
  <si>
    <t>Yassine</t>
  </si>
  <si>
    <t>Nom</t>
  </si>
  <si>
    <t xml:space="preserve">Prénom </t>
  </si>
  <si>
    <t>Décision</t>
  </si>
  <si>
    <t>coefficients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</si>
  <si>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</si>
  <si>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</si>
  <si>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</si>
  <si>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</si>
  <si>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</si>
  <si>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</si>
  <si>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</si>
  <si>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</si>
  <si>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</si>
  <si>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</si>
  <si>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</si>
  <si>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</si>
  <si>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</si>
  <si>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</si>
  <si>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</si>
  <si>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</si>
  <si>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</si>
  <si>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</si>
  <si>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</si>
  <si>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</si>
  <si>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</si>
  <si>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</si>
  <si>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</si>
  <si>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</si>
  <si>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</si>
  <si>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</si>
  <si>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</si>
  <si>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</si>
  <si>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</si>
  <si>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</si>
  <si>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</si>
  <si>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</si>
  <si>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</si>
  <si>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</si>
  <si>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</si>
  <si>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</si>
  <si>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</si>
  <si>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</si>
  <si>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</si>
  <si>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</si>
  <si>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</si>
  <si>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</si>
  <si>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</si>
  <si>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</si>
  <si>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</si>
  <si>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</si>
  <si>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</si>
  <si>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</si>
  <si>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</si>
  <si>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</si>
  <si>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DJ</t>
  </si>
  <si>
    <t>51</t>
  </si>
  <si>
    <t>52</t>
  </si>
  <si>
    <t>coefficient</t>
  </si>
  <si>
    <t>M.Mod</t>
  </si>
  <si>
    <t>Moyenne du module :</t>
  </si>
  <si>
    <t>Niveau: 2ème année</t>
  </si>
  <si>
    <t>Adm linux</t>
  </si>
  <si>
    <t>TEC</t>
  </si>
  <si>
    <t>Anglais</t>
  </si>
  <si>
    <t>Stage (S2)</t>
  </si>
  <si>
    <t>Stage (S4)</t>
  </si>
  <si>
    <t xml:space="preserve">Coordonnateur du module : M.  ESSALIH </t>
  </si>
  <si>
    <t>Coordonnateur du module : Mme. MOUNIR</t>
  </si>
  <si>
    <t xml:space="preserve"> A.U : 2019-2020</t>
  </si>
  <si>
    <t>2019-2020</t>
  </si>
  <si>
    <t xml:space="preserve">UCA  EST-Safi                                                                                                                  </t>
  </si>
  <si>
    <t xml:space="preserve">Départ: Informatique     </t>
  </si>
  <si>
    <t xml:space="preserve">UCA  EST-Safi                                                                                                                         </t>
  </si>
  <si>
    <t>Départ: Informatique</t>
  </si>
  <si>
    <t>M13 : Administration des Systèmes de Réseaux Informatiques</t>
  </si>
  <si>
    <t xml:space="preserve">UCA  EST-Safi                                                                                                                </t>
  </si>
  <si>
    <t xml:space="preserve">Départ: Informatique         </t>
  </si>
  <si>
    <t xml:space="preserve">UCA  EST-Safi                                                                                                                     </t>
  </si>
  <si>
    <t xml:space="preserve">Départ:  Informatique    </t>
  </si>
  <si>
    <t xml:space="preserve">AABIDI                  </t>
  </si>
  <si>
    <t>HASSAN</t>
  </si>
  <si>
    <t xml:space="preserve">AANNI                </t>
  </si>
  <si>
    <t xml:space="preserve">ZAKARYA  </t>
  </si>
  <si>
    <t xml:space="preserve">ABIBI                  </t>
  </si>
  <si>
    <t>OUSSAMA</t>
  </si>
  <si>
    <t xml:space="preserve">ABID                     </t>
  </si>
  <si>
    <t>HAFSA</t>
  </si>
  <si>
    <t xml:space="preserve">AGUERCHI                 </t>
  </si>
  <si>
    <t>SAIDA</t>
  </si>
  <si>
    <t xml:space="preserve">BAHAJ                    </t>
  </si>
  <si>
    <t>GHITA</t>
  </si>
  <si>
    <t xml:space="preserve">BAHIRI                   </t>
  </si>
  <si>
    <t>HOUDA</t>
  </si>
  <si>
    <t xml:space="preserve">BEHHARI                   </t>
  </si>
  <si>
    <t>ANAS</t>
  </si>
  <si>
    <t xml:space="preserve">BELKHADIR                </t>
  </si>
  <si>
    <t>AYOUB</t>
  </si>
  <si>
    <t xml:space="preserve">BENCHHABA                </t>
  </si>
  <si>
    <t>NAIMA</t>
  </si>
  <si>
    <t xml:space="preserve">BENDAOUIA </t>
  </si>
  <si>
    <t>Khaoula</t>
  </si>
  <si>
    <t xml:space="preserve">BENDNAIBA               </t>
  </si>
  <si>
    <t>YACINE</t>
  </si>
  <si>
    <t xml:space="preserve">BOUHDADI </t>
  </si>
  <si>
    <t>Rajaa</t>
  </si>
  <si>
    <t xml:space="preserve">BOUJMEL               </t>
  </si>
  <si>
    <t>NOUHAILA</t>
  </si>
  <si>
    <t xml:space="preserve">BOUJNIA                    </t>
  </si>
  <si>
    <t>AYA</t>
  </si>
  <si>
    <t xml:space="preserve">BOULAMI      </t>
  </si>
  <si>
    <t xml:space="preserve">HAMZA </t>
  </si>
  <si>
    <t xml:space="preserve">BOUMENZEL                </t>
  </si>
  <si>
    <t>AHMED</t>
  </si>
  <si>
    <t xml:space="preserve">BOUSBA              </t>
  </si>
  <si>
    <t>BADREDDINE</t>
  </si>
  <si>
    <t xml:space="preserve">CHAWKI </t>
  </si>
  <si>
    <t xml:space="preserve">CHERADI                  </t>
  </si>
  <si>
    <t>NAJWA</t>
  </si>
  <si>
    <t xml:space="preserve">CHERGAOUI              </t>
  </si>
  <si>
    <t>YOUSSEF</t>
  </si>
  <si>
    <t xml:space="preserve">CHERRADI                 </t>
  </si>
  <si>
    <t>YAZID</t>
  </si>
  <si>
    <t xml:space="preserve">CHOUKRI </t>
  </si>
  <si>
    <t>Alaa-Eddine</t>
  </si>
  <si>
    <t xml:space="preserve">DOUIHI                   </t>
  </si>
  <si>
    <t>AMINE</t>
  </si>
  <si>
    <t xml:space="preserve">EL FADIL               </t>
  </si>
  <si>
    <t xml:space="preserve">EL GBOURI                 </t>
  </si>
  <si>
    <t>SAAD</t>
  </si>
  <si>
    <t xml:space="preserve">EL GUAMRAOUI          </t>
  </si>
  <si>
    <t xml:space="preserve">EL JASSIMI   </t>
  </si>
  <si>
    <t xml:space="preserve">ABDELMOUHAIMINE  </t>
  </si>
  <si>
    <t xml:space="preserve">EL KILALI            </t>
  </si>
  <si>
    <t xml:space="preserve">NOUHAILA </t>
  </si>
  <si>
    <t>EL MORICHIDI</t>
  </si>
  <si>
    <t xml:space="preserve">NOURA </t>
  </si>
  <si>
    <t xml:space="preserve">EL MOUDEN            </t>
  </si>
  <si>
    <t>ABDELAZIZ</t>
  </si>
  <si>
    <t xml:space="preserve">ELASAAD               </t>
  </si>
  <si>
    <t>M'HAMMED</t>
  </si>
  <si>
    <t xml:space="preserve">ELHAJJOUT         </t>
  </si>
  <si>
    <t xml:space="preserve">ABDERRAHMAN </t>
  </si>
  <si>
    <t xml:space="preserve">ELHALLAOUI </t>
  </si>
  <si>
    <t>Youness</t>
  </si>
  <si>
    <t xml:space="preserve">ELOUALID                    </t>
  </si>
  <si>
    <t>OUMAIMA</t>
  </si>
  <si>
    <t xml:space="preserve">ELOUAZZANI               </t>
  </si>
  <si>
    <t>NIHAD</t>
  </si>
  <si>
    <t xml:space="preserve">ENNAH                 </t>
  </si>
  <si>
    <t>GHIZLANE</t>
  </si>
  <si>
    <t xml:space="preserve">EZZAHRI                 </t>
  </si>
  <si>
    <t>YASSER</t>
  </si>
  <si>
    <t xml:space="preserve">FADEL              </t>
  </si>
  <si>
    <t xml:space="preserve">ABDELHAMID </t>
  </si>
  <si>
    <t xml:space="preserve">FATAM </t>
  </si>
  <si>
    <t>Narjis</t>
  </si>
  <si>
    <t xml:space="preserve">FEKARI                  </t>
  </si>
  <si>
    <t xml:space="preserve">SAAD  </t>
  </si>
  <si>
    <t xml:space="preserve">FIKRI                    </t>
  </si>
  <si>
    <t>LAILA</t>
  </si>
  <si>
    <t xml:space="preserve">GAMAL                  </t>
  </si>
  <si>
    <t xml:space="preserve">HAIMOUD             </t>
  </si>
  <si>
    <t>AZZ-ELARAB</t>
  </si>
  <si>
    <t xml:space="preserve">HIRCHI                 </t>
  </si>
  <si>
    <t>SOUHAIL</t>
  </si>
  <si>
    <t xml:space="preserve">JOULALE             </t>
  </si>
  <si>
    <t>NOUREDDINE</t>
  </si>
  <si>
    <t xml:space="preserve">KAIDI </t>
  </si>
  <si>
    <t>Sokayna</t>
  </si>
  <si>
    <t xml:space="preserve">KARKAZA                  </t>
  </si>
  <si>
    <t>TAHAR</t>
  </si>
  <si>
    <t xml:space="preserve">KETTANE                </t>
  </si>
  <si>
    <t xml:space="preserve">KHATTABI              </t>
  </si>
  <si>
    <t xml:space="preserve">LAARID </t>
  </si>
  <si>
    <t>CHOUHAIB</t>
  </si>
  <si>
    <t xml:space="preserve">LAKSANTINI              </t>
  </si>
  <si>
    <t xml:space="preserve">LAMBARAA             </t>
  </si>
  <si>
    <t xml:space="preserve">ABDELLAH </t>
  </si>
  <si>
    <t xml:space="preserve">LEBDAOUI </t>
  </si>
  <si>
    <t>MERYAM</t>
  </si>
  <si>
    <t xml:space="preserve">LOUGSARI               </t>
  </si>
  <si>
    <t>CHAIMAA</t>
  </si>
  <si>
    <t xml:space="preserve">MACHROU                 </t>
  </si>
  <si>
    <t>ISMAIL</t>
  </si>
  <si>
    <t xml:space="preserve">MAKDAD              </t>
  </si>
  <si>
    <t>ABDESSAMAD</t>
  </si>
  <si>
    <t xml:space="preserve">MEHRACH                </t>
  </si>
  <si>
    <t xml:space="preserve">MERIBAA                 </t>
  </si>
  <si>
    <t>ZIYAD</t>
  </si>
  <si>
    <t xml:space="preserve">MIKKI                   </t>
  </si>
  <si>
    <t>KAWTAR</t>
  </si>
  <si>
    <t xml:space="preserve">MIMTI                    </t>
  </si>
  <si>
    <t>ZINEB</t>
  </si>
  <si>
    <t xml:space="preserve">MOURCHID             </t>
  </si>
  <si>
    <t xml:space="preserve">MOUSSATEF              </t>
  </si>
  <si>
    <t xml:space="preserve">MTAHRI                     </t>
  </si>
  <si>
    <t>ALI</t>
  </si>
  <si>
    <t xml:space="preserve">NOUKTA                </t>
  </si>
  <si>
    <t>Ibtissam</t>
  </si>
  <si>
    <t xml:space="preserve">OUIKE                 </t>
  </si>
  <si>
    <t xml:space="preserve">CHAIMAE </t>
  </si>
  <si>
    <t xml:space="preserve">OUMAIR </t>
  </si>
  <si>
    <t>Ikram</t>
  </si>
  <si>
    <t xml:space="preserve">QNAIS                    </t>
  </si>
  <si>
    <t>ASMAA</t>
  </si>
  <si>
    <t xml:space="preserve">RGUIBI                 </t>
  </si>
  <si>
    <t>ZAKARIA</t>
  </si>
  <si>
    <t xml:space="preserve">SAIDI                     </t>
  </si>
  <si>
    <t xml:space="preserve">SAIFI                    </t>
  </si>
  <si>
    <t>WALID</t>
  </si>
  <si>
    <t xml:space="preserve">SOUANY </t>
  </si>
  <si>
    <t xml:space="preserve">SOUHAIB         </t>
  </si>
  <si>
    <t>HAMZA</t>
  </si>
  <si>
    <t xml:space="preserve">SOUKRATI </t>
  </si>
  <si>
    <t>Hibatou Allah</t>
  </si>
  <si>
    <t xml:space="preserve">TELBISSI          </t>
  </si>
  <si>
    <t xml:space="preserve">IQBAL ZAHRA </t>
  </si>
  <si>
    <t xml:space="preserve">TEMSAMANI                 </t>
  </si>
  <si>
    <t>OMAR</t>
  </si>
  <si>
    <t xml:space="preserve">TIHR                       </t>
  </si>
  <si>
    <t>RIM</t>
  </si>
  <si>
    <t xml:space="preserve">TOUGUI </t>
  </si>
  <si>
    <t>Ahmed</t>
  </si>
  <si>
    <t xml:space="preserve">TOUMLAL               </t>
  </si>
  <si>
    <t xml:space="preserve">KAOUTAR </t>
  </si>
  <si>
    <t xml:space="preserve">WAOUA           </t>
  </si>
  <si>
    <t>MOHAMMED-AMINE</t>
  </si>
  <si>
    <t xml:space="preserve">ZAAKOUR </t>
  </si>
  <si>
    <t>MUSTAPHA</t>
  </si>
  <si>
    <t xml:space="preserve">ZINABIDINE              </t>
  </si>
  <si>
    <t xml:space="preserve">AYMAN </t>
  </si>
  <si>
    <t xml:space="preserve">ZOHARI                   </t>
  </si>
  <si>
    <t xml:space="preserve">RKIA </t>
  </si>
  <si>
    <t xml:space="preserve">ZOUAI                    </t>
  </si>
  <si>
    <t>HAJAR</t>
  </si>
  <si>
    <t xml:space="preserve">ZOUIHAR                  </t>
  </si>
  <si>
    <t>RIYAD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</si>
  <si>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</si>
  <si>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</si>
  <si>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</si>
  <si>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</si>
  <si>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</si>
  <si>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</si>
  <si>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</si>
  <si>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</si>
  <si>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</si>
  <si>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</si>
  <si>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</si>
  <si>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</si>
  <si>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</si>
  <si>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</si>
  <si>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</si>
  <si>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</si>
  <si>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</si>
  <si>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</si>
  <si>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</si>
  <si>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</si>
  <si>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</si>
  <si>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</si>
  <si>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</si>
  <si>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</si>
  <si>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</si>
  <si>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</si>
  <si>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</si>
  <si>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</si>
  <si>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</si>
  <si>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</si>
  <si>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</si>
  <si>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</si>
  <si>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</si>
  <si>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M.Q &amp; G.P</t>
  </si>
  <si>
    <t>M14 : Communication &amp; Management</t>
  </si>
  <si>
    <t xml:space="preserve">M15 : Stage en Entreprise  </t>
  </si>
  <si>
    <t>M16 : PFE</t>
  </si>
  <si>
    <t>PFE</t>
  </si>
  <si>
    <t xml:space="preserve">UCA  EST-Safi     Filière Génie Informatique                                                                                                                    </t>
  </si>
  <si>
    <t xml:space="preserve"> A.U : 2018-2019</t>
  </si>
  <si>
    <t xml:space="preserve">2ème année </t>
  </si>
  <si>
    <t xml:space="preserve"> </t>
  </si>
  <si>
    <t xml:space="preserve">  Liste  des  notes  (S4)</t>
  </si>
  <si>
    <t xml:space="preserve">Nom </t>
  </si>
  <si>
    <t>MANAG</t>
  </si>
  <si>
    <t>GEST</t>
  </si>
  <si>
    <t>M.G</t>
  </si>
  <si>
    <t xml:space="preserve">Matière : Gestion des projets / Management de la qualité </t>
  </si>
  <si>
    <t xml:space="preserve">Enseignant : Mme MAHFOUD / M. MOKHLIS </t>
  </si>
  <si>
    <t xml:space="preserve">Enseignant : Mme MAHFOUD/ M. MOKHLIS </t>
  </si>
  <si>
    <t xml:space="preserve">Systèmes télécoms </t>
  </si>
  <si>
    <t>Windows</t>
  </si>
  <si>
    <t>systèmes télécom</t>
  </si>
  <si>
    <t>management de la q</t>
  </si>
  <si>
    <t>gestion de pro</t>
  </si>
  <si>
    <t>R</t>
  </si>
  <si>
    <t xml:space="preserve">Préénom </t>
  </si>
  <si>
    <t>Coordonnateur du module : M. SAID EL ABDELLAOUI</t>
  </si>
  <si>
    <t>Coordonnateur du module :  M. SAID EL ABDELLAOUI</t>
  </si>
  <si>
    <t>Coordonnateur du module : Mme ILHAM MOUNIR</t>
  </si>
  <si>
    <t xml:space="preserve">  Liste  des  étudiants ayant un rattrapage en Management de la qualité et gestion des projets (suite aux délibérations de S4 du 8/07/2020)</t>
  </si>
</sst>
</file>

<file path=xl/styles.xml><?xml version="1.0" encoding="utf-8"?>
<styleSheet xmlns="http://schemas.openxmlformats.org/spreadsheetml/2006/main">
  <numFmts count="3">
    <numFmt numFmtId="164" formatCode="##,#00.000"/>
    <numFmt numFmtId="165" formatCode="00.000"/>
    <numFmt numFmtId="166" formatCode="0.0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indexed="8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rgb="FF7F7F7F"/>
      <name val="Calibri"/>
      <family val="2"/>
      <scheme val="minor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8"/>
      <color rgb="FF0000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CCCCFF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/>
    <xf numFmtId="0" fontId="6" fillId="0" borderId="0" xfId="0" applyFont="1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/>
    <xf numFmtId="0" fontId="0" fillId="0" borderId="0" xfId="0" applyFill="1"/>
    <xf numFmtId="0" fontId="0" fillId="0" borderId="1" xfId="0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10" fillId="0" borderId="0" xfId="0" applyFont="1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center"/>
    </xf>
    <xf numFmtId="49" fontId="15" fillId="0" borderId="1" xfId="1" applyNumberFormat="1" applyFont="1" applyFill="1" applyBorder="1"/>
    <xf numFmtId="0" fontId="15" fillId="0" borderId="1" xfId="1" applyFont="1" applyBorder="1"/>
    <xf numFmtId="0" fontId="15" fillId="5" borderId="1" xfId="1" applyFont="1" applyFill="1" applyBorder="1"/>
    <xf numFmtId="0" fontId="15" fillId="6" borderId="1" xfId="1" applyFont="1" applyFill="1" applyBorder="1"/>
    <xf numFmtId="0" fontId="15" fillId="0" borderId="1" xfId="1" applyFont="1" applyFill="1" applyBorder="1"/>
    <xf numFmtId="49" fontId="15" fillId="0" borderId="1" xfId="1" applyNumberFormat="1" applyFont="1" applyBorder="1"/>
    <xf numFmtId="165" fontId="0" fillId="4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15" fillId="3" borderId="1" xfId="1" applyNumberFormat="1" applyFont="1" applyFill="1" applyBorder="1"/>
    <xf numFmtId="0" fontId="15" fillId="3" borderId="1" xfId="1" applyFon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Border="1" applyAlignment="1"/>
    <xf numFmtId="0" fontId="11" fillId="0" borderId="0" xfId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vertical="center"/>
    </xf>
    <xf numFmtId="0" fontId="11" fillId="0" borderId="0" xfId="1" applyAlignment="1">
      <alignment horizontal="center"/>
    </xf>
    <xf numFmtId="0" fontId="2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49" fontId="22" fillId="0" borderId="1" xfId="3" applyNumberFormat="1" applyFont="1" applyBorder="1"/>
    <xf numFmtId="0" fontId="22" fillId="0" borderId="1" xfId="3" applyFont="1" applyBorder="1"/>
    <xf numFmtId="166" fontId="4" fillId="0" borderId="1" xfId="1" applyNumberFormat="1" applyFont="1" applyBorder="1" applyAlignment="1">
      <alignment horizontal="center"/>
    </xf>
    <xf numFmtId="0" fontId="22" fillId="7" borderId="1" xfId="3" applyFont="1" applyFill="1" applyBorder="1"/>
    <xf numFmtId="166" fontId="23" fillId="4" borderId="1" xfId="1" applyNumberFormat="1" applyFont="1" applyFill="1" applyBorder="1" applyAlignment="1">
      <alignment horizontal="center"/>
    </xf>
    <xf numFmtId="49" fontId="4" fillId="0" borderId="0" xfId="1" applyNumberFormat="1" applyFont="1" applyFill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4" fillId="0" borderId="0" xfId="1" applyFont="1"/>
    <xf numFmtId="49" fontId="22" fillId="3" borderId="1" xfId="3" applyNumberFormat="1" applyFont="1" applyFill="1" applyBorder="1"/>
    <xf numFmtId="0" fontId="22" fillId="3" borderId="1" xfId="3" applyFont="1" applyFill="1" applyBorder="1"/>
    <xf numFmtId="0" fontId="22" fillId="8" borderId="1" xfId="3" applyFont="1" applyFill="1" applyBorder="1"/>
    <xf numFmtId="166" fontId="4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5" fillId="4" borderId="1" xfId="1" applyNumberFormat="1" applyFont="1" applyFill="1" applyBorder="1"/>
    <xf numFmtId="0" fontId="15" fillId="4" borderId="1" xfId="1" applyFont="1" applyFill="1" applyBorder="1"/>
    <xf numFmtId="164" fontId="0" fillId="4" borderId="1" xfId="0" applyNumberFormat="1" applyFill="1" applyBorder="1" applyAlignment="1">
      <alignment horizontal="center"/>
    </xf>
    <xf numFmtId="0" fontId="22" fillId="3" borderId="8" xfId="3" applyFont="1" applyFill="1" applyBorder="1"/>
    <xf numFmtId="0" fontId="22" fillId="8" borderId="8" xfId="3" applyFont="1" applyFill="1" applyBorder="1"/>
    <xf numFmtId="0" fontId="0" fillId="9" borderId="1" xfId="0" applyFill="1" applyBorder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4" fontId="0" fillId="0" borderId="0" xfId="0" applyNumberFormat="1"/>
    <xf numFmtId="0" fontId="26" fillId="9" borderId="1" xfId="0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/>
    </xf>
    <xf numFmtId="14" fontId="3" fillId="0" borderId="0" xfId="1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9" fontId="12" fillId="2" borderId="1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center" vertical="center"/>
    </xf>
    <xf numFmtId="9" fontId="12" fillId="2" borderId="9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9" fontId="1" fillId="2" borderId="10" xfId="0" applyNumberFormat="1" applyFont="1" applyFill="1" applyBorder="1" applyAlignment="1">
      <alignment horizontal="center" vertical="center"/>
    </xf>
    <xf numFmtId="9" fontId="1" fillId="2" borderId="11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6" xfId="1" applyFont="1" applyBorder="1" applyAlignment="1">
      <alignment horizontal="center"/>
    </xf>
  </cellXfs>
  <cellStyles count="4">
    <cellStyle name="Normal" xfId="0" builtinId="0"/>
    <cellStyle name="Normal 3" xfId="1"/>
    <cellStyle name="Normal 4" xfId="2"/>
    <cellStyle name="Texte explicatif" xfId="3" builtinId="53"/>
  </cellStyles>
  <dxfs count="30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M125"/>
  <sheetViews>
    <sheetView tabSelected="1" workbookViewId="0">
      <selection activeCell="Q23" sqref="Q23"/>
    </sheetView>
  </sheetViews>
  <sheetFormatPr baseColWidth="10" defaultRowHeight="14.4"/>
  <cols>
    <col min="1" max="1" width="3" customWidth="1"/>
    <col min="2" max="2" width="16.44140625" customWidth="1"/>
    <col min="3" max="3" width="19.5546875" customWidth="1"/>
    <col min="4" max="4" width="10.33203125" customWidth="1"/>
    <col min="5" max="5" width="4" customWidth="1"/>
    <col min="6" max="6" width="10.33203125" customWidth="1"/>
    <col min="7" max="7" width="4.33203125" customWidth="1"/>
    <col min="8" max="8" width="10.33203125" customWidth="1"/>
    <col min="9" max="9" width="4.33203125" customWidth="1"/>
    <col min="10" max="10" width="8.5546875" customWidth="1"/>
    <col min="11" max="11" width="7.6640625" customWidth="1"/>
  </cols>
  <sheetData>
    <row r="1" spans="1:13" s="1" customFormat="1" ht="14.1" customHeight="1">
      <c r="A1" s="6" t="s">
        <v>78</v>
      </c>
      <c r="B1" s="7"/>
      <c r="C1" s="6"/>
      <c r="D1" s="4"/>
      <c r="E1" s="3"/>
      <c r="F1" s="4"/>
      <c r="G1" s="4"/>
      <c r="H1" s="94" t="s">
        <v>74</v>
      </c>
      <c r="I1" s="94"/>
      <c r="J1" s="94"/>
      <c r="K1" s="94"/>
    </row>
    <row r="2" spans="1:13" s="1" customFormat="1" ht="14.1" customHeight="1">
      <c r="A2" s="93" t="s">
        <v>79</v>
      </c>
      <c r="B2" s="93"/>
      <c r="C2" s="93"/>
      <c r="D2" s="25"/>
      <c r="E2" s="25"/>
      <c r="F2" s="25"/>
      <c r="G2" s="95"/>
      <c r="H2" s="96"/>
    </row>
    <row r="3" spans="1:13" s="1" customFormat="1" ht="14.1" customHeight="1">
      <c r="A3" s="97" t="s">
        <v>66</v>
      </c>
      <c r="B3" s="97"/>
      <c r="C3" s="29"/>
      <c r="F3" s="25"/>
      <c r="G3" s="23"/>
      <c r="H3" s="24"/>
    </row>
    <row r="4" spans="1:13" s="1" customFormat="1" ht="14.1" customHeight="1">
      <c r="A4" s="26"/>
      <c r="B4" s="26"/>
      <c r="F4" s="25"/>
      <c r="G4" s="23"/>
      <c r="H4" s="24"/>
    </row>
    <row r="5" spans="1:13" s="1" customFormat="1" ht="14.1" customHeight="1">
      <c r="A5" s="8"/>
      <c r="B5" s="98" t="s">
        <v>80</v>
      </c>
      <c r="C5" s="99"/>
      <c r="D5" s="99"/>
      <c r="E5" s="99"/>
      <c r="F5" s="99"/>
      <c r="G5" s="99"/>
      <c r="H5" s="99"/>
      <c r="I5" s="99"/>
      <c r="J5" s="99"/>
      <c r="K5" s="100"/>
    </row>
    <row r="6" spans="1:13" s="1" customFormat="1" ht="14.1" customHeight="1">
      <c r="A6" s="8"/>
      <c r="B6" s="101"/>
      <c r="C6" s="102"/>
      <c r="D6" s="102"/>
      <c r="E6" s="102"/>
      <c r="F6" s="102"/>
      <c r="G6" s="102"/>
      <c r="H6" s="102"/>
      <c r="I6" s="102"/>
      <c r="J6" s="102"/>
      <c r="K6" s="103"/>
    </row>
    <row r="7" spans="1:13" s="1" customFormat="1" ht="14.1" customHeight="1">
      <c r="A7" s="28"/>
      <c r="B7" s="104" t="s">
        <v>9</v>
      </c>
      <c r="C7" s="104"/>
      <c r="D7" s="105">
        <v>0.5</v>
      </c>
      <c r="E7" s="104"/>
      <c r="F7" s="105">
        <v>0.2</v>
      </c>
      <c r="G7" s="104"/>
      <c r="H7" s="106">
        <v>0.3</v>
      </c>
      <c r="I7" s="107"/>
      <c r="J7" s="85" t="s">
        <v>64</v>
      </c>
      <c r="K7" s="85" t="s">
        <v>8</v>
      </c>
      <c r="M7" s="2"/>
    </row>
    <row r="8" spans="1:13" s="1" customFormat="1" ht="14.1" customHeight="1">
      <c r="A8" s="84" t="s">
        <v>0</v>
      </c>
      <c r="B8" s="84" t="s">
        <v>6</v>
      </c>
      <c r="C8" s="84" t="s">
        <v>7</v>
      </c>
      <c r="D8" s="90" t="s">
        <v>293</v>
      </c>
      <c r="E8" s="86" t="s">
        <v>60</v>
      </c>
      <c r="F8" s="86" t="s">
        <v>67</v>
      </c>
      <c r="G8" s="86" t="s">
        <v>60</v>
      </c>
      <c r="H8" s="87" t="s">
        <v>294</v>
      </c>
      <c r="I8" s="87" t="s">
        <v>60</v>
      </c>
      <c r="J8" s="85"/>
      <c r="K8" s="85"/>
    </row>
    <row r="9" spans="1:13" s="1" customFormat="1" ht="14.1" customHeight="1">
      <c r="A9" s="84"/>
      <c r="B9" s="84"/>
      <c r="C9" s="84"/>
      <c r="D9" s="91"/>
      <c r="E9" s="86"/>
      <c r="F9" s="86"/>
      <c r="G9" s="86"/>
      <c r="H9" s="88"/>
      <c r="I9" s="88"/>
      <c r="J9" s="85"/>
      <c r="K9" s="85"/>
    </row>
    <row r="10" spans="1:13" s="1" customFormat="1" ht="14.1" customHeight="1">
      <c r="A10" s="84"/>
      <c r="B10" s="84"/>
      <c r="C10" s="84"/>
      <c r="D10" s="92"/>
      <c r="E10" s="86"/>
      <c r="F10" s="86"/>
      <c r="G10" s="86"/>
      <c r="H10" s="89"/>
      <c r="I10" s="89"/>
      <c r="J10" s="85"/>
      <c r="K10" s="85"/>
    </row>
    <row r="11" spans="1:13" s="1" customFormat="1" ht="12.9" customHeight="1">
      <c r="A11" s="9" t="s">
        <v>10</v>
      </c>
      <c r="B11" s="31" t="s">
        <v>85</v>
      </c>
      <c r="C11" s="32" t="s">
        <v>86</v>
      </c>
      <c r="D11" s="12">
        <v>16.600000000000001</v>
      </c>
      <c r="E11" s="12" t="str">
        <f t="shared" ref="E11:E53" si="0">IF(AND(D11&lt;12,J11&lt;12,J11&gt;6),"R","")</f>
        <v/>
      </c>
      <c r="F11" s="12">
        <v>15.5</v>
      </c>
      <c r="G11" s="12" t="str">
        <f>IF(AND(F11&lt;12,J11&lt;12,J11&gt;6),"R","")</f>
        <v/>
      </c>
      <c r="H11" s="12">
        <v>15.887096774193548</v>
      </c>
      <c r="I11" s="12" t="str">
        <f>IF(AND(H11&lt;12,J11&lt;12,J11&gt;6),"R","")</f>
        <v/>
      </c>
      <c r="J11" s="12">
        <f t="shared" ref="J11:J53" si="1">D11*D$7+F11*F$7+H11*H$7</f>
        <v>16.166129032258063</v>
      </c>
      <c r="K11" s="12" t="str">
        <f>IF(J11&gt;=12,"V",IF(J11&lt;6,"AR","NV"))</f>
        <v>V</v>
      </c>
    </row>
    <row r="12" spans="1:13" s="1" customFormat="1" ht="12.9" customHeight="1">
      <c r="A12" s="9" t="s">
        <v>11</v>
      </c>
      <c r="B12" s="31" t="s">
        <v>87</v>
      </c>
      <c r="C12" s="32" t="s">
        <v>88</v>
      </c>
      <c r="D12" s="12">
        <v>13</v>
      </c>
      <c r="E12" s="12" t="str">
        <f t="shared" si="0"/>
        <v/>
      </c>
      <c r="F12" s="12">
        <v>15</v>
      </c>
      <c r="G12" s="12" t="str">
        <f t="shared" ref="G12:G53" si="2">IF(AND(F12&lt;12,J12&lt;12,J12&gt;6),"R","")</f>
        <v/>
      </c>
      <c r="H12" s="12">
        <v>14.096774193548388</v>
      </c>
      <c r="I12" s="12" t="str">
        <f t="shared" ref="I12:I53" si="3">IF(AND(H12&lt;12,J12&lt;12,J12&gt;6),"R","")</f>
        <v/>
      </c>
      <c r="J12" s="12">
        <f t="shared" si="1"/>
        <v>13.729032258064517</v>
      </c>
      <c r="K12" s="12" t="str">
        <f t="shared" ref="K12:K53" si="4">IF(J12&gt;=12,"V",IF(J12&lt;6,"AR","NV"))</f>
        <v>V</v>
      </c>
    </row>
    <row r="13" spans="1:13" s="1" customFormat="1" ht="12.9" customHeight="1">
      <c r="A13" s="9" t="s">
        <v>12</v>
      </c>
      <c r="B13" s="31" t="s">
        <v>89</v>
      </c>
      <c r="C13" s="32" t="s">
        <v>90</v>
      </c>
      <c r="D13" s="12">
        <v>14</v>
      </c>
      <c r="E13" s="12" t="str">
        <f t="shared" si="0"/>
        <v/>
      </c>
      <c r="F13" s="12">
        <v>15.5</v>
      </c>
      <c r="G13" s="12" t="str">
        <f t="shared" si="2"/>
        <v/>
      </c>
      <c r="H13" s="12">
        <v>14.564516129032258</v>
      </c>
      <c r="I13" s="12" t="str">
        <f t="shared" si="3"/>
        <v/>
      </c>
      <c r="J13" s="12">
        <f t="shared" si="1"/>
        <v>14.469354838709677</v>
      </c>
      <c r="K13" s="12" t="str">
        <f t="shared" si="4"/>
        <v>V</v>
      </c>
    </row>
    <row r="14" spans="1:13" s="1" customFormat="1" ht="12.9" customHeight="1">
      <c r="A14" s="9" t="s">
        <v>13</v>
      </c>
      <c r="B14" s="31" t="s">
        <v>91</v>
      </c>
      <c r="C14" s="32" t="s">
        <v>92</v>
      </c>
      <c r="D14" s="12">
        <v>14.6</v>
      </c>
      <c r="E14" s="12" t="str">
        <f t="shared" si="0"/>
        <v/>
      </c>
      <c r="F14" s="12">
        <v>15.5</v>
      </c>
      <c r="G14" s="12" t="str">
        <f t="shared" si="2"/>
        <v/>
      </c>
      <c r="H14" s="12">
        <v>14.129032258064516</v>
      </c>
      <c r="I14" s="12" t="str">
        <f t="shared" si="3"/>
        <v/>
      </c>
      <c r="J14" s="12">
        <f t="shared" si="1"/>
        <v>14.638709677419355</v>
      </c>
      <c r="K14" s="12" t="str">
        <f t="shared" si="4"/>
        <v>V</v>
      </c>
    </row>
    <row r="15" spans="1:13" s="1" customFormat="1" ht="12.9" customHeight="1">
      <c r="A15" s="9" t="s">
        <v>14</v>
      </c>
      <c r="B15" s="31" t="s">
        <v>93</v>
      </c>
      <c r="C15" s="32" t="s">
        <v>94</v>
      </c>
      <c r="D15" s="12">
        <v>12.6</v>
      </c>
      <c r="E15" s="12" t="str">
        <f t="shared" si="0"/>
        <v/>
      </c>
      <c r="F15" s="12">
        <v>15.5</v>
      </c>
      <c r="G15" s="12" t="str">
        <f t="shared" si="2"/>
        <v/>
      </c>
      <c r="H15" s="12">
        <v>15.241935483870968</v>
      </c>
      <c r="I15" s="12" t="str">
        <f t="shared" si="3"/>
        <v/>
      </c>
      <c r="J15" s="12">
        <f t="shared" si="1"/>
        <v>13.97258064516129</v>
      </c>
      <c r="K15" s="12" t="str">
        <f t="shared" si="4"/>
        <v>V</v>
      </c>
    </row>
    <row r="16" spans="1:13" s="1" customFormat="1" ht="12.9" customHeight="1">
      <c r="A16" s="9" t="s">
        <v>15</v>
      </c>
      <c r="B16" s="31" t="s">
        <v>95</v>
      </c>
      <c r="C16" s="32" t="s">
        <v>96</v>
      </c>
      <c r="D16" s="12">
        <v>11.5</v>
      </c>
      <c r="E16" s="12" t="str">
        <f t="shared" si="0"/>
        <v/>
      </c>
      <c r="F16" s="12">
        <v>16</v>
      </c>
      <c r="G16" s="12" t="str">
        <f t="shared" si="2"/>
        <v/>
      </c>
      <c r="H16" s="12">
        <v>13.596774193548388</v>
      </c>
      <c r="I16" s="12" t="str">
        <f t="shared" si="3"/>
        <v/>
      </c>
      <c r="J16" s="12">
        <f t="shared" si="1"/>
        <v>13.029032258064515</v>
      </c>
      <c r="K16" s="12" t="str">
        <f t="shared" si="4"/>
        <v>V</v>
      </c>
    </row>
    <row r="17" spans="1:11" s="1" customFormat="1" ht="12.9" customHeight="1">
      <c r="A17" s="9" t="s">
        <v>16</v>
      </c>
      <c r="B17" s="31" t="s">
        <v>97</v>
      </c>
      <c r="C17" s="32" t="s">
        <v>98</v>
      </c>
      <c r="D17" s="12">
        <v>13</v>
      </c>
      <c r="E17" s="12" t="str">
        <f t="shared" si="0"/>
        <v/>
      </c>
      <c r="F17" s="12">
        <v>15.5</v>
      </c>
      <c r="G17" s="12" t="str">
        <f t="shared" si="2"/>
        <v/>
      </c>
      <c r="H17" s="12">
        <v>12.951612903225806</v>
      </c>
      <c r="I17" s="12" t="str">
        <f t="shared" si="3"/>
        <v/>
      </c>
      <c r="J17" s="12">
        <f t="shared" si="1"/>
        <v>13.485483870967741</v>
      </c>
      <c r="K17" s="12" t="str">
        <f t="shared" si="4"/>
        <v>V</v>
      </c>
    </row>
    <row r="18" spans="1:11" s="1" customFormat="1" ht="12.9" customHeight="1">
      <c r="A18" s="9" t="s">
        <v>17</v>
      </c>
      <c r="B18" s="31" t="s">
        <v>99</v>
      </c>
      <c r="C18" s="32" t="s">
        <v>100</v>
      </c>
      <c r="D18" s="12">
        <v>12</v>
      </c>
      <c r="E18" s="12" t="str">
        <f t="shared" si="0"/>
        <v/>
      </c>
      <c r="F18" s="12">
        <v>15.5</v>
      </c>
      <c r="G18" s="12" t="str">
        <f t="shared" si="2"/>
        <v/>
      </c>
      <c r="H18" s="12">
        <v>12.629032258064516</v>
      </c>
      <c r="I18" s="12" t="str">
        <f t="shared" si="3"/>
        <v/>
      </c>
      <c r="J18" s="12">
        <f t="shared" si="1"/>
        <v>12.888709677419355</v>
      </c>
      <c r="K18" s="12" t="str">
        <f t="shared" si="4"/>
        <v>V</v>
      </c>
    </row>
    <row r="19" spans="1:11" s="1" customFormat="1" ht="12.9" customHeight="1">
      <c r="A19" s="9" t="s">
        <v>18</v>
      </c>
      <c r="B19" s="31" t="s">
        <v>101</v>
      </c>
      <c r="C19" s="32" t="s">
        <v>102</v>
      </c>
      <c r="D19" s="12">
        <v>16</v>
      </c>
      <c r="E19" s="12" t="str">
        <f t="shared" si="0"/>
        <v/>
      </c>
      <c r="F19" s="12">
        <v>14.5</v>
      </c>
      <c r="G19" s="12" t="str">
        <f t="shared" si="2"/>
        <v/>
      </c>
      <c r="H19" s="12">
        <v>11.370967741935484</v>
      </c>
      <c r="I19" s="12" t="str">
        <f t="shared" si="3"/>
        <v/>
      </c>
      <c r="J19" s="12">
        <f t="shared" si="1"/>
        <v>14.311290322580646</v>
      </c>
      <c r="K19" s="12" t="str">
        <f t="shared" si="4"/>
        <v>V</v>
      </c>
    </row>
    <row r="20" spans="1:11" s="1" customFormat="1" ht="12.9" customHeight="1">
      <c r="A20" s="9" t="s">
        <v>19</v>
      </c>
      <c r="B20" s="31" t="s">
        <v>103</v>
      </c>
      <c r="C20" s="32" t="s">
        <v>104</v>
      </c>
      <c r="D20" s="12">
        <v>10</v>
      </c>
      <c r="E20" s="12" t="str">
        <f t="shared" si="0"/>
        <v/>
      </c>
      <c r="F20" s="12">
        <v>15.5</v>
      </c>
      <c r="G20" s="12" t="str">
        <f t="shared" si="2"/>
        <v/>
      </c>
      <c r="H20" s="12">
        <v>15.419354838709676</v>
      </c>
      <c r="I20" s="12" t="str">
        <f t="shared" si="3"/>
        <v/>
      </c>
      <c r="J20" s="12">
        <f t="shared" si="1"/>
        <v>12.725806451612902</v>
      </c>
      <c r="K20" s="12" t="str">
        <f t="shared" si="4"/>
        <v>V</v>
      </c>
    </row>
    <row r="21" spans="1:11" s="1" customFormat="1" ht="12.9" customHeight="1">
      <c r="A21" s="9" t="s">
        <v>20</v>
      </c>
      <c r="B21" s="33" t="s">
        <v>105</v>
      </c>
      <c r="C21" s="34" t="s">
        <v>106</v>
      </c>
      <c r="D21" s="12">
        <v>10</v>
      </c>
      <c r="E21" s="12" t="str">
        <f t="shared" si="0"/>
        <v/>
      </c>
      <c r="F21" s="12">
        <v>16</v>
      </c>
      <c r="G21" s="12" t="str">
        <f t="shared" si="2"/>
        <v/>
      </c>
      <c r="H21" s="12">
        <v>15.387096774193548</v>
      </c>
      <c r="I21" s="12" t="str">
        <f t="shared" si="3"/>
        <v/>
      </c>
      <c r="J21" s="12">
        <f t="shared" si="1"/>
        <v>12.816129032258065</v>
      </c>
      <c r="K21" s="12" t="str">
        <f t="shared" si="4"/>
        <v>V</v>
      </c>
    </row>
    <row r="22" spans="1:11" s="1" customFormat="1" ht="12.9" customHeight="1">
      <c r="A22" s="9" t="s">
        <v>21</v>
      </c>
      <c r="B22" s="31" t="s">
        <v>107</v>
      </c>
      <c r="C22" s="32" t="s">
        <v>108</v>
      </c>
      <c r="D22" s="12">
        <v>13</v>
      </c>
      <c r="E22" s="12" t="str">
        <f t="shared" si="0"/>
        <v/>
      </c>
      <c r="F22" s="12">
        <v>16</v>
      </c>
      <c r="G22" s="12" t="str">
        <f t="shared" si="2"/>
        <v/>
      </c>
      <c r="H22" s="12">
        <v>15.064516129032258</v>
      </c>
      <c r="I22" s="12" t="str">
        <f t="shared" si="3"/>
        <v/>
      </c>
      <c r="J22" s="12">
        <f t="shared" si="1"/>
        <v>14.219354838709677</v>
      </c>
      <c r="K22" s="12" t="str">
        <f t="shared" si="4"/>
        <v>V</v>
      </c>
    </row>
    <row r="23" spans="1:11" s="1" customFormat="1" ht="12.9" customHeight="1">
      <c r="A23" s="9" t="s">
        <v>22</v>
      </c>
      <c r="B23" s="33" t="s">
        <v>109</v>
      </c>
      <c r="C23" s="34" t="s">
        <v>110</v>
      </c>
      <c r="D23" s="12">
        <v>14</v>
      </c>
      <c r="E23" s="12" t="str">
        <f t="shared" si="0"/>
        <v/>
      </c>
      <c r="F23" s="12">
        <v>15.5</v>
      </c>
      <c r="G23" s="12" t="str">
        <f t="shared" si="2"/>
        <v/>
      </c>
      <c r="H23" s="12">
        <v>13.629032258064516</v>
      </c>
      <c r="I23" s="12" t="str">
        <f t="shared" si="3"/>
        <v/>
      </c>
      <c r="J23" s="12">
        <f t="shared" si="1"/>
        <v>14.188709677419354</v>
      </c>
      <c r="K23" s="12" t="str">
        <f t="shared" si="4"/>
        <v>V</v>
      </c>
    </row>
    <row r="24" spans="1:11" s="1" customFormat="1" ht="13.5" customHeight="1">
      <c r="A24" s="9" t="s">
        <v>23</v>
      </c>
      <c r="B24" s="31" t="s">
        <v>111</v>
      </c>
      <c r="C24" s="32" t="s">
        <v>112</v>
      </c>
      <c r="D24" s="12">
        <v>12</v>
      </c>
      <c r="E24" s="12" t="str">
        <f t="shared" si="0"/>
        <v/>
      </c>
      <c r="F24" s="12">
        <v>15.5</v>
      </c>
      <c r="G24" s="12" t="str">
        <f t="shared" si="2"/>
        <v/>
      </c>
      <c r="H24" s="12">
        <v>14.596774193548388</v>
      </c>
      <c r="I24" s="12" t="str">
        <f t="shared" si="3"/>
        <v/>
      </c>
      <c r="J24" s="12">
        <f t="shared" si="1"/>
        <v>13.479032258064516</v>
      </c>
      <c r="K24" s="12" t="str">
        <f t="shared" si="4"/>
        <v>V</v>
      </c>
    </row>
    <row r="25" spans="1:11" s="1" customFormat="1" ht="12.9" customHeight="1">
      <c r="A25" s="9" t="s">
        <v>24</v>
      </c>
      <c r="B25" s="31" t="s">
        <v>113</v>
      </c>
      <c r="C25" s="32" t="s">
        <v>114</v>
      </c>
      <c r="D25" s="12">
        <v>14</v>
      </c>
      <c r="E25" s="12" t="str">
        <f t="shared" si="0"/>
        <v/>
      </c>
      <c r="F25" s="12">
        <v>15.5</v>
      </c>
      <c r="G25" s="12" t="str">
        <f t="shared" si="2"/>
        <v/>
      </c>
      <c r="H25" s="12">
        <v>13.951612903225806</v>
      </c>
      <c r="I25" s="12" t="str">
        <f t="shared" si="3"/>
        <v/>
      </c>
      <c r="J25" s="12">
        <f t="shared" si="1"/>
        <v>14.285483870967742</v>
      </c>
      <c r="K25" s="12" t="str">
        <f t="shared" si="4"/>
        <v>V</v>
      </c>
    </row>
    <row r="26" spans="1:11" s="1" customFormat="1" ht="12.9" customHeight="1">
      <c r="A26" s="9" t="s">
        <v>25</v>
      </c>
      <c r="B26" s="33" t="s">
        <v>115</v>
      </c>
      <c r="C26" s="34" t="s">
        <v>116</v>
      </c>
      <c r="D26" s="21">
        <v>9.5</v>
      </c>
      <c r="E26" s="21" t="str">
        <f t="shared" si="0"/>
        <v>R</v>
      </c>
      <c r="F26" s="37">
        <v>14.5</v>
      </c>
      <c r="G26" s="37" t="str">
        <f t="shared" si="2"/>
        <v/>
      </c>
      <c r="H26" s="37">
        <v>12.629032258064516</v>
      </c>
      <c r="I26" s="37" t="str">
        <f t="shared" si="3"/>
        <v/>
      </c>
      <c r="J26" s="12">
        <f t="shared" si="1"/>
        <v>11.438709677419356</v>
      </c>
      <c r="K26" s="12" t="str">
        <f t="shared" si="4"/>
        <v>NV</v>
      </c>
    </row>
    <row r="27" spans="1:11" s="1" customFormat="1" ht="12.9" customHeight="1">
      <c r="A27" s="9" t="s">
        <v>26</v>
      </c>
      <c r="B27" s="31" t="s">
        <v>117</v>
      </c>
      <c r="C27" s="32" t="s">
        <v>118</v>
      </c>
      <c r="D27" s="12">
        <v>11</v>
      </c>
      <c r="E27" s="12" t="str">
        <f t="shared" si="0"/>
        <v/>
      </c>
      <c r="F27" s="12">
        <v>16</v>
      </c>
      <c r="G27" s="12" t="str">
        <f t="shared" si="2"/>
        <v/>
      </c>
      <c r="H27" s="12">
        <v>14.564516129032258</v>
      </c>
      <c r="I27" s="12" t="str">
        <f t="shared" si="3"/>
        <v/>
      </c>
      <c r="J27" s="12">
        <f t="shared" si="1"/>
        <v>13.069354838709677</v>
      </c>
      <c r="K27" s="12" t="str">
        <f t="shared" si="4"/>
        <v>V</v>
      </c>
    </row>
    <row r="28" spans="1:11" s="1" customFormat="1" ht="12.9" customHeight="1">
      <c r="A28" s="9" t="s">
        <v>27</v>
      </c>
      <c r="B28" s="31" t="s">
        <v>119</v>
      </c>
      <c r="C28" s="32" t="s">
        <v>120</v>
      </c>
      <c r="D28" s="12">
        <v>12</v>
      </c>
      <c r="E28" s="12" t="str">
        <f t="shared" si="0"/>
        <v/>
      </c>
      <c r="F28" s="12">
        <v>16.5</v>
      </c>
      <c r="G28" s="12" t="str">
        <f t="shared" si="2"/>
        <v/>
      </c>
      <c r="H28" s="12">
        <v>13.806451612903226</v>
      </c>
      <c r="I28" s="12" t="str">
        <f t="shared" si="3"/>
        <v/>
      </c>
      <c r="J28" s="12">
        <f t="shared" si="1"/>
        <v>13.441935483870967</v>
      </c>
      <c r="K28" s="12" t="str">
        <f t="shared" si="4"/>
        <v>V</v>
      </c>
    </row>
    <row r="29" spans="1:11" s="1" customFormat="1" ht="12.9" customHeight="1">
      <c r="A29" s="9" t="s">
        <v>28</v>
      </c>
      <c r="B29" s="33" t="s">
        <v>121</v>
      </c>
      <c r="C29" s="34" t="s">
        <v>1</v>
      </c>
      <c r="D29" s="12">
        <v>12</v>
      </c>
      <c r="E29" s="12" t="str">
        <f t="shared" si="0"/>
        <v/>
      </c>
      <c r="F29" s="12">
        <v>15</v>
      </c>
      <c r="G29" s="12" t="str">
        <f t="shared" si="2"/>
        <v/>
      </c>
      <c r="H29" s="12">
        <v>13.451612903225806</v>
      </c>
      <c r="I29" s="12" t="str">
        <f t="shared" si="3"/>
        <v/>
      </c>
      <c r="J29" s="12">
        <f t="shared" si="1"/>
        <v>13.035483870967742</v>
      </c>
      <c r="K29" s="12" t="str">
        <f t="shared" si="4"/>
        <v>V</v>
      </c>
    </row>
    <row r="30" spans="1:11" s="1" customFormat="1" ht="12.9" customHeight="1">
      <c r="A30" s="9" t="s">
        <v>29</v>
      </c>
      <c r="B30" s="31" t="s">
        <v>122</v>
      </c>
      <c r="C30" s="32" t="s">
        <v>123</v>
      </c>
      <c r="D30" s="12">
        <v>12</v>
      </c>
      <c r="E30" s="12" t="str">
        <f t="shared" si="0"/>
        <v/>
      </c>
      <c r="F30" s="12">
        <v>16</v>
      </c>
      <c r="G30" s="12" t="str">
        <f t="shared" si="2"/>
        <v/>
      </c>
      <c r="H30" s="12">
        <v>17.177419354838712</v>
      </c>
      <c r="I30" s="12" t="str">
        <f t="shared" si="3"/>
        <v/>
      </c>
      <c r="J30" s="12">
        <f t="shared" si="1"/>
        <v>14.353225806451611</v>
      </c>
      <c r="K30" s="12" t="str">
        <f t="shared" si="4"/>
        <v>V</v>
      </c>
    </row>
    <row r="31" spans="1:11" s="1" customFormat="1" ht="12.9" customHeight="1">
      <c r="A31" s="9" t="s">
        <v>30</v>
      </c>
      <c r="B31" s="31" t="s">
        <v>124</v>
      </c>
      <c r="C31" s="32" t="s">
        <v>125</v>
      </c>
      <c r="D31" s="12">
        <v>15</v>
      </c>
      <c r="E31" s="12" t="str">
        <f t="shared" si="0"/>
        <v/>
      </c>
      <c r="F31" s="12">
        <v>15.5</v>
      </c>
      <c r="G31" s="12" t="str">
        <f t="shared" si="2"/>
        <v/>
      </c>
      <c r="H31" s="12">
        <v>15.887096774193548</v>
      </c>
      <c r="I31" s="12" t="str">
        <f t="shared" si="3"/>
        <v/>
      </c>
      <c r="J31" s="12">
        <f t="shared" si="1"/>
        <v>15.366129032258064</v>
      </c>
      <c r="K31" s="12" t="str">
        <f t="shared" si="4"/>
        <v>V</v>
      </c>
    </row>
    <row r="32" spans="1:11" s="1" customFormat="1" ht="12.9" customHeight="1">
      <c r="A32" s="9" t="s">
        <v>31</v>
      </c>
      <c r="B32" s="31" t="s">
        <v>126</v>
      </c>
      <c r="C32" s="32" t="s">
        <v>127</v>
      </c>
      <c r="D32" s="12">
        <v>12</v>
      </c>
      <c r="E32" s="12" t="str">
        <f t="shared" si="0"/>
        <v/>
      </c>
      <c r="F32" s="12">
        <v>15</v>
      </c>
      <c r="G32" s="12" t="str">
        <f t="shared" si="2"/>
        <v/>
      </c>
      <c r="H32" s="12">
        <v>12.306451612903226</v>
      </c>
      <c r="I32" s="12" t="str">
        <f t="shared" si="3"/>
        <v/>
      </c>
      <c r="J32" s="12">
        <f t="shared" si="1"/>
        <v>12.691935483870967</v>
      </c>
      <c r="K32" s="12" t="str">
        <f t="shared" si="4"/>
        <v>V</v>
      </c>
    </row>
    <row r="33" spans="1:11" s="1" customFormat="1" ht="12.9" customHeight="1">
      <c r="A33" s="9" t="s">
        <v>32</v>
      </c>
      <c r="B33" s="33" t="s">
        <v>128</v>
      </c>
      <c r="C33" s="34" t="s">
        <v>129</v>
      </c>
      <c r="D33" s="12">
        <v>12</v>
      </c>
      <c r="E33" s="12" t="str">
        <f t="shared" si="0"/>
        <v/>
      </c>
      <c r="F33" s="12">
        <v>16</v>
      </c>
      <c r="G33" s="12" t="str">
        <f t="shared" si="2"/>
        <v/>
      </c>
      <c r="H33" s="12">
        <v>13.596774193548388</v>
      </c>
      <c r="I33" s="12" t="str">
        <f t="shared" si="3"/>
        <v/>
      </c>
      <c r="J33" s="12">
        <f t="shared" si="1"/>
        <v>13.279032258064515</v>
      </c>
      <c r="K33" s="12" t="str">
        <f t="shared" si="4"/>
        <v>V</v>
      </c>
    </row>
    <row r="34" spans="1:11" s="1" customFormat="1" ht="12.9" customHeight="1">
      <c r="A34" s="9" t="s">
        <v>33</v>
      </c>
      <c r="B34" s="31" t="s">
        <v>130</v>
      </c>
      <c r="C34" s="32" t="s">
        <v>131</v>
      </c>
      <c r="D34" s="12">
        <v>13</v>
      </c>
      <c r="E34" s="12" t="str">
        <f t="shared" si="0"/>
        <v/>
      </c>
      <c r="F34" s="12">
        <v>15</v>
      </c>
      <c r="G34" s="12" t="str">
        <f t="shared" si="2"/>
        <v/>
      </c>
      <c r="H34" s="12">
        <v>15.53225806451613</v>
      </c>
      <c r="I34" s="12" t="str">
        <f t="shared" si="3"/>
        <v/>
      </c>
      <c r="J34" s="12">
        <f t="shared" si="1"/>
        <v>14.159677419354839</v>
      </c>
      <c r="K34" s="12" t="str">
        <f t="shared" si="4"/>
        <v>V</v>
      </c>
    </row>
    <row r="35" spans="1:11" s="1" customFormat="1" ht="12.9" customHeight="1">
      <c r="A35" s="9" t="s">
        <v>34</v>
      </c>
      <c r="B35" s="31" t="s">
        <v>132</v>
      </c>
      <c r="C35" s="32" t="s">
        <v>2</v>
      </c>
      <c r="D35" s="12">
        <v>14</v>
      </c>
      <c r="E35" s="12" t="str">
        <f t="shared" si="0"/>
        <v/>
      </c>
      <c r="F35" s="12">
        <v>16</v>
      </c>
      <c r="G35" s="12" t="str">
        <f t="shared" si="2"/>
        <v/>
      </c>
      <c r="H35" s="12">
        <v>13.919354838709676</v>
      </c>
      <c r="I35" s="12" t="str">
        <f t="shared" si="3"/>
        <v/>
      </c>
      <c r="J35" s="12">
        <f t="shared" si="1"/>
        <v>14.375806451612902</v>
      </c>
      <c r="K35" s="12" t="str">
        <f t="shared" si="4"/>
        <v>V</v>
      </c>
    </row>
    <row r="36" spans="1:11" s="1" customFormat="1" ht="12.9" customHeight="1">
      <c r="A36" s="9" t="s">
        <v>35</v>
      </c>
      <c r="B36" s="31" t="s">
        <v>133</v>
      </c>
      <c r="C36" s="32" t="s">
        <v>134</v>
      </c>
      <c r="D36" s="12">
        <v>12</v>
      </c>
      <c r="E36" s="12" t="str">
        <f t="shared" si="0"/>
        <v/>
      </c>
      <c r="F36" s="12">
        <v>16</v>
      </c>
      <c r="G36" s="12" t="str">
        <f t="shared" si="2"/>
        <v/>
      </c>
      <c r="H36" s="12">
        <v>16.064516129032256</v>
      </c>
      <c r="I36" s="12" t="str">
        <f t="shared" si="3"/>
        <v/>
      </c>
      <c r="J36" s="12">
        <f t="shared" si="1"/>
        <v>14.019354838709676</v>
      </c>
      <c r="K36" s="12" t="str">
        <f t="shared" si="4"/>
        <v>V</v>
      </c>
    </row>
    <row r="37" spans="1:11" s="1" customFormat="1" ht="12.9" customHeight="1">
      <c r="A37" s="9" t="s">
        <v>36</v>
      </c>
      <c r="B37" s="31" t="s">
        <v>135</v>
      </c>
      <c r="C37" s="32" t="s">
        <v>112</v>
      </c>
      <c r="D37" s="12">
        <v>12</v>
      </c>
      <c r="E37" s="12" t="str">
        <f t="shared" si="0"/>
        <v/>
      </c>
      <c r="F37" s="12">
        <v>16</v>
      </c>
      <c r="G37" s="12" t="str">
        <f t="shared" si="2"/>
        <v/>
      </c>
      <c r="H37" s="12">
        <v>12.161290322580644</v>
      </c>
      <c r="I37" s="12" t="str">
        <f t="shared" si="3"/>
        <v/>
      </c>
      <c r="J37" s="12">
        <f t="shared" si="1"/>
        <v>12.848387096774193</v>
      </c>
      <c r="K37" s="12" t="str">
        <f t="shared" si="4"/>
        <v>V</v>
      </c>
    </row>
    <row r="38" spans="1:11" s="1" customFormat="1" ht="12.9" customHeight="1">
      <c r="A38" s="9" t="s">
        <v>37</v>
      </c>
      <c r="B38" s="31" t="s">
        <v>136</v>
      </c>
      <c r="C38" s="32" t="s">
        <v>137</v>
      </c>
      <c r="D38" s="21">
        <v>10.5</v>
      </c>
      <c r="E38" s="37" t="str">
        <f t="shared" si="0"/>
        <v/>
      </c>
      <c r="F38" s="37">
        <v>15.5</v>
      </c>
      <c r="G38" s="37" t="str">
        <f t="shared" si="2"/>
        <v/>
      </c>
      <c r="H38" s="37">
        <v>13.919354838709676</v>
      </c>
      <c r="I38" s="37" t="str">
        <f t="shared" si="3"/>
        <v/>
      </c>
      <c r="J38" s="12">
        <f t="shared" si="1"/>
        <v>12.525806451612901</v>
      </c>
      <c r="K38" s="12" t="str">
        <f t="shared" si="4"/>
        <v>V</v>
      </c>
    </row>
    <row r="39" spans="1:11" s="1" customFormat="1" ht="12.9" customHeight="1">
      <c r="A39" s="9" t="s">
        <v>38</v>
      </c>
      <c r="B39" s="31" t="s">
        <v>138</v>
      </c>
      <c r="C39" s="32" t="s">
        <v>139</v>
      </c>
      <c r="D39" s="12">
        <v>11</v>
      </c>
      <c r="E39" s="12" t="str">
        <f t="shared" si="0"/>
        <v/>
      </c>
      <c r="F39" s="12">
        <v>16</v>
      </c>
      <c r="G39" s="12" t="str">
        <f t="shared" si="2"/>
        <v/>
      </c>
      <c r="H39" s="12">
        <v>14.774193548387096</v>
      </c>
      <c r="I39" s="12" t="str">
        <f t="shared" si="3"/>
        <v/>
      </c>
      <c r="J39" s="12">
        <f t="shared" si="1"/>
        <v>13.132258064516128</v>
      </c>
      <c r="K39" s="12" t="str">
        <f t="shared" si="4"/>
        <v>V</v>
      </c>
    </row>
    <row r="40" spans="1:11" s="1" customFormat="1" ht="12.9" customHeight="1">
      <c r="A40" s="68" t="s">
        <v>39</v>
      </c>
      <c r="B40" s="69" t="s">
        <v>140</v>
      </c>
      <c r="C40" s="70" t="s">
        <v>141</v>
      </c>
      <c r="D40" s="37">
        <v>11.7</v>
      </c>
      <c r="E40" s="37" t="str">
        <f t="shared" si="0"/>
        <v/>
      </c>
      <c r="F40" s="37">
        <v>15.3</v>
      </c>
      <c r="G40" s="37" t="str">
        <f t="shared" si="2"/>
        <v/>
      </c>
      <c r="H40" s="37">
        <v>12.025</v>
      </c>
      <c r="I40" s="37" t="str">
        <f t="shared" si="3"/>
        <v/>
      </c>
      <c r="J40" s="21">
        <f t="shared" si="1"/>
        <v>12.5175</v>
      </c>
      <c r="K40" s="21" t="str">
        <f t="shared" si="4"/>
        <v>V</v>
      </c>
    </row>
    <row r="41" spans="1:11" s="1" customFormat="1" ht="12.9" customHeight="1">
      <c r="A41" s="9" t="s">
        <v>40</v>
      </c>
      <c r="B41" s="31" t="s">
        <v>142</v>
      </c>
      <c r="C41" s="32" t="s">
        <v>143</v>
      </c>
      <c r="D41" s="12">
        <v>12</v>
      </c>
      <c r="E41" s="12" t="str">
        <f t="shared" si="0"/>
        <v/>
      </c>
      <c r="F41" s="12">
        <v>14.5</v>
      </c>
      <c r="G41" s="12" t="str">
        <f t="shared" si="2"/>
        <v/>
      </c>
      <c r="H41" s="12">
        <v>12.629032258064516</v>
      </c>
      <c r="I41" s="12" t="str">
        <f t="shared" si="3"/>
        <v/>
      </c>
      <c r="J41" s="12">
        <f t="shared" si="1"/>
        <v>12.688709677419356</v>
      </c>
      <c r="K41" s="12" t="str">
        <f t="shared" si="4"/>
        <v>V</v>
      </c>
    </row>
    <row r="42" spans="1:11" s="1" customFormat="1" ht="12.9" customHeight="1">
      <c r="A42" s="9" t="s">
        <v>41</v>
      </c>
      <c r="B42" s="31" t="s">
        <v>144</v>
      </c>
      <c r="C42" s="32" t="s">
        <v>145</v>
      </c>
      <c r="D42" s="12">
        <v>13.5</v>
      </c>
      <c r="E42" s="12" t="str">
        <f t="shared" si="0"/>
        <v/>
      </c>
      <c r="F42" s="12">
        <v>16.5</v>
      </c>
      <c r="G42" s="12" t="str">
        <f t="shared" si="2"/>
        <v/>
      </c>
      <c r="H42" s="12">
        <v>16.20967741935484</v>
      </c>
      <c r="I42" s="12" t="str">
        <f t="shared" si="3"/>
        <v/>
      </c>
      <c r="J42" s="12">
        <f t="shared" si="1"/>
        <v>14.912903225806453</v>
      </c>
      <c r="K42" s="12" t="str">
        <f t="shared" si="4"/>
        <v>V</v>
      </c>
    </row>
    <row r="43" spans="1:11" s="1" customFormat="1" ht="12.9" customHeight="1">
      <c r="A43" s="9" t="s">
        <v>42</v>
      </c>
      <c r="B43" s="31" t="s">
        <v>146</v>
      </c>
      <c r="C43" s="32" t="s">
        <v>147</v>
      </c>
      <c r="D43" s="12">
        <v>13</v>
      </c>
      <c r="E43" s="12" t="str">
        <f t="shared" si="0"/>
        <v/>
      </c>
      <c r="F43" s="12">
        <v>17</v>
      </c>
      <c r="G43" s="12" t="str">
        <f t="shared" si="2"/>
        <v/>
      </c>
      <c r="H43" s="12">
        <v>17.85483870967742</v>
      </c>
      <c r="I43" s="12" t="str">
        <f t="shared" si="3"/>
        <v/>
      </c>
      <c r="J43" s="12">
        <f t="shared" si="1"/>
        <v>15.256451612903227</v>
      </c>
      <c r="K43" s="12" t="str">
        <f t="shared" si="4"/>
        <v>V</v>
      </c>
    </row>
    <row r="44" spans="1:11" s="1" customFormat="1" ht="12.9" customHeight="1">
      <c r="A44" s="9" t="s">
        <v>43</v>
      </c>
      <c r="B44" s="33" t="s">
        <v>148</v>
      </c>
      <c r="C44" s="34" t="s">
        <v>149</v>
      </c>
      <c r="D44" s="12">
        <v>18</v>
      </c>
      <c r="E44" s="12" t="str">
        <f t="shared" si="0"/>
        <v/>
      </c>
      <c r="F44" s="12">
        <v>16</v>
      </c>
      <c r="G44" s="12" t="str">
        <f t="shared" si="2"/>
        <v/>
      </c>
      <c r="H44" s="12">
        <v>12.451612903225806</v>
      </c>
      <c r="I44" s="12" t="str">
        <f t="shared" si="3"/>
        <v/>
      </c>
      <c r="J44" s="12">
        <f t="shared" si="1"/>
        <v>15.93548387096774</v>
      </c>
      <c r="K44" s="12" t="str">
        <f t="shared" si="4"/>
        <v>V</v>
      </c>
    </row>
    <row r="45" spans="1:11" s="1" customFormat="1" ht="12.9" customHeight="1">
      <c r="A45" s="9" t="s">
        <v>44</v>
      </c>
      <c r="B45" s="33" t="s">
        <v>150</v>
      </c>
      <c r="C45" s="34" t="s">
        <v>151</v>
      </c>
      <c r="D45" s="12">
        <v>12</v>
      </c>
      <c r="E45" s="12" t="str">
        <f t="shared" si="0"/>
        <v/>
      </c>
      <c r="F45" s="12">
        <v>16.5</v>
      </c>
      <c r="G45" s="12" t="str">
        <f t="shared" si="2"/>
        <v/>
      </c>
      <c r="H45" s="12">
        <v>14.451612903225806</v>
      </c>
      <c r="I45" s="12" t="str">
        <f t="shared" si="3"/>
        <v/>
      </c>
      <c r="J45" s="12">
        <f t="shared" si="1"/>
        <v>13.635483870967743</v>
      </c>
      <c r="K45" s="12" t="str">
        <f t="shared" si="4"/>
        <v>V</v>
      </c>
    </row>
    <row r="46" spans="1:11" s="1" customFormat="1" ht="12.9" customHeight="1">
      <c r="A46" s="9" t="s">
        <v>45</v>
      </c>
      <c r="B46" s="31" t="s">
        <v>152</v>
      </c>
      <c r="C46" s="32" t="s">
        <v>153</v>
      </c>
      <c r="D46" s="12">
        <v>12</v>
      </c>
      <c r="E46" s="12" t="str">
        <f t="shared" si="0"/>
        <v/>
      </c>
      <c r="F46" s="12">
        <v>16</v>
      </c>
      <c r="G46" s="12" t="str">
        <f t="shared" si="2"/>
        <v/>
      </c>
      <c r="H46" s="12">
        <v>15.887096774193548</v>
      </c>
      <c r="I46" s="12" t="str">
        <f t="shared" si="3"/>
        <v/>
      </c>
      <c r="J46" s="12">
        <f t="shared" si="1"/>
        <v>13.966129032258063</v>
      </c>
      <c r="K46" s="12" t="str">
        <f t="shared" si="4"/>
        <v>V</v>
      </c>
    </row>
    <row r="47" spans="1:11" s="1" customFormat="1" ht="12.9" customHeight="1">
      <c r="A47" s="9" t="s">
        <v>46</v>
      </c>
      <c r="B47" s="31" t="s">
        <v>154</v>
      </c>
      <c r="C47" s="32" t="s">
        <v>155</v>
      </c>
      <c r="D47" s="12">
        <v>12</v>
      </c>
      <c r="E47" s="12" t="str">
        <f t="shared" si="0"/>
        <v/>
      </c>
      <c r="F47" s="12">
        <v>16</v>
      </c>
      <c r="G47" s="12" t="str">
        <f t="shared" si="2"/>
        <v/>
      </c>
      <c r="H47" s="12">
        <v>13.951612903225806</v>
      </c>
      <c r="I47" s="12" t="str">
        <f t="shared" si="3"/>
        <v/>
      </c>
      <c r="J47" s="12">
        <f t="shared" si="1"/>
        <v>13.385483870967741</v>
      </c>
      <c r="K47" s="12" t="str">
        <f t="shared" si="4"/>
        <v>V</v>
      </c>
    </row>
    <row r="48" spans="1:11" s="1" customFormat="1" ht="12.9" customHeight="1">
      <c r="A48" s="9" t="s">
        <v>47</v>
      </c>
      <c r="B48" s="31" t="s">
        <v>156</v>
      </c>
      <c r="C48" s="32" t="s">
        <v>157</v>
      </c>
      <c r="D48" s="12">
        <v>13</v>
      </c>
      <c r="E48" s="12" t="str">
        <f t="shared" si="0"/>
        <v/>
      </c>
      <c r="F48" s="12">
        <v>15.5</v>
      </c>
      <c r="G48" s="12" t="str">
        <f t="shared" si="2"/>
        <v/>
      </c>
      <c r="H48" s="12">
        <v>11.370967741935484</v>
      </c>
      <c r="I48" s="12" t="str">
        <f t="shared" si="3"/>
        <v/>
      </c>
      <c r="J48" s="12">
        <f t="shared" si="1"/>
        <v>13.011290322580646</v>
      </c>
      <c r="K48" s="12" t="str">
        <f t="shared" si="4"/>
        <v>V</v>
      </c>
    </row>
    <row r="49" spans="1:11" s="1" customFormat="1" ht="12.9" customHeight="1">
      <c r="A49" s="9" t="s">
        <v>48</v>
      </c>
      <c r="B49" s="31" t="s">
        <v>158</v>
      </c>
      <c r="C49" s="32" t="s">
        <v>159</v>
      </c>
      <c r="D49" s="12">
        <v>15.5</v>
      </c>
      <c r="E49" s="12" t="str">
        <f t="shared" si="0"/>
        <v/>
      </c>
      <c r="F49" s="12">
        <v>16</v>
      </c>
      <c r="G49" s="12" t="str">
        <f t="shared" si="2"/>
        <v/>
      </c>
      <c r="H49" s="12">
        <v>16.70967741935484</v>
      </c>
      <c r="I49" s="12" t="str">
        <f t="shared" si="3"/>
        <v/>
      </c>
      <c r="J49" s="12">
        <f t="shared" si="1"/>
        <v>15.96290322580645</v>
      </c>
      <c r="K49" s="12" t="str">
        <f t="shared" si="4"/>
        <v>V</v>
      </c>
    </row>
    <row r="50" spans="1:11" s="1" customFormat="1" ht="12.9" customHeight="1">
      <c r="A50" s="9" t="s">
        <v>49</v>
      </c>
      <c r="B50" s="33" t="s">
        <v>160</v>
      </c>
      <c r="C50" s="34" t="s">
        <v>161</v>
      </c>
      <c r="D50" s="12">
        <v>12</v>
      </c>
      <c r="E50" s="12" t="str">
        <f t="shared" si="0"/>
        <v/>
      </c>
      <c r="F50" s="12">
        <v>15.5</v>
      </c>
      <c r="G50" s="12" t="str">
        <f t="shared" si="2"/>
        <v/>
      </c>
      <c r="H50" s="12">
        <v>16.064516129032256</v>
      </c>
      <c r="I50" s="12" t="str">
        <f t="shared" si="3"/>
        <v/>
      </c>
      <c r="J50" s="12">
        <f t="shared" si="1"/>
        <v>13.919354838709676</v>
      </c>
      <c r="K50" s="12" t="str">
        <f t="shared" si="4"/>
        <v>V</v>
      </c>
    </row>
    <row r="51" spans="1:11" s="1" customFormat="1" ht="12.9" customHeight="1">
      <c r="A51" s="9" t="s">
        <v>50</v>
      </c>
      <c r="B51" s="31" t="s">
        <v>162</v>
      </c>
      <c r="C51" s="32" t="s">
        <v>163</v>
      </c>
      <c r="D51" s="12">
        <v>18.5</v>
      </c>
      <c r="E51" s="12" t="str">
        <f t="shared" si="0"/>
        <v/>
      </c>
      <c r="F51" s="12">
        <v>15</v>
      </c>
      <c r="G51" s="12" t="str">
        <f t="shared" si="2"/>
        <v/>
      </c>
      <c r="H51" s="12">
        <v>16.35483870967742</v>
      </c>
      <c r="I51" s="12" t="str">
        <f t="shared" si="3"/>
        <v/>
      </c>
      <c r="J51" s="12">
        <f t="shared" si="1"/>
        <v>17.156451612903226</v>
      </c>
      <c r="K51" s="12" t="str">
        <f t="shared" si="4"/>
        <v>V</v>
      </c>
    </row>
    <row r="52" spans="1:11" s="1" customFormat="1" ht="12.9" customHeight="1">
      <c r="A52" s="9" t="s">
        <v>51</v>
      </c>
      <c r="B52" s="31" t="s">
        <v>164</v>
      </c>
      <c r="C52" s="32" t="s">
        <v>165</v>
      </c>
      <c r="D52" s="12">
        <v>12</v>
      </c>
      <c r="E52" s="12" t="str">
        <f t="shared" si="0"/>
        <v/>
      </c>
      <c r="F52" s="12">
        <v>16</v>
      </c>
      <c r="G52" s="12" t="str">
        <f t="shared" si="2"/>
        <v/>
      </c>
      <c r="H52" s="12">
        <v>14.919354838709676</v>
      </c>
      <c r="I52" s="12" t="str">
        <f t="shared" si="3"/>
        <v/>
      </c>
      <c r="J52" s="12">
        <f t="shared" si="1"/>
        <v>13.675806451612903</v>
      </c>
      <c r="K52" s="12" t="str">
        <f t="shared" si="4"/>
        <v>V</v>
      </c>
    </row>
    <row r="53" spans="1:11" s="1" customFormat="1" ht="12.9" customHeight="1">
      <c r="A53" s="9" t="s">
        <v>52</v>
      </c>
      <c r="B53" s="31" t="s">
        <v>166</v>
      </c>
      <c r="C53" s="32" t="s">
        <v>2</v>
      </c>
      <c r="D53" s="12">
        <v>12</v>
      </c>
      <c r="E53" s="12" t="str">
        <f t="shared" si="0"/>
        <v/>
      </c>
      <c r="F53" s="12">
        <v>17</v>
      </c>
      <c r="G53" s="12" t="str">
        <f t="shared" si="2"/>
        <v/>
      </c>
      <c r="H53" s="12">
        <v>12.806451612903226</v>
      </c>
      <c r="I53" s="12" t="str">
        <f t="shared" si="3"/>
        <v/>
      </c>
      <c r="J53" s="12">
        <f t="shared" si="1"/>
        <v>13.241935483870968</v>
      </c>
      <c r="K53" s="12" t="str">
        <f t="shared" si="4"/>
        <v>V</v>
      </c>
    </row>
    <row r="54" spans="1:11" s="1" customFormat="1">
      <c r="C54"/>
    </row>
    <row r="55" spans="1:11" s="1" customFormat="1">
      <c r="A55" s="83" t="s">
        <v>72</v>
      </c>
      <c r="B55" s="83"/>
      <c r="C55" s="83"/>
      <c r="D55" s="2"/>
      <c r="E55" s="2"/>
      <c r="F55" s="2"/>
      <c r="G55" s="2"/>
      <c r="H55" s="2"/>
      <c r="I55" s="2"/>
      <c r="J55" s="2"/>
      <c r="K55" s="2"/>
    </row>
    <row r="56" spans="1:11" s="1" customFormat="1">
      <c r="D56" s="2"/>
      <c r="E56" s="2"/>
      <c r="F56" s="2"/>
      <c r="G56" s="2"/>
      <c r="H56" s="2"/>
      <c r="I56" s="2"/>
      <c r="J56" s="2"/>
      <c r="K56" s="2"/>
    </row>
    <row r="62" spans="1:11" s="1" customFormat="1"/>
    <row r="63" spans="1:11" s="1" customFormat="1"/>
    <row r="64" spans="1:11" s="1" customFormat="1" ht="14.1" customHeight="1">
      <c r="A64" s="6" t="s">
        <v>78</v>
      </c>
      <c r="B64" s="7"/>
      <c r="C64" s="6"/>
      <c r="D64" s="4"/>
      <c r="E64" s="3"/>
      <c r="F64" s="4"/>
      <c r="G64" s="4"/>
      <c r="H64" s="94" t="s">
        <v>74</v>
      </c>
      <c r="I64" s="94"/>
      <c r="J64" s="94"/>
      <c r="K64" s="94"/>
    </row>
    <row r="65" spans="1:13" s="1" customFormat="1" ht="14.1" customHeight="1">
      <c r="A65" s="93" t="s">
        <v>79</v>
      </c>
      <c r="B65" s="93"/>
      <c r="C65" s="93"/>
      <c r="D65" s="25"/>
      <c r="E65" s="25"/>
      <c r="F65" s="25"/>
      <c r="G65" s="95"/>
      <c r="H65" s="96"/>
    </row>
    <row r="66" spans="1:13" s="1" customFormat="1" ht="14.1" customHeight="1">
      <c r="A66" s="97" t="s">
        <v>66</v>
      </c>
      <c r="B66" s="97"/>
      <c r="C66" s="29"/>
      <c r="F66" s="25"/>
      <c r="G66" s="23"/>
      <c r="H66" s="24"/>
    </row>
    <row r="67" spans="1:13" s="1" customFormat="1" ht="14.1" customHeight="1">
      <c r="A67" s="26"/>
      <c r="B67" s="26"/>
      <c r="F67" s="25"/>
      <c r="G67" s="23"/>
      <c r="H67" s="24"/>
    </row>
    <row r="68" spans="1:13" s="1" customFormat="1" ht="14.1" customHeight="1">
      <c r="A68" s="8"/>
      <c r="B68" s="98" t="s">
        <v>80</v>
      </c>
      <c r="C68" s="99"/>
      <c r="D68" s="99"/>
      <c r="E68" s="99"/>
      <c r="F68" s="99"/>
      <c r="G68" s="99"/>
      <c r="H68" s="99"/>
      <c r="I68" s="99"/>
      <c r="J68" s="99"/>
      <c r="K68" s="100"/>
    </row>
    <row r="69" spans="1:13" s="1" customFormat="1" ht="14.1" customHeight="1">
      <c r="A69" s="8"/>
      <c r="B69" s="101"/>
      <c r="C69" s="102"/>
      <c r="D69" s="102"/>
      <c r="E69" s="102"/>
      <c r="F69" s="102"/>
      <c r="G69" s="102"/>
      <c r="H69" s="102"/>
      <c r="I69" s="102"/>
      <c r="J69" s="102"/>
      <c r="K69" s="103"/>
    </row>
    <row r="70" spans="1:13" s="1" customFormat="1" ht="14.1" customHeight="1">
      <c r="A70" s="8"/>
      <c r="B70" s="104" t="s">
        <v>9</v>
      </c>
      <c r="C70" s="104"/>
      <c r="D70" s="105">
        <v>0.5</v>
      </c>
      <c r="E70" s="104"/>
      <c r="F70" s="105">
        <v>0.2</v>
      </c>
      <c r="G70" s="104"/>
      <c r="H70" s="106">
        <v>0.3</v>
      </c>
      <c r="I70" s="107"/>
      <c r="J70" s="85" t="s">
        <v>64</v>
      </c>
      <c r="K70" s="85" t="s">
        <v>8</v>
      </c>
      <c r="M70" s="2"/>
    </row>
    <row r="71" spans="1:13" s="1" customFormat="1" ht="14.1" customHeight="1">
      <c r="A71" s="108" t="s">
        <v>0</v>
      </c>
      <c r="B71" s="84" t="s">
        <v>6</v>
      </c>
      <c r="C71" s="84" t="s">
        <v>7</v>
      </c>
      <c r="D71" s="90" t="s">
        <v>295</v>
      </c>
      <c r="E71" s="86" t="s">
        <v>60</v>
      </c>
      <c r="F71" s="86" t="s">
        <v>67</v>
      </c>
      <c r="G71" s="86" t="s">
        <v>60</v>
      </c>
      <c r="H71" s="87" t="s">
        <v>294</v>
      </c>
      <c r="I71" s="87" t="s">
        <v>60</v>
      </c>
      <c r="J71" s="85"/>
      <c r="K71" s="85"/>
    </row>
    <row r="72" spans="1:13" s="1" customFormat="1" ht="14.1" customHeight="1">
      <c r="A72" s="108"/>
      <c r="B72" s="84"/>
      <c r="C72" s="84"/>
      <c r="D72" s="91"/>
      <c r="E72" s="86"/>
      <c r="F72" s="86"/>
      <c r="G72" s="86"/>
      <c r="H72" s="88"/>
      <c r="I72" s="88"/>
      <c r="J72" s="85"/>
      <c r="K72" s="85"/>
    </row>
    <row r="73" spans="1:13" s="1" customFormat="1" ht="14.1" customHeight="1">
      <c r="A73" s="108"/>
      <c r="B73" s="84"/>
      <c r="C73" s="84"/>
      <c r="D73" s="92"/>
      <c r="E73" s="86"/>
      <c r="F73" s="86"/>
      <c r="G73" s="86"/>
      <c r="H73" s="89"/>
      <c r="I73" s="89"/>
      <c r="J73" s="85"/>
      <c r="K73" s="85"/>
    </row>
    <row r="74" spans="1:13" s="1" customFormat="1" ht="12.9" customHeight="1">
      <c r="A74" s="9" t="s">
        <v>53</v>
      </c>
      <c r="B74" s="31" t="s">
        <v>167</v>
      </c>
      <c r="C74" s="32" t="s">
        <v>168</v>
      </c>
      <c r="D74" s="12">
        <v>17.5</v>
      </c>
      <c r="E74" s="12" t="str">
        <f>IF(AND(D74&lt;12,J74&lt;12,J74&gt;6),"R","")</f>
        <v/>
      </c>
      <c r="F74" s="12">
        <v>16</v>
      </c>
      <c r="G74" s="12" t="str">
        <f>IF(AND(F74&lt;12,J74&lt;12,J74&gt;6),"R","")</f>
        <v/>
      </c>
      <c r="H74" s="12">
        <v>15.85483870967742</v>
      </c>
      <c r="I74" s="12" t="str">
        <f>IF(AND(H74&lt;12,J74&lt;12,J74&gt;6),"R","")</f>
        <v/>
      </c>
      <c r="J74" s="12">
        <f>D74*D$7+F74*F$7+H74*H$7</f>
        <v>16.706451612903226</v>
      </c>
      <c r="K74" s="12" t="str">
        <f>IF(J74&gt;=12,"V",IF(J74&lt;6,"AR","NV"))</f>
        <v>V</v>
      </c>
    </row>
    <row r="75" spans="1:13" s="1" customFormat="1" ht="12.9" customHeight="1">
      <c r="A75" s="9" t="s">
        <v>54</v>
      </c>
      <c r="B75" s="31" t="s">
        <v>169</v>
      </c>
      <c r="C75" s="32" t="s">
        <v>170</v>
      </c>
      <c r="D75" s="12">
        <v>16</v>
      </c>
      <c r="E75" s="12" t="str">
        <f t="shared" ref="E75:E115" si="5">IF(AND(D75&lt;12,J75&lt;12,J75&gt;6),"R","")</f>
        <v/>
      </c>
      <c r="F75" s="12">
        <v>15.5</v>
      </c>
      <c r="G75" s="12" t="str">
        <f t="shared" ref="G75:G106" si="6">IF(AND(F75&lt;12,J75&lt;12,J75&gt;6),"R","")</f>
        <v/>
      </c>
      <c r="H75" s="12">
        <v>16.20967741935484</v>
      </c>
      <c r="I75" s="12" t="str">
        <f t="shared" ref="I75:I115" si="7">IF(AND(H75&lt;12,J75&lt;12,J75&gt;6),"R","")</f>
        <v/>
      </c>
      <c r="J75" s="12">
        <f t="shared" ref="J75:J89" si="8">D75*D$7+F75*F$7+H75*H$7</f>
        <v>15.962903225806452</v>
      </c>
      <c r="K75" s="12" t="str">
        <f t="shared" ref="K75:K115" si="9">IF(J75&gt;=12,"V",IF(J75&lt;6,"AR","NV"))</f>
        <v>V</v>
      </c>
    </row>
    <row r="76" spans="1:13" s="1" customFormat="1" ht="12.9" customHeight="1">
      <c r="A76" s="9" t="s">
        <v>55</v>
      </c>
      <c r="B76" s="31" t="s">
        <v>171</v>
      </c>
      <c r="C76" s="32" t="s">
        <v>172</v>
      </c>
      <c r="D76" s="12">
        <v>13</v>
      </c>
      <c r="E76" s="12" t="str">
        <f t="shared" si="5"/>
        <v/>
      </c>
      <c r="F76" s="12">
        <v>16.5</v>
      </c>
      <c r="G76" s="12" t="str">
        <f t="shared" si="6"/>
        <v/>
      </c>
      <c r="H76" s="12">
        <v>16.064516129032256</v>
      </c>
      <c r="I76" s="12" t="str">
        <f t="shared" si="7"/>
        <v/>
      </c>
      <c r="J76" s="12">
        <f t="shared" si="8"/>
        <v>14.619354838709677</v>
      </c>
      <c r="K76" s="12" t="str">
        <f t="shared" si="9"/>
        <v>V</v>
      </c>
    </row>
    <row r="77" spans="1:13" s="1" customFormat="1" ht="12.9" customHeight="1">
      <c r="A77" s="9" t="s">
        <v>56</v>
      </c>
      <c r="B77" s="33" t="s">
        <v>173</v>
      </c>
      <c r="C77" s="34" t="s">
        <v>174</v>
      </c>
      <c r="D77" s="12">
        <v>12</v>
      </c>
      <c r="E77" s="12" t="str">
        <f t="shared" si="5"/>
        <v/>
      </c>
      <c r="F77" s="12">
        <v>15.5</v>
      </c>
      <c r="G77" s="12" t="str">
        <f t="shared" si="6"/>
        <v/>
      </c>
      <c r="H77" s="12">
        <v>14.596774193548388</v>
      </c>
      <c r="I77" s="12" t="str">
        <f t="shared" si="7"/>
        <v/>
      </c>
      <c r="J77" s="12">
        <f t="shared" si="8"/>
        <v>13.479032258064516</v>
      </c>
      <c r="K77" s="12" t="str">
        <f t="shared" si="9"/>
        <v>V</v>
      </c>
    </row>
    <row r="78" spans="1:13" s="1" customFormat="1" ht="12.9" customHeight="1">
      <c r="A78" s="9" t="s">
        <v>57</v>
      </c>
      <c r="B78" s="31" t="s">
        <v>175</v>
      </c>
      <c r="C78" s="32" t="s">
        <v>176</v>
      </c>
      <c r="D78" s="12">
        <v>12</v>
      </c>
      <c r="E78" s="12" t="str">
        <f t="shared" si="5"/>
        <v/>
      </c>
      <c r="F78" s="12">
        <v>15.5</v>
      </c>
      <c r="G78" s="12" t="str">
        <f t="shared" si="6"/>
        <v/>
      </c>
      <c r="H78" s="12">
        <v>15.53225806451613</v>
      </c>
      <c r="I78" s="12" t="str">
        <f t="shared" si="7"/>
        <v/>
      </c>
      <c r="J78" s="12">
        <f t="shared" si="8"/>
        <v>13.759677419354839</v>
      </c>
      <c r="K78" s="12" t="str">
        <f t="shared" si="9"/>
        <v>V</v>
      </c>
    </row>
    <row r="79" spans="1:13" s="1" customFormat="1" ht="12.9" customHeight="1">
      <c r="A79" s="9" t="s">
        <v>58</v>
      </c>
      <c r="B79" s="31" t="s">
        <v>177</v>
      </c>
      <c r="C79" s="32" t="s">
        <v>2</v>
      </c>
      <c r="D79" s="12">
        <v>11</v>
      </c>
      <c r="E79" s="12" t="str">
        <f t="shared" si="5"/>
        <v/>
      </c>
      <c r="F79" s="12">
        <v>15.5</v>
      </c>
      <c r="G79" s="12" t="str">
        <f t="shared" si="6"/>
        <v/>
      </c>
      <c r="H79" s="12">
        <v>15.564516129032258</v>
      </c>
      <c r="I79" s="12" t="str">
        <f t="shared" si="7"/>
        <v/>
      </c>
      <c r="J79" s="12">
        <f t="shared" si="8"/>
        <v>13.269354838709678</v>
      </c>
      <c r="K79" s="12" t="str">
        <f t="shared" si="9"/>
        <v>V</v>
      </c>
    </row>
    <row r="80" spans="1:13" s="1" customFormat="1" ht="12.9" customHeight="1">
      <c r="A80" s="9" t="s">
        <v>59</v>
      </c>
      <c r="B80" s="31" t="s">
        <v>178</v>
      </c>
      <c r="C80" s="32" t="s">
        <v>3</v>
      </c>
      <c r="D80" s="12">
        <v>12</v>
      </c>
      <c r="E80" s="12" t="str">
        <f t="shared" si="5"/>
        <v/>
      </c>
      <c r="F80" s="12">
        <v>14</v>
      </c>
      <c r="G80" s="12" t="str">
        <f t="shared" si="6"/>
        <v/>
      </c>
      <c r="H80" s="12">
        <v>12.806451612903226</v>
      </c>
      <c r="I80" s="12" t="str">
        <f t="shared" si="7"/>
        <v/>
      </c>
      <c r="J80" s="12">
        <f t="shared" si="8"/>
        <v>12.641935483870968</v>
      </c>
      <c r="K80" s="12" t="str">
        <f t="shared" si="9"/>
        <v>V</v>
      </c>
    </row>
    <row r="81" spans="1:11" s="1" customFormat="1" ht="12.9" customHeight="1">
      <c r="A81" s="9" t="s">
        <v>61</v>
      </c>
      <c r="B81" s="31" t="s">
        <v>179</v>
      </c>
      <c r="C81" s="35" t="s">
        <v>180</v>
      </c>
      <c r="D81" s="12">
        <v>10</v>
      </c>
      <c r="E81" s="12" t="str">
        <f t="shared" si="5"/>
        <v/>
      </c>
      <c r="F81" s="12">
        <v>14.5</v>
      </c>
      <c r="G81" s="12" t="str">
        <f t="shared" si="6"/>
        <v/>
      </c>
      <c r="H81" s="12">
        <v>14.887096774193548</v>
      </c>
      <c r="I81" s="12" t="str">
        <f t="shared" si="7"/>
        <v/>
      </c>
      <c r="J81" s="12">
        <f t="shared" si="8"/>
        <v>12.366129032258065</v>
      </c>
      <c r="K81" s="12" t="str">
        <f t="shared" si="9"/>
        <v>V</v>
      </c>
    </row>
    <row r="82" spans="1:11" s="1" customFormat="1" ht="12.9" customHeight="1">
      <c r="A82" s="9" t="s">
        <v>62</v>
      </c>
      <c r="B82" s="31" t="s">
        <v>181</v>
      </c>
      <c r="C82" s="32" t="s">
        <v>4</v>
      </c>
      <c r="D82" s="12">
        <v>15</v>
      </c>
      <c r="E82" s="12" t="str">
        <f t="shared" si="5"/>
        <v/>
      </c>
      <c r="F82" s="12">
        <v>16</v>
      </c>
      <c r="G82" s="12" t="str">
        <f t="shared" si="6"/>
        <v/>
      </c>
      <c r="H82" s="12">
        <v>15.387096774193548</v>
      </c>
      <c r="I82" s="12" t="str">
        <f t="shared" si="7"/>
        <v/>
      </c>
      <c r="J82" s="12">
        <f t="shared" si="8"/>
        <v>15.316129032258065</v>
      </c>
      <c r="K82" s="12" t="str">
        <f t="shared" si="9"/>
        <v>V</v>
      </c>
    </row>
    <row r="83" spans="1:11" s="1" customFormat="1" ht="12.9" customHeight="1">
      <c r="A83" s="9" t="s">
        <v>243</v>
      </c>
      <c r="B83" s="31" t="s">
        <v>182</v>
      </c>
      <c r="C83" s="32" t="s">
        <v>183</v>
      </c>
      <c r="D83" s="12">
        <v>13</v>
      </c>
      <c r="E83" s="12" t="str">
        <f t="shared" si="5"/>
        <v/>
      </c>
      <c r="F83" s="12">
        <v>15</v>
      </c>
      <c r="G83" s="12" t="str">
        <f t="shared" si="6"/>
        <v/>
      </c>
      <c r="H83" s="12">
        <v>14.741935483870968</v>
      </c>
      <c r="I83" s="12" t="str">
        <f t="shared" si="7"/>
        <v/>
      </c>
      <c r="J83" s="12">
        <f t="shared" si="8"/>
        <v>13.92258064516129</v>
      </c>
      <c r="K83" s="12" t="str">
        <f t="shared" si="9"/>
        <v>V</v>
      </c>
    </row>
    <row r="84" spans="1:11" s="1" customFormat="1" ht="12.9" customHeight="1">
      <c r="A84" s="9" t="s">
        <v>244</v>
      </c>
      <c r="B84" s="33" t="s">
        <v>184</v>
      </c>
      <c r="C84" s="34" t="s">
        <v>185</v>
      </c>
      <c r="D84" s="12">
        <v>13.75</v>
      </c>
      <c r="E84" s="12" t="str">
        <f t="shared" si="5"/>
        <v/>
      </c>
      <c r="F84" s="12">
        <v>16</v>
      </c>
      <c r="G84" s="12" t="str">
        <f t="shared" si="6"/>
        <v/>
      </c>
      <c r="H84" s="12">
        <v>16.20967741935484</v>
      </c>
      <c r="I84" s="12" t="str">
        <f t="shared" si="7"/>
        <v/>
      </c>
      <c r="J84" s="12">
        <f t="shared" si="8"/>
        <v>14.937903225806451</v>
      </c>
      <c r="K84" s="12" t="str">
        <f t="shared" si="9"/>
        <v>V</v>
      </c>
    </row>
    <row r="85" spans="1:11" s="1" customFormat="1" ht="12.9" customHeight="1">
      <c r="A85" s="9" t="s">
        <v>245</v>
      </c>
      <c r="B85" s="31" t="s">
        <v>186</v>
      </c>
      <c r="C85" s="32" t="s">
        <v>187</v>
      </c>
      <c r="D85" s="12">
        <v>11</v>
      </c>
      <c r="E85" s="12" t="str">
        <f t="shared" si="5"/>
        <v/>
      </c>
      <c r="F85" s="12">
        <v>15.5</v>
      </c>
      <c r="G85" s="12" t="str">
        <f t="shared" si="6"/>
        <v/>
      </c>
      <c r="H85" s="12">
        <v>15.241935483870968</v>
      </c>
      <c r="I85" s="12" t="str">
        <f t="shared" si="7"/>
        <v/>
      </c>
      <c r="J85" s="12">
        <f t="shared" si="8"/>
        <v>13.17258064516129</v>
      </c>
      <c r="K85" s="12" t="str">
        <f t="shared" si="9"/>
        <v>V</v>
      </c>
    </row>
    <row r="86" spans="1:11" s="1" customFormat="1" ht="12.9" customHeight="1">
      <c r="A86" s="9" t="s">
        <v>246</v>
      </c>
      <c r="B86" s="31" t="s">
        <v>188</v>
      </c>
      <c r="C86" s="32" t="s">
        <v>189</v>
      </c>
      <c r="D86" s="12">
        <v>12</v>
      </c>
      <c r="E86" s="12" t="str">
        <f t="shared" si="5"/>
        <v/>
      </c>
      <c r="F86" s="12">
        <v>15</v>
      </c>
      <c r="G86" s="12" t="str">
        <f t="shared" si="6"/>
        <v/>
      </c>
      <c r="H86" s="12">
        <v>15.064516129032258</v>
      </c>
      <c r="I86" s="12" t="str">
        <f t="shared" si="7"/>
        <v/>
      </c>
      <c r="J86" s="12">
        <f t="shared" si="8"/>
        <v>13.519354838709678</v>
      </c>
      <c r="K86" s="12" t="str">
        <f t="shared" si="9"/>
        <v>V</v>
      </c>
    </row>
    <row r="87" spans="1:11" s="1" customFormat="1" ht="13.5" customHeight="1">
      <c r="A87" s="9" t="s">
        <v>247</v>
      </c>
      <c r="B87" s="31" t="s">
        <v>190</v>
      </c>
      <c r="C87" s="32" t="s">
        <v>191</v>
      </c>
      <c r="D87" s="12">
        <v>19</v>
      </c>
      <c r="E87" s="12" t="str">
        <f t="shared" si="5"/>
        <v/>
      </c>
      <c r="F87" s="12">
        <v>16</v>
      </c>
      <c r="G87" s="12" t="str">
        <f t="shared" si="6"/>
        <v/>
      </c>
      <c r="H87" s="12">
        <v>15.387096774193548</v>
      </c>
      <c r="I87" s="12" t="str">
        <f t="shared" si="7"/>
        <v/>
      </c>
      <c r="J87" s="12">
        <f t="shared" si="8"/>
        <v>17.316129032258065</v>
      </c>
      <c r="K87" s="12" t="str">
        <f t="shared" si="9"/>
        <v>V</v>
      </c>
    </row>
    <row r="88" spans="1:11" s="1" customFormat="1" ht="12.9" customHeight="1">
      <c r="A88" s="9" t="s">
        <v>248</v>
      </c>
      <c r="B88" s="31" t="s">
        <v>192</v>
      </c>
      <c r="C88" s="32" t="s">
        <v>187</v>
      </c>
      <c r="D88" s="12">
        <v>12.5</v>
      </c>
      <c r="E88" s="12" t="str">
        <f t="shared" si="5"/>
        <v/>
      </c>
      <c r="F88" s="12">
        <v>15</v>
      </c>
      <c r="G88" s="12" t="str">
        <f t="shared" si="6"/>
        <v/>
      </c>
      <c r="H88" s="12">
        <v>16.064516129032256</v>
      </c>
      <c r="I88" s="12" t="str">
        <f t="shared" si="7"/>
        <v/>
      </c>
      <c r="J88" s="12">
        <f t="shared" si="8"/>
        <v>14.069354838709677</v>
      </c>
      <c r="K88" s="12" t="str">
        <f t="shared" si="9"/>
        <v>V</v>
      </c>
    </row>
    <row r="89" spans="1:11" s="1" customFormat="1" ht="12.9" customHeight="1">
      <c r="A89" s="9" t="s">
        <v>249</v>
      </c>
      <c r="B89" s="33" t="s">
        <v>193</v>
      </c>
      <c r="C89" s="34" t="s">
        <v>194</v>
      </c>
      <c r="D89" s="37">
        <v>15</v>
      </c>
      <c r="E89" s="37" t="str">
        <f t="shared" si="5"/>
        <v/>
      </c>
      <c r="F89" s="12">
        <v>15.5</v>
      </c>
      <c r="G89" s="37" t="str">
        <f t="shared" si="6"/>
        <v/>
      </c>
      <c r="H89" s="37">
        <v>13.951612903225806</v>
      </c>
      <c r="I89" s="37" t="str">
        <f t="shared" si="7"/>
        <v/>
      </c>
      <c r="J89" s="12">
        <f t="shared" si="8"/>
        <v>14.785483870967742</v>
      </c>
      <c r="K89" s="12" t="str">
        <f t="shared" si="9"/>
        <v>V</v>
      </c>
    </row>
    <row r="90" spans="1:11" s="1" customFormat="1" ht="12.9" customHeight="1">
      <c r="A90" s="9" t="s">
        <v>250</v>
      </c>
      <c r="B90" s="33" t="s">
        <v>195</v>
      </c>
      <c r="C90" s="34" t="s">
        <v>196</v>
      </c>
      <c r="D90" s="12">
        <v>12</v>
      </c>
      <c r="E90" s="12" t="str">
        <f t="shared" si="5"/>
        <v/>
      </c>
      <c r="F90" s="12">
        <v>15</v>
      </c>
      <c r="G90" s="12" t="str">
        <f t="shared" si="6"/>
        <v/>
      </c>
      <c r="H90" s="12">
        <v>15.564516129032258</v>
      </c>
      <c r="I90" s="12" t="str">
        <f t="shared" si="7"/>
        <v/>
      </c>
      <c r="J90" s="12">
        <f t="shared" ref="J90:J101" si="10">D90*D$7+F90*F$7+H90*H$7</f>
        <v>13.669354838709676</v>
      </c>
      <c r="K90" s="12" t="str">
        <f t="shared" si="9"/>
        <v>V</v>
      </c>
    </row>
    <row r="91" spans="1:11" s="1" customFormat="1" ht="12.9" customHeight="1">
      <c r="A91" s="9" t="s">
        <v>251</v>
      </c>
      <c r="B91" s="31" t="s">
        <v>197</v>
      </c>
      <c r="C91" s="32" t="s">
        <v>198</v>
      </c>
      <c r="D91" s="12">
        <v>11</v>
      </c>
      <c r="E91" s="12" t="str">
        <f t="shared" si="5"/>
        <v/>
      </c>
      <c r="F91" s="12">
        <v>16</v>
      </c>
      <c r="G91" s="12" t="str">
        <f t="shared" si="6"/>
        <v/>
      </c>
      <c r="H91" s="12">
        <v>14.564516129032258</v>
      </c>
      <c r="I91" s="12" t="str">
        <f t="shared" si="7"/>
        <v/>
      </c>
      <c r="J91" s="12">
        <f t="shared" si="10"/>
        <v>13.069354838709677</v>
      </c>
      <c r="K91" s="12" t="str">
        <f t="shared" si="9"/>
        <v>V</v>
      </c>
    </row>
    <row r="92" spans="1:11" s="1" customFormat="1" ht="12.9" customHeight="1">
      <c r="A92" s="9" t="s">
        <v>252</v>
      </c>
      <c r="B92" s="33" t="s">
        <v>199</v>
      </c>
      <c r="C92" s="34" t="s">
        <v>125</v>
      </c>
      <c r="D92" s="12">
        <v>0</v>
      </c>
      <c r="E92" s="21" t="str">
        <f t="shared" si="5"/>
        <v>R</v>
      </c>
      <c r="F92" s="12">
        <v>16</v>
      </c>
      <c r="G92" s="12" t="str">
        <f t="shared" si="6"/>
        <v/>
      </c>
      <c r="H92" s="12">
        <v>13.629032258064516</v>
      </c>
      <c r="I92" s="12" t="str">
        <f t="shared" si="7"/>
        <v/>
      </c>
      <c r="J92" s="12">
        <f t="shared" si="10"/>
        <v>7.2887096774193552</v>
      </c>
      <c r="K92" s="12" t="str">
        <f t="shared" si="9"/>
        <v>NV</v>
      </c>
    </row>
    <row r="93" spans="1:11" s="1" customFormat="1" ht="12.9" customHeight="1">
      <c r="A93" s="9" t="s">
        <v>253</v>
      </c>
      <c r="B93" s="31" t="s">
        <v>200</v>
      </c>
      <c r="C93" s="32" t="s">
        <v>151</v>
      </c>
      <c r="D93" s="12">
        <v>14</v>
      </c>
      <c r="E93" s="12" t="str">
        <f t="shared" si="5"/>
        <v/>
      </c>
      <c r="F93" s="12">
        <v>16.5</v>
      </c>
      <c r="G93" s="12" t="str">
        <f t="shared" si="6"/>
        <v/>
      </c>
      <c r="H93" s="12">
        <v>15.887096774193548</v>
      </c>
      <c r="I93" s="12" t="str">
        <f t="shared" si="7"/>
        <v/>
      </c>
      <c r="J93" s="12">
        <f t="shared" si="10"/>
        <v>15.066129032258065</v>
      </c>
      <c r="K93" s="12" t="str">
        <f t="shared" si="9"/>
        <v>V</v>
      </c>
    </row>
    <row r="94" spans="1:11" s="1" customFormat="1" ht="12.9" customHeight="1">
      <c r="A94" s="9" t="s">
        <v>254</v>
      </c>
      <c r="B94" s="31" t="s">
        <v>201</v>
      </c>
      <c r="C94" s="32" t="s">
        <v>202</v>
      </c>
      <c r="D94" s="12">
        <v>12.5</v>
      </c>
      <c r="E94" s="12" t="str">
        <f t="shared" si="5"/>
        <v/>
      </c>
      <c r="F94" s="12">
        <v>16.5</v>
      </c>
      <c r="G94" s="12" t="str">
        <f t="shared" si="6"/>
        <v/>
      </c>
      <c r="H94" s="12">
        <v>13.629032258064516</v>
      </c>
      <c r="I94" s="12" t="str">
        <f t="shared" si="7"/>
        <v/>
      </c>
      <c r="J94" s="12">
        <f t="shared" si="10"/>
        <v>13.638709677419357</v>
      </c>
      <c r="K94" s="12" t="str">
        <f t="shared" si="9"/>
        <v>V</v>
      </c>
    </row>
    <row r="95" spans="1:11" s="1" customFormat="1" ht="12.9" customHeight="1">
      <c r="A95" s="9" t="s">
        <v>255</v>
      </c>
      <c r="B95" s="31" t="s">
        <v>203</v>
      </c>
      <c r="C95" s="36" t="s">
        <v>204</v>
      </c>
      <c r="D95" s="12">
        <v>12</v>
      </c>
      <c r="E95" s="12" t="str">
        <f t="shared" si="5"/>
        <v/>
      </c>
      <c r="F95" s="12">
        <v>15.5</v>
      </c>
      <c r="G95" s="12" t="str">
        <f t="shared" si="6"/>
        <v/>
      </c>
      <c r="H95" s="12">
        <v>14.596774193548388</v>
      </c>
      <c r="I95" s="12" t="str">
        <f t="shared" si="7"/>
        <v/>
      </c>
      <c r="J95" s="12">
        <f t="shared" si="10"/>
        <v>13.479032258064516</v>
      </c>
      <c r="K95" s="12" t="str">
        <f t="shared" si="9"/>
        <v>V</v>
      </c>
    </row>
    <row r="96" spans="1:11" s="1" customFormat="1" ht="12.9" customHeight="1">
      <c r="A96" s="9" t="s">
        <v>256</v>
      </c>
      <c r="B96" s="31" t="s">
        <v>205</v>
      </c>
      <c r="C96" s="32" t="s">
        <v>206</v>
      </c>
      <c r="D96" s="12">
        <v>12</v>
      </c>
      <c r="E96" s="12" t="str">
        <f t="shared" si="5"/>
        <v/>
      </c>
      <c r="F96" s="12">
        <v>16</v>
      </c>
      <c r="G96" s="12" t="str">
        <f t="shared" si="6"/>
        <v/>
      </c>
      <c r="H96" s="12">
        <v>14.596774193548388</v>
      </c>
      <c r="I96" s="12" t="str">
        <f t="shared" si="7"/>
        <v/>
      </c>
      <c r="J96" s="12">
        <f t="shared" si="10"/>
        <v>13.579032258064515</v>
      </c>
      <c r="K96" s="12" t="str">
        <f t="shared" si="9"/>
        <v>V</v>
      </c>
    </row>
    <row r="97" spans="1:11" s="1" customFormat="1" ht="12.9" customHeight="1">
      <c r="A97" s="9" t="s">
        <v>257</v>
      </c>
      <c r="B97" s="33" t="s">
        <v>207</v>
      </c>
      <c r="C97" s="34" t="s">
        <v>208</v>
      </c>
      <c r="D97" s="12">
        <v>14.1</v>
      </c>
      <c r="E97" s="12" t="str">
        <f t="shared" si="5"/>
        <v/>
      </c>
      <c r="F97" s="12">
        <v>16</v>
      </c>
      <c r="G97" s="12" t="str">
        <f t="shared" si="6"/>
        <v/>
      </c>
      <c r="H97" s="12">
        <v>17.532258064516128</v>
      </c>
      <c r="I97" s="12" t="str">
        <f t="shared" si="7"/>
        <v/>
      </c>
      <c r="J97" s="12">
        <f t="shared" si="10"/>
        <v>15.509677419354837</v>
      </c>
      <c r="K97" s="12" t="str">
        <f t="shared" si="9"/>
        <v>V</v>
      </c>
    </row>
    <row r="98" spans="1:11" s="1" customFormat="1" ht="12.9" customHeight="1">
      <c r="A98" s="9" t="s">
        <v>258</v>
      </c>
      <c r="B98" s="31" t="s">
        <v>209</v>
      </c>
      <c r="C98" s="32" t="s">
        <v>210</v>
      </c>
      <c r="D98" s="12">
        <v>13</v>
      </c>
      <c r="E98" s="12" t="str">
        <f t="shared" si="5"/>
        <v/>
      </c>
      <c r="F98" s="12">
        <v>16.5</v>
      </c>
      <c r="G98" s="12" t="str">
        <f t="shared" si="6"/>
        <v/>
      </c>
      <c r="H98" s="12">
        <v>14.096774193548388</v>
      </c>
      <c r="I98" s="12" t="str">
        <f t="shared" si="7"/>
        <v/>
      </c>
      <c r="J98" s="12">
        <f t="shared" si="10"/>
        <v>14.029032258064518</v>
      </c>
      <c r="K98" s="12" t="str">
        <f t="shared" si="9"/>
        <v>V</v>
      </c>
    </row>
    <row r="99" spans="1:11" s="1" customFormat="1" ht="12.9" customHeight="1">
      <c r="A99" s="9" t="s">
        <v>259</v>
      </c>
      <c r="B99" s="31" t="s">
        <v>211</v>
      </c>
      <c r="C99" s="32" t="s">
        <v>212</v>
      </c>
      <c r="D99" s="12">
        <v>19</v>
      </c>
      <c r="E99" s="12" t="str">
        <f t="shared" si="5"/>
        <v/>
      </c>
      <c r="F99" s="12">
        <v>17</v>
      </c>
      <c r="G99" s="12" t="str">
        <f t="shared" si="6"/>
        <v/>
      </c>
      <c r="H99" s="12">
        <v>17.532258064516128</v>
      </c>
      <c r="I99" s="12" t="str">
        <f t="shared" si="7"/>
        <v/>
      </c>
      <c r="J99" s="12">
        <f t="shared" si="10"/>
        <v>18.159677419354839</v>
      </c>
      <c r="K99" s="12" t="str">
        <f t="shared" si="9"/>
        <v>V</v>
      </c>
    </row>
    <row r="100" spans="1:11" s="1" customFormat="1" ht="12.9" customHeight="1">
      <c r="A100" s="9" t="s">
        <v>260</v>
      </c>
      <c r="B100" s="31" t="s">
        <v>213</v>
      </c>
      <c r="C100" s="32" t="s">
        <v>100</v>
      </c>
      <c r="D100" s="12">
        <v>0</v>
      </c>
      <c r="E100" s="21" t="str">
        <f t="shared" si="5"/>
        <v>R</v>
      </c>
      <c r="F100" s="12">
        <v>15.5</v>
      </c>
      <c r="G100" s="12" t="str">
        <f t="shared" si="6"/>
        <v/>
      </c>
      <c r="H100" s="12">
        <v>15.387096774193548</v>
      </c>
      <c r="I100" s="12" t="str">
        <f t="shared" si="7"/>
        <v/>
      </c>
      <c r="J100" s="12">
        <f t="shared" si="10"/>
        <v>7.7161290322580651</v>
      </c>
      <c r="K100" s="12" t="str">
        <f t="shared" si="9"/>
        <v>NV</v>
      </c>
    </row>
    <row r="101" spans="1:11" s="1" customFormat="1" ht="12.9" customHeight="1">
      <c r="A101" s="9" t="s">
        <v>261</v>
      </c>
      <c r="B101" s="33" t="s">
        <v>214</v>
      </c>
      <c r="C101" s="34" t="s">
        <v>215</v>
      </c>
      <c r="D101" s="37">
        <v>13.5</v>
      </c>
      <c r="E101" s="37" t="str">
        <f t="shared" si="5"/>
        <v/>
      </c>
      <c r="F101" s="12">
        <v>15.5</v>
      </c>
      <c r="G101" s="37" t="str">
        <f t="shared" si="6"/>
        <v/>
      </c>
      <c r="H101" s="37">
        <v>13.451612903225806</v>
      </c>
      <c r="I101" s="37" t="str">
        <f t="shared" si="7"/>
        <v/>
      </c>
      <c r="J101" s="12">
        <f t="shared" si="10"/>
        <v>13.885483870967741</v>
      </c>
      <c r="K101" s="12" t="str">
        <f t="shared" si="9"/>
        <v>V</v>
      </c>
    </row>
    <row r="102" spans="1:11" s="1" customFormat="1" ht="12.9" customHeight="1">
      <c r="A102" s="9" t="s">
        <v>262</v>
      </c>
      <c r="B102" s="33" t="s">
        <v>216</v>
      </c>
      <c r="C102" s="34" t="s">
        <v>5</v>
      </c>
      <c r="D102" s="12">
        <v>10.5</v>
      </c>
      <c r="E102" s="12" t="str">
        <f t="shared" si="5"/>
        <v/>
      </c>
      <c r="F102" s="12">
        <v>15.5</v>
      </c>
      <c r="G102" s="12" t="str">
        <f t="shared" si="6"/>
        <v/>
      </c>
      <c r="H102" s="12">
        <v>15.241935483870968</v>
      </c>
      <c r="I102" s="12" t="str">
        <f t="shared" si="7"/>
        <v/>
      </c>
      <c r="J102" s="12">
        <f t="shared" ref="J102:J107" si="11">D102*D$7+F102*F$7+H102*H$7</f>
        <v>12.92258064516129</v>
      </c>
      <c r="K102" s="12" t="str">
        <f t="shared" si="9"/>
        <v>V</v>
      </c>
    </row>
    <row r="103" spans="1:11" s="1" customFormat="1" ht="12.9" customHeight="1">
      <c r="A103" s="9" t="s">
        <v>263</v>
      </c>
      <c r="B103" s="33" t="s">
        <v>217</v>
      </c>
      <c r="C103" s="34" t="s">
        <v>218</v>
      </c>
      <c r="D103" s="12">
        <v>12</v>
      </c>
      <c r="E103" s="12" t="str">
        <f t="shared" si="5"/>
        <v/>
      </c>
      <c r="F103" s="12">
        <v>15.5</v>
      </c>
      <c r="G103" s="12" t="str">
        <f t="shared" si="6"/>
        <v/>
      </c>
      <c r="H103" s="12">
        <v>13.306451612903226</v>
      </c>
      <c r="I103" s="12" t="str">
        <f t="shared" si="7"/>
        <v/>
      </c>
      <c r="J103" s="12">
        <f t="shared" si="11"/>
        <v>13.091935483870968</v>
      </c>
      <c r="K103" s="12" t="str">
        <f t="shared" si="9"/>
        <v>V</v>
      </c>
    </row>
    <row r="104" spans="1:11" s="1" customFormat="1" ht="12.9" customHeight="1">
      <c r="A104" s="9" t="s">
        <v>264</v>
      </c>
      <c r="B104" s="33" t="s">
        <v>219</v>
      </c>
      <c r="C104" s="34" t="s">
        <v>220</v>
      </c>
      <c r="D104" s="12">
        <v>17</v>
      </c>
      <c r="E104" s="12" t="str">
        <f t="shared" si="5"/>
        <v/>
      </c>
      <c r="F104" s="12">
        <v>15</v>
      </c>
      <c r="G104" s="12" t="str">
        <f t="shared" si="6"/>
        <v/>
      </c>
      <c r="H104" s="12">
        <v>14.096774193548388</v>
      </c>
      <c r="I104" s="12" t="str">
        <f t="shared" si="7"/>
        <v/>
      </c>
      <c r="J104" s="12">
        <f t="shared" si="11"/>
        <v>15.729032258064517</v>
      </c>
      <c r="K104" s="12" t="str">
        <f t="shared" si="9"/>
        <v>V</v>
      </c>
    </row>
    <row r="105" spans="1:11" s="1" customFormat="1" ht="12.9" customHeight="1">
      <c r="A105" s="9" t="s">
        <v>265</v>
      </c>
      <c r="B105" s="31" t="s">
        <v>221</v>
      </c>
      <c r="C105" s="32" t="s">
        <v>222</v>
      </c>
      <c r="D105" s="12">
        <v>11</v>
      </c>
      <c r="E105" s="12" t="str">
        <f t="shared" si="5"/>
        <v/>
      </c>
      <c r="F105" s="12">
        <v>15.5</v>
      </c>
      <c r="G105" s="12" t="str">
        <f t="shared" si="6"/>
        <v/>
      </c>
      <c r="H105" s="12">
        <v>14.274193548387096</v>
      </c>
      <c r="I105" s="12" t="str">
        <f t="shared" si="7"/>
        <v/>
      </c>
      <c r="J105" s="12">
        <f t="shared" si="11"/>
        <v>12.88225806451613</v>
      </c>
      <c r="K105" s="12" t="str">
        <f t="shared" si="9"/>
        <v>V</v>
      </c>
    </row>
    <row r="106" spans="1:11" s="1" customFormat="1" ht="12.9" customHeight="1">
      <c r="A106" s="9" t="s">
        <v>266</v>
      </c>
      <c r="B106" s="31" t="s">
        <v>223</v>
      </c>
      <c r="C106" s="32" t="s">
        <v>224</v>
      </c>
      <c r="D106" s="12">
        <v>12</v>
      </c>
      <c r="E106" s="12" t="str">
        <f t="shared" si="5"/>
        <v/>
      </c>
      <c r="F106" s="12">
        <v>16.5</v>
      </c>
      <c r="G106" s="12" t="str">
        <f t="shared" si="6"/>
        <v/>
      </c>
      <c r="H106" s="12">
        <v>17.532258064516128</v>
      </c>
      <c r="I106" s="12" t="str">
        <f t="shared" si="7"/>
        <v/>
      </c>
      <c r="J106" s="12">
        <f t="shared" si="11"/>
        <v>14.559677419354838</v>
      </c>
      <c r="K106" s="12" t="str">
        <f t="shared" si="9"/>
        <v>V</v>
      </c>
    </row>
    <row r="107" spans="1:11" s="1" customFormat="1" ht="12.9" customHeight="1">
      <c r="A107" s="9" t="s">
        <v>267</v>
      </c>
      <c r="B107" s="31" t="s">
        <v>225</v>
      </c>
      <c r="C107" s="32" t="s">
        <v>226</v>
      </c>
      <c r="D107" s="12">
        <v>0</v>
      </c>
      <c r="E107" s="12" t="str">
        <f t="shared" si="5"/>
        <v/>
      </c>
      <c r="F107" s="44">
        <v>0</v>
      </c>
      <c r="G107" s="12" t="str">
        <f>IF(AND(F108&lt;12,J107&lt;12,J107&gt;6),"R","")</f>
        <v/>
      </c>
      <c r="H107" s="12">
        <v>0</v>
      </c>
      <c r="I107" s="12" t="str">
        <f t="shared" si="7"/>
        <v/>
      </c>
      <c r="J107" s="12">
        <f t="shared" si="11"/>
        <v>0</v>
      </c>
      <c r="K107" s="12" t="str">
        <f t="shared" si="9"/>
        <v>AR</v>
      </c>
    </row>
    <row r="108" spans="1:11" s="1" customFormat="1" ht="12.9" customHeight="1">
      <c r="A108" s="9" t="s">
        <v>268</v>
      </c>
      <c r="B108" s="33" t="s">
        <v>227</v>
      </c>
      <c r="C108" s="34" t="s">
        <v>228</v>
      </c>
      <c r="D108" s="12">
        <v>19</v>
      </c>
      <c r="E108" s="12" t="str">
        <f t="shared" si="5"/>
        <v/>
      </c>
      <c r="F108" s="12">
        <v>15.5</v>
      </c>
      <c r="G108" s="12" t="str">
        <f>IF(AND(F109&lt;12,J108&lt;12,J108&gt;6),"R","")</f>
        <v/>
      </c>
      <c r="H108" s="12">
        <v>14.096774193548388</v>
      </c>
      <c r="I108" s="12" t="str">
        <f t="shared" si="7"/>
        <v/>
      </c>
      <c r="J108" s="12">
        <f>D108*D$7+F109*F$7+H108*H$7</f>
        <v>16.829032258064515</v>
      </c>
      <c r="K108" s="12" t="str">
        <f t="shared" si="9"/>
        <v>V</v>
      </c>
    </row>
    <row r="109" spans="1:11" s="1" customFormat="1" ht="12.9" customHeight="1">
      <c r="A109" s="9" t="s">
        <v>269</v>
      </c>
      <c r="B109" s="31" t="s">
        <v>229</v>
      </c>
      <c r="C109" s="32" t="s">
        <v>230</v>
      </c>
      <c r="D109" s="12">
        <v>13</v>
      </c>
      <c r="E109" s="12" t="str">
        <f t="shared" si="5"/>
        <v/>
      </c>
      <c r="F109" s="12">
        <v>15.5</v>
      </c>
      <c r="G109"/>
      <c r="H109" s="12">
        <v>17.032258064516128</v>
      </c>
      <c r="I109" s="12" t="str">
        <f t="shared" si="7"/>
        <v/>
      </c>
      <c r="J109" s="12">
        <f t="shared" ref="J109:J115" si="12">D109*D$7+F110*F$7+H109*H$7</f>
        <v>14.809677419354838</v>
      </c>
      <c r="K109" s="12" t="str">
        <f t="shared" si="9"/>
        <v>V</v>
      </c>
    </row>
    <row r="110" spans="1:11" s="1" customFormat="1" ht="12.9" customHeight="1">
      <c r="A110" s="9" t="s">
        <v>270</v>
      </c>
      <c r="B110" s="31" t="s">
        <v>231</v>
      </c>
      <c r="C110" s="32" t="s">
        <v>232</v>
      </c>
      <c r="D110" s="12">
        <v>15</v>
      </c>
      <c r="E110" s="12" t="str">
        <f t="shared" si="5"/>
        <v/>
      </c>
      <c r="F110" s="12">
        <v>16</v>
      </c>
      <c r="G110"/>
      <c r="H110" s="12">
        <v>14.064516129032258</v>
      </c>
      <c r="I110" s="12" t="str">
        <f t="shared" si="7"/>
        <v/>
      </c>
      <c r="J110" s="12">
        <f t="shared" si="12"/>
        <v>14.919354838709676</v>
      </c>
      <c r="K110" s="12" t="str">
        <f t="shared" si="9"/>
        <v>V</v>
      </c>
    </row>
    <row r="111" spans="1:11" s="1" customFormat="1" ht="12.9" customHeight="1">
      <c r="A111" s="9" t="s">
        <v>271</v>
      </c>
      <c r="B111" s="31" t="s">
        <v>233</v>
      </c>
      <c r="C111" s="32" t="s">
        <v>234</v>
      </c>
      <c r="D111" s="12">
        <v>12</v>
      </c>
      <c r="E111" s="12" t="str">
        <f t="shared" si="5"/>
        <v/>
      </c>
      <c r="F111" s="12">
        <v>16</v>
      </c>
      <c r="G111"/>
      <c r="H111" s="12">
        <v>15.887096774193548</v>
      </c>
      <c r="I111" s="12" t="str">
        <f t="shared" si="7"/>
        <v/>
      </c>
      <c r="J111" s="12">
        <f t="shared" si="12"/>
        <v>13.966129032258063</v>
      </c>
      <c r="K111" s="12" t="str">
        <f t="shared" si="9"/>
        <v>V</v>
      </c>
    </row>
    <row r="112" spans="1:11" s="1" customFormat="1" ht="12.9" customHeight="1">
      <c r="A112" s="9" t="s">
        <v>272</v>
      </c>
      <c r="B112" s="31" t="s">
        <v>235</v>
      </c>
      <c r="C112" s="32" t="s">
        <v>236</v>
      </c>
      <c r="D112" s="12">
        <v>13.6</v>
      </c>
      <c r="E112" s="12" t="str">
        <f t="shared" si="5"/>
        <v/>
      </c>
      <c r="F112" s="12">
        <v>16</v>
      </c>
      <c r="G112"/>
      <c r="H112" s="12">
        <v>14.596774193548388</v>
      </c>
      <c r="I112" s="12" t="str">
        <f t="shared" si="7"/>
        <v/>
      </c>
      <c r="J112" s="12">
        <f t="shared" si="12"/>
        <v>14.479032258064516</v>
      </c>
      <c r="K112" s="12" t="str">
        <f t="shared" si="9"/>
        <v>V</v>
      </c>
    </row>
    <row r="113" spans="1:11" s="1" customFormat="1" ht="12.9" customHeight="1">
      <c r="A113" s="9" t="s">
        <v>273</v>
      </c>
      <c r="B113" s="31" t="s">
        <v>237</v>
      </c>
      <c r="C113" s="32" t="s">
        <v>238</v>
      </c>
      <c r="D113" s="12">
        <v>12</v>
      </c>
      <c r="E113" s="12" t="str">
        <f t="shared" si="5"/>
        <v/>
      </c>
      <c r="F113" s="12">
        <v>16.5</v>
      </c>
      <c r="G113"/>
      <c r="H113" s="12">
        <v>15.887096774193548</v>
      </c>
      <c r="I113" s="12" t="str">
        <f t="shared" si="7"/>
        <v/>
      </c>
      <c r="J113" s="12">
        <f t="shared" si="12"/>
        <v>14.066129032258065</v>
      </c>
      <c r="K113" s="12" t="str">
        <f t="shared" si="9"/>
        <v>V</v>
      </c>
    </row>
    <row r="114" spans="1:11" s="1" customFormat="1" ht="12.9" customHeight="1">
      <c r="A114" s="9" t="s">
        <v>274</v>
      </c>
      <c r="B114" s="31" t="s">
        <v>239</v>
      </c>
      <c r="C114" s="32" t="s">
        <v>240</v>
      </c>
      <c r="D114" s="12">
        <v>14.5</v>
      </c>
      <c r="E114" s="12" t="str">
        <f t="shared" si="5"/>
        <v/>
      </c>
      <c r="F114" s="12">
        <v>16.5</v>
      </c>
      <c r="G114"/>
      <c r="H114" s="12">
        <v>16.20967741935484</v>
      </c>
      <c r="I114" s="12" t="str">
        <f t="shared" si="7"/>
        <v/>
      </c>
      <c r="J114" s="12">
        <f t="shared" si="12"/>
        <v>15.312903225806451</v>
      </c>
      <c r="K114" s="12" t="str">
        <f t="shared" si="9"/>
        <v>V</v>
      </c>
    </row>
    <row r="115" spans="1:11" s="1" customFormat="1" ht="12.9" customHeight="1">
      <c r="A115" s="9" t="s">
        <v>275</v>
      </c>
      <c r="B115" s="31" t="s">
        <v>241</v>
      </c>
      <c r="C115" s="32" t="s">
        <v>242</v>
      </c>
      <c r="D115" s="12">
        <v>9.5</v>
      </c>
      <c r="E115" s="21" t="str">
        <f t="shared" si="5"/>
        <v>R</v>
      </c>
      <c r="F115" s="12">
        <v>16</v>
      </c>
      <c r="G115"/>
      <c r="H115" s="12">
        <v>12.951612903225806</v>
      </c>
      <c r="I115" s="12" t="str">
        <f t="shared" si="7"/>
        <v/>
      </c>
      <c r="J115" s="12">
        <f t="shared" si="12"/>
        <v>11.739719165085388</v>
      </c>
      <c r="K115" s="12" t="str">
        <f t="shared" si="9"/>
        <v>NV</v>
      </c>
    </row>
    <row r="116" spans="1:11" s="1" customFormat="1">
      <c r="A116" s="83" t="s">
        <v>65</v>
      </c>
      <c r="B116" s="83"/>
      <c r="D116" s="12">
        <f>AVERAGE(D74:D115,D11:D53)</f>
        <v>12.59352941176471</v>
      </c>
      <c r="F116" s="12">
        <f>AVERAGE(F74:F115,F11:F53)</f>
        <v>15.521176470588236</v>
      </c>
      <c r="H116" s="12">
        <f>AVERAGE(H74:H115,H11:H53)</f>
        <v>14.53179316888046</v>
      </c>
      <c r="I116"/>
      <c r="J116" s="12">
        <f t="shared" ref="J116" si="13">AVERAGE(J74:J115,J11:J53)</f>
        <v>13.760587777653766</v>
      </c>
    </row>
    <row r="117" spans="1:11" s="1" customFormat="1"/>
    <row r="118" spans="1:11" s="1" customFormat="1">
      <c r="A118" s="83" t="s">
        <v>72</v>
      </c>
      <c r="B118" s="83"/>
      <c r="C118" s="83"/>
      <c r="D118" s="2"/>
      <c r="E118" s="2"/>
      <c r="F118" s="2"/>
      <c r="G118" s="2"/>
      <c r="H118" s="2"/>
      <c r="I118" s="2"/>
      <c r="J118" s="2"/>
      <c r="K118" s="2"/>
    </row>
    <row r="119" spans="1:11" s="1" customFormat="1">
      <c r="D119" s="2"/>
      <c r="E119" s="2"/>
      <c r="F119" s="2"/>
      <c r="G119" s="2"/>
      <c r="H119" s="2"/>
      <c r="I119" s="2"/>
      <c r="J119" s="2"/>
      <c r="K119" s="2"/>
    </row>
    <row r="120" spans="1:11" s="1" customFormat="1"/>
    <row r="121" spans="1:11" s="1" customFormat="1"/>
    <row r="122" spans="1:11" s="1" customFormat="1"/>
    <row r="123" spans="1:11" s="1" customFormat="1"/>
    <row r="124" spans="1:11" s="1" customFormat="1"/>
    <row r="125" spans="1:11" s="1" customFormat="1"/>
  </sheetData>
  <mergeCells count="43">
    <mergeCell ref="I71:I73"/>
    <mergeCell ref="A116:B116"/>
    <mergeCell ref="A118:C118"/>
    <mergeCell ref="A66:B66"/>
    <mergeCell ref="B68:K69"/>
    <mergeCell ref="B70:C70"/>
    <mergeCell ref="D70:E70"/>
    <mergeCell ref="F70:G70"/>
    <mergeCell ref="H70:I70"/>
    <mergeCell ref="J70:J73"/>
    <mergeCell ref="K70:K73"/>
    <mergeCell ref="A71:A73"/>
    <mergeCell ref="B71:B73"/>
    <mergeCell ref="C71:C73"/>
    <mergeCell ref="D71:D73"/>
    <mergeCell ref="E71:E73"/>
    <mergeCell ref="F71:F73"/>
    <mergeCell ref="G71:G73"/>
    <mergeCell ref="H71:H73"/>
    <mergeCell ref="A2:C2"/>
    <mergeCell ref="H1:K1"/>
    <mergeCell ref="H64:K64"/>
    <mergeCell ref="A65:C65"/>
    <mergeCell ref="G65:H65"/>
    <mergeCell ref="A3:B3"/>
    <mergeCell ref="G2:H2"/>
    <mergeCell ref="B5:K6"/>
    <mergeCell ref="B7:C7"/>
    <mergeCell ref="D7:E7"/>
    <mergeCell ref="F7:G7"/>
    <mergeCell ref="H7:I7"/>
    <mergeCell ref="J7:J10"/>
    <mergeCell ref="A55:C55"/>
    <mergeCell ref="A8:A10"/>
    <mergeCell ref="B8:B10"/>
    <mergeCell ref="C8:C10"/>
    <mergeCell ref="K7:K10"/>
    <mergeCell ref="G8:G10"/>
    <mergeCell ref="H8:H10"/>
    <mergeCell ref="I8:I10"/>
    <mergeCell ref="D8:D10"/>
    <mergeCell ref="E8:E10"/>
    <mergeCell ref="F8:F10"/>
  </mergeCells>
  <conditionalFormatting sqref="D11:I53 D74:E108 E108:F115 H74:I115 G74:G108 D109:D115 F74:F107">
    <cfRule type="cellIs" dxfId="29" priority="7" operator="lessThan">
      <formula>12</formula>
    </cfRule>
  </conditionalFormatting>
  <conditionalFormatting sqref="J11:J53 J74:J115">
    <cfRule type="cellIs" dxfId="28" priority="2" operator="greaterThanOrEqual">
      <formula>12</formula>
    </cfRule>
  </conditionalFormatting>
  <conditionalFormatting sqref="K11:K53 K74:K115">
    <cfRule type="beginsWith" dxfId="27" priority="1" operator="beginsWith" text="v">
      <formula>LEFT(K11,1)="v"</formula>
    </cfRule>
  </conditionalFormatting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119"/>
  <sheetViews>
    <sheetView workbookViewId="0">
      <selection activeCell="I11" sqref="I11"/>
    </sheetView>
  </sheetViews>
  <sheetFormatPr baseColWidth="10" defaultColWidth="11.44140625" defaultRowHeight="14.4"/>
  <cols>
    <col min="1" max="1" width="3" style="1" customWidth="1"/>
    <col min="2" max="2" width="17.6640625" style="1" customWidth="1"/>
    <col min="3" max="3" width="19.5546875" style="1" customWidth="1"/>
    <col min="4" max="4" width="10.33203125" style="1" customWidth="1"/>
    <col min="5" max="5" width="4.44140625" style="1" customWidth="1"/>
    <col min="6" max="6" width="10.33203125" style="1" customWidth="1"/>
    <col min="7" max="7" width="4.44140625" style="1" customWidth="1"/>
    <col min="8" max="8" width="10.33203125" style="1" customWidth="1"/>
    <col min="9" max="9" width="4.33203125" style="1" customWidth="1"/>
    <col min="10" max="11" width="7.6640625" style="1" customWidth="1"/>
    <col min="12" max="16384" width="11.44140625" style="1"/>
  </cols>
  <sheetData>
    <row r="1" spans="1:13" ht="14.1" customHeight="1">
      <c r="A1" s="6" t="s">
        <v>81</v>
      </c>
      <c r="B1" s="5"/>
      <c r="C1" s="6"/>
      <c r="D1" s="27"/>
      <c r="E1" s="3"/>
      <c r="F1" s="27"/>
      <c r="G1" s="4"/>
      <c r="H1" s="94" t="s">
        <v>74</v>
      </c>
      <c r="I1" s="94"/>
      <c r="J1" s="94"/>
      <c r="K1" s="94"/>
    </row>
    <row r="2" spans="1:13" ht="14.1" customHeight="1">
      <c r="A2" s="28" t="s">
        <v>82</v>
      </c>
      <c r="B2" s="28"/>
      <c r="C2" s="109"/>
      <c r="D2" s="109"/>
      <c r="E2" s="109"/>
      <c r="F2" s="109"/>
      <c r="G2" s="95"/>
      <c r="H2" s="96"/>
    </row>
    <row r="3" spans="1:13" ht="14.1" customHeight="1">
      <c r="A3" s="97" t="s">
        <v>66</v>
      </c>
      <c r="B3" s="97"/>
      <c r="C3" s="25"/>
      <c r="D3" s="25"/>
      <c r="E3" s="25"/>
      <c r="F3" s="25"/>
      <c r="G3" s="23"/>
      <c r="H3" s="24"/>
    </row>
    <row r="4" spans="1:13" ht="14.1" customHeight="1">
      <c r="A4" s="30"/>
      <c r="B4" s="30"/>
      <c r="C4" s="25"/>
      <c r="D4" s="25"/>
      <c r="E4" s="25"/>
      <c r="F4" s="25"/>
      <c r="G4" s="23"/>
      <c r="H4" s="24"/>
    </row>
    <row r="5" spans="1:13" ht="14.1" customHeight="1">
      <c r="A5" s="8"/>
      <c r="B5" s="98" t="s">
        <v>277</v>
      </c>
      <c r="C5" s="99"/>
      <c r="D5" s="99"/>
      <c r="E5" s="99"/>
      <c r="F5" s="99"/>
      <c r="G5" s="99"/>
      <c r="H5" s="99"/>
      <c r="I5" s="99"/>
      <c r="J5" s="99"/>
      <c r="K5" s="100"/>
    </row>
    <row r="6" spans="1:13" ht="14.1" customHeight="1">
      <c r="A6" s="8"/>
      <c r="B6" s="101"/>
      <c r="C6" s="102"/>
      <c r="D6" s="102"/>
      <c r="E6" s="102"/>
      <c r="F6" s="102"/>
      <c r="G6" s="102"/>
      <c r="H6" s="102"/>
      <c r="I6" s="102"/>
      <c r="J6" s="102"/>
      <c r="K6" s="103"/>
    </row>
    <row r="7" spans="1:13" ht="14.1" customHeight="1">
      <c r="A7" s="8"/>
      <c r="B7" s="110" t="s">
        <v>9</v>
      </c>
      <c r="C7" s="110"/>
      <c r="D7" s="105">
        <v>0.25</v>
      </c>
      <c r="E7" s="104"/>
      <c r="F7" s="105">
        <v>0.25</v>
      </c>
      <c r="G7" s="104"/>
      <c r="H7" s="106">
        <v>0.5</v>
      </c>
      <c r="I7" s="107"/>
      <c r="J7" s="85" t="s">
        <v>64</v>
      </c>
      <c r="K7" s="85" t="s">
        <v>8</v>
      </c>
      <c r="M7" s="2"/>
    </row>
    <row r="8" spans="1:13" ht="14.1" customHeight="1">
      <c r="A8" s="108" t="s">
        <v>0</v>
      </c>
      <c r="B8" s="84" t="s">
        <v>6</v>
      </c>
      <c r="C8" s="84" t="s">
        <v>7</v>
      </c>
      <c r="D8" s="86" t="s">
        <v>68</v>
      </c>
      <c r="E8" s="86" t="s">
        <v>60</v>
      </c>
      <c r="F8" s="86" t="s">
        <v>69</v>
      </c>
      <c r="G8" s="86" t="s">
        <v>60</v>
      </c>
      <c r="H8" s="87" t="s">
        <v>276</v>
      </c>
      <c r="I8" s="87" t="s">
        <v>60</v>
      </c>
      <c r="J8" s="85"/>
      <c r="K8" s="85"/>
    </row>
    <row r="9" spans="1:13" ht="14.1" customHeight="1">
      <c r="A9" s="108"/>
      <c r="B9" s="84"/>
      <c r="C9" s="84"/>
      <c r="D9" s="86"/>
      <c r="E9" s="86"/>
      <c r="F9" s="86"/>
      <c r="G9" s="86"/>
      <c r="H9" s="88"/>
      <c r="I9" s="88"/>
      <c r="J9" s="85"/>
      <c r="K9" s="85"/>
    </row>
    <row r="10" spans="1:13" ht="14.1" customHeight="1">
      <c r="A10" s="108"/>
      <c r="B10" s="84"/>
      <c r="C10" s="84"/>
      <c r="D10" s="86"/>
      <c r="E10" s="86"/>
      <c r="F10" s="86"/>
      <c r="G10" s="86"/>
      <c r="H10" s="89"/>
      <c r="I10" s="89"/>
      <c r="J10" s="85"/>
      <c r="K10" s="85"/>
    </row>
    <row r="11" spans="1:13" ht="12.9" customHeight="1">
      <c r="A11" s="9" t="s">
        <v>10</v>
      </c>
      <c r="B11" s="31" t="s">
        <v>85</v>
      </c>
      <c r="C11" s="32" t="s">
        <v>86</v>
      </c>
      <c r="D11" s="12">
        <v>15.75</v>
      </c>
      <c r="E11" s="12" t="str">
        <f>IF(AND(D11&lt;12,J11&lt;12,J11&gt;6),"R","")</f>
        <v/>
      </c>
      <c r="F11" s="12">
        <v>14</v>
      </c>
      <c r="G11" s="12" t="str">
        <f>IF(AND(F11&lt;12,J11&lt;12,J11&gt;6),"R","")</f>
        <v/>
      </c>
      <c r="H11" s="12">
        <v>8.84</v>
      </c>
      <c r="I11" s="12" t="str">
        <f>IF(AND(H11&lt;12,J11&lt;12,J11&gt;6),"R","")</f>
        <v>R</v>
      </c>
      <c r="J11" s="12">
        <f t="shared" ref="J11:J53" si="0">D11*D$7+F11*F$7+H11*H$7</f>
        <v>11.8575</v>
      </c>
      <c r="K11" s="12" t="str">
        <f>IF(J11&gt;=12,"V",IF(J11&lt;6,"AR","NV"))</f>
        <v>NV</v>
      </c>
      <c r="L11" s="14"/>
    </row>
    <row r="12" spans="1:13" ht="12.9" customHeight="1">
      <c r="A12" s="9" t="s">
        <v>11</v>
      </c>
      <c r="B12" s="31" t="s">
        <v>87</v>
      </c>
      <c r="C12" s="32" t="s">
        <v>88</v>
      </c>
      <c r="D12" s="12">
        <v>14.75</v>
      </c>
      <c r="E12" s="12" t="str">
        <f t="shared" ref="E12:E53" si="1">IF(AND(D12&lt;12,J12&lt;12,J12&gt;6),"R","")</f>
        <v/>
      </c>
      <c r="F12" s="12">
        <v>14</v>
      </c>
      <c r="G12" s="12" t="str">
        <f t="shared" ref="G12:G53" si="2">IF(AND(F12&lt;12,J12&lt;12,J12&gt;6),"R","")</f>
        <v/>
      </c>
      <c r="H12" s="12">
        <v>14.86</v>
      </c>
      <c r="I12" s="12" t="str">
        <f t="shared" ref="I12:I53" si="3">IF(AND(H12&lt;12,J12&lt;12,J12&gt;6),"R","")</f>
        <v/>
      </c>
      <c r="J12" s="12">
        <f t="shared" si="0"/>
        <v>14.6175</v>
      </c>
      <c r="K12" s="12" t="str">
        <f t="shared" ref="K12:K53" si="4">IF(J12&gt;=12,"V",IF(J12&lt;6,"AR","NV"))</f>
        <v>V</v>
      </c>
      <c r="L12" s="14"/>
    </row>
    <row r="13" spans="1:13" ht="12.9" customHeight="1">
      <c r="A13" s="9" t="s">
        <v>12</v>
      </c>
      <c r="B13" s="31" t="s">
        <v>89</v>
      </c>
      <c r="C13" s="32" t="s">
        <v>90</v>
      </c>
      <c r="D13" s="12">
        <v>13.75</v>
      </c>
      <c r="E13" s="12" t="str">
        <f t="shared" si="1"/>
        <v/>
      </c>
      <c r="F13" s="12">
        <v>15.5</v>
      </c>
      <c r="G13" s="12" t="str">
        <f t="shared" si="2"/>
        <v/>
      </c>
      <c r="H13" s="12">
        <v>16.28</v>
      </c>
      <c r="I13" s="12" t="str">
        <f t="shared" si="3"/>
        <v/>
      </c>
      <c r="J13" s="12">
        <f t="shared" si="0"/>
        <v>15.452500000000001</v>
      </c>
      <c r="K13" s="12" t="str">
        <f t="shared" si="4"/>
        <v>V</v>
      </c>
      <c r="L13" s="14"/>
    </row>
    <row r="14" spans="1:13" ht="12.9" customHeight="1">
      <c r="A14" s="9" t="s">
        <v>13</v>
      </c>
      <c r="B14" s="31" t="s">
        <v>91</v>
      </c>
      <c r="C14" s="32" t="s">
        <v>92</v>
      </c>
      <c r="D14" s="12">
        <v>14.25</v>
      </c>
      <c r="E14" s="12" t="str">
        <f t="shared" si="1"/>
        <v/>
      </c>
      <c r="F14" s="12">
        <v>15</v>
      </c>
      <c r="G14" s="12" t="str">
        <f t="shared" si="2"/>
        <v/>
      </c>
      <c r="H14" s="12">
        <v>15.895</v>
      </c>
      <c r="I14" s="12" t="str">
        <f t="shared" si="3"/>
        <v/>
      </c>
      <c r="J14" s="12">
        <f t="shared" si="0"/>
        <v>15.26</v>
      </c>
      <c r="K14" s="12" t="str">
        <f t="shared" si="4"/>
        <v>V</v>
      </c>
      <c r="L14" s="14"/>
    </row>
    <row r="15" spans="1:13" ht="12.9" customHeight="1">
      <c r="A15" s="9" t="s">
        <v>14</v>
      </c>
      <c r="B15" s="31" t="s">
        <v>93</v>
      </c>
      <c r="C15" s="32" t="s">
        <v>94</v>
      </c>
      <c r="D15" s="12">
        <v>14.5</v>
      </c>
      <c r="E15" s="12" t="str">
        <f t="shared" si="1"/>
        <v/>
      </c>
      <c r="F15" s="12">
        <v>14.5</v>
      </c>
      <c r="G15" s="12" t="str">
        <f t="shared" si="2"/>
        <v/>
      </c>
      <c r="H15" s="12">
        <v>14.305</v>
      </c>
      <c r="I15" s="12" t="str">
        <f t="shared" si="3"/>
        <v/>
      </c>
      <c r="J15" s="12">
        <f t="shared" si="0"/>
        <v>14.4025</v>
      </c>
      <c r="K15" s="12" t="str">
        <f t="shared" si="4"/>
        <v>V</v>
      </c>
      <c r="L15" s="14"/>
    </row>
    <row r="16" spans="1:13" ht="12.9" customHeight="1">
      <c r="A16" s="9" t="s">
        <v>15</v>
      </c>
      <c r="B16" s="31" t="s">
        <v>95</v>
      </c>
      <c r="C16" s="32" t="s">
        <v>96</v>
      </c>
      <c r="D16" s="12">
        <v>13.75</v>
      </c>
      <c r="E16" s="12" t="str">
        <f t="shared" si="1"/>
        <v/>
      </c>
      <c r="F16" s="12">
        <v>15.5</v>
      </c>
      <c r="G16" s="12" t="str">
        <f t="shared" si="2"/>
        <v/>
      </c>
      <c r="H16" s="12">
        <v>8.5650000000000013</v>
      </c>
      <c r="I16" s="12" t="str">
        <f t="shared" si="3"/>
        <v>R</v>
      </c>
      <c r="J16" s="12">
        <f t="shared" si="0"/>
        <v>11.595000000000001</v>
      </c>
      <c r="K16" s="12" t="str">
        <f t="shared" si="4"/>
        <v>NV</v>
      </c>
      <c r="L16" s="14"/>
    </row>
    <row r="17" spans="1:12" ht="12.9" customHeight="1">
      <c r="A17" s="9" t="s">
        <v>16</v>
      </c>
      <c r="B17" s="31" t="s">
        <v>97</v>
      </c>
      <c r="C17" s="32" t="s">
        <v>98</v>
      </c>
      <c r="D17" s="12">
        <v>14.25</v>
      </c>
      <c r="E17" s="12" t="str">
        <f t="shared" si="1"/>
        <v/>
      </c>
      <c r="F17" s="12">
        <v>14</v>
      </c>
      <c r="G17" s="12" t="str">
        <f t="shared" si="2"/>
        <v/>
      </c>
      <c r="H17" s="12">
        <v>10.4</v>
      </c>
      <c r="I17" s="12" t="str">
        <f t="shared" si="3"/>
        <v/>
      </c>
      <c r="J17" s="12">
        <f t="shared" si="0"/>
        <v>12.262499999999999</v>
      </c>
      <c r="K17" s="12" t="str">
        <f t="shared" si="4"/>
        <v>V</v>
      </c>
      <c r="L17" s="14"/>
    </row>
    <row r="18" spans="1:12" ht="12.9" customHeight="1">
      <c r="A18" s="9" t="s">
        <v>17</v>
      </c>
      <c r="B18" s="31" t="s">
        <v>99</v>
      </c>
      <c r="C18" s="32" t="s">
        <v>100</v>
      </c>
      <c r="D18" s="12">
        <v>15.5</v>
      </c>
      <c r="E18" s="12" t="str">
        <f t="shared" si="1"/>
        <v/>
      </c>
      <c r="F18" s="12">
        <v>16.5</v>
      </c>
      <c r="G18" s="12" t="str">
        <f t="shared" si="2"/>
        <v/>
      </c>
      <c r="H18" s="12">
        <v>9.01</v>
      </c>
      <c r="I18" s="12" t="str">
        <f t="shared" si="3"/>
        <v/>
      </c>
      <c r="J18" s="12">
        <f t="shared" si="0"/>
        <v>12.504999999999999</v>
      </c>
      <c r="K18" s="12" t="str">
        <f t="shared" si="4"/>
        <v>V</v>
      </c>
      <c r="L18" s="14"/>
    </row>
    <row r="19" spans="1:12" ht="12.9" customHeight="1">
      <c r="A19" s="9" t="s">
        <v>18</v>
      </c>
      <c r="B19" s="31" t="s">
        <v>101</v>
      </c>
      <c r="C19" s="32" t="s">
        <v>102</v>
      </c>
      <c r="D19" s="12">
        <v>14.5</v>
      </c>
      <c r="E19" s="12" t="str">
        <f t="shared" si="1"/>
        <v/>
      </c>
      <c r="F19" s="12">
        <v>14.5</v>
      </c>
      <c r="G19" s="12" t="str">
        <f t="shared" si="2"/>
        <v/>
      </c>
      <c r="H19" s="12">
        <v>12.79</v>
      </c>
      <c r="I19" s="12" t="str">
        <f t="shared" si="3"/>
        <v/>
      </c>
      <c r="J19" s="12">
        <f t="shared" si="0"/>
        <v>13.645</v>
      </c>
      <c r="K19" s="12" t="str">
        <f t="shared" si="4"/>
        <v>V</v>
      </c>
      <c r="L19" s="14"/>
    </row>
    <row r="20" spans="1:12" ht="12.9" customHeight="1">
      <c r="A20" s="9" t="s">
        <v>19</v>
      </c>
      <c r="B20" s="31" t="s">
        <v>103</v>
      </c>
      <c r="C20" s="32" t="s">
        <v>104</v>
      </c>
      <c r="D20" s="12">
        <v>14</v>
      </c>
      <c r="E20" s="12" t="str">
        <f t="shared" si="1"/>
        <v/>
      </c>
      <c r="F20" s="12">
        <v>14.5</v>
      </c>
      <c r="G20" s="12" t="str">
        <f t="shared" si="2"/>
        <v/>
      </c>
      <c r="H20" s="12">
        <v>9.3000000000000007</v>
      </c>
      <c r="I20" s="12" t="str">
        <f t="shared" si="3"/>
        <v>R</v>
      </c>
      <c r="J20" s="12">
        <f t="shared" si="0"/>
        <v>11.775</v>
      </c>
      <c r="K20" s="12" t="str">
        <f t="shared" si="4"/>
        <v>NV</v>
      </c>
      <c r="L20" s="14"/>
    </row>
    <row r="21" spans="1:12" ht="12.9" customHeight="1">
      <c r="A21" s="9" t="s">
        <v>20</v>
      </c>
      <c r="B21" s="33" t="s">
        <v>105</v>
      </c>
      <c r="C21" s="34" t="s">
        <v>106</v>
      </c>
      <c r="D21" s="12">
        <v>14.75</v>
      </c>
      <c r="E21" s="12" t="str">
        <f t="shared" si="1"/>
        <v/>
      </c>
      <c r="F21" s="12">
        <v>16.5</v>
      </c>
      <c r="G21" s="12" t="str">
        <f t="shared" si="2"/>
        <v/>
      </c>
      <c r="H21" s="12">
        <v>16.7</v>
      </c>
      <c r="I21" s="12" t="str">
        <f t="shared" si="3"/>
        <v/>
      </c>
      <c r="J21" s="12">
        <f t="shared" si="0"/>
        <v>16.162500000000001</v>
      </c>
      <c r="K21" s="12" t="str">
        <f t="shared" si="4"/>
        <v>V</v>
      </c>
      <c r="L21" s="14"/>
    </row>
    <row r="22" spans="1:12" ht="12.9" customHeight="1">
      <c r="A22" s="9" t="s">
        <v>21</v>
      </c>
      <c r="B22" s="31" t="s">
        <v>107</v>
      </c>
      <c r="C22" s="32" t="s">
        <v>108</v>
      </c>
      <c r="D22" s="12">
        <v>14.75</v>
      </c>
      <c r="E22" s="12" t="str">
        <f t="shared" si="1"/>
        <v/>
      </c>
      <c r="F22" s="12">
        <v>15</v>
      </c>
      <c r="G22" s="12" t="str">
        <f t="shared" si="2"/>
        <v/>
      </c>
      <c r="H22" s="12">
        <v>11.065000000000001</v>
      </c>
      <c r="I22" s="12" t="str">
        <f t="shared" si="3"/>
        <v/>
      </c>
      <c r="J22" s="12">
        <f t="shared" si="0"/>
        <v>12.97</v>
      </c>
      <c r="K22" s="12" t="str">
        <f t="shared" si="4"/>
        <v>V</v>
      </c>
      <c r="L22" s="14"/>
    </row>
    <row r="23" spans="1:12" ht="12.9" customHeight="1">
      <c r="A23" s="9" t="s">
        <v>22</v>
      </c>
      <c r="B23" s="33" t="s">
        <v>109</v>
      </c>
      <c r="C23" s="34" t="s">
        <v>110</v>
      </c>
      <c r="D23" s="12">
        <v>13</v>
      </c>
      <c r="E23" s="12" t="str">
        <f t="shared" si="1"/>
        <v/>
      </c>
      <c r="F23" s="12">
        <v>14.5</v>
      </c>
      <c r="G23" s="12" t="str">
        <f t="shared" si="2"/>
        <v/>
      </c>
      <c r="H23" s="12">
        <v>13.145</v>
      </c>
      <c r="I23" s="12" t="str">
        <f t="shared" si="3"/>
        <v/>
      </c>
      <c r="J23" s="12">
        <f t="shared" si="0"/>
        <v>13.4475</v>
      </c>
      <c r="K23" s="12" t="str">
        <f t="shared" si="4"/>
        <v>V</v>
      </c>
      <c r="L23" s="14"/>
    </row>
    <row r="24" spans="1:12" ht="12.9" customHeight="1">
      <c r="A24" s="9" t="s">
        <v>23</v>
      </c>
      <c r="B24" s="31" t="s">
        <v>111</v>
      </c>
      <c r="C24" s="32" t="s">
        <v>112</v>
      </c>
      <c r="D24" s="12">
        <v>15.5</v>
      </c>
      <c r="E24" s="12" t="str">
        <f t="shared" si="1"/>
        <v/>
      </c>
      <c r="F24" s="12">
        <v>15.5</v>
      </c>
      <c r="G24" s="12" t="str">
        <f t="shared" si="2"/>
        <v/>
      </c>
      <c r="H24" s="12">
        <v>12.875</v>
      </c>
      <c r="I24" s="12" t="str">
        <f t="shared" si="3"/>
        <v/>
      </c>
      <c r="J24" s="12">
        <f t="shared" si="0"/>
        <v>14.1875</v>
      </c>
      <c r="K24" s="12" t="str">
        <f t="shared" si="4"/>
        <v>V</v>
      </c>
      <c r="L24" s="14"/>
    </row>
    <row r="25" spans="1:12" ht="12.9" customHeight="1">
      <c r="A25" s="9" t="s">
        <v>24</v>
      </c>
      <c r="B25" s="31" t="s">
        <v>113</v>
      </c>
      <c r="C25" s="32" t="s">
        <v>114</v>
      </c>
      <c r="D25" s="12">
        <v>14.75</v>
      </c>
      <c r="E25" s="12" t="str">
        <f t="shared" si="1"/>
        <v/>
      </c>
      <c r="F25" s="12">
        <v>15</v>
      </c>
      <c r="G25" s="12" t="str">
        <f t="shared" si="2"/>
        <v/>
      </c>
      <c r="H25" s="12">
        <v>13.379999999999999</v>
      </c>
      <c r="I25" s="12" t="str">
        <f t="shared" si="3"/>
        <v/>
      </c>
      <c r="J25" s="12">
        <f t="shared" si="0"/>
        <v>14.1275</v>
      </c>
      <c r="K25" s="12" t="str">
        <f t="shared" si="4"/>
        <v>V</v>
      </c>
      <c r="L25" s="14"/>
    </row>
    <row r="26" spans="1:12" ht="12.9" customHeight="1">
      <c r="A26" s="9" t="s">
        <v>25</v>
      </c>
      <c r="B26" s="33" t="s">
        <v>115</v>
      </c>
      <c r="C26" s="34" t="s">
        <v>116</v>
      </c>
      <c r="D26" s="37">
        <v>14.5</v>
      </c>
      <c r="E26" s="37" t="str">
        <f t="shared" si="1"/>
        <v/>
      </c>
      <c r="F26" s="37">
        <v>16.5</v>
      </c>
      <c r="G26" s="37" t="str">
        <f t="shared" si="2"/>
        <v/>
      </c>
      <c r="H26" s="37">
        <v>9.6050000000000004</v>
      </c>
      <c r="I26" s="37" t="str">
        <f t="shared" si="3"/>
        <v/>
      </c>
      <c r="J26" s="37">
        <f t="shared" si="0"/>
        <v>12.5525</v>
      </c>
      <c r="K26" s="37" t="str">
        <f t="shared" si="4"/>
        <v>V</v>
      </c>
      <c r="L26" s="14"/>
    </row>
    <row r="27" spans="1:12" ht="12.9" customHeight="1">
      <c r="A27" s="9" t="s">
        <v>26</v>
      </c>
      <c r="B27" s="31" t="s">
        <v>117</v>
      </c>
      <c r="C27" s="32" t="s">
        <v>118</v>
      </c>
      <c r="D27" s="12">
        <v>14</v>
      </c>
      <c r="E27" s="12" t="str">
        <f t="shared" si="1"/>
        <v/>
      </c>
      <c r="F27" s="12">
        <v>15</v>
      </c>
      <c r="G27" s="12" t="str">
        <f t="shared" si="2"/>
        <v/>
      </c>
      <c r="H27" s="12">
        <v>12.965</v>
      </c>
      <c r="I27" s="12" t="str">
        <f t="shared" si="3"/>
        <v/>
      </c>
      <c r="J27" s="12">
        <f t="shared" si="0"/>
        <v>13.7325</v>
      </c>
      <c r="K27" s="12" t="str">
        <f t="shared" si="4"/>
        <v>V</v>
      </c>
      <c r="L27" s="14"/>
    </row>
    <row r="28" spans="1:12" ht="12.9" customHeight="1">
      <c r="A28" s="9" t="s">
        <v>27</v>
      </c>
      <c r="B28" s="31" t="s">
        <v>119</v>
      </c>
      <c r="C28" s="32" t="s">
        <v>120</v>
      </c>
      <c r="D28" s="12">
        <v>14</v>
      </c>
      <c r="E28" s="12" t="str">
        <f t="shared" si="1"/>
        <v/>
      </c>
      <c r="F28" s="12">
        <v>14.5</v>
      </c>
      <c r="G28" s="12" t="str">
        <f t="shared" si="2"/>
        <v/>
      </c>
      <c r="H28" s="12">
        <v>12.3</v>
      </c>
      <c r="I28" s="12" t="str">
        <f t="shared" si="3"/>
        <v/>
      </c>
      <c r="J28" s="12">
        <f t="shared" si="0"/>
        <v>13.275</v>
      </c>
      <c r="K28" s="12" t="str">
        <f t="shared" si="4"/>
        <v>V</v>
      </c>
      <c r="L28" s="14"/>
    </row>
    <row r="29" spans="1:12" ht="12.9" customHeight="1">
      <c r="A29" s="9" t="s">
        <v>28</v>
      </c>
      <c r="B29" s="33" t="s">
        <v>121</v>
      </c>
      <c r="C29" s="34" t="s">
        <v>1</v>
      </c>
      <c r="D29" s="12">
        <v>16</v>
      </c>
      <c r="E29" s="12" t="str">
        <f t="shared" si="1"/>
        <v/>
      </c>
      <c r="F29" s="12">
        <v>15.5</v>
      </c>
      <c r="G29" s="12" t="str">
        <f t="shared" si="2"/>
        <v/>
      </c>
      <c r="H29" s="12">
        <v>10.895</v>
      </c>
      <c r="I29" s="12" t="str">
        <f t="shared" si="3"/>
        <v/>
      </c>
      <c r="J29" s="12">
        <f t="shared" si="0"/>
        <v>13.3225</v>
      </c>
      <c r="K29" s="12" t="str">
        <f t="shared" si="4"/>
        <v>V</v>
      </c>
      <c r="L29" s="14"/>
    </row>
    <row r="30" spans="1:12" ht="12.9" customHeight="1">
      <c r="A30" s="9" t="s">
        <v>29</v>
      </c>
      <c r="B30" s="31" t="s">
        <v>122</v>
      </c>
      <c r="C30" s="32" t="s">
        <v>123</v>
      </c>
      <c r="D30" s="12">
        <v>14</v>
      </c>
      <c r="E30" s="12" t="str">
        <f t="shared" si="1"/>
        <v/>
      </c>
      <c r="F30" s="12">
        <v>15.5</v>
      </c>
      <c r="G30" s="12" t="str">
        <f t="shared" si="2"/>
        <v/>
      </c>
      <c r="H30" s="12">
        <v>10.135</v>
      </c>
      <c r="I30" s="12" t="str">
        <f t="shared" si="3"/>
        <v/>
      </c>
      <c r="J30" s="12">
        <f t="shared" si="0"/>
        <v>12.442499999999999</v>
      </c>
      <c r="K30" s="12" t="str">
        <f t="shared" si="4"/>
        <v>V</v>
      </c>
      <c r="L30" s="14"/>
    </row>
    <row r="31" spans="1:12" ht="12.9" customHeight="1">
      <c r="A31" s="9" t="s">
        <v>30</v>
      </c>
      <c r="B31" s="31" t="s">
        <v>124</v>
      </c>
      <c r="C31" s="32" t="s">
        <v>125</v>
      </c>
      <c r="D31" s="12">
        <v>15.75</v>
      </c>
      <c r="E31" s="12" t="str">
        <f t="shared" si="1"/>
        <v/>
      </c>
      <c r="F31" s="12">
        <v>16</v>
      </c>
      <c r="G31" s="12" t="str">
        <f t="shared" si="2"/>
        <v/>
      </c>
      <c r="H31" s="12">
        <v>14.535</v>
      </c>
      <c r="I31" s="12" t="str">
        <f t="shared" si="3"/>
        <v/>
      </c>
      <c r="J31" s="12">
        <f t="shared" si="0"/>
        <v>15.205</v>
      </c>
      <c r="K31" s="12" t="str">
        <f t="shared" si="4"/>
        <v>V</v>
      </c>
      <c r="L31" s="14"/>
    </row>
    <row r="32" spans="1:12" ht="12.9" customHeight="1">
      <c r="A32" s="9" t="s">
        <v>31</v>
      </c>
      <c r="B32" s="31" t="s">
        <v>126</v>
      </c>
      <c r="C32" s="32" t="s">
        <v>127</v>
      </c>
      <c r="D32" s="12">
        <v>14</v>
      </c>
      <c r="E32" s="12" t="str">
        <f t="shared" si="1"/>
        <v/>
      </c>
      <c r="F32" s="12">
        <v>15</v>
      </c>
      <c r="G32" s="12" t="str">
        <f t="shared" si="2"/>
        <v/>
      </c>
      <c r="H32" s="12">
        <v>9.5350000000000001</v>
      </c>
      <c r="I32" s="12" t="str">
        <f t="shared" si="3"/>
        <v/>
      </c>
      <c r="J32" s="12">
        <f t="shared" si="0"/>
        <v>12.0175</v>
      </c>
      <c r="K32" s="12" t="str">
        <f t="shared" si="4"/>
        <v>V</v>
      </c>
      <c r="L32" s="14"/>
    </row>
    <row r="33" spans="1:12" ht="12.9" customHeight="1">
      <c r="A33" s="9" t="s">
        <v>32</v>
      </c>
      <c r="B33" s="33" t="s">
        <v>128</v>
      </c>
      <c r="C33" s="34" t="s">
        <v>129</v>
      </c>
      <c r="D33" s="12">
        <v>15.5</v>
      </c>
      <c r="E33" s="12" t="str">
        <f t="shared" si="1"/>
        <v/>
      </c>
      <c r="F33" s="12">
        <v>17</v>
      </c>
      <c r="G33" s="12" t="str">
        <f t="shared" si="2"/>
        <v/>
      </c>
      <c r="H33" s="12">
        <v>13.01</v>
      </c>
      <c r="I33" s="12" t="str">
        <f t="shared" si="3"/>
        <v/>
      </c>
      <c r="J33" s="12">
        <f t="shared" si="0"/>
        <v>14.629999999999999</v>
      </c>
      <c r="K33" s="12" t="str">
        <f t="shared" si="4"/>
        <v>V</v>
      </c>
      <c r="L33" s="14"/>
    </row>
    <row r="34" spans="1:12" ht="12.9" customHeight="1">
      <c r="A34" s="9" t="s">
        <v>33</v>
      </c>
      <c r="B34" s="31" t="s">
        <v>130</v>
      </c>
      <c r="C34" s="32" t="s">
        <v>131</v>
      </c>
      <c r="D34" s="12">
        <v>15</v>
      </c>
      <c r="E34" s="12" t="str">
        <f t="shared" si="1"/>
        <v/>
      </c>
      <c r="F34" s="12">
        <v>15.5</v>
      </c>
      <c r="G34" s="12" t="str">
        <f t="shared" si="2"/>
        <v/>
      </c>
      <c r="H34" s="12">
        <v>15.145</v>
      </c>
      <c r="I34" s="12" t="str">
        <f t="shared" si="3"/>
        <v/>
      </c>
      <c r="J34" s="12">
        <f t="shared" si="0"/>
        <v>15.1975</v>
      </c>
      <c r="K34" s="12" t="str">
        <f t="shared" si="4"/>
        <v>V</v>
      </c>
      <c r="L34" s="14"/>
    </row>
    <row r="35" spans="1:12" ht="12.9" customHeight="1">
      <c r="A35" s="9" t="s">
        <v>34</v>
      </c>
      <c r="B35" s="31" t="s">
        <v>132</v>
      </c>
      <c r="C35" s="32" t="s">
        <v>2</v>
      </c>
      <c r="D35" s="12">
        <v>14.5</v>
      </c>
      <c r="E35" s="12" t="str">
        <f t="shared" si="1"/>
        <v/>
      </c>
      <c r="F35" s="12">
        <v>14.5</v>
      </c>
      <c r="G35" s="12" t="str">
        <f t="shared" si="2"/>
        <v/>
      </c>
      <c r="H35" s="12">
        <v>14.68</v>
      </c>
      <c r="I35" s="12" t="str">
        <f t="shared" si="3"/>
        <v/>
      </c>
      <c r="J35" s="12">
        <f t="shared" si="0"/>
        <v>14.59</v>
      </c>
      <c r="K35" s="12" t="str">
        <f t="shared" si="4"/>
        <v>V</v>
      </c>
      <c r="L35" s="14"/>
    </row>
    <row r="36" spans="1:12" ht="12.9" customHeight="1">
      <c r="A36" s="9" t="s">
        <v>35</v>
      </c>
      <c r="B36" s="31" t="s">
        <v>133</v>
      </c>
      <c r="C36" s="32" t="s">
        <v>134</v>
      </c>
      <c r="D36" s="12">
        <v>14</v>
      </c>
      <c r="E36" s="12" t="str">
        <f t="shared" si="1"/>
        <v/>
      </c>
      <c r="F36" s="12">
        <v>15.5</v>
      </c>
      <c r="G36" s="12" t="str">
        <f t="shared" si="2"/>
        <v/>
      </c>
      <c r="H36" s="12">
        <v>16.795000000000002</v>
      </c>
      <c r="I36" s="12" t="str">
        <f t="shared" si="3"/>
        <v/>
      </c>
      <c r="J36" s="12">
        <f t="shared" si="0"/>
        <v>15.772500000000001</v>
      </c>
      <c r="K36" s="12" t="str">
        <f t="shared" si="4"/>
        <v>V</v>
      </c>
      <c r="L36" s="14"/>
    </row>
    <row r="37" spans="1:12" ht="12.9" customHeight="1">
      <c r="A37" s="9" t="s">
        <v>36</v>
      </c>
      <c r="B37" s="31" t="s">
        <v>135</v>
      </c>
      <c r="C37" s="32" t="s">
        <v>112</v>
      </c>
      <c r="D37" s="12">
        <v>15</v>
      </c>
      <c r="E37" s="12" t="str">
        <f t="shared" si="1"/>
        <v/>
      </c>
      <c r="F37" s="12">
        <v>16</v>
      </c>
      <c r="G37" s="12" t="str">
        <f t="shared" si="2"/>
        <v/>
      </c>
      <c r="H37" s="12">
        <v>11.885</v>
      </c>
      <c r="I37" s="12" t="str">
        <f t="shared" si="3"/>
        <v/>
      </c>
      <c r="J37" s="12">
        <f t="shared" si="0"/>
        <v>13.692499999999999</v>
      </c>
      <c r="K37" s="12" t="str">
        <f t="shared" si="4"/>
        <v>V</v>
      </c>
      <c r="L37" s="14"/>
    </row>
    <row r="38" spans="1:12" ht="12.9" customHeight="1">
      <c r="A38" s="9" t="s">
        <v>37</v>
      </c>
      <c r="B38" s="31" t="s">
        <v>136</v>
      </c>
      <c r="C38" s="32" t="s">
        <v>137</v>
      </c>
      <c r="D38" s="37">
        <v>15</v>
      </c>
      <c r="E38" s="37" t="str">
        <f t="shared" si="1"/>
        <v/>
      </c>
      <c r="F38" s="37">
        <v>14.5</v>
      </c>
      <c r="G38" s="37" t="str">
        <f t="shared" si="2"/>
        <v/>
      </c>
      <c r="H38" s="37">
        <v>9.3849999999999998</v>
      </c>
      <c r="I38" s="37" t="str">
        <f t="shared" si="3"/>
        <v/>
      </c>
      <c r="J38" s="37">
        <f t="shared" si="0"/>
        <v>12.067499999999999</v>
      </c>
      <c r="K38" s="37" t="str">
        <f t="shared" si="4"/>
        <v>V</v>
      </c>
      <c r="L38" s="14"/>
    </row>
    <row r="39" spans="1:12" ht="12.9" customHeight="1">
      <c r="A39" s="9" t="s">
        <v>38</v>
      </c>
      <c r="B39" s="31" t="s">
        <v>138</v>
      </c>
      <c r="C39" s="32" t="s">
        <v>139</v>
      </c>
      <c r="D39" s="12">
        <v>14</v>
      </c>
      <c r="E39" s="12" t="str">
        <f t="shared" si="1"/>
        <v/>
      </c>
      <c r="F39" s="12">
        <v>15.5</v>
      </c>
      <c r="G39" s="12" t="str">
        <f t="shared" si="2"/>
        <v/>
      </c>
      <c r="H39" s="12">
        <v>14.254999999999999</v>
      </c>
      <c r="I39" s="12" t="str">
        <f t="shared" si="3"/>
        <v/>
      </c>
      <c r="J39" s="12">
        <f t="shared" si="0"/>
        <v>14.5025</v>
      </c>
      <c r="K39" s="12" t="str">
        <f t="shared" si="4"/>
        <v>V</v>
      </c>
      <c r="L39" s="14"/>
    </row>
    <row r="40" spans="1:12" ht="12.9" customHeight="1">
      <c r="A40" s="68" t="s">
        <v>39</v>
      </c>
      <c r="B40" s="69" t="s">
        <v>140</v>
      </c>
      <c r="C40" s="70" t="s">
        <v>141</v>
      </c>
      <c r="D40" s="37">
        <v>14</v>
      </c>
      <c r="E40" s="37" t="str">
        <f t="shared" si="1"/>
        <v/>
      </c>
      <c r="F40" s="37">
        <v>12</v>
      </c>
      <c r="G40" s="37" t="str">
        <f t="shared" si="2"/>
        <v/>
      </c>
      <c r="H40" s="37">
        <v>12.41</v>
      </c>
      <c r="I40" s="37" t="str">
        <f t="shared" si="3"/>
        <v/>
      </c>
      <c r="J40" s="21">
        <f t="shared" si="0"/>
        <v>12.705</v>
      </c>
      <c r="K40" s="21" t="str">
        <f t="shared" si="4"/>
        <v>V</v>
      </c>
      <c r="L40" s="14"/>
    </row>
    <row r="41" spans="1:12" ht="12.9" customHeight="1">
      <c r="A41" s="9" t="s">
        <v>40</v>
      </c>
      <c r="B41" s="31" t="s">
        <v>142</v>
      </c>
      <c r="C41" s="32" t="s">
        <v>143</v>
      </c>
      <c r="D41" s="12">
        <v>14.5</v>
      </c>
      <c r="E41" s="12" t="str">
        <f t="shared" si="1"/>
        <v/>
      </c>
      <c r="F41" s="12">
        <v>14.5</v>
      </c>
      <c r="G41" s="12" t="str">
        <f t="shared" si="2"/>
        <v/>
      </c>
      <c r="H41" s="12">
        <v>11.49</v>
      </c>
      <c r="I41" s="12" t="str">
        <f t="shared" si="3"/>
        <v/>
      </c>
      <c r="J41" s="12">
        <f t="shared" si="0"/>
        <v>12.995000000000001</v>
      </c>
      <c r="K41" s="12" t="str">
        <f t="shared" si="4"/>
        <v>V</v>
      </c>
      <c r="L41" s="14"/>
    </row>
    <row r="42" spans="1:12" ht="12.9" customHeight="1">
      <c r="A42" s="9" t="s">
        <v>41</v>
      </c>
      <c r="B42" s="31" t="s">
        <v>144</v>
      </c>
      <c r="C42" s="32" t="s">
        <v>145</v>
      </c>
      <c r="D42" s="12">
        <v>15.5</v>
      </c>
      <c r="E42" s="12" t="str">
        <f t="shared" si="1"/>
        <v/>
      </c>
      <c r="F42" s="12">
        <v>17</v>
      </c>
      <c r="G42" s="12" t="str">
        <f t="shared" si="2"/>
        <v/>
      </c>
      <c r="H42" s="12">
        <v>17.170000000000002</v>
      </c>
      <c r="I42" s="12" t="str">
        <f t="shared" si="3"/>
        <v/>
      </c>
      <c r="J42" s="12">
        <f t="shared" si="0"/>
        <v>16.71</v>
      </c>
      <c r="K42" s="12" t="str">
        <f t="shared" si="4"/>
        <v>V</v>
      </c>
      <c r="L42" s="14"/>
    </row>
    <row r="43" spans="1:12" ht="12.9" customHeight="1">
      <c r="A43" s="9" t="s">
        <v>42</v>
      </c>
      <c r="B43" s="31" t="s">
        <v>146</v>
      </c>
      <c r="C43" s="32" t="s">
        <v>147</v>
      </c>
      <c r="D43" s="12">
        <v>15</v>
      </c>
      <c r="E43" s="12" t="str">
        <f t="shared" si="1"/>
        <v/>
      </c>
      <c r="F43" s="12">
        <v>17</v>
      </c>
      <c r="G43" s="12" t="str">
        <f t="shared" si="2"/>
        <v/>
      </c>
      <c r="H43" s="12">
        <v>7.2249999999999996</v>
      </c>
      <c r="I43" s="12" t="str">
        <f t="shared" si="3"/>
        <v>R</v>
      </c>
      <c r="J43" s="12">
        <f t="shared" si="0"/>
        <v>11.612500000000001</v>
      </c>
      <c r="K43" s="12" t="str">
        <f t="shared" si="4"/>
        <v>NV</v>
      </c>
      <c r="L43" s="14"/>
    </row>
    <row r="44" spans="1:12" ht="12.9" customHeight="1">
      <c r="A44" s="9" t="s">
        <v>43</v>
      </c>
      <c r="B44" s="33" t="s">
        <v>148</v>
      </c>
      <c r="C44" s="34" t="s">
        <v>149</v>
      </c>
      <c r="D44" s="12">
        <v>14.75</v>
      </c>
      <c r="E44" s="12" t="str">
        <f t="shared" si="1"/>
        <v/>
      </c>
      <c r="F44" s="12">
        <v>14</v>
      </c>
      <c r="G44" s="12" t="str">
        <f t="shared" si="2"/>
        <v/>
      </c>
      <c r="H44" s="12">
        <v>12.36</v>
      </c>
      <c r="I44" s="12" t="str">
        <f t="shared" si="3"/>
        <v/>
      </c>
      <c r="J44" s="12">
        <f t="shared" si="0"/>
        <v>13.3675</v>
      </c>
      <c r="K44" s="12" t="str">
        <f t="shared" si="4"/>
        <v>V</v>
      </c>
      <c r="L44" s="14"/>
    </row>
    <row r="45" spans="1:12" ht="12.9" customHeight="1">
      <c r="A45" s="9" t="s">
        <v>44</v>
      </c>
      <c r="B45" s="33" t="s">
        <v>150</v>
      </c>
      <c r="C45" s="34" t="s">
        <v>151</v>
      </c>
      <c r="D45" s="12">
        <v>13.5</v>
      </c>
      <c r="E45" s="12" t="str">
        <f t="shared" si="1"/>
        <v/>
      </c>
      <c r="F45" s="12">
        <v>15.5</v>
      </c>
      <c r="G45" s="12" t="str">
        <f t="shared" si="2"/>
        <v/>
      </c>
      <c r="H45" s="12">
        <v>13.035</v>
      </c>
      <c r="I45" s="12" t="str">
        <f t="shared" si="3"/>
        <v/>
      </c>
      <c r="J45" s="12">
        <f t="shared" si="0"/>
        <v>13.7675</v>
      </c>
      <c r="K45" s="12" t="str">
        <f t="shared" si="4"/>
        <v>V</v>
      </c>
      <c r="L45" s="14"/>
    </row>
    <row r="46" spans="1:12" ht="12.9" customHeight="1">
      <c r="A46" s="9" t="s">
        <v>45</v>
      </c>
      <c r="B46" s="31" t="s">
        <v>152</v>
      </c>
      <c r="C46" s="32" t="s">
        <v>153</v>
      </c>
      <c r="D46" s="12">
        <v>15</v>
      </c>
      <c r="E46" s="12" t="str">
        <f t="shared" si="1"/>
        <v/>
      </c>
      <c r="F46" s="12">
        <v>16</v>
      </c>
      <c r="G46" s="12" t="str">
        <f t="shared" si="2"/>
        <v/>
      </c>
      <c r="H46" s="12">
        <v>13.805</v>
      </c>
      <c r="I46" s="12" t="str">
        <f t="shared" si="3"/>
        <v/>
      </c>
      <c r="J46" s="12">
        <f t="shared" si="0"/>
        <v>14.6525</v>
      </c>
      <c r="K46" s="12" t="str">
        <f t="shared" si="4"/>
        <v>V</v>
      </c>
      <c r="L46" s="14"/>
    </row>
    <row r="47" spans="1:12" ht="12.9" customHeight="1">
      <c r="A47" s="9" t="s">
        <v>46</v>
      </c>
      <c r="B47" s="31" t="s">
        <v>154</v>
      </c>
      <c r="C47" s="32" t="s">
        <v>155</v>
      </c>
      <c r="D47" s="12">
        <v>14.5</v>
      </c>
      <c r="E47" s="12" t="str">
        <f t="shared" si="1"/>
        <v/>
      </c>
      <c r="F47" s="12">
        <v>15.5</v>
      </c>
      <c r="G47" s="12" t="str">
        <f t="shared" si="2"/>
        <v/>
      </c>
      <c r="H47" s="12">
        <v>9.870000000000001</v>
      </c>
      <c r="I47" s="12" t="str">
        <f t="shared" si="3"/>
        <v/>
      </c>
      <c r="J47" s="12">
        <f t="shared" si="0"/>
        <v>12.435</v>
      </c>
      <c r="K47" s="12" t="str">
        <f t="shared" si="4"/>
        <v>V</v>
      </c>
      <c r="L47" s="14"/>
    </row>
    <row r="48" spans="1:12" ht="12.9" customHeight="1">
      <c r="A48" s="9" t="s">
        <v>47</v>
      </c>
      <c r="B48" s="31" t="s">
        <v>156</v>
      </c>
      <c r="C48" s="32" t="s">
        <v>157</v>
      </c>
      <c r="D48" s="12">
        <v>16.5</v>
      </c>
      <c r="E48" s="12" t="str">
        <f t="shared" si="1"/>
        <v/>
      </c>
      <c r="F48" s="12">
        <v>15.5</v>
      </c>
      <c r="G48" s="12" t="str">
        <f t="shared" si="2"/>
        <v/>
      </c>
      <c r="H48" s="12">
        <v>11.49</v>
      </c>
      <c r="I48" s="12" t="str">
        <f t="shared" si="3"/>
        <v/>
      </c>
      <c r="J48" s="12">
        <f t="shared" si="0"/>
        <v>13.745000000000001</v>
      </c>
      <c r="K48" s="12" t="str">
        <f t="shared" si="4"/>
        <v>V</v>
      </c>
      <c r="L48" s="14"/>
    </row>
    <row r="49" spans="1:12" ht="12.9" customHeight="1">
      <c r="A49" s="9" t="s">
        <v>48</v>
      </c>
      <c r="B49" s="31" t="s">
        <v>158</v>
      </c>
      <c r="C49" s="32" t="s">
        <v>159</v>
      </c>
      <c r="D49" s="12">
        <v>15</v>
      </c>
      <c r="E49" s="12" t="str">
        <f t="shared" si="1"/>
        <v/>
      </c>
      <c r="F49" s="12">
        <v>17.5</v>
      </c>
      <c r="G49" s="12" t="str">
        <f t="shared" si="2"/>
        <v/>
      </c>
      <c r="H49" s="12">
        <v>16.384999999999998</v>
      </c>
      <c r="I49" s="12" t="str">
        <f t="shared" si="3"/>
        <v/>
      </c>
      <c r="J49" s="12">
        <f t="shared" si="0"/>
        <v>16.317499999999999</v>
      </c>
      <c r="K49" s="12" t="str">
        <f t="shared" si="4"/>
        <v>V</v>
      </c>
      <c r="L49" s="14"/>
    </row>
    <row r="50" spans="1:12" ht="12.9" customHeight="1">
      <c r="A50" s="9" t="s">
        <v>49</v>
      </c>
      <c r="B50" s="33" t="s">
        <v>160</v>
      </c>
      <c r="C50" s="34" t="s">
        <v>161</v>
      </c>
      <c r="D50" s="12">
        <v>14</v>
      </c>
      <c r="E50" s="12" t="str">
        <f t="shared" si="1"/>
        <v/>
      </c>
      <c r="F50" s="12">
        <v>15.5</v>
      </c>
      <c r="G50" s="12" t="str">
        <f t="shared" si="2"/>
        <v/>
      </c>
      <c r="H50" s="12">
        <v>9.1999999999999993</v>
      </c>
      <c r="I50" s="12" t="str">
        <f t="shared" si="3"/>
        <v>R</v>
      </c>
      <c r="J50" s="12">
        <f t="shared" si="0"/>
        <v>11.975</v>
      </c>
      <c r="K50" s="12" t="str">
        <f t="shared" si="4"/>
        <v>NV</v>
      </c>
      <c r="L50" s="14"/>
    </row>
    <row r="51" spans="1:12" ht="12.9" customHeight="1">
      <c r="A51" s="9" t="s">
        <v>50</v>
      </c>
      <c r="B51" s="31" t="s">
        <v>162</v>
      </c>
      <c r="C51" s="32" t="s">
        <v>163</v>
      </c>
      <c r="D51" s="12">
        <v>15</v>
      </c>
      <c r="E51" s="12" t="str">
        <f t="shared" si="1"/>
        <v/>
      </c>
      <c r="F51" s="12">
        <v>15.5</v>
      </c>
      <c r="G51" s="12" t="str">
        <f t="shared" si="2"/>
        <v/>
      </c>
      <c r="H51" s="12">
        <v>18.78</v>
      </c>
      <c r="I51" s="12" t="str">
        <f t="shared" si="3"/>
        <v/>
      </c>
      <c r="J51" s="12">
        <f t="shared" si="0"/>
        <v>17.015000000000001</v>
      </c>
      <c r="K51" s="12" t="str">
        <f t="shared" si="4"/>
        <v>V</v>
      </c>
      <c r="L51" s="14"/>
    </row>
    <row r="52" spans="1:12" ht="12.9" customHeight="1">
      <c r="A52" s="9" t="s">
        <v>51</v>
      </c>
      <c r="B52" s="31" t="s">
        <v>164</v>
      </c>
      <c r="C52" s="32" t="s">
        <v>165</v>
      </c>
      <c r="D52" s="12">
        <v>13.5</v>
      </c>
      <c r="E52" s="12" t="str">
        <f t="shared" si="1"/>
        <v/>
      </c>
      <c r="F52" s="12">
        <v>14.5</v>
      </c>
      <c r="G52" s="12" t="str">
        <f t="shared" si="2"/>
        <v/>
      </c>
      <c r="H52" s="12">
        <v>8.76</v>
      </c>
      <c r="I52" s="12" t="str">
        <f t="shared" si="3"/>
        <v>R</v>
      </c>
      <c r="J52" s="12">
        <f t="shared" si="0"/>
        <v>11.379999999999999</v>
      </c>
      <c r="K52" s="12" t="str">
        <f t="shared" si="4"/>
        <v>NV</v>
      </c>
      <c r="L52" s="14"/>
    </row>
    <row r="53" spans="1:12" ht="12.9" customHeight="1">
      <c r="A53" s="9" t="s">
        <v>52</v>
      </c>
      <c r="B53" s="31" t="s">
        <v>166</v>
      </c>
      <c r="C53" s="32" t="s">
        <v>2</v>
      </c>
      <c r="D53" s="12">
        <v>14.5</v>
      </c>
      <c r="E53" s="12" t="str">
        <f t="shared" si="1"/>
        <v/>
      </c>
      <c r="F53" s="12">
        <v>15</v>
      </c>
      <c r="G53" s="12" t="str">
        <f t="shared" si="2"/>
        <v/>
      </c>
      <c r="H53" s="12">
        <v>9.6150000000000002</v>
      </c>
      <c r="I53" s="12" t="str">
        <f t="shared" si="3"/>
        <v/>
      </c>
      <c r="J53" s="12">
        <f t="shared" si="0"/>
        <v>12.182500000000001</v>
      </c>
      <c r="K53" s="12" t="str">
        <f t="shared" si="4"/>
        <v>V</v>
      </c>
      <c r="L53" s="14"/>
    </row>
    <row r="54" spans="1:12">
      <c r="C54" s="2"/>
    </row>
    <row r="55" spans="1:12">
      <c r="A55" s="83" t="s">
        <v>73</v>
      </c>
      <c r="B55" s="83"/>
      <c r="C55" s="83"/>
      <c r="D55" s="2"/>
      <c r="E55" s="2"/>
      <c r="F55" s="2"/>
      <c r="G55" s="2"/>
      <c r="H55" s="2"/>
      <c r="I55" s="2"/>
      <c r="J55" s="2"/>
      <c r="K55" s="2"/>
    </row>
    <row r="56" spans="1:12">
      <c r="D56" s="2"/>
      <c r="E56" s="2"/>
      <c r="F56" s="2"/>
      <c r="G56" s="2"/>
      <c r="H56" s="2"/>
      <c r="I56" s="2"/>
      <c r="J56" s="2"/>
      <c r="K56" s="2"/>
    </row>
    <row r="63" spans="1:12" ht="9.75" customHeight="1"/>
    <row r="64" spans="1:12" ht="14.1" customHeight="1">
      <c r="A64" s="6" t="s">
        <v>81</v>
      </c>
      <c r="B64" s="5"/>
      <c r="C64" s="6"/>
      <c r="D64" s="27"/>
      <c r="E64" s="3"/>
      <c r="F64" s="27"/>
      <c r="G64" s="4"/>
      <c r="H64" s="94" t="s">
        <v>74</v>
      </c>
      <c r="I64" s="94"/>
      <c r="J64" s="94"/>
      <c r="K64" s="94"/>
    </row>
    <row r="65" spans="1:13" ht="14.1" customHeight="1">
      <c r="A65" s="28" t="s">
        <v>82</v>
      </c>
      <c r="B65" s="28"/>
      <c r="C65" s="109"/>
      <c r="D65" s="109"/>
      <c r="E65" s="109"/>
      <c r="F65" s="109"/>
      <c r="G65" s="95"/>
      <c r="H65" s="96"/>
    </row>
    <row r="66" spans="1:13" ht="14.1" customHeight="1">
      <c r="A66" s="97" t="s">
        <v>66</v>
      </c>
      <c r="B66" s="97"/>
      <c r="C66" s="25"/>
      <c r="D66" s="25"/>
      <c r="E66" s="25"/>
      <c r="F66" s="25"/>
      <c r="G66" s="23"/>
      <c r="H66" s="24"/>
    </row>
    <row r="67" spans="1:13" ht="14.1" customHeight="1">
      <c r="A67" s="30"/>
      <c r="B67" s="30"/>
      <c r="C67" s="25"/>
      <c r="D67" s="25"/>
      <c r="E67" s="25"/>
      <c r="F67" s="25"/>
      <c r="G67" s="23"/>
      <c r="H67" s="24"/>
    </row>
    <row r="68" spans="1:13" ht="14.1" customHeight="1">
      <c r="A68" s="8"/>
      <c r="B68" s="98" t="s">
        <v>277</v>
      </c>
      <c r="C68" s="99"/>
      <c r="D68" s="99"/>
      <c r="E68" s="99"/>
      <c r="F68" s="99"/>
      <c r="G68" s="99"/>
      <c r="H68" s="99"/>
      <c r="I68" s="99"/>
      <c r="J68" s="99"/>
      <c r="K68" s="100"/>
    </row>
    <row r="69" spans="1:13" ht="14.1" customHeight="1">
      <c r="A69" s="8"/>
      <c r="B69" s="101"/>
      <c r="C69" s="102"/>
      <c r="D69" s="102"/>
      <c r="E69" s="102"/>
      <c r="F69" s="102"/>
      <c r="G69" s="102"/>
      <c r="H69" s="102"/>
      <c r="I69" s="102"/>
      <c r="J69" s="102"/>
      <c r="K69" s="103"/>
    </row>
    <row r="70" spans="1:13" ht="14.1" customHeight="1">
      <c r="A70" s="8"/>
      <c r="B70" s="104" t="s">
        <v>9</v>
      </c>
      <c r="C70" s="104"/>
      <c r="D70" s="105">
        <v>0.25</v>
      </c>
      <c r="E70" s="104"/>
      <c r="F70" s="105">
        <v>0.25</v>
      </c>
      <c r="G70" s="104"/>
      <c r="H70" s="106">
        <v>0.5</v>
      </c>
      <c r="I70" s="107"/>
      <c r="J70" s="85" t="s">
        <v>64</v>
      </c>
      <c r="K70" s="85" t="s">
        <v>8</v>
      </c>
      <c r="M70" s="2"/>
    </row>
    <row r="71" spans="1:13" ht="14.1" customHeight="1">
      <c r="A71" s="108" t="s">
        <v>0</v>
      </c>
      <c r="B71" s="84" t="s">
        <v>6</v>
      </c>
      <c r="C71" s="84" t="s">
        <v>7</v>
      </c>
      <c r="D71" s="86" t="s">
        <v>68</v>
      </c>
      <c r="E71" s="86" t="s">
        <v>60</v>
      </c>
      <c r="F71" s="86" t="s">
        <v>69</v>
      </c>
      <c r="G71" s="86" t="s">
        <v>60</v>
      </c>
      <c r="H71" s="87" t="s">
        <v>276</v>
      </c>
      <c r="I71" s="87" t="s">
        <v>60</v>
      </c>
      <c r="J71" s="85"/>
      <c r="K71" s="85"/>
    </row>
    <row r="72" spans="1:13" ht="14.1" customHeight="1">
      <c r="A72" s="108"/>
      <c r="B72" s="84"/>
      <c r="C72" s="84"/>
      <c r="D72" s="86"/>
      <c r="E72" s="86"/>
      <c r="F72" s="86"/>
      <c r="G72" s="86"/>
      <c r="H72" s="88"/>
      <c r="I72" s="88"/>
      <c r="J72" s="85"/>
      <c r="K72" s="85"/>
    </row>
    <row r="73" spans="1:13" ht="14.1" customHeight="1">
      <c r="A73" s="108"/>
      <c r="B73" s="84"/>
      <c r="C73" s="84"/>
      <c r="D73" s="86"/>
      <c r="E73" s="86"/>
      <c r="F73" s="86"/>
      <c r="G73" s="86"/>
      <c r="H73" s="89"/>
      <c r="I73" s="89"/>
      <c r="J73" s="85"/>
      <c r="K73" s="85"/>
    </row>
    <row r="74" spans="1:13" ht="12.9" customHeight="1">
      <c r="A74" s="9" t="s">
        <v>53</v>
      </c>
      <c r="B74" s="31" t="s">
        <v>167</v>
      </c>
      <c r="C74" s="32" t="s">
        <v>168</v>
      </c>
      <c r="D74" s="12">
        <v>13</v>
      </c>
      <c r="E74" s="12" t="str">
        <f>IF(AND(D74&lt;12,J74&lt;12,J74&gt;6),"R","")</f>
        <v/>
      </c>
      <c r="F74" s="12">
        <v>15.5</v>
      </c>
      <c r="G74" s="12" t="str">
        <f>IF(AND(F74&lt;12,J74&lt;12,J74&gt;6),"R","")</f>
        <v/>
      </c>
      <c r="H74" s="12">
        <v>18.795000000000002</v>
      </c>
      <c r="I74" s="12" t="str">
        <f>IF(AND(H74&lt;12,J74&lt;12,J74&gt;6),"R","")</f>
        <v/>
      </c>
      <c r="J74" s="12">
        <f>D74*D$7+F74*F$7+H74*H$7</f>
        <v>16.522500000000001</v>
      </c>
      <c r="K74" s="12" t="str">
        <f>IF(J74&gt;=12,"V",IF(J74&lt;6,"AR","NV"))</f>
        <v>V</v>
      </c>
      <c r="L74" s="14"/>
    </row>
    <row r="75" spans="1:13" ht="12.9" customHeight="1">
      <c r="A75" s="9" t="s">
        <v>54</v>
      </c>
      <c r="B75" s="31" t="s">
        <v>169</v>
      </c>
      <c r="C75" s="32" t="s">
        <v>170</v>
      </c>
      <c r="D75" s="12">
        <v>13.5</v>
      </c>
      <c r="E75" s="12" t="str">
        <f t="shared" ref="E75:E115" si="5">IF(AND(D75&lt;12,J75&lt;12,J75&gt;6),"R","")</f>
        <v/>
      </c>
      <c r="F75" s="12">
        <v>15.5</v>
      </c>
      <c r="G75" s="12" t="str">
        <f t="shared" ref="G75:G115" si="6">IF(AND(F75&lt;12,J75&lt;12,J75&gt;6),"R","")</f>
        <v/>
      </c>
      <c r="H75" s="12">
        <v>8.5250000000000004</v>
      </c>
      <c r="I75" s="12" t="str">
        <f t="shared" ref="I75:I115" si="7">IF(AND(H75&lt;12,J75&lt;12,J75&gt;6),"R","")</f>
        <v>R</v>
      </c>
      <c r="J75" s="12">
        <f t="shared" ref="J75:J115" si="8">D75*D$7+F75*F$7+H75*H$7</f>
        <v>11.512499999999999</v>
      </c>
      <c r="K75" s="12" t="str">
        <f t="shared" ref="K75:K115" si="9">IF(J75&gt;=12,"V",IF(J75&lt;6,"AR","NV"))</f>
        <v>NV</v>
      </c>
      <c r="L75" s="14"/>
    </row>
    <row r="76" spans="1:13" ht="12.9" customHeight="1">
      <c r="A76" s="9" t="s">
        <v>55</v>
      </c>
      <c r="B76" s="31" t="s">
        <v>171</v>
      </c>
      <c r="C76" s="32" t="s">
        <v>172</v>
      </c>
      <c r="D76" s="12">
        <v>14</v>
      </c>
      <c r="E76" s="12" t="str">
        <f t="shared" si="5"/>
        <v/>
      </c>
      <c r="F76" s="12">
        <v>18.5</v>
      </c>
      <c r="G76" s="12" t="str">
        <f t="shared" si="6"/>
        <v/>
      </c>
      <c r="H76" s="12">
        <v>18.715</v>
      </c>
      <c r="I76" s="12" t="str">
        <f t="shared" si="7"/>
        <v/>
      </c>
      <c r="J76" s="12">
        <f t="shared" si="8"/>
        <v>17.482500000000002</v>
      </c>
      <c r="K76" s="12" t="str">
        <f t="shared" si="9"/>
        <v>V</v>
      </c>
      <c r="L76" s="14"/>
    </row>
    <row r="77" spans="1:13" ht="12.9" customHeight="1">
      <c r="A77" s="9" t="s">
        <v>56</v>
      </c>
      <c r="B77" s="33" t="s">
        <v>173</v>
      </c>
      <c r="C77" s="34" t="s">
        <v>174</v>
      </c>
      <c r="D77" s="12">
        <v>13</v>
      </c>
      <c r="E77" s="12" t="str">
        <f t="shared" si="5"/>
        <v/>
      </c>
      <c r="F77" s="12">
        <v>15</v>
      </c>
      <c r="G77" s="12" t="str">
        <f t="shared" si="6"/>
        <v/>
      </c>
      <c r="H77" s="12">
        <v>11.684999999999999</v>
      </c>
      <c r="I77" s="12" t="str">
        <f t="shared" si="7"/>
        <v/>
      </c>
      <c r="J77" s="12">
        <f t="shared" si="8"/>
        <v>12.842499999999999</v>
      </c>
      <c r="K77" s="12" t="str">
        <f t="shared" si="9"/>
        <v>V</v>
      </c>
      <c r="L77" s="14"/>
    </row>
    <row r="78" spans="1:13" ht="12.9" customHeight="1">
      <c r="A78" s="9" t="s">
        <v>57</v>
      </c>
      <c r="B78" s="31" t="s">
        <v>175</v>
      </c>
      <c r="C78" s="32" t="s">
        <v>176</v>
      </c>
      <c r="D78" s="12">
        <v>13.5</v>
      </c>
      <c r="E78" s="12" t="str">
        <f t="shared" si="5"/>
        <v/>
      </c>
      <c r="F78" s="12">
        <v>14.5</v>
      </c>
      <c r="G78" s="12" t="str">
        <f t="shared" si="6"/>
        <v/>
      </c>
      <c r="H78" s="12">
        <v>17.96</v>
      </c>
      <c r="I78" s="12" t="str">
        <f t="shared" si="7"/>
        <v/>
      </c>
      <c r="J78" s="12">
        <f t="shared" si="8"/>
        <v>15.98</v>
      </c>
      <c r="K78" s="12" t="str">
        <f t="shared" si="9"/>
        <v>V</v>
      </c>
      <c r="L78" s="14"/>
    </row>
    <row r="79" spans="1:13" ht="12.9" customHeight="1">
      <c r="A79" s="9" t="s">
        <v>58</v>
      </c>
      <c r="B79" s="31" t="s">
        <v>177</v>
      </c>
      <c r="C79" s="32" t="s">
        <v>2</v>
      </c>
      <c r="D79" s="12">
        <v>15</v>
      </c>
      <c r="E79" s="12" t="str">
        <f t="shared" si="5"/>
        <v/>
      </c>
      <c r="F79" s="12">
        <v>14.5</v>
      </c>
      <c r="G79" s="12" t="str">
        <f t="shared" si="6"/>
        <v/>
      </c>
      <c r="H79" s="12">
        <v>14.885</v>
      </c>
      <c r="I79" s="12" t="str">
        <f t="shared" si="7"/>
        <v/>
      </c>
      <c r="J79" s="12">
        <f t="shared" si="8"/>
        <v>14.817499999999999</v>
      </c>
      <c r="K79" s="12" t="str">
        <f t="shared" si="9"/>
        <v>V</v>
      </c>
      <c r="L79" s="14"/>
    </row>
    <row r="80" spans="1:13" ht="12.9" customHeight="1">
      <c r="A80" s="9" t="s">
        <v>59</v>
      </c>
      <c r="B80" s="31" t="s">
        <v>178</v>
      </c>
      <c r="C80" s="32" t="s">
        <v>3</v>
      </c>
      <c r="D80" s="12">
        <v>14</v>
      </c>
      <c r="E80" s="12" t="str">
        <f t="shared" si="5"/>
        <v/>
      </c>
      <c r="F80" s="12">
        <v>14.5</v>
      </c>
      <c r="G80" s="12" t="str">
        <f t="shared" si="6"/>
        <v/>
      </c>
      <c r="H80" s="12">
        <v>7.26</v>
      </c>
      <c r="I80" s="12" t="str">
        <f t="shared" si="7"/>
        <v>R</v>
      </c>
      <c r="J80" s="12">
        <f t="shared" si="8"/>
        <v>10.754999999999999</v>
      </c>
      <c r="K80" s="12" t="str">
        <f t="shared" si="9"/>
        <v>NV</v>
      </c>
      <c r="L80" s="14"/>
    </row>
    <row r="81" spans="1:12" ht="12.9" customHeight="1">
      <c r="A81" s="9" t="s">
        <v>61</v>
      </c>
      <c r="B81" s="31" t="s">
        <v>179</v>
      </c>
      <c r="C81" s="35" t="s">
        <v>180</v>
      </c>
      <c r="D81" s="12">
        <v>17</v>
      </c>
      <c r="E81" s="12" t="str">
        <f t="shared" si="5"/>
        <v/>
      </c>
      <c r="F81" s="12">
        <v>18.5</v>
      </c>
      <c r="G81" s="12" t="str">
        <f t="shared" si="6"/>
        <v/>
      </c>
      <c r="H81" s="12">
        <v>16.704999999999998</v>
      </c>
      <c r="I81" s="12" t="str">
        <f t="shared" si="7"/>
        <v/>
      </c>
      <c r="J81" s="12">
        <f t="shared" si="8"/>
        <v>17.227499999999999</v>
      </c>
      <c r="K81" s="12" t="str">
        <f t="shared" si="9"/>
        <v>V</v>
      </c>
      <c r="L81" s="14"/>
    </row>
    <row r="82" spans="1:12" ht="12.9" customHeight="1">
      <c r="A82" s="9" t="s">
        <v>62</v>
      </c>
      <c r="B82" s="31" t="s">
        <v>181</v>
      </c>
      <c r="C82" s="32" t="s">
        <v>4</v>
      </c>
      <c r="D82" s="12">
        <v>15</v>
      </c>
      <c r="E82" s="12" t="str">
        <f t="shared" si="5"/>
        <v/>
      </c>
      <c r="F82" s="12">
        <v>15.5</v>
      </c>
      <c r="G82" s="12" t="str">
        <f t="shared" si="6"/>
        <v/>
      </c>
      <c r="H82" s="12">
        <v>16.115000000000002</v>
      </c>
      <c r="I82" s="12" t="str">
        <f t="shared" si="7"/>
        <v/>
      </c>
      <c r="J82" s="12">
        <f t="shared" si="8"/>
        <v>15.682500000000001</v>
      </c>
      <c r="K82" s="12" t="str">
        <f t="shared" si="9"/>
        <v>V</v>
      </c>
      <c r="L82" s="14"/>
    </row>
    <row r="83" spans="1:12" ht="12.9" customHeight="1">
      <c r="A83" s="9" t="s">
        <v>243</v>
      </c>
      <c r="B83" s="31" t="s">
        <v>182</v>
      </c>
      <c r="C83" s="32" t="s">
        <v>183</v>
      </c>
      <c r="D83" s="12">
        <v>14.5</v>
      </c>
      <c r="E83" s="12" t="str">
        <f t="shared" si="5"/>
        <v/>
      </c>
      <c r="F83" s="12">
        <v>15</v>
      </c>
      <c r="G83" s="12" t="str">
        <f t="shared" si="6"/>
        <v/>
      </c>
      <c r="H83" s="12">
        <v>8.6849999999999987</v>
      </c>
      <c r="I83" s="12" t="str">
        <f t="shared" si="7"/>
        <v>R</v>
      </c>
      <c r="J83" s="12">
        <f t="shared" si="8"/>
        <v>11.717499999999999</v>
      </c>
      <c r="K83" s="12" t="str">
        <f t="shared" si="9"/>
        <v>NV</v>
      </c>
      <c r="L83" s="14"/>
    </row>
    <row r="84" spans="1:12" ht="12.9" customHeight="1">
      <c r="A84" s="9" t="s">
        <v>244</v>
      </c>
      <c r="B84" s="33" t="s">
        <v>184</v>
      </c>
      <c r="C84" s="34" t="s">
        <v>185</v>
      </c>
      <c r="D84" s="12">
        <v>13</v>
      </c>
      <c r="E84" s="12" t="str">
        <f t="shared" si="5"/>
        <v/>
      </c>
      <c r="F84" s="12">
        <v>16.5</v>
      </c>
      <c r="G84" s="12" t="str">
        <f t="shared" si="6"/>
        <v/>
      </c>
      <c r="H84" s="12">
        <v>17.309999999999999</v>
      </c>
      <c r="I84" s="12" t="str">
        <f t="shared" si="7"/>
        <v/>
      </c>
      <c r="J84" s="12">
        <f t="shared" si="8"/>
        <v>16.03</v>
      </c>
      <c r="K84" s="12" t="str">
        <f t="shared" si="9"/>
        <v>V</v>
      </c>
      <c r="L84" s="14"/>
    </row>
    <row r="85" spans="1:12" ht="12.9" customHeight="1">
      <c r="A85" s="9" t="s">
        <v>245</v>
      </c>
      <c r="B85" s="31" t="s">
        <v>186</v>
      </c>
      <c r="C85" s="32" t="s">
        <v>187</v>
      </c>
      <c r="D85" s="12">
        <v>14</v>
      </c>
      <c r="E85" s="12" t="str">
        <f t="shared" si="5"/>
        <v/>
      </c>
      <c r="F85" s="12">
        <v>15</v>
      </c>
      <c r="G85" s="12" t="str">
        <f t="shared" si="6"/>
        <v/>
      </c>
      <c r="H85" s="12">
        <v>15.98</v>
      </c>
      <c r="I85" s="12" t="str">
        <f t="shared" si="7"/>
        <v/>
      </c>
      <c r="J85" s="12">
        <f t="shared" si="8"/>
        <v>15.24</v>
      </c>
      <c r="K85" s="12" t="str">
        <f t="shared" si="9"/>
        <v>V</v>
      </c>
      <c r="L85" s="14"/>
    </row>
    <row r="86" spans="1:12" ht="12.9" customHeight="1">
      <c r="A86" s="9" t="s">
        <v>246</v>
      </c>
      <c r="B86" s="31" t="s">
        <v>188</v>
      </c>
      <c r="C86" s="32" t="s">
        <v>189</v>
      </c>
      <c r="D86" s="12">
        <v>13.5</v>
      </c>
      <c r="E86" s="12" t="str">
        <f t="shared" si="5"/>
        <v/>
      </c>
      <c r="F86" s="12">
        <v>15.5</v>
      </c>
      <c r="G86" s="12" t="str">
        <f t="shared" si="6"/>
        <v/>
      </c>
      <c r="H86" s="12">
        <v>9.5850000000000009</v>
      </c>
      <c r="I86" s="12" t="str">
        <f t="shared" si="7"/>
        <v/>
      </c>
      <c r="J86" s="12">
        <f t="shared" si="8"/>
        <v>12.0425</v>
      </c>
      <c r="K86" s="12" t="str">
        <f t="shared" si="9"/>
        <v>V</v>
      </c>
      <c r="L86" s="14"/>
    </row>
    <row r="87" spans="1:12" ht="12.9" customHeight="1">
      <c r="A87" s="9" t="s">
        <v>247</v>
      </c>
      <c r="B87" s="31" t="s">
        <v>190</v>
      </c>
      <c r="C87" s="32" t="s">
        <v>191</v>
      </c>
      <c r="D87" s="12">
        <v>13</v>
      </c>
      <c r="E87" s="12" t="str">
        <f t="shared" si="5"/>
        <v/>
      </c>
      <c r="F87" s="12">
        <v>15.5</v>
      </c>
      <c r="G87" s="12" t="str">
        <f t="shared" si="6"/>
        <v/>
      </c>
      <c r="H87" s="12">
        <v>17.715</v>
      </c>
      <c r="I87" s="12" t="str">
        <f t="shared" si="7"/>
        <v/>
      </c>
      <c r="J87" s="12">
        <f t="shared" si="8"/>
        <v>15.9825</v>
      </c>
      <c r="K87" s="12" t="str">
        <f t="shared" si="9"/>
        <v>V</v>
      </c>
      <c r="L87" s="14"/>
    </row>
    <row r="88" spans="1:12" ht="12.9" customHeight="1">
      <c r="A88" s="9" t="s">
        <v>248</v>
      </c>
      <c r="B88" s="31" t="s">
        <v>192</v>
      </c>
      <c r="C88" s="32" t="s">
        <v>187</v>
      </c>
      <c r="D88" s="12">
        <v>14</v>
      </c>
      <c r="E88" s="12" t="str">
        <f t="shared" si="5"/>
        <v/>
      </c>
      <c r="F88" s="12">
        <v>15</v>
      </c>
      <c r="G88" s="12" t="str">
        <f t="shared" si="6"/>
        <v/>
      </c>
      <c r="H88" s="12">
        <v>15.17</v>
      </c>
      <c r="I88" s="12" t="str">
        <f t="shared" si="7"/>
        <v/>
      </c>
      <c r="J88" s="12">
        <f t="shared" si="8"/>
        <v>14.835000000000001</v>
      </c>
      <c r="K88" s="12" t="str">
        <f t="shared" si="9"/>
        <v>V</v>
      </c>
      <c r="L88" s="14"/>
    </row>
    <row r="89" spans="1:12" ht="12.9" customHeight="1">
      <c r="A89" s="9" t="s">
        <v>249</v>
      </c>
      <c r="B89" s="33" t="s">
        <v>193</v>
      </c>
      <c r="C89" s="34" t="s">
        <v>194</v>
      </c>
      <c r="D89" s="21">
        <v>13.5</v>
      </c>
      <c r="E89" s="37" t="str">
        <f t="shared" si="5"/>
        <v/>
      </c>
      <c r="F89" s="37">
        <v>16</v>
      </c>
      <c r="G89" s="37" t="str">
        <f t="shared" si="6"/>
        <v/>
      </c>
      <c r="H89" s="37">
        <v>10.434999999999999</v>
      </c>
      <c r="I89" s="37" t="str">
        <f t="shared" si="7"/>
        <v/>
      </c>
      <c r="J89" s="37">
        <f t="shared" si="8"/>
        <v>12.592499999999999</v>
      </c>
      <c r="K89" s="37" t="str">
        <f t="shared" si="9"/>
        <v>V</v>
      </c>
      <c r="L89" s="14"/>
    </row>
    <row r="90" spans="1:12" ht="12.9" customHeight="1">
      <c r="A90" s="9" t="s">
        <v>250</v>
      </c>
      <c r="B90" s="33" t="s">
        <v>195</v>
      </c>
      <c r="C90" s="34" t="s">
        <v>196</v>
      </c>
      <c r="D90" s="12">
        <v>14</v>
      </c>
      <c r="E90" s="12" t="str">
        <f t="shared" si="5"/>
        <v/>
      </c>
      <c r="F90" s="12">
        <v>15.5</v>
      </c>
      <c r="G90" s="12" t="str">
        <f t="shared" si="6"/>
        <v/>
      </c>
      <c r="H90" s="12">
        <v>13.98</v>
      </c>
      <c r="I90" s="12" t="str">
        <f t="shared" si="7"/>
        <v/>
      </c>
      <c r="J90" s="12">
        <f t="shared" si="8"/>
        <v>14.365</v>
      </c>
      <c r="K90" s="12" t="str">
        <f t="shared" si="9"/>
        <v>V</v>
      </c>
      <c r="L90" s="14"/>
    </row>
    <row r="91" spans="1:12" ht="12.9" customHeight="1">
      <c r="A91" s="9" t="s">
        <v>251</v>
      </c>
      <c r="B91" s="31" t="s">
        <v>197</v>
      </c>
      <c r="C91" s="32" t="s">
        <v>198</v>
      </c>
      <c r="D91" s="12">
        <v>13</v>
      </c>
      <c r="E91" s="12" t="str">
        <f t="shared" si="5"/>
        <v/>
      </c>
      <c r="F91" s="12">
        <v>15.5</v>
      </c>
      <c r="G91" s="12" t="str">
        <f t="shared" si="6"/>
        <v/>
      </c>
      <c r="H91" s="12">
        <v>8.2650000000000006</v>
      </c>
      <c r="I91" s="12" t="str">
        <f t="shared" si="7"/>
        <v>R</v>
      </c>
      <c r="J91" s="12">
        <f t="shared" si="8"/>
        <v>11.2575</v>
      </c>
      <c r="K91" s="12" t="str">
        <f t="shared" si="9"/>
        <v>NV</v>
      </c>
      <c r="L91" s="14"/>
    </row>
    <row r="92" spans="1:12" ht="12.9" customHeight="1">
      <c r="A92" s="9" t="s">
        <v>252</v>
      </c>
      <c r="B92" s="33" t="s">
        <v>199</v>
      </c>
      <c r="C92" s="34" t="s">
        <v>125</v>
      </c>
      <c r="D92" s="12">
        <v>14</v>
      </c>
      <c r="E92" s="12" t="str">
        <f t="shared" si="5"/>
        <v/>
      </c>
      <c r="F92" s="12">
        <v>15.5</v>
      </c>
      <c r="G92" s="12" t="str">
        <f t="shared" si="6"/>
        <v/>
      </c>
      <c r="H92" s="12">
        <v>8.5650000000000013</v>
      </c>
      <c r="I92" s="12" t="str">
        <f t="shared" si="7"/>
        <v>R</v>
      </c>
      <c r="J92" s="12">
        <f t="shared" si="8"/>
        <v>11.657500000000001</v>
      </c>
      <c r="K92" s="12" t="str">
        <f t="shared" si="9"/>
        <v>NV</v>
      </c>
      <c r="L92" s="14"/>
    </row>
    <row r="93" spans="1:12" ht="12.9" customHeight="1">
      <c r="A93" s="9" t="s">
        <v>253</v>
      </c>
      <c r="B93" s="31" t="s">
        <v>200</v>
      </c>
      <c r="C93" s="32" t="s">
        <v>151</v>
      </c>
      <c r="D93" s="12">
        <v>13</v>
      </c>
      <c r="E93" s="12" t="str">
        <f t="shared" si="5"/>
        <v/>
      </c>
      <c r="F93" s="12">
        <v>15.5</v>
      </c>
      <c r="G93" s="12" t="str">
        <f t="shared" si="6"/>
        <v/>
      </c>
      <c r="H93" s="12">
        <v>16.505000000000003</v>
      </c>
      <c r="I93" s="12" t="str">
        <f t="shared" si="7"/>
        <v/>
      </c>
      <c r="J93" s="12">
        <f t="shared" si="8"/>
        <v>15.377500000000001</v>
      </c>
      <c r="K93" s="12" t="str">
        <f t="shared" si="9"/>
        <v>V</v>
      </c>
      <c r="L93" s="14"/>
    </row>
    <row r="94" spans="1:12" ht="12.9" customHeight="1">
      <c r="A94" s="9" t="s">
        <v>254</v>
      </c>
      <c r="B94" s="31" t="s">
        <v>201</v>
      </c>
      <c r="C94" s="32" t="s">
        <v>202</v>
      </c>
      <c r="D94" s="12">
        <v>16</v>
      </c>
      <c r="E94" s="12" t="str">
        <f t="shared" si="5"/>
        <v/>
      </c>
      <c r="F94" s="12">
        <v>14.5</v>
      </c>
      <c r="G94" s="12" t="str">
        <f t="shared" si="6"/>
        <v/>
      </c>
      <c r="H94" s="12">
        <v>10.934999999999999</v>
      </c>
      <c r="I94" s="12" t="str">
        <f t="shared" si="7"/>
        <v/>
      </c>
      <c r="J94" s="12">
        <f t="shared" si="8"/>
        <v>13.092499999999999</v>
      </c>
      <c r="K94" s="12" t="str">
        <f t="shared" si="9"/>
        <v>V</v>
      </c>
      <c r="L94" s="14"/>
    </row>
    <row r="95" spans="1:12" ht="12.9" customHeight="1">
      <c r="A95" s="9" t="s">
        <v>255</v>
      </c>
      <c r="B95" s="31" t="s">
        <v>203</v>
      </c>
      <c r="C95" s="36" t="s">
        <v>204</v>
      </c>
      <c r="D95" s="12">
        <v>13.5</v>
      </c>
      <c r="E95" s="12" t="str">
        <f t="shared" si="5"/>
        <v/>
      </c>
      <c r="F95" s="12">
        <v>14.5</v>
      </c>
      <c r="G95" s="12" t="str">
        <f t="shared" si="6"/>
        <v/>
      </c>
      <c r="H95" s="12">
        <v>17.82</v>
      </c>
      <c r="I95" s="12" t="str">
        <f t="shared" si="7"/>
        <v/>
      </c>
      <c r="J95" s="12">
        <f t="shared" si="8"/>
        <v>15.91</v>
      </c>
      <c r="K95" s="12" t="str">
        <f t="shared" si="9"/>
        <v>V</v>
      </c>
      <c r="L95" s="14"/>
    </row>
    <row r="96" spans="1:12" ht="12.9" customHeight="1">
      <c r="A96" s="9" t="s">
        <v>256</v>
      </c>
      <c r="B96" s="31" t="s">
        <v>205</v>
      </c>
      <c r="C96" s="32" t="s">
        <v>206</v>
      </c>
      <c r="D96" s="12">
        <v>13</v>
      </c>
      <c r="E96" s="12" t="str">
        <f t="shared" si="5"/>
        <v/>
      </c>
      <c r="F96" s="12">
        <v>17.5</v>
      </c>
      <c r="G96" s="12" t="str">
        <f t="shared" si="6"/>
        <v/>
      </c>
      <c r="H96" s="12">
        <v>14.715</v>
      </c>
      <c r="I96" s="12" t="str">
        <f t="shared" si="7"/>
        <v/>
      </c>
      <c r="J96" s="12">
        <f t="shared" si="8"/>
        <v>14.9825</v>
      </c>
      <c r="K96" s="12" t="str">
        <f t="shared" si="9"/>
        <v>V</v>
      </c>
      <c r="L96" s="14"/>
    </row>
    <row r="97" spans="1:12" ht="12.9" customHeight="1">
      <c r="A97" s="9" t="s">
        <v>257</v>
      </c>
      <c r="B97" s="33" t="s">
        <v>207</v>
      </c>
      <c r="C97" s="34" t="s">
        <v>208</v>
      </c>
      <c r="D97" s="12">
        <v>14</v>
      </c>
      <c r="E97" s="12" t="str">
        <f t="shared" si="5"/>
        <v/>
      </c>
      <c r="F97" s="12">
        <v>16.5</v>
      </c>
      <c r="G97" s="12" t="str">
        <f t="shared" si="6"/>
        <v/>
      </c>
      <c r="H97" s="12">
        <v>13.005000000000001</v>
      </c>
      <c r="I97" s="12" t="str">
        <f t="shared" si="7"/>
        <v/>
      </c>
      <c r="J97" s="12">
        <f t="shared" si="8"/>
        <v>14.127500000000001</v>
      </c>
      <c r="K97" s="12" t="str">
        <f t="shared" si="9"/>
        <v>V</v>
      </c>
      <c r="L97" s="14"/>
    </row>
    <row r="98" spans="1:12" ht="12.9" customHeight="1">
      <c r="A98" s="9" t="s">
        <v>258</v>
      </c>
      <c r="B98" s="31" t="s">
        <v>209</v>
      </c>
      <c r="C98" s="32" t="s">
        <v>210</v>
      </c>
      <c r="D98" s="12">
        <v>13.5</v>
      </c>
      <c r="E98" s="12" t="str">
        <f t="shared" si="5"/>
        <v/>
      </c>
      <c r="F98" s="12">
        <v>15</v>
      </c>
      <c r="G98" s="12" t="str">
        <f t="shared" si="6"/>
        <v/>
      </c>
      <c r="H98" s="12">
        <v>9.3000000000000007</v>
      </c>
      <c r="I98" s="12" t="str">
        <f t="shared" si="7"/>
        <v>R</v>
      </c>
      <c r="J98" s="12">
        <f t="shared" si="8"/>
        <v>11.775</v>
      </c>
      <c r="K98" s="12" t="str">
        <f t="shared" si="9"/>
        <v>NV</v>
      </c>
      <c r="L98" s="14"/>
    </row>
    <row r="99" spans="1:12" ht="12.9" customHeight="1">
      <c r="A99" s="9" t="s">
        <v>259</v>
      </c>
      <c r="B99" s="31" t="s">
        <v>211</v>
      </c>
      <c r="C99" s="32" t="s">
        <v>212</v>
      </c>
      <c r="D99" s="12">
        <v>14</v>
      </c>
      <c r="E99" s="12" t="str">
        <f t="shared" si="5"/>
        <v/>
      </c>
      <c r="F99" s="12">
        <v>18.5</v>
      </c>
      <c r="G99" s="12" t="str">
        <f t="shared" si="6"/>
        <v/>
      </c>
      <c r="H99" s="12">
        <v>18.564999999999998</v>
      </c>
      <c r="I99" s="12" t="str">
        <f t="shared" si="7"/>
        <v/>
      </c>
      <c r="J99" s="12">
        <f t="shared" si="8"/>
        <v>17.407499999999999</v>
      </c>
      <c r="K99" s="12" t="str">
        <f t="shared" si="9"/>
        <v>V</v>
      </c>
      <c r="L99" s="14"/>
    </row>
    <row r="100" spans="1:12" ht="12.9" customHeight="1">
      <c r="A100" s="9" t="s">
        <v>260</v>
      </c>
      <c r="B100" s="31" t="s">
        <v>213</v>
      </c>
      <c r="C100" s="32" t="s">
        <v>100</v>
      </c>
      <c r="D100" s="12">
        <v>14</v>
      </c>
      <c r="E100" s="12" t="str">
        <f t="shared" si="5"/>
        <v/>
      </c>
      <c r="F100" s="12">
        <v>14</v>
      </c>
      <c r="G100" s="12" t="str">
        <f t="shared" si="6"/>
        <v/>
      </c>
      <c r="H100" s="12">
        <v>11.809999999999999</v>
      </c>
      <c r="I100" s="12" t="str">
        <f t="shared" si="7"/>
        <v/>
      </c>
      <c r="J100" s="12">
        <f t="shared" si="8"/>
        <v>12.904999999999999</v>
      </c>
      <c r="K100" s="12" t="str">
        <f t="shared" si="9"/>
        <v>V</v>
      </c>
      <c r="L100" s="14"/>
    </row>
    <row r="101" spans="1:12" ht="12.9" customHeight="1">
      <c r="A101" s="9" t="s">
        <v>261</v>
      </c>
      <c r="B101" s="33" t="s">
        <v>214</v>
      </c>
      <c r="C101" s="34" t="s">
        <v>215</v>
      </c>
      <c r="D101" s="21">
        <v>13.5</v>
      </c>
      <c r="E101" s="37" t="str">
        <f t="shared" si="5"/>
        <v/>
      </c>
      <c r="F101" s="37">
        <v>14.5</v>
      </c>
      <c r="G101" s="37" t="str">
        <f t="shared" si="6"/>
        <v/>
      </c>
      <c r="H101" s="37">
        <v>12.725</v>
      </c>
      <c r="I101" s="37" t="str">
        <f t="shared" si="7"/>
        <v/>
      </c>
      <c r="J101" s="37">
        <f t="shared" si="8"/>
        <v>13.362500000000001</v>
      </c>
      <c r="K101" s="37" t="str">
        <f t="shared" si="9"/>
        <v>V</v>
      </c>
      <c r="L101" s="14"/>
    </row>
    <row r="102" spans="1:12" ht="12.9" customHeight="1">
      <c r="A102" s="9" t="s">
        <v>262</v>
      </c>
      <c r="B102" s="33" t="s">
        <v>216</v>
      </c>
      <c r="C102" s="34" t="s">
        <v>5</v>
      </c>
      <c r="D102" s="12">
        <v>13.5</v>
      </c>
      <c r="E102" s="12" t="str">
        <f t="shared" si="5"/>
        <v/>
      </c>
      <c r="F102" s="12">
        <v>14.5</v>
      </c>
      <c r="G102" s="12" t="str">
        <f t="shared" si="6"/>
        <v/>
      </c>
      <c r="H102" s="12">
        <v>12.49</v>
      </c>
      <c r="I102" s="12" t="str">
        <f t="shared" si="7"/>
        <v/>
      </c>
      <c r="J102" s="12">
        <f t="shared" si="8"/>
        <v>13.245000000000001</v>
      </c>
      <c r="K102" s="12" t="str">
        <f t="shared" si="9"/>
        <v>V</v>
      </c>
      <c r="L102" s="14"/>
    </row>
    <row r="103" spans="1:12" ht="12.9" customHeight="1">
      <c r="A103" s="9" t="s">
        <v>263</v>
      </c>
      <c r="B103" s="33" t="s">
        <v>217</v>
      </c>
      <c r="C103" s="34" t="s">
        <v>218</v>
      </c>
      <c r="D103" s="12">
        <v>13.5</v>
      </c>
      <c r="E103" s="12" t="str">
        <f t="shared" si="5"/>
        <v/>
      </c>
      <c r="F103" s="12">
        <v>17</v>
      </c>
      <c r="G103" s="12" t="str">
        <f t="shared" si="6"/>
        <v/>
      </c>
      <c r="H103" s="12">
        <v>7.0750000000000002</v>
      </c>
      <c r="I103" s="12" t="str">
        <f t="shared" si="7"/>
        <v>R</v>
      </c>
      <c r="J103" s="12">
        <f t="shared" si="8"/>
        <v>11.1625</v>
      </c>
      <c r="K103" s="12" t="str">
        <f t="shared" si="9"/>
        <v>NV</v>
      </c>
      <c r="L103" s="14"/>
    </row>
    <row r="104" spans="1:12" ht="12.9" customHeight="1">
      <c r="A104" s="9" t="s">
        <v>264</v>
      </c>
      <c r="B104" s="33" t="s">
        <v>219</v>
      </c>
      <c r="C104" s="34" t="s">
        <v>220</v>
      </c>
      <c r="D104" s="12">
        <v>13.5</v>
      </c>
      <c r="E104" s="12" t="str">
        <f t="shared" si="5"/>
        <v/>
      </c>
      <c r="F104" s="12">
        <v>15.5</v>
      </c>
      <c r="G104" s="12" t="str">
        <f t="shared" si="6"/>
        <v/>
      </c>
      <c r="H104" s="12">
        <v>12.34</v>
      </c>
      <c r="I104" s="12" t="str">
        <f t="shared" si="7"/>
        <v/>
      </c>
      <c r="J104" s="12">
        <f t="shared" si="8"/>
        <v>13.42</v>
      </c>
      <c r="K104" s="12" t="str">
        <f t="shared" si="9"/>
        <v>V</v>
      </c>
      <c r="L104" s="14"/>
    </row>
    <row r="105" spans="1:12" ht="12.9" customHeight="1">
      <c r="A105" s="9" t="s">
        <v>265</v>
      </c>
      <c r="B105" s="31" t="s">
        <v>221</v>
      </c>
      <c r="C105" s="32" t="s">
        <v>222</v>
      </c>
      <c r="D105" s="12">
        <v>14</v>
      </c>
      <c r="E105" s="12" t="str">
        <f t="shared" si="5"/>
        <v/>
      </c>
      <c r="F105" s="12">
        <v>16.5</v>
      </c>
      <c r="G105" s="12" t="str">
        <f t="shared" si="6"/>
        <v/>
      </c>
      <c r="H105" s="12">
        <v>11.245000000000001</v>
      </c>
      <c r="I105" s="12" t="str">
        <f t="shared" si="7"/>
        <v/>
      </c>
      <c r="J105" s="12">
        <f t="shared" si="8"/>
        <v>13.2475</v>
      </c>
      <c r="K105" s="12" t="str">
        <f t="shared" si="9"/>
        <v>V</v>
      </c>
      <c r="L105" s="14"/>
    </row>
    <row r="106" spans="1:12" ht="12.9" customHeight="1">
      <c r="A106" s="9" t="s">
        <v>266</v>
      </c>
      <c r="B106" s="31" t="s">
        <v>223</v>
      </c>
      <c r="C106" s="32" t="s">
        <v>224</v>
      </c>
      <c r="D106" s="12">
        <v>13.5</v>
      </c>
      <c r="E106" s="12" t="str">
        <f t="shared" si="5"/>
        <v/>
      </c>
      <c r="F106" s="12">
        <v>18.5</v>
      </c>
      <c r="G106" s="12" t="str">
        <f t="shared" si="6"/>
        <v/>
      </c>
      <c r="H106" s="12">
        <v>16.295000000000002</v>
      </c>
      <c r="I106" s="12" t="str">
        <f t="shared" si="7"/>
        <v/>
      </c>
      <c r="J106" s="12">
        <f t="shared" si="8"/>
        <v>16.147500000000001</v>
      </c>
      <c r="K106" s="12" t="str">
        <f t="shared" si="9"/>
        <v>V</v>
      </c>
      <c r="L106" s="14"/>
    </row>
    <row r="107" spans="1:12" ht="12.9" customHeight="1">
      <c r="A107" s="9" t="s">
        <v>267</v>
      </c>
      <c r="B107" s="31" t="s">
        <v>225</v>
      </c>
      <c r="C107" s="32" t="s">
        <v>226</v>
      </c>
      <c r="D107" s="12">
        <v>0</v>
      </c>
      <c r="E107" s="12" t="str">
        <f t="shared" si="5"/>
        <v/>
      </c>
      <c r="F107" s="12">
        <v>0</v>
      </c>
      <c r="G107" s="12" t="str">
        <f t="shared" si="6"/>
        <v/>
      </c>
      <c r="H107" s="12">
        <v>0</v>
      </c>
      <c r="I107" s="12" t="str">
        <f t="shared" si="7"/>
        <v/>
      </c>
      <c r="J107" s="12">
        <f t="shared" si="8"/>
        <v>0</v>
      </c>
      <c r="K107" s="12" t="str">
        <f t="shared" si="9"/>
        <v>AR</v>
      </c>
      <c r="L107" s="14"/>
    </row>
    <row r="108" spans="1:12" ht="12.9" customHeight="1">
      <c r="A108" s="9" t="s">
        <v>268</v>
      </c>
      <c r="B108" s="33" t="s">
        <v>227</v>
      </c>
      <c r="C108" s="34" t="s">
        <v>228</v>
      </c>
      <c r="D108" s="12">
        <v>15.5</v>
      </c>
      <c r="E108" s="12" t="str">
        <f t="shared" si="5"/>
        <v/>
      </c>
      <c r="F108" s="12">
        <v>14.5</v>
      </c>
      <c r="G108" s="12" t="str">
        <f t="shared" si="6"/>
        <v/>
      </c>
      <c r="H108" s="12">
        <v>16.46</v>
      </c>
      <c r="I108" s="12" t="str">
        <f t="shared" si="7"/>
        <v/>
      </c>
      <c r="J108" s="12">
        <f t="shared" si="8"/>
        <v>15.73</v>
      </c>
      <c r="K108" s="12" t="str">
        <f t="shared" si="9"/>
        <v>V</v>
      </c>
      <c r="L108" s="14"/>
    </row>
    <row r="109" spans="1:12" ht="12.9" customHeight="1">
      <c r="A109" s="9" t="s">
        <v>269</v>
      </c>
      <c r="B109" s="31" t="s">
        <v>229</v>
      </c>
      <c r="C109" s="32" t="s">
        <v>230</v>
      </c>
      <c r="D109" s="12">
        <v>13.75</v>
      </c>
      <c r="E109" s="12" t="str">
        <f t="shared" si="5"/>
        <v/>
      </c>
      <c r="F109" s="12">
        <v>15.5</v>
      </c>
      <c r="G109" s="12" t="str">
        <f t="shared" si="6"/>
        <v/>
      </c>
      <c r="H109" s="12">
        <v>16.615000000000002</v>
      </c>
      <c r="I109" s="12" t="str">
        <f t="shared" si="7"/>
        <v/>
      </c>
      <c r="J109" s="12">
        <f t="shared" si="8"/>
        <v>15.620000000000001</v>
      </c>
      <c r="K109" s="12" t="str">
        <f t="shared" si="9"/>
        <v>V</v>
      </c>
      <c r="L109" s="14"/>
    </row>
    <row r="110" spans="1:12" ht="12.9" customHeight="1">
      <c r="A110" s="9" t="s">
        <v>270</v>
      </c>
      <c r="B110" s="31" t="s">
        <v>231</v>
      </c>
      <c r="C110" s="32" t="s">
        <v>232</v>
      </c>
      <c r="D110" s="12">
        <v>16.5</v>
      </c>
      <c r="E110" s="12" t="str">
        <f t="shared" si="5"/>
        <v/>
      </c>
      <c r="F110" s="12">
        <v>18.5</v>
      </c>
      <c r="G110" s="12" t="str">
        <f t="shared" si="6"/>
        <v/>
      </c>
      <c r="H110" s="12">
        <v>15.5</v>
      </c>
      <c r="I110" s="12" t="str">
        <f t="shared" si="7"/>
        <v/>
      </c>
      <c r="J110" s="12">
        <f t="shared" si="8"/>
        <v>16.5</v>
      </c>
      <c r="K110" s="12" t="str">
        <f t="shared" si="9"/>
        <v>V</v>
      </c>
      <c r="L110" s="14"/>
    </row>
    <row r="111" spans="1:12" ht="12.9" customHeight="1">
      <c r="A111" s="9" t="s">
        <v>271</v>
      </c>
      <c r="B111" s="31" t="s">
        <v>233</v>
      </c>
      <c r="C111" s="32" t="s">
        <v>234</v>
      </c>
      <c r="D111" s="12">
        <v>13.5</v>
      </c>
      <c r="E111" s="12" t="str">
        <f t="shared" si="5"/>
        <v/>
      </c>
      <c r="F111" s="12">
        <v>15</v>
      </c>
      <c r="G111" s="12" t="str">
        <f t="shared" si="6"/>
        <v/>
      </c>
      <c r="H111" s="12">
        <v>17.45</v>
      </c>
      <c r="I111" s="12" t="str">
        <f t="shared" si="7"/>
        <v/>
      </c>
      <c r="J111" s="12">
        <f t="shared" si="8"/>
        <v>15.85</v>
      </c>
      <c r="K111" s="12" t="str">
        <f t="shared" si="9"/>
        <v>V</v>
      </c>
      <c r="L111" s="14"/>
    </row>
    <row r="112" spans="1:12" ht="12.9" customHeight="1">
      <c r="A112" s="9" t="s">
        <v>272</v>
      </c>
      <c r="B112" s="31" t="s">
        <v>235</v>
      </c>
      <c r="C112" s="32" t="s">
        <v>236</v>
      </c>
      <c r="D112" s="12">
        <v>14</v>
      </c>
      <c r="E112" s="12" t="str">
        <f t="shared" si="5"/>
        <v/>
      </c>
      <c r="F112" s="12">
        <v>15.5</v>
      </c>
      <c r="G112" s="12" t="str">
        <f t="shared" si="6"/>
        <v/>
      </c>
      <c r="H112" s="12">
        <v>13.035</v>
      </c>
      <c r="I112" s="12" t="str">
        <f t="shared" si="7"/>
        <v/>
      </c>
      <c r="J112" s="12">
        <f t="shared" si="8"/>
        <v>13.8925</v>
      </c>
      <c r="K112" s="12" t="str">
        <f t="shared" si="9"/>
        <v>V</v>
      </c>
      <c r="L112" s="14"/>
    </row>
    <row r="113" spans="1:12" ht="12.9" customHeight="1">
      <c r="A113" s="9" t="s">
        <v>273</v>
      </c>
      <c r="B113" s="31" t="s">
        <v>237</v>
      </c>
      <c r="C113" s="32" t="s">
        <v>238</v>
      </c>
      <c r="D113" s="12">
        <v>13</v>
      </c>
      <c r="E113" s="12" t="str">
        <f t="shared" si="5"/>
        <v/>
      </c>
      <c r="F113" s="12">
        <v>15.5</v>
      </c>
      <c r="G113" s="12" t="str">
        <f t="shared" si="6"/>
        <v/>
      </c>
      <c r="H113" s="12">
        <v>12.094999999999999</v>
      </c>
      <c r="I113" s="12" t="str">
        <f t="shared" si="7"/>
        <v/>
      </c>
      <c r="J113" s="12">
        <f t="shared" si="8"/>
        <v>13.172499999999999</v>
      </c>
      <c r="K113" s="12" t="str">
        <f t="shared" si="9"/>
        <v>V</v>
      </c>
      <c r="L113" s="14"/>
    </row>
    <row r="114" spans="1:12" ht="12.9" customHeight="1">
      <c r="A114" s="9" t="s">
        <v>274</v>
      </c>
      <c r="B114" s="31" t="s">
        <v>239</v>
      </c>
      <c r="C114" s="32" t="s">
        <v>240</v>
      </c>
      <c r="D114" s="12">
        <v>13.5</v>
      </c>
      <c r="E114" s="12" t="str">
        <f t="shared" si="5"/>
        <v/>
      </c>
      <c r="F114" s="12">
        <v>16</v>
      </c>
      <c r="G114" s="12" t="str">
        <f t="shared" si="6"/>
        <v/>
      </c>
      <c r="H114" s="12">
        <v>8.8650000000000002</v>
      </c>
      <c r="I114" s="12" t="str">
        <f t="shared" si="7"/>
        <v>R</v>
      </c>
      <c r="J114" s="12">
        <f t="shared" si="8"/>
        <v>11.807500000000001</v>
      </c>
      <c r="K114" s="12" t="str">
        <f t="shared" si="9"/>
        <v>NV</v>
      </c>
      <c r="L114" s="14"/>
    </row>
    <row r="115" spans="1:12" ht="12.9" customHeight="1">
      <c r="A115" s="9" t="s">
        <v>275</v>
      </c>
      <c r="B115" s="31" t="s">
        <v>241</v>
      </c>
      <c r="C115" s="32" t="s">
        <v>242</v>
      </c>
      <c r="D115" s="12">
        <v>16.5</v>
      </c>
      <c r="E115" s="12" t="str">
        <f t="shared" si="5"/>
        <v/>
      </c>
      <c r="F115" s="12">
        <v>16</v>
      </c>
      <c r="G115" s="12" t="str">
        <f t="shared" si="6"/>
        <v/>
      </c>
      <c r="H115" s="12">
        <v>7.9349999999999996</v>
      </c>
      <c r="I115" s="12" t="str">
        <f t="shared" si="7"/>
        <v/>
      </c>
      <c r="J115" s="12">
        <f t="shared" si="8"/>
        <v>12.092499999999999</v>
      </c>
      <c r="K115" s="12" t="str">
        <f t="shared" si="9"/>
        <v>V</v>
      </c>
      <c r="L115" s="14"/>
    </row>
    <row r="116" spans="1:12">
      <c r="A116" s="83" t="s">
        <v>65</v>
      </c>
      <c r="B116" s="83"/>
      <c r="D116" s="12">
        <f>AVERAGE(D74:D115,D11:D53)</f>
        <v>14.135294117647058</v>
      </c>
      <c r="F116" s="12">
        <f>AVERAGE(F74:F115,F11:F53)</f>
        <v>15.31764705882353</v>
      </c>
      <c r="H116" s="12">
        <f>AVERAGE(H74:H115,H11:H53)</f>
        <v>12.744058823529407</v>
      </c>
      <c r="J116" s="12">
        <f>AVERAGE(J74:J115)</f>
        <v>13.794523809523813</v>
      </c>
      <c r="L116" s="14"/>
    </row>
    <row r="117" spans="1:12">
      <c r="C117" s="2"/>
    </row>
    <row r="118" spans="1:12">
      <c r="A118" s="83" t="s">
        <v>73</v>
      </c>
      <c r="B118" s="83"/>
      <c r="C118" s="83"/>
      <c r="D118" s="2"/>
      <c r="E118" s="2"/>
      <c r="F118" s="2"/>
      <c r="G118" s="2"/>
      <c r="H118" s="2"/>
      <c r="I118" s="2"/>
      <c r="J118" s="2"/>
      <c r="K118" s="2"/>
    </row>
    <row r="119" spans="1:12">
      <c r="D119" s="2"/>
      <c r="E119" s="2"/>
      <c r="F119" s="2"/>
      <c r="G119" s="2"/>
      <c r="H119" s="2"/>
      <c r="I119" s="2"/>
      <c r="J119" s="2"/>
      <c r="K119" s="2"/>
    </row>
  </sheetData>
  <mergeCells count="43">
    <mergeCell ref="A116:B116"/>
    <mergeCell ref="A118:C118"/>
    <mergeCell ref="A71:A73"/>
    <mergeCell ref="B71:B73"/>
    <mergeCell ref="C71:C73"/>
    <mergeCell ref="D71:D73"/>
    <mergeCell ref="E71:E73"/>
    <mergeCell ref="B68:K69"/>
    <mergeCell ref="B70:C70"/>
    <mergeCell ref="D70:E70"/>
    <mergeCell ref="F70:G70"/>
    <mergeCell ref="H70:I70"/>
    <mergeCell ref="J70:J73"/>
    <mergeCell ref="K70:K73"/>
    <mergeCell ref="F71:F73"/>
    <mergeCell ref="G71:G73"/>
    <mergeCell ref="H71:H73"/>
    <mergeCell ref="I71:I73"/>
    <mergeCell ref="H64:K64"/>
    <mergeCell ref="C65:F65"/>
    <mergeCell ref="G65:H65"/>
    <mergeCell ref="A66:B66"/>
    <mergeCell ref="A3:B3"/>
    <mergeCell ref="B5:K6"/>
    <mergeCell ref="B7:C7"/>
    <mergeCell ref="D7:E7"/>
    <mergeCell ref="F7:G7"/>
    <mergeCell ref="H7:I7"/>
    <mergeCell ref="J7:J10"/>
    <mergeCell ref="K7:K10"/>
    <mergeCell ref="G8:G10"/>
    <mergeCell ref="I8:I10"/>
    <mergeCell ref="D8:D10"/>
    <mergeCell ref="E8:E10"/>
    <mergeCell ref="F8:F10"/>
    <mergeCell ref="H1:K1"/>
    <mergeCell ref="C2:F2"/>
    <mergeCell ref="G2:H2"/>
    <mergeCell ref="A55:C55"/>
    <mergeCell ref="A8:A10"/>
    <mergeCell ref="B8:B10"/>
    <mergeCell ref="C8:C10"/>
    <mergeCell ref="H8:H10"/>
  </mergeCells>
  <conditionalFormatting sqref="D74:I115 D11:I53">
    <cfRule type="cellIs" dxfId="26" priority="6" operator="lessThan">
      <formula>12</formula>
    </cfRule>
  </conditionalFormatting>
  <conditionalFormatting sqref="J11:J53 J74:J115">
    <cfRule type="cellIs" dxfId="25" priority="2" operator="greaterThanOrEqual">
      <formula>12</formula>
    </cfRule>
  </conditionalFormatting>
  <conditionalFormatting sqref="K11:K53 K74:K115">
    <cfRule type="beginsWith" dxfId="24" priority="1" operator="beginsWith" text="v">
      <formula>LEFT(K11,1)="v"</formula>
    </cfRule>
  </conditionalFormatting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125"/>
  <sheetViews>
    <sheetView topLeftCell="A46" workbookViewId="0">
      <selection activeCell="H65" sqref="H65:I65"/>
    </sheetView>
  </sheetViews>
  <sheetFormatPr baseColWidth="10" defaultRowHeight="14.4"/>
  <cols>
    <col min="1" max="1" width="3.109375" customWidth="1"/>
    <col min="2" max="2" width="16.5546875" customWidth="1"/>
    <col min="3" max="3" width="17.33203125" customWidth="1"/>
    <col min="4" max="4" width="11.6640625" customWidth="1"/>
    <col min="5" max="5" width="5.109375" customWidth="1"/>
    <col min="6" max="6" width="11.6640625" customWidth="1"/>
    <col min="7" max="7" width="5.33203125" customWidth="1"/>
    <col min="8" max="8" width="9.5546875" bestFit="1" customWidth="1"/>
    <col min="9" max="9" width="9" customWidth="1"/>
  </cols>
  <sheetData>
    <row r="1" spans="1:11" s="1" customFormat="1" ht="14.1" customHeight="1">
      <c r="A1" s="6" t="s">
        <v>83</v>
      </c>
      <c r="B1" s="5"/>
      <c r="C1" s="6"/>
      <c r="D1" s="4"/>
      <c r="E1" s="3"/>
      <c r="F1" s="4"/>
      <c r="G1" s="4"/>
      <c r="H1" s="94" t="s">
        <v>74</v>
      </c>
      <c r="I1" s="94"/>
      <c r="J1" s="94"/>
    </row>
    <row r="2" spans="1:11" s="1" customFormat="1" ht="14.1" customHeight="1">
      <c r="A2" s="28" t="s">
        <v>84</v>
      </c>
      <c r="B2" s="28"/>
      <c r="C2" s="28"/>
      <c r="H2" s="95">
        <v>44020</v>
      </c>
      <c r="I2" s="95"/>
    </row>
    <row r="3" spans="1:11" s="1" customFormat="1" ht="14.1" customHeight="1">
      <c r="A3" s="97" t="s">
        <v>66</v>
      </c>
      <c r="B3" s="97"/>
      <c r="C3" s="22"/>
      <c r="D3" s="22"/>
      <c r="E3" s="22"/>
      <c r="F3" s="22"/>
      <c r="G3" s="95"/>
      <c r="H3" s="96"/>
    </row>
    <row r="4" spans="1:11" s="1" customFormat="1" ht="14.1" customHeight="1"/>
    <row r="5" spans="1:11" s="1" customFormat="1" ht="14.1" customHeight="1">
      <c r="A5" s="8"/>
      <c r="B5" s="98" t="s">
        <v>278</v>
      </c>
      <c r="C5" s="99"/>
      <c r="D5" s="99"/>
      <c r="E5" s="99"/>
      <c r="F5" s="99"/>
      <c r="G5" s="99"/>
      <c r="H5" s="99"/>
      <c r="I5" s="100"/>
    </row>
    <row r="6" spans="1:11" s="1" customFormat="1" ht="14.1" customHeight="1">
      <c r="A6" s="8"/>
      <c r="B6" s="101"/>
      <c r="C6" s="102"/>
      <c r="D6" s="102"/>
      <c r="E6" s="102"/>
      <c r="F6" s="102"/>
      <c r="G6" s="102"/>
      <c r="H6" s="102"/>
      <c r="I6" s="103"/>
    </row>
    <row r="7" spans="1:11" s="1" customFormat="1" ht="14.1" customHeight="1">
      <c r="A7" s="8"/>
      <c r="B7" s="111" t="s">
        <v>9</v>
      </c>
      <c r="C7" s="112"/>
      <c r="D7" s="113">
        <v>0.2</v>
      </c>
      <c r="E7" s="114"/>
      <c r="F7" s="113">
        <v>0.8</v>
      </c>
      <c r="G7" s="114"/>
      <c r="H7" s="115" t="s">
        <v>64</v>
      </c>
      <c r="I7" s="115" t="s">
        <v>8</v>
      </c>
      <c r="K7" s="2"/>
    </row>
    <row r="8" spans="1:11" s="1" customFormat="1" ht="14.1" customHeight="1">
      <c r="A8" s="118" t="s">
        <v>0</v>
      </c>
      <c r="B8" s="121" t="s">
        <v>6</v>
      </c>
      <c r="C8" s="121" t="s">
        <v>7</v>
      </c>
      <c r="D8" s="87" t="s">
        <v>70</v>
      </c>
      <c r="E8" s="121" t="s">
        <v>60</v>
      </c>
      <c r="F8" s="87" t="s">
        <v>71</v>
      </c>
      <c r="G8" s="121" t="s">
        <v>60</v>
      </c>
      <c r="H8" s="116"/>
      <c r="I8" s="116"/>
    </row>
    <row r="9" spans="1:11" s="1" customFormat="1" ht="14.1" customHeight="1">
      <c r="A9" s="119"/>
      <c r="B9" s="122"/>
      <c r="C9" s="122"/>
      <c r="D9" s="88"/>
      <c r="E9" s="122"/>
      <c r="F9" s="88"/>
      <c r="G9" s="122"/>
      <c r="H9" s="116"/>
      <c r="I9" s="116"/>
    </row>
    <row r="10" spans="1:11" s="1" customFormat="1" ht="14.1" customHeight="1">
      <c r="A10" s="120"/>
      <c r="B10" s="123"/>
      <c r="C10" s="123"/>
      <c r="D10" s="89"/>
      <c r="E10" s="123"/>
      <c r="F10" s="89"/>
      <c r="G10" s="123"/>
      <c r="H10" s="117"/>
      <c r="I10" s="117"/>
    </row>
    <row r="11" spans="1:11" s="1" customFormat="1" ht="12.9" customHeight="1">
      <c r="A11" s="9" t="s">
        <v>10</v>
      </c>
      <c r="B11" s="31" t="s">
        <v>85</v>
      </c>
      <c r="C11" s="32" t="s">
        <v>86</v>
      </c>
      <c r="D11" s="11">
        <v>15.67</v>
      </c>
      <c r="E11" s="13"/>
      <c r="F11" s="11">
        <v>15.5</v>
      </c>
      <c r="G11" s="13"/>
      <c r="H11" s="11">
        <f>D11*D$7+F11*F$7</f>
        <v>15.534000000000001</v>
      </c>
      <c r="I11" s="15" t="str">
        <f>IF(H11&gt;=12,IF(AND(D11&gt;=6,F11&gt;=6),"V","NV"),IF(H11&gt;=6,"NV","AR"))</f>
        <v>V</v>
      </c>
    </row>
    <row r="12" spans="1:11" s="1" customFormat="1" ht="12.9" customHeight="1">
      <c r="A12" s="9" t="s">
        <v>11</v>
      </c>
      <c r="B12" s="31" t="s">
        <v>87</v>
      </c>
      <c r="C12" s="32" t="s">
        <v>88</v>
      </c>
      <c r="D12" s="11">
        <v>12.75</v>
      </c>
      <c r="E12" s="13"/>
      <c r="F12" s="11">
        <v>17</v>
      </c>
      <c r="G12" s="13"/>
      <c r="H12" s="11">
        <f t="shared" ref="H12:H53" si="0">D12*D$7+F12*F$7</f>
        <v>16.150000000000002</v>
      </c>
      <c r="I12" s="15" t="str">
        <f t="shared" ref="I12:I53" si="1">IF(H12&gt;=12,IF(AND(D12&gt;=6,F12&gt;=6),"V","NV"),IF(H12&gt;=6,"NV","AR"))</f>
        <v>V</v>
      </c>
    </row>
    <row r="13" spans="1:11" s="1" customFormat="1" ht="12.9" customHeight="1">
      <c r="A13" s="9" t="s">
        <v>12</v>
      </c>
      <c r="B13" s="31" t="s">
        <v>89</v>
      </c>
      <c r="C13" s="32" t="s">
        <v>90</v>
      </c>
      <c r="D13" s="11">
        <v>14.5</v>
      </c>
      <c r="E13" s="13"/>
      <c r="F13" s="11">
        <v>15</v>
      </c>
      <c r="G13" s="13"/>
      <c r="H13" s="11">
        <f t="shared" si="0"/>
        <v>14.9</v>
      </c>
      <c r="I13" s="15" t="str">
        <f t="shared" si="1"/>
        <v>V</v>
      </c>
    </row>
    <row r="14" spans="1:11" s="1" customFormat="1" ht="12.9" customHeight="1">
      <c r="A14" s="9" t="s">
        <v>13</v>
      </c>
      <c r="B14" s="31" t="s">
        <v>91</v>
      </c>
      <c r="C14" s="32" t="s">
        <v>92</v>
      </c>
      <c r="D14" s="11">
        <v>15.75</v>
      </c>
      <c r="E14" s="13"/>
      <c r="F14" s="11">
        <v>15.5</v>
      </c>
      <c r="G14" s="13"/>
      <c r="H14" s="11">
        <f t="shared" si="0"/>
        <v>15.55</v>
      </c>
      <c r="I14" s="15" t="str">
        <f t="shared" si="1"/>
        <v>V</v>
      </c>
    </row>
    <row r="15" spans="1:11" s="1" customFormat="1" ht="12.9" customHeight="1">
      <c r="A15" s="9" t="s">
        <v>14</v>
      </c>
      <c r="B15" s="31" t="s">
        <v>93</v>
      </c>
      <c r="C15" s="32" t="s">
        <v>94</v>
      </c>
      <c r="D15" s="11">
        <v>11</v>
      </c>
      <c r="E15" s="13"/>
      <c r="F15" s="11">
        <v>17</v>
      </c>
      <c r="G15" s="13"/>
      <c r="H15" s="11">
        <f t="shared" si="0"/>
        <v>15.8</v>
      </c>
      <c r="I15" s="15" t="str">
        <f t="shared" si="1"/>
        <v>V</v>
      </c>
    </row>
    <row r="16" spans="1:11" s="1" customFormat="1" ht="12.9" customHeight="1">
      <c r="A16" s="9" t="s">
        <v>15</v>
      </c>
      <c r="B16" s="31" t="s">
        <v>95</v>
      </c>
      <c r="C16" s="32" t="s">
        <v>96</v>
      </c>
      <c r="D16" s="11">
        <v>10</v>
      </c>
      <c r="E16" s="13"/>
      <c r="F16" s="11">
        <v>15.5</v>
      </c>
      <c r="G16" s="13"/>
      <c r="H16" s="11">
        <f t="shared" si="0"/>
        <v>14.4</v>
      </c>
      <c r="I16" s="15" t="str">
        <f t="shared" si="1"/>
        <v>V</v>
      </c>
    </row>
    <row r="17" spans="1:9" s="1" customFormat="1" ht="12.9" customHeight="1">
      <c r="A17" s="9" t="s">
        <v>16</v>
      </c>
      <c r="B17" s="31" t="s">
        <v>97</v>
      </c>
      <c r="C17" s="32" t="s">
        <v>98</v>
      </c>
      <c r="D17" s="11">
        <v>14.83</v>
      </c>
      <c r="E17" s="13"/>
      <c r="F17" s="11">
        <v>16.5</v>
      </c>
      <c r="G17" s="13"/>
      <c r="H17" s="11">
        <f t="shared" si="0"/>
        <v>16.166</v>
      </c>
      <c r="I17" s="15" t="str">
        <f t="shared" si="1"/>
        <v>V</v>
      </c>
    </row>
    <row r="18" spans="1:9" s="1" customFormat="1" ht="12.9" customHeight="1">
      <c r="A18" s="9" t="s">
        <v>17</v>
      </c>
      <c r="B18" s="31" t="s">
        <v>99</v>
      </c>
      <c r="C18" s="32" t="s">
        <v>100</v>
      </c>
      <c r="D18" s="11">
        <v>13.5</v>
      </c>
      <c r="E18" s="13"/>
      <c r="F18" s="11">
        <v>17</v>
      </c>
      <c r="G18" s="13"/>
      <c r="H18" s="11">
        <f t="shared" si="0"/>
        <v>16.3</v>
      </c>
      <c r="I18" s="15" t="str">
        <f t="shared" si="1"/>
        <v>V</v>
      </c>
    </row>
    <row r="19" spans="1:9" s="1" customFormat="1" ht="12.9" customHeight="1">
      <c r="A19" s="9" t="s">
        <v>18</v>
      </c>
      <c r="B19" s="31" t="s">
        <v>101</v>
      </c>
      <c r="C19" s="32" t="s">
        <v>102</v>
      </c>
      <c r="D19" s="11">
        <v>15.5</v>
      </c>
      <c r="E19" s="13"/>
      <c r="F19" s="11">
        <v>15.5</v>
      </c>
      <c r="G19" s="13"/>
      <c r="H19" s="11">
        <f t="shared" si="0"/>
        <v>15.5</v>
      </c>
      <c r="I19" s="15" t="str">
        <f t="shared" si="1"/>
        <v>V</v>
      </c>
    </row>
    <row r="20" spans="1:9" s="1" customFormat="1" ht="12.9" customHeight="1">
      <c r="A20" s="9" t="s">
        <v>19</v>
      </c>
      <c r="B20" s="31" t="s">
        <v>103</v>
      </c>
      <c r="C20" s="32" t="s">
        <v>104</v>
      </c>
      <c r="D20" s="11">
        <v>7</v>
      </c>
      <c r="E20" s="13"/>
      <c r="F20" s="11">
        <v>15</v>
      </c>
      <c r="G20" s="13"/>
      <c r="H20" s="11">
        <f t="shared" si="0"/>
        <v>13.4</v>
      </c>
      <c r="I20" s="15" t="str">
        <f t="shared" si="1"/>
        <v>V</v>
      </c>
    </row>
    <row r="21" spans="1:9" s="1" customFormat="1" ht="12.9" customHeight="1">
      <c r="A21" s="9" t="s">
        <v>20</v>
      </c>
      <c r="B21" s="33" t="s">
        <v>105</v>
      </c>
      <c r="C21" s="34" t="s">
        <v>106</v>
      </c>
      <c r="D21" s="11">
        <v>14.5</v>
      </c>
      <c r="E21" s="13"/>
      <c r="F21" s="11">
        <v>15</v>
      </c>
      <c r="G21" s="13"/>
      <c r="H21" s="11">
        <f t="shared" si="0"/>
        <v>14.9</v>
      </c>
      <c r="I21" s="15" t="str">
        <f t="shared" si="1"/>
        <v>V</v>
      </c>
    </row>
    <row r="22" spans="1:9" s="1" customFormat="1" ht="12.9" customHeight="1">
      <c r="A22" s="9" t="s">
        <v>21</v>
      </c>
      <c r="B22" s="31" t="s">
        <v>107</v>
      </c>
      <c r="C22" s="32" t="s">
        <v>108</v>
      </c>
      <c r="D22" s="11">
        <v>13.5</v>
      </c>
      <c r="E22" s="13"/>
      <c r="F22" s="11">
        <v>16.5</v>
      </c>
      <c r="G22" s="13"/>
      <c r="H22" s="11">
        <f t="shared" si="0"/>
        <v>15.900000000000002</v>
      </c>
      <c r="I22" s="15" t="str">
        <f t="shared" si="1"/>
        <v>V</v>
      </c>
    </row>
    <row r="23" spans="1:9" s="1" customFormat="1" ht="12.9" customHeight="1">
      <c r="A23" s="9" t="s">
        <v>22</v>
      </c>
      <c r="B23" s="33" t="s">
        <v>109</v>
      </c>
      <c r="C23" s="34" t="s">
        <v>110</v>
      </c>
      <c r="D23" s="11">
        <v>13.5</v>
      </c>
      <c r="E23" s="13"/>
      <c r="F23" s="11">
        <v>15.25</v>
      </c>
      <c r="G23" s="13"/>
      <c r="H23" s="11">
        <f t="shared" si="0"/>
        <v>14.900000000000002</v>
      </c>
      <c r="I23" s="15" t="str">
        <f t="shared" si="1"/>
        <v>V</v>
      </c>
    </row>
    <row r="24" spans="1:9" s="1" customFormat="1" ht="12.9" customHeight="1">
      <c r="A24" s="9" t="s">
        <v>23</v>
      </c>
      <c r="B24" s="31" t="s">
        <v>111</v>
      </c>
      <c r="C24" s="32" t="s">
        <v>112</v>
      </c>
      <c r="D24" s="11">
        <v>15.33</v>
      </c>
      <c r="E24" s="13"/>
      <c r="F24" s="11">
        <v>16</v>
      </c>
      <c r="G24" s="13"/>
      <c r="H24" s="11">
        <f t="shared" si="0"/>
        <v>15.866000000000001</v>
      </c>
      <c r="I24" s="15" t="str">
        <f t="shared" si="1"/>
        <v>V</v>
      </c>
    </row>
    <row r="25" spans="1:9" s="1" customFormat="1" ht="12.9" customHeight="1">
      <c r="A25" s="9" t="s">
        <v>24</v>
      </c>
      <c r="B25" s="31" t="s">
        <v>113</v>
      </c>
      <c r="C25" s="32" t="s">
        <v>114</v>
      </c>
      <c r="D25" s="11">
        <v>9</v>
      </c>
      <c r="E25" s="13"/>
      <c r="F25" s="11">
        <v>15.75</v>
      </c>
      <c r="G25" s="13"/>
      <c r="H25" s="11">
        <f t="shared" si="0"/>
        <v>14.400000000000002</v>
      </c>
      <c r="I25" s="15" t="str">
        <f t="shared" si="1"/>
        <v>V</v>
      </c>
    </row>
    <row r="26" spans="1:9" s="1" customFormat="1" ht="12.9" customHeight="1">
      <c r="A26" s="9" t="s">
        <v>25</v>
      </c>
      <c r="B26" s="33" t="s">
        <v>115</v>
      </c>
      <c r="C26" s="34" t="s">
        <v>116</v>
      </c>
      <c r="D26" s="11">
        <v>12.75</v>
      </c>
      <c r="E26" s="13"/>
      <c r="F26" s="11">
        <v>14.75</v>
      </c>
      <c r="G26" s="13"/>
      <c r="H26" s="11">
        <f t="shared" si="0"/>
        <v>14.350000000000001</v>
      </c>
      <c r="I26" s="15" t="str">
        <f t="shared" si="1"/>
        <v>V</v>
      </c>
    </row>
    <row r="27" spans="1:9" s="1" customFormat="1" ht="12.9" customHeight="1">
      <c r="A27" s="9" t="s">
        <v>26</v>
      </c>
      <c r="B27" s="31" t="s">
        <v>117</v>
      </c>
      <c r="C27" s="32" t="s">
        <v>118</v>
      </c>
      <c r="D27" s="11">
        <v>15.25</v>
      </c>
      <c r="E27" s="13"/>
      <c r="F27" s="11">
        <v>16.5</v>
      </c>
      <c r="G27" s="13"/>
      <c r="H27" s="11">
        <f t="shared" si="0"/>
        <v>16.25</v>
      </c>
      <c r="I27" s="15" t="str">
        <f t="shared" si="1"/>
        <v>V</v>
      </c>
    </row>
    <row r="28" spans="1:9" s="1" customFormat="1" ht="12.9" customHeight="1">
      <c r="A28" s="9" t="s">
        <v>27</v>
      </c>
      <c r="B28" s="31" t="s">
        <v>119</v>
      </c>
      <c r="C28" s="32" t="s">
        <v>120</v>
      </c>
      <c r="D28" s="11">
        <v>16</v>
      </c>
      <c r="E28" s="13"/>
      <c r="F28" s="11">
        <v>17</v>
      </c>
      <c r="G28" s="13"/>
      <c r="H28" s="11">
        <f t="shared" si="0"/>
        <v>16.8</v>
      </c>
      <c r="I28" s="15" t="str">
        <f t="shared" si="1"/>
        <v>V</v>
      </c>
    </row>
    <row r="29" spans="1:9" s="1" customFormat="1" ht="12.9" customHeight="1">
      <c r="A29" s="9" t="s">
        <v>28</v>
      </c>
      <c r="B29" s="33" t="s">
        <v>121</v>
      </c>
      <c r="C29" s="34" t="s">
        <v>1</v>
      </c>
      <c r="D29" s="11">
        <v>10.5</v>
      </c>
      <c r="E29" s="13"/>
      <c r="F29" s="11">
        <v>16.75</v>
      </c>
      <c r="G29" s="13"/>
      <c r="H29" s="11">
        <f t="shared" si="0"/>
        <v>15.5</v>
      </c>
      <c r="I29" s="15" t="str">
        <f t="shared" si="1"/>
        <v>V</v>
      </c>
    </row>
    <row r="30" spans="1:9" s="1" customFormat="1" ht="12.9" customHeight="1">
      <c r="A30" s="9" t="s">
        <v>29</v>
      </c>
      <c r="B30" s="31" t="s">
        <v>122</v>
      </c>
      <c r="C30" s="32" t="s">
        <v>123</v>
      </c>
      <c r="D30" s="11">
        <v>11</v>
      </c>
      <c r="E30" s="13"/>
      <c r="F30" s="11">
        <v>15</v>
      </c>
      <c r="G30" s="13"/>
      <c r="H30" s="11">
        <f t="shared" si="0"/>
        <v>14.2</v>
      </c>
      <c r="I30" s="15" t="str">
        <f t="shared" si="1"/>
        <v>V</v>
      </c>
    </row>
    <row r="31" spans="1:9" s="1" customFormat="1" ht="12.9" customHeight="1">
      <c r="A31" s="9" t="s">
        <v>30</v>
      </c>
      <c r="B31" s="31" t="s">
        <v>124</v>
      </c>
      <c r="C31" s="32" t="s">
        <v>125</v>
      </c>
      <c r="D31" s="11">
        <v>13.5</v>
      </c>
      <c r="E31" s="13"/>
      <c r="F31" s="11">
        <v>17</v>
      </c>
      <c r="G31" s="13"/>
      <c r="H31" s="11">
        <f t="shared" si="0"/>
        <v>16.3</v>
      </c>
      <c r="I31" s="15" t="str">
        <f t="shared" si="1"/>
        <v>V</v>
      </c>
    </row>
    <row r="32" spans="1:9" s="1" customFormat="1" ht="12.9" customHeight="1">
      <c r="A32" s="9" t="s">
        <v>31</v>
      </c>
      <c r="B32" s="31" t="s">
        <v>126</v>
      </c>
      <c r="C32" s="32" t="s">
        <v>127</v>
      </c>
      <c r="D32" s="11">
        <v>13</v>
      </c>
      <c r="E32" s="13"/>
      <c r="F32" s="11">
        <v>16</v>
      </c>
      <c r="G32" s="13"/>
      <c r="H32" s="11">
        <f t="shared" si="0"/>
        <v>15.4</v>
      </c>
      <c r="I32" s="15" t="str">
        <f t="shared" si="1"/>
        <v>V</v>
      </c>
    </row>
    <row r="33" spans="1:9" s="1" customFormat="1" ht="12.9" customHeight="1">
      <c r="A33" s="9" t="s">
        <v>32</v>
      </c>
      <c r="B33" s="33" t="s">
        <v>128</v>
      </c>
      <c r="C33" s="34" t="s">
        <v>129</v>
      </c>
      <c r="D33" s="11">
        <v>12.5</v>
      </c>
      <c r="E33" s="13"/>
      <c r="F33" s="11">
        <v>14.5</v>
      </c>
      <c r="G33" s="13"/>
      <c r="H33" s="11">
        <f t="shared" si="0"/>
        <v>14.100000000000001</v>
      </c>
      <c r="I33" s="15" t="str">
        <f t="shared" si="1"/>
        <v>V</v>
      </c>
    </row>
    <row r="34" spans="1:9" s="1" customFormat="1" ht="12.9" customHeight="1">
      <c r="A34" s="9" t="s">
        <v>33</v>
      </c>
      <c r="B34" s="31" t="s">
        <v>130</v>
      </c>
      <c r="C34" s="32" t="s">
        <v>131</v>
      </c>
      <c r="D34" s="11">
        <v>14</v>
      </c>
      <c r="E34" s="13"/>
      <c r="F34" s="11">
        <v>15</v>
      </c>
      <c r="G34" s="13"/>
      <c r="H34" s="11">
        <f t="shared" si="0"/>
        <v>14.8</v>
      </c>
      <c r="I34" s="15" t="str">
        <f t="shared" si="1"/>
        <v>V</v>
      </c>
    </row>
    <row r="35" spans="1:9" s="1" customFormat="1" ht="12.9" customHeight="1">
      <c r="A35" s="9" t="s">
        <v>34</v>
      </c>
      <c r="B35" s="31" t="s">
        <v>132</v>
      </c>
      <c r="C35" s="32" t="s">
        <v>2</v>
      </c>
      <c r="D35" s="11">
        <v>15.83</v>
      </c>
      <c r="E35" s="13"/>
      <c r="F35" s="11">
        <v>16</v>
      </c>
      <c r="G35" s="13"/>
      <c r="H35" s="11">
        <f t="shared" si="0"/>
        <v>15.966000000000001</v>
      </c>
      <c r="I35" s="15" t="str">
        <f t="shared" si="1"/>
        <v>V</v>
      </c>
    </row>
    <row r="36" spans="1:9" s="1" customFormat="1" ht="12.9" customHeight="1">
      <c r="A36" s="9" t="s">
        <v>35</v>
      </c>
      <c r="B36" s="31" t="s">
        <v>133</v>
      </c>
      <c r="C36" s="32" t="s">
        <v>134</v>
      </c>
      <c r="D36" s="11">
        <v>11.5</v>
      </c>
      <c r="E36" s="13"/>
      <c r="F36" s="11">
        <v>14</v>
      </c>
      <c r="G36" s="13"/>
      <c r="H36" s="11">
        <f t="shared" si="0"/>
        <v>13.500000000000002</v>
      </c>
      <c r="I36" s="15" t="str">
        <f t="shared" si="1"/>
        <v>V</v>
      </c>
    </row>
    <row r="37" spans="1:9" s="1" customFormat="1" ht="12.9" customHeight="1">
      <c r="A37" s="9" t="s">
        <v>36</v>
      </c>
      <c r="B37" s="31" t="s">
        <v>135</v>
      </c>
      <c r="C37" s="32" t="s">
        <v>112</v>
      </c>
      <c r="D37" s="11">
        <v>15.17</v>
      </c>
      <c r="E37" s="13"/>
      <c r="F37" s="11">
        <v>16</v>
      </c>
      <c r="G37" s="13"/>
      <c r="H37" s="11">
        <f t="shared" si="0"/>
        <v>15.834000000000001</v>
      </c>
      <c r="I37" s="15" t="str">
        <f t="shared" si="1"/>
        <v>V</v>
      </c>
    </row>
    <row r="38" spans="1:9" s="1" customFormat="1" ht="12.9" customHeight="1">
      <c r="A38" s="9" t="s">
        <v>37</v>
      </c>
      <c r="B38" s="31" t="s">
        <v>136</v>
      </c>
      <c r="C38" s="32" t="s">
        <v>137</v>
      </c>
      <c r="D38" s="11">
        <v>8</v>
      </c>
      <c r="E38" s="13"/>
      <c r="F38" s="11">
        <v>16</v>
      </c>
      <c r="G38" s="13"/>
      <c r="H38" s="11">
        <f t="shared" si="0"/>
        <v>14.4</v>
      </c>
      <c r="I38" s="15" t="str">
        <f t="shared" si="1"/>
        <v>V</v>
      </c>
    </row>
    <row r="39" spans="1:9" s="1" customFormat="1" ht="12.9" customHeight="1">
      <c r="A39" s="9" t="s">
        <v>38</v>
      </c>
      <c r="B39" s="31" t="s">
        <v>138</v>
      </c>
      <c r="C39" s="32" t="s">
        <v>139</v>
      </c>
      <c r="D39" s="11">
        <v>14</v>
      </c>
      <c r="E39" s="13"/>
      <c r="F39" s="11">
        <v>15.5</v>
      </c>
      <c r="G39" s="13"/>
      <c r="H39" s="11">
        <f t="shared" si="0"/>
        <v>15.200000000000001</v>
      </c>
      <c r="I39" s="15" t="str">
        <f t="shared" si="1"/>
        <v>V</v>
      </c>
    </row>
    <row r="40" spans="1:9" s="1" customFormat="1" ht="12.9" customHeight="1">
      <c r="A40" s="39" t="s">
        <v>39</v>
      </c>
      <c r="B40" s="40" t="s">
        <v>140</v>
      </c>
      <c r="C40" s="41" t="s">
        <v>141</v>
      </c>
      <c r="D40" s="42">
        <v>13.5</v>
      </c>
      <c r="E40" s="43"/>
      <c r="F40" s="42">
        <v>14.5</v>
      </c>
      <c r="G40" s="43"/>
      <c r="H40" s="42">
        <f t="shared" si="0"/>
        <v>14.3</v>
      </c>
      <c r="I40" s="15" t="str">
        <f t="shared" si="1"/>
        <v>V</v>
      </c>
    </row>
    <row r="41" spans="1:9" s="1" customFormat="1" ht="12.9" customHeight="1">
      <c r="A41" s="9" t="s">
        <v>40</v>
      </c>
      <c r="B41" s="31" t="s">
        <v>142</v>
      </c>
      <c r="C41" s="32" t="s">
        <v>143</v>
      </c>
      <c r="D41" s="11">
        <v>10</v>
      </c>
      <c r="E41" s="13"/>
      <c r="F41" s="11">
        <v>14</v>
      </c>
      <c r="G41" s="13"/>
      <c r="H41" s="11">
        <f t="shared" si="0"/>
        <v>13.200000000000001</v>
      </c>
      <c r="I41" s="15" t="str">
        <f t="shared" si="1"/>
        <v>V</v>
      </c>
    </row>
    <row r="42" spans="1:9" s="1" customFormat="1" ht="12.9" customHeight="1">
      <c r="A42" s="9" t="s">
        <v>41</v>
      </c>
      <c r="B42" s="31" t="s">
        <v>144</v>
      </c>
      <c r="C42" s="32" t="s">
        <v>145</v>
      </c>
      <c r="D42" s="11">
        <v>11.5</v>
      </c>
      <c r="E42" s="13"/>
      <c r="F42" s="11">
        <v>14</v>
      </c>
      <c r="G42" s="13"/>
      <c r="H42" s="11">
        <f t="shared" si="0"/>
        <v>13.500000000000002</v>
      </c>
      <c r="I42" s="15" t="str">
        <f t="shared" si="1"/>
        <v>V</v>
      </c>
    </row>
    <row r="43" spans="1:9" s="1" customFormat="1" ht="12.9" customHeight="1">
      <c r="A43" s="9" t="s">
        <v>42</v>
      </c>
      <c r="B43" s="31" t="s">
        <v>146</v>
      </c>
      <c r="C43" s="32" t="s">
        <v>147</v>
      </c>
      <c r="D43" s="11">
        <v>15.83</v>
      </c>
      <c r="E43" s="13"/>
      <c r="F43" s="11">
        <v>17</v>
      </c>
      <c r="G43" s="13"/>
      <c r="H43" s="11">
        <f t="shared" si="0"/>
        <v>16.766000000000002</v>
      </c>
      <c r="I43" s="15" t="str">
        <f t="shared" si="1"/>
        <v>V</v>
      </c>
    </row>
    <row r="44" spans="1:9" s="1" customFormat="1" ht="12.9" customHeight="1">
      <c r="A44" s="9" t="s">
        <v>43</v>
      </c>
      <c r="B44" s="33" t="s">
        <v>148</v>
      </c>
      <c r="C44" s="34" t="s">
        <v>149</v>
      </c>
      <c r="D44" s="11">
        <v>11</v>
      </c>
      <c r="E44" s="13"/>
      <c r="F44" s="11">
        <v>17</v>
      </c>
      <c r="G44" s="13"/>
      <c r="H44" s="11">
        <f t="shared" si="0"/>
        <v>15.8</v>
      </c>
      <c r="I44" s="15" t="str">
        <f t="shared" si="1"/>
        <v>V</v>
      </c>
    </row>
    <row r="45" spans="1:9" s="1" customFormat="1" ht="12.9" customHeight="1">
      <c r="A45" s="9" t="s">
        <v>44</v>
      </c>
      <c r="B45" s="33" t="s">
        <v>150</v>
      </c>
      <c r="C45" s="34" t="s">
        <v>151</v>
      </c>
      <c r="D45" s="11">
        <v>13</v>
      </c>
      <c r="E45" s="13"/>
      <c r="F45" s="11">
        <v>17</v>
      </c>
      <c r="G45" s="13"/>
      <c r="H45" s="11">
        <f t="shared" si="0"/>
        <v>16.200000000000003</v>
      </c>
      <c r="I45" s="15" t="str">
        <f t="shared" si="1"/>
        <v>V</v>
      </c>
    </row>
    <row r="46" spans="1:9" s="1" customFormat="1" ht="12.9" customHeight="1">
      <c r="A46" s="9" t="s">
        <v>45</v>
      </c>
      <c r="B46" s="31" t="s">
        <v>152</v>
      </c>
      <c r="C46" s="32" t="s">
        <v>153</v>
      </c>
      <c r="D46" s="11">
        <v>16</v>
      </c>
      <c r="E46" s="13"/>
      <c r="F46" s="11">
        <v>15.5</v>
      </c>
      <c r="G46" s="13"/>
      <c r="H46" s="11">
        <f t="shared" si="0"/>
        <v>15.600000000000001</v>
      </c>
      <c r="I46" s="15" t="str">
        <f t="shared" si="1"/>
        <v>V</v>
      </c>
    </row>
    <row r="47" spans="1:9" s="1" customFormat="1" ht="12.9" customHeight="1">
      <c r="A47" s="9" t="s">
        <v>46</v>
      </c>
      <c r="B47" s="31" t="s">
        <v>154</v>
      </c>
      <c r="C47" s="32" t="s">
        <v>155</v>
      </c>
      <c r="D47" s="11">
        <v>14.83</v>
      </c>
      <c r="E47" s="13"/>
      <c r="F47" s="11">
        <v>15.5</v>
      </c>
      <c r="G47" s="13"/>
      <c r="H47" s="11">
        <f t="shared" si="0"/>
        <v>15.366</v>
      </c>
      <c r="I47" s="15" t="str">
        <f t="shared" si="1"/>
        <v>V</v>
      </c>
    </row>
    <row r="48" spans="1:9" s="1" customFormat="1" ht="12.9" customHeight="1">
      <c r="A48" s="9" t="s">
        <v>47</v>
      </c>
      <c r="B48" s="31" t="s">
        <v>156</v>
      </c>
      <c r="C48" s="32" t="s">
        <v>157</v>
      </c>
      <c r="D48" s="11">
        <v>13</v>
      </c>
      <c r="E48" s="13"/>
      <c r="F48" s="11">
        <v>15.5</v>
      </c>
      <c r="G48" s="13"/>
      <c r="H48" s="11">
        <f t="shared" si="0"/>
        <v>15</v>
      </c>
      <c r="I48" s="15" t="str">
        <f t="shared" si="1"/>
        <v>V</v>
      </c>
    </row>
    <row r="49" spans="1:10" s="1" customFormat="1" ht="12.9" customHeight="1">
      <c r="A49" s="9" t="s">
        <v>48</v>
      </c>
      <c r="B49" s="31" t="s">
        <v>158</v>
      </c>
      <c r="C49" s="32" t="s">
        <v>159</v>
      </c>
      <c r="D49" s="11">
        <v>15.5</v>
      </c>
      <c r="E49" s="13"/>
      <c r="F49" s="11">
        <v>16.75</v>
      </c>
      <c r="G49" s="13"/>
      <c r="H49" s="11">
        <f t="shared" si="0"/>
        <v>16.5</v>
      </c>
      <c r="I49" s="15" t="str">
        <f t="shared" si="1"/>
        <v>V</v>
      </c>
    </row>
    <row r="50" spans="1:10" s="1" customFormat="1" ht="12.9" customHeight="1">
      <c r="A50" s="9" t="s">
        <v>49</v>
      </c>
      <c r="B50" s="33" t="s">
        <v>160</v>
      </c>
      <c r="C50" s="34" t="s">
        <v>161</v>
      </c>
      <c r="D50" s="11">
        <v>14</v>
      </c>
      <c r="E50" s="13"/>
      <c r="F50" s="11">
        <v>16</v>
      </c>
      <c r="G50" s="13"/>
      <c r="H50" s="11">
        <f t="shared" si="0"/>
        <v>15.600000000000001</v>
      </c>
      <c r="I50" s="15" t="str">
        <f t="shared" si="1"/>
        <v>V</v>
      </c>
    </row>
    <row r="51" spans="1:10" s="1" customFormat="1" ht="12.9" customHeight="1">
      <c r="A51" s="9" t="s">
        <v>50</v>
      </c>
      <c r="B51" s="31" t="s">
        <v>162</v>
      </c>
      <c r="C51" s="32" t="s">
        <v>163</v>
      </c>
      <c r="D51" s="11">
        <v>16</v>
      </c>
      <c r="E51" s="13"/>
      <c r="F51" s="11">
        <v>16.5</v>
      </c>
      <c r="G51" s="13"/>
      <c r="H51" s="11">
        <f t="shared" si="0"/>
        <v>16.400000000000002</v>
      </c>
      <c r="I51" s="15" t="str">
        <f t="shared" si="1"/>
        <v>V</v>
      </c>
    </row>
    <row r="52" spans="1:10" s="1" customFormat="1" ht="12.9" customHeight="1">
      <c r="A52" s="9" t="s">
        <v>51</v>
      </c>
      <c r="B52" s="31" t="s">
        <v>164</v>
      </c>
      <c r="C52" s="32" t="s">
        <v>165</v>
      </c>
      <c r="D52" s="11">
        <v>11.5</v>
      </c>
      <c r="E52" s="13"/>
      <c r="F52" s="11">
        <v>13.75</v>
      </c>
      <c r="G52" s="13"/>
      <c r="H52" s="11">
        <f t="shared" si="0"/>
        <v>13.3</v>
      </c>
      <c r="I52" s="15" t="str">
        <f t="shared" si="1"/>
        <v>V</v>
      </c>
    </row>
    <row r="53" spans="1:10" s="1" customFormat="1" ht="12.9" customHeight="1">
      <c r="A53" s="9" t="s">
        <v>52</v>
      </c>
      <c r="B53" s="31" t="s">
        <v>166</v>
      </c>
      <c r="C53" s="32" t="s">
        <v>2</v>
      </c>
      <c r="D53" s="11">
        <v>12.75</v>
      </c>
      <c r="E53" s="13"/>
      <c r="F53" s="11">
        <v>16</v>
      </c>
      <c r="G53" s="13"/>
      <c r="H53" s="11">
        <f t="shared" si="0"/>
        <v>15.350000000000001</v>
      </c>
      <c r="I53" s="15" t="str">
        <f t="shared" si="1"/>
        <v>V</v>
      </c>
    </row>
    <row r="54" spans="1:10" s="1" customFormat="1">
      <c r="C54" s="2"/>
    </row>
    <row r="55" spans="1:10" s="1" customFormat="1">
      <c r="A55" s="16" t="s">
        <v>300</v>
      </c>
      <c r="B55" s="16"/>
      <c r="C55" s="16"/>
    </row>
    <row r="63" spans="1:10" s="1" customFormat="1"/>
    <row r="64" spans="1:10" s="1" customFormat="1" ht="14.1" customHeight="1">
      <c r="A64" s="6" t="s">
        <v>83</v>
      </c>
      <c r="B64" s="5"/>
      <c r="C64" s="6"/>
      <c r="D64" s="4"/>
      <c r="E64" s="3"/>
      <c r="F64" s="4"/>
      <c r="G64" s="4"/>
      <c r="H64" s="94" t="s">
        <v>74</v>
      </c>
      <c r="I64" s="94"/>
      <c r="J64" s="94"/>
    </row>
    <row r="65" spans="1:11" s="1" customFormat="1" ht="14.1" customHeight="1">
      <c r="A65" s="28" t="s">
        <v>84</v>
      </c>
      <c r="B65" s="28"/>
      <c r="C65" s="28"/>
      <c r="H65" s="95">
        <v>44020</v>
      </c>
      <c r="I65" s="95"/>
    </row>
    <row r="66" spans="1:11" s="1" customFormat="1" ht="14.1" customHeight="1">
      <c r="A66" s="97" t="s">
        <v>66</v>
      </c>
      <c r="B66" s="97"/>
      <c r="C66" s="22"/>
      <c r="D66" s="22"/>
      <c r="E66" s="22"/>
      <c r="F66" s="22"/>
      <c r="G66" s="95"/>
      <c r="H66" s="96"/>
    </row>
    <row r="67" spans="1:11" s="1" customFormat="1" ht="14.1" customHeight="1"/>
    <row r="68" spans="1:11" s="1" customFormat="1" ht="14.1" customHeight="1">
      <c r="A68" s="8"/>
      <c r="B68" s="98" t="s">
        <v>278</v>
      </c>
      <c r="C68" s="99"/>
      <c r="D68" s="99"/>
      <c r="E68" s="99"/>
      <c r="F68" s="99"/>
      <c r="G68" s="99"/>
      <c r="H68" s="99"/>
      <c r="I68" s="100"/>
    </row>
    <row r="69" spans="1:11" s="1" customFormat="1" ht="14.1" customHeight="1">
      <c r="A69" s="8"/>
      <c r="B69" s="101"/>
      <c r="C69" s="102"/>
      <c r="D69" s="102"/>
      <c r="E69" s="102"/>
      <c r="F69" s="102"/>
      <c r="G69" s="102"/>
      <c r="H69" s="102"/>
      <c r="I69" s="103"/>
    </row>
    <row r="70" spans="1:11" s="1" customFormat="1" ht="14.1" customHeight="1">
      <c r="A70" s="8"/>
      <c r="B70" s="111" t="s">
        <v>9</v>
      </c>
      <c r="C70" s="112"/>
      <c r="D70" s="113">
        <v>0.2</v>
      </c>
      <c r="E70" s="114"/>
      <c r="F70" s="113">
        <v>0.8</v>
      </c>
      <c r="G70" s="114"/>
      <c r="H70" s="115" t="s">
        <v>64</v>
      </c>
      <c r="I70" s="115" t="s">
        <v>8</v>
      </c>
      <c r="K70" s="2"/>
    </row>
    <row r="71" spans="1:11" s="1" customFormat="1" ht="14.1" customHeight="1">
      <c r="A71" s="118" t="s">
        <v>0</v>
      </c>
      <c r="B71" s="121" t="s">
        <v>6</v>
      </c>
      <c r="C71" s="121" t="s">
        <v>7</v>
      </c>
      <c r="D71" s="87" t="s">
        <v>70</v>
      </c>
      <c r="E71" s="121" t="s">
        <v>60</v>
      </c>
      <c r="F71" s="87" t="s">
        <v>71</v>
      </c>
      <c r="G71" s="121" t="s">
        <v>60</v>
      </c>
      <c r="H71" s="116"/>
      <c r="I71" s="116"/>
    </row>
    <row r="72" spans="1:11" s="1" customFormat="1" ht="14.1" customHeight="1">
      <c r="A72" s="119"/>
      <c r="B72" s="122"/>
      <c r="C72" s="122"/>
      <c r="D72" s="88"/>
      <c r="E72" s="122"/>
      <c r="F72" s="88"/>
      <c r="G72" s="122"/>
      <c r="H72" s="116"/>
      <c r="I72" s="116"/>
    </row>
    <row r="73" spans="1:11" s="1" customFormat="1" ht="14.1" customHeight="1">
      <c r="A73" s="120"/>
      <c r="B73" s="123"/>
      <c r="C73" s="123"/>
      <c r="D73" s="89"/>
      <c r="E73" s="123"/>
      <c r="F73" s="89"/>
      <c r="G73" s="123"/>
      <c r="H73" s="117"/>
      <c r="I73" s="117"/>
    </row>
    <row r="74" spans="1:11" s="1" customFormat="1" ht="12.9" customHeight="1">
      <c r="A74" s="9" t="s">
        <v>53</v>
      </c>
      <c r="B74" s="31" t="s">
        <v>167</v>
      </c>
      <c r="C74" s="32" t="s">
        <v>168</v>
      </c>
      <c r="D74" s="11">
        <v>15.5</v>
      </c>
      <c r="E74" s="13"/>
      <c r="F74" s="11">
        <v>16.75</v>
      </c>
      <c r="G74" s="13"/>
      <c r="H74" s="11">
        <f>D74*D$7+F74*F$7</f>
        <v>16.5</v>
      </c>
      <c r="I74" s="15" t="str">
        <f t="shared" ref="I74:I115" si="2">IF(H74&gt;=12,IF(AND(D74&gt;=6,F74&gt;=6),"V","NV"),IF(H74&gt;=6,"NV","AR"))</f>
        <v>V</v>
      </c>
    </row>
    <row r="75" spans="1:11" s="1" customFormat="1" ht="12.9" customHeight="1">
      <c r="A75" s="9" t="s">
        <v>54</v>
      </c>
      <c r="B75" s="31" t="s">
        <v>169</v>
      </c>
      <c r="C75" s="32" t="s">
        <v>170</v>
      </c>
      <c r="D75" s="11">
        <v>12.5</v>
      </c>
      <c r="E75" s="13"/>
      <c r="F75" s="11">
        <v>15.5</v>
      </c>
      <c r="G75" s="13"/>
      <c r="H75" s="11">
        <f t="shared" ref="H75:H115" si="3">D75*D$7+F75*F$7</f>
        <v>14.9</v>
      </c>
      <c r="I75" s="15" t="str">
        <f t="shared" si="2"/>
        <v>V</v>
      </c>
    </row>
    <row r="76" spans="1:11" s="1" customFormat="1" ht="12.9" customHeight="1">
      <c r="A76" s="9" t="s">
        <v>55</v>
      </c>
      <c r="B76" s="31" t="s">
        <v>171</v>
      </c>
      <c r="C76" s="32" t="s">
        <v>172</v>
      </c>
      <c r="D76" s="11">
        <v>16</v>
      </c>
      <c r="E76" s="13"/>
      <c r="F76" s="11">
        <v>16.5</v>
      </c>
      <c r="G76" s="13"/>
      <c r="H76" s="11">
        <f t="shared" si="3"/>
        <v>16.400000000000002</v>
      </c>
      <c r="I76" s="15" t="str">
        <f t="shared" si="2"/>
        <v>V</v>
      </c>
    </row>
    <row r="77" spans="1:11" s="1" customFormat="1" ht="12.9" customHeight="1">
      <c r="A77" s="9" t="s">
        <v>56</v>
      </c>
      <c r="B77" s="33" t="s">
        <v>173</v>
      </c>
      <c r="C77" s="34" t="s">
        <v>174</v>
      </c>
      <c r="D77" s="11">
        <v>14.25</v>
      </c>
      <c r="E77" s="13"/>
      <c r="F77" s="11">
        <v>16.75</v>
      </c>
      <c r="G77" s="13"/>
      <c r="H77" s="11">
        <f t="shared" si="3"/>
        <v>16.25</v>
      </c>
      <c r="I77" s="15" t="str">
        <f t="shared" si="2"/>
        <v>V</v>
      </c>
    </row>
    <row r="78" spans="1:11" s="1" customFormat="1" ht="12.9" customHeight="1">
      <c r="A78" s="9" t="s">
        <v>57</v>
      </c>
      <c r="B78" s="31" t="s">
        <v>175</v>
      </c>
      <c r="C78" s="32" t="s">
        <v>176</v>
      </c>
      <c r="D78" s="11">
        <v>16</v>
      </c>
      <c r="E78" s="13"/>
      <c r="F78" s="11">
        <v>15.5</v>
      </c>
      <c r="G78" s="13"/>
      <c r="H78" s="11">
        <f t="shared" si="3"/>
        <v>15.600000000000001</v>
      </c>
      <c r="I78" s="15" t="str">
        <f t="shared" si="2"/>
        <v>V</v>
      </c>
    </row>
    <row r="79" spans="1:11" s="1" customFormat="1" ht="12.9" customHeight="1">
      <c r="A79" s="9" t="s">
        <v>58</v>
      </c>
      <c r="B79" s="31" t="s">
        <v>177</v>
      </c>
      <c r="C79" s="32" t="s">
        <v>2</v>
      </c>
      <c r="D79" s="11">
        <v>13.5</v>
      </c>
      <c r="E79" s="13"/>
      <c r="F79" s="11">
        <v>17</v>
      </c>
      <c r="G79" s="13"/>
      <c r="H79" s="11">
        <f t="shared" si="3"/>
        <v>16.3</v>
      </c>
      <c r="I79" s="15" t="str">
        <f t="shared" si="2"/>
        <v>V</v>
      </c>
    </row>
    <row r="80" spans="1:11" s="1" customFormat="1" ht="12.9" customHeight="1">
      <c r="A80" s="9" t="s">
        <v>59</v>
      </c>
      <c r="B80" s="31" t="s">
        <v>178</v>
      </c>
      <c r="C80" s="32" t="s">
        <v>3</v>
      </c>
      <c r="D80" s="11">
        <v>11</v>
      </c>
      <c r="E80" s="13"/>
      <c r="F80" s="11">
        <v>0</v>
      </c>
      <c r="G80" s="13"/>
      <c r="H80" s="11">
        <f t="shared" si="3"/>
        <v>2.2000000000000002</v>
      </c>
      <c r="I80" s="15" t="str">
        <f t="shared" si="2"/>
        <v>AR</v>
      </c>
    </row>
    <row r="81" spans="1:9" s="1" customFormat="1" ht="12.9" customHeight="1">
      <c r="A81" s="9" t="s">
        <v>61</v>
      </c>
      <c r="B81" s="31" t="s">
        <v>179</v>
      </c>
      <c r="C81" s="35" t="s">
        <v>180</v>
      </c>
      <c r="D81" s="11">
        <v>11</v>
      </c>
      <c r="E81" s="13"/>
      <c r="F81" s="11">
        <v>16</v>
      </c>
      <c r="G81" s="13"/>
      <c r="H81" s="11">
        <f t="shared" si="3"/>
        <v>15</v>
      </c>
      <c r="I81" s="15" t="str">
        <f t="shared" si="2"/>
        <v>V</v>
      </c>
    </row>
    <row r="82" spans="1:9" s="1" customFormat="1" ht="12.9" customHeight="1">
      <c r="A82" s="9" t="s">
        <v>62</v>
      </c>
      <c r="B82" s="31" t="s">
        <v>181</v>
      </c>
      <c r="C82" s="32" t="s">
        <v>4</v>
      </c>
      <c r="D82" s="11">
        <v>13</v>
      </c>
      <c r="E82" s="13"/>
      <c r="F82" s="11">
        <v>16.5</v>
      </c>
      <c r="G82" s="13"/>
      <c r="H82" s="11">
        <f t="shared" si="3"/>
        <v>15.8</v>
      </c>
      <c r="I82" s="15" t="str">
        <f t="shared" si="2"/>
        <v>V</v>
      </c>
    </row>
    <row r="83" spans="1:9" s="1" customFormat="1" ht="12.9" customHeight="1">
      <c r="A83" s="9" t="s">
        <v>243</v>
      </c>
      <c r="B83" s="31" t="s">
        <v>182</v>
      </c>
      <c r="C83" s="32" t="s">
        <v>183</v>
      </c>
      <c r="D83" s="11">
        <v>15.67</v>
      </c>
      <c r="E83" s="13"/>
      <c r="F83" s="11">
        <v>14.5</v>
      </c>
      <c r="G83" s="13"/>
      <c r="H83" s="11">
        <f t="shared" si="3"/>
        <v>14.734000000000002</v>
      </c>
      <c r="I83" s="15" t="str">
        <f t="shared" si="2"/>
        <v>V</v>
      </c>
    </row>
    <row r="84" spans="1:9" s="1" customFormat="1" ht="12.9" customHeight="1">
      <c r="A84" s="9" t="s">
        <v>244</v>
      </c>
      <c r="B84" s="33" t="s">
        <v>184</v>
      </c>
      <c r="C84" s="34" t="s">
        <v>185</v>
      </c>
      <c r="D84" s="11">
        <v>12.75</v>
      </c>
      <c r="E84" s="13"/>
      <c r="F84" s="11">
        <v>15</v>
      </c>
      <c r="G84" s="13"/>
      <c r="H84" s="11">
        <f t="shared" si="3"/>
        <v>14.55</v>
      </c>
      <c r="I84" s="15" t="str">
        <f t="shared" si="2"/>
        <v>V</v>
      </c>
    </row>
    <row r="85" spans="1:9" s="1" customFormat="1" ht="12.9" customHeight="1">
      <c r="A85" s="9" t="s">
        <v>245</v>
      </c>
      <c r="B85" s="31" t="s">
        <v>186</v>
      </c>
      <c r="C85" s="32" t="s">
        <v>187</v>
      </c>
      <c r="D85" s="11">
        <v>15.83</v>
      </c>
      <c r="E85" s="13"/>
      <c r="F85" s="11">
        <v>17</v>
      </c>
      <c r="G85" s="13"/>
      <c r="H85" s="11">
        <f t="shared" si="3"/>
        <v>16.766000000000002</v>
      </c>
      <c r="I85" s="15" t="str">
        <f t="shared" si="2"/>
        <v>V</v>
      </c>
    </row>
    <row r="86" spans="1:9" s="1" customFormat="1" ht="12.9" customHeight="1">
      <c r="A86" s="9" t="s">
        <v>246</v>
      </c>
      <c r="B86" s="31" t="s">
        <v>188</v>
      </c>
      <c r="C86" s="32" t="s">
        <v>189</v>
      </c>
      <c r="D86" s="11">
        <v>11</v>
      </c>
      <c r="E86" s="13"/>
      <c r="F86" s="11">
        <v>15.5</v>
      </c>
      <c r="G86" s="13"/>
      <c r="H86" s="11">
        <f t="shared" si="3"/>
        <v>14.600000000000001</v>
      </c>
      <c r="I86" s="15" t="str">
        <f t="shared" si="2"/>
        <v>V</v>
      </c>
    </row>
    <row r="87" spans="1:9" s="1" customFormat="1" ht="12.9" customHeight="1">
      <c r="A87" s="9" t="s">
        <v>247</v>
      </c>
      <c r="B87" s="31" t="s">
        <v>190</v>
      </c>
      <c r="C87" s="32" t="s">
        <v>191</v>
      </c>
      <c r="D87" s="11">
        <v>16</v>
      </c>
      <c r="E87" s="13"/>
      <c r="F87" s="11">
        <v>16</v>
      </c>
      <c r="G87" s="13"/>
      <c r="H87" s="11">
        <f t="shared" si="3"/>
        <v>16</v>
      </c>
      <c r="I87" s="15" t="str">
        <f t="shared" si="2"/>
        <v>V</v>
      </c>
    </row>
    <row r="88" spans="1:9" s="1" customFormat="1" ht="12.9" customHeight="1">
      <c r="A88" s="9" t="s">
        <v>248</v>
      </c>
      <c r="B88" s="31" t="s">
        <v>192</v>
      </c>
      <c r="C88" s="32" t="s">
        <v>187</v>
      </c>
      <c r="D88" s="11">
        <v>15.17</v>
      </c>
      <c r="E88" s="13"/>
      <c r="F88" s="11">
        <v>15.75</v>
      </c>
      <c r="G88" s="13"/>
      <c r="H88" s="11">
        <f t="shared" si="3"/>
        <v>15.634000000000002</v>
      </c>
      <c r="I88" s="15" t="str">
        <f t="shared" si="2"/>
        <v>V</v>
      </c>
    </row>
    <row r="89" spans="1:9" s="1" customFormat="1" ht="12.9" customHeight="1">
      <c r="A89" s="9" t="s">
        <v>249</v>
      </c>
      <c r="B89" s="33" t="s">
        <v>193</v>
      </c>
      <c r="C89" s="34" t="s">
        <v>194</v>
      </c>
      <c r="D89" s="11">
        <v>13.5</v>
      </c>
      <c r="E89" s="13"/>
      <c r="F89" s="11">
        <v>15.5</v>
      </c>
      <c r="G89" s="13"/>
      <c r="H89" s="11">
        <f t="shared" si="3"/>
        <v>15.100000000000001</v>
      </c>
      <c r="I89" s="15" t="str">
        <f t="shared" si="2"/>
        <v>V</v>
      </c>
    </row>
    <row r="90" spans="1:9" s="1" customFormat="1" ht="12.9" customHeight="1">
      <c r="A90" s="9" t="s">
        <v>250</v>
      </c>
      <c r="B90" s="33" t="s">
        <v>195</v>
      </c>
      <c r="C90" s="34" t="s">
        <v>196</v>
      </c>
      <c r="D90" s="11">
        <v>13</v>
      </c>
      <c r="E90" s="13"/>
      <c r="F90" s="11">
        <v>17</v>
      </c>
      <c r="G90" s="13"/>
      <c r="H90" s="11">
        <f t="shared" si="3"/>
        <v>16.200000000000003</v>
      </c>
      <c r="I90" s="15" t="str">
        <f t="shared" si="2"/>
        <v>V</v>
      </c>
    </row>
    <row r="91" spans="1:9" s="1" customFormat="1" ht="12.9" customHeight="1">
      <c r="A91" s="9" t="s">
        <v>251</v>
      </c>
      <c r="B91" s="31" t="s">
        <v>197</v>
      </c>
      <c r="C91" s="32" t="s">
        <v>198</v>
      </c>
      <c r="D91" s="11">
        <v>11</v>
      </c>
      <c r="E91" s="13"/>
      <c r="F91" s="11">
        <v>16</v>
      </c>
      <c r="G91" s="13"/>
      <c r="H91" s="11">
        <f t="shared" si="3"/>
        <v>15</v>
      </c>
      <c r="I91" s="15" t="str">
        <f t="shared" si="2"/>
        <v>V</v>
      </c>
    </row>
    <row r="92" spans="1:9" s="1" customFormat="1" ht="12.9" customHeight="1">
      <c r="A92" s="9" t="s">
        <v>252</v>
      </c>
      <c r="B92" s="33" t="s">
        <v>199</v>
      </c>
      <c r="C92" s="34" t="s">
        <v>125</v>
      </c>
      <c r="D92" s="11">
        <v>11</v>
      </c>
      <c r="E92" s="13"/>
      <c r="F92" s="11">
        <v>16</v>
      </c>
      <c r="G92" s="13"/>
      <c r="H92" s="11">
        <f t="shared" si="3"/>
        <v>15</v>
      </c>
      <c r="I92" s="15" t="str">
        <f t="shared" si="2"/>
        <v>V</v>
      </c>
    </row>
    <row r="93" spans="1:9" s="1" customFormat="1" ht="12.9" customHeight="1">
      <c r="A93" s="9" t="s">
        <v>253</v>
      </c>
      <c r="B93" s="31" t="s">
        <v>200</v>
      </c>
      <c r="C93" s="32" t="s">
        <v>151</v>
      </c>
      <c r="D93" s="11">
        <v>12</v>
      </c>
      <c r="E93" s="13"/>
      <c r="F93" s="11">
        <v>17</v>
      </c>
      <c r="G93" s="13"/>
      <c r="H93" s="11">
        <f t="shared" si="3"/>
        <v>16</v>
      </c>
      <c r="I93" s="15" t="str">
        <f t="shared" si="2"/>
        <v>V</v>
      </c>
    </row>
    <row r="94" spans="1:9" s="1" customFormat="1" ht="12.9" customHeight="1">
      <c r="A94" s="9" t="s">
        <v>254</v>
      </c>
      <c r="B94" s="31" t="s">
        <v>201</v>
      </c>
      <c r="C94" s="32" t="s">
        <v>202</v>
      </c>
      <c r="D94" s="11">
        <v>11.5</v>
      </c>
      <c r="E94" s="13"/>
      <c r="F94" s="11">
        <v>16</v>
      </c>
      <c r="G94" s="13"/>
      <c r="H94" s="11">
        <f t="shared" si="3"/>
        <v>15.100000000000001</v>
      </c>
      <c r="I94" s="15" t="str">
        <f t="shared" si="2"/>
        <v>V</v>
      </c>
    </row>
    <row r="95" spans="1:9" s="1" customFormat="1" ht="12.9" customHeight="1">
      <c r="A95" s="9" t="s">
        <v>255</v>
      </c>
      <c r="B95" s="31" t="s">
        <v>203</v>
      </c>
      <c r="C95" s="36" t="s">
        <v>204</v>
      </c>
      <c r="D95" s="11">
        <v>13.5</v>
      </c>
      <c r="E95" s="13"/>
      <c r="F95" s="11">
        <v>15.75</v>
      </c>
      <c r="G95" s="13"/>
      <c r="H95" s="11">
        <f t="shared" si="3"/>
        <v>15.3</v>
      </c>
      <c r="I95" s="15" t="str">
        <f t="shared" si="2"/>
        <v>V</v>
      </c>
    </row>
    <row r="96" spans="1:9" s="1" customFormat="1" ht="12.9" customHeight="1">
      <c r="A96" s="9" t="s">
        <v>256</v>
      </c>
      <c r="B96" s="31" t="s">
        <v>205</v>
      </c>
      <c r="C96" s="32" t="s">
        <v>206</v>
      </c>
      <c r="D96" s="11">
        <v>15.33</v>
      </c>
      <c r="E96" s="13"/>
      <c r="F96" s="11">
        <v>16</v>
      </c>
      <c r="G96" s="13"/>
      <c r="H96" s="11">
        <f t="shared" si="3"/>
        <v>15.866000000000001</v>
      </c>
      <c r="I96" s="15" t="str">
        <f t="shared" si="2"/>
        <v>V</v>
      </c>
    </row>
    <row r="97" spans="1:9" s="1" customFormat="1" ht="12.9" customHeight="1">
      <c r="A97" s="9" t="s">
        <v>257</v>
      </c>
      <c r="B97" s="33" t="s">
        <v>207</v>
      </c>
      <c r="C97" s="34" t="s">
        <v>208</v>
      </c>
      <c r="D97" s="11">
        <v>15.75</v>
      </c>
      <c r="E97" s="13"/>
      <c r="F97" s="11">
        <v>15.75</v>
      </c>
      <c r="G97" s="13"/>
      <c r="H97" s="11">
        <f t="shared" si="3"/>
        <v>15.750000000000002</v>
      </c>
      <c r="I97" s="15" t="str">
        <f t="shared" si="2"/>
        <v>V</v>
      </c>
    </row>
    <row r="98" spans="1:9" s="1" customFormat="1" ht="12.9" customHeight="1">
      <c r="A98" s="9" t="s">
        <v>258</v>
      </c>
      <c r="B98" s="31" t="s">
        <v>209</v>
      </c>
      <c r="C98" s="32" t="s">
        <v>210</v>
      </c>
      <c r="D98" s="11">
        <v>13.5</v>
      </c>
      <c r="E98" s="13"/>
      <c r="F98" s="11">
        <v>15.5</v>
      </c>
      <c r="G98" s="13"/>
      <c r="H98" s="11">
        <f t="shared" si="3"/>
        <v>15.100000000000001</v>
      </c>
      <c r="I98" s="15" t="str">
        <f t="shared" si="2"/>
        <v>V</v>
      </c>
    </row>
    <row r="99" spans="1:9" s="1" customFormat="1" ht="12.9" customHeight="1">
      <c r="A99" s="9" t="s">
        <v>259</v>
      </c>
      <c r="B99" s="31" t="s">
        <v>211</v>
      </c>
      <c r="C99" s="32" t="s">
        <v>212</v>
      </c>
      <c r="D99" s="11">
        <v>16</v>
      </c>
      <c r="E99" s="13"/>
      <c r="F99" s="11">
        <v>16.25</v>
      </c>
      <c r="G99" s="13"/>
      <c r="H99" s="11">
        <f t="shared" si="3"/>
        <v>16.2</v>
      </c>
      <c r="I99" s="15" t="str">
        <f t="shared" si="2"/>
        <v>V</v>
      </c>
    </row>
    <row r="100" spans="1:9" s="1" customFormat="1" ht="12.9" customHeight="1">
      <c r="A100" s="9" t="s">
        <v>260</v>
      </c>
      <c r="B100" s="31" t="s">
        <v>213</v>
      </c>
      <c r="C100" s="32" t="s">
        <v>100</v>
      </c>
      <c r="D100" s="11">
        <v>10</v>
      </c>
      <c r="E100" s="13"/>
      <c r="F100" s="11">
        <v>14.5</v>
      </c>
      <c r="G100" s="13"/>
      <c r="H100" s="11">
        <f t="shared" si="3"/>
        <v>13.600000000000001</v>
      </c>
      <c r="I100" s="15" t="str">
        <f t="shared" si="2"/>
        <v>V</v>
      </c>
    </row>
    <row r="101" spans="1:9" s="1" customFormat="1" ht="12.9" customHeight="1">
      <c r="A101" s="9" t="s">
        <v>261</v>
      </c>
      <c r="B101" s="33" t="s">
        <v>214</v>
      </c>
      <c r="C101" s="34" t="s">
        <v>215</v>
      </c>
      <c r="D101" s="11">
        <v>10.5</v>
      </c>
      <c r="E101" s="13"/>
      <c r="F101" s="11">
        <v>14.5</v>
      </c>
      <c r="G101" s="13"/>
      <c r="H101" s="11">
        <f t="shared" si="3"/>
        <v>13.700000000000001</v>
      </c>
      <c r="I101" s="15" t="str">
        <f t="shared" si="2"/>
        <v>V</v>
      </c>
    </row>
    <row r="102" spans="1:9" s="1" customFormat="1" ht="12.9" customHeight="1">
      <c r="A102" s="9" t="s">
        <v>262</v>
      </c>
      <c r="B102" s="33" t="s">
        <v>216</v>
      </c>
      <c r="C102" s="34" t="s">
        <v>5</v>
      </c>
      <c r="D102" s="11">
        <v>12</v>
      </c>
      <c r="E102" s="13"/>
      <c r="F102" s="11">
        <v>15</v>
      </c>
      <c r="G102" s="13"/>
      <c r="H102" s="11">
        <f t="shared" si="3"/>
        <v>14.4</v>
      </c>
      <c r="I102" s="15" t="str">
        <f t="shared" si="2"/>
        <v>V</v>
      </c>
    </row>
    <row r="103" spans="1:9" s="1" customFormat="1" ht="12.9" customHeight="1">
      <c r="A103" s="9" t="s">
        <v>263</v>
      </c>
      <c r="B103" s="33" t="s">
        <v>217</v>
      </c>
      <c r="C103" s="34" t="s">
        <v>218</v>
      </c>
      <c r="D103" s="11">
        <v>11</v>
      </c>
      <c r="E103" s="13"/>
      <c r="F103" s="11">
        <v>16</v>
      </c>
      <c r="G103" s="13"/>
      <c r="H103" s="11">
        <f t="shared" si="3"/>
        <v>15</v>
      </c>
      <c r="I103" s="15" t="str">
        <f t="shared" si="2"/>
        <v>V</v>
      </c>
    </row>
    <row r="104" spans="1:9" s="1" customFormat="1" ht="12.9" customHeight="1">
      <c r="A104" s="9" t="s">
        <v>264</v>
      </c>
      <c r="B104" s="33" t="s">
        <v>219</v>
      </c>
      <c r="C104" s="34" t="s">
        <v>220</v>
      </c>
      <c r="D104" s="11">
        <v>15</v>
      </c>
      <c r="E104" s="13"/>
      <c r="F104" s="11">
        <v>15</v>
      </c>
      <c r="G104" s="13"/>
      <c r="H104" s="11">
        <f t="shared" si="3"/>
        <v>15</v>
      </c>
      <c r="I104" s="15" t="str">
        <f t="shared" si="2"/>
        <v>V</v>
      </c>
    </row>
    <row r="105" spans="1:9" s="1" customFormat="1" ht="12.9" customHeight="1">
      <c r="A105" s="9" t="s">
        <v>265</v>
      </c>
      <c r="B105" s="31" t="s">
        <v>221</v>
      </c>
      <c r="C105" s="32" t="s">
        <v>222</v>
      </c>
      <c r="D105" s="11">
        <v>11</v>
      </c>
      <c r="E105" s="13"/>
      <c r="F105" s="11">
        <v>15.75</v>
      </c>
      <c r="G105" s="13"/>
      <c r="H105" s="11">
        <f t="shared" si="3"/>
        <v>14.8</v>
      </c>
      <c r="I105" s="15" t="str">
        <f t="shared" si="2"/>
        <v>V</v>
      </c>
    </row>
    <row r="106" spans="1:9" s="1" customFormat="1" ht="12.9" customHeight="1">
      <c r="A106" s="9" t="s">
        <v>266</v>
      </c>
      <c r="B106" s="31" t="s">
        <v>223</v>
      </c>
      <c r="C106" s="32" t="s">
        <v>224</v>
      </c>
      <c r="D106" s="11">
        <v>11</v>
      </c>
      <c r="E106" s="13"/>
      <c r="F106" s="11">
        <v>13.75</v>
      </c>
      <c r="G106" s="13"/>
      <c r="H106" s="11">
        <f t="shared" si="3"/>
        <v>13.2</v>
      </c>
      <c r="I106" s="15" t="str">
        <f t="shared" si="2"/>
        <v>V</v>
      </c>
    </row>
    <row r="107" spans="1:9" s="1" customFormat="1" ht="12.9" customHeight="1">
      <c r="A107" s="9" t="s">
        <v>267</v>
      </c>
      <c r="B107" s="31" t="s">
        <v>225</v>
      </c>
      <c r="C107" s="32" t="s">
        <v>226</v>
      </c>
      <c r="D107" s="11">
        <v>0</v>
      </c>
      <c r="E107" s="13"/>
      <c r="F107" s="11">
        <v>0</v>
      </c>
      <c r="G107" s="13"/>
      <c r="H107" s="11">
        <f t="shared" si="3"/>
        <v>0</v>
      </c>
      <c r="I107" s="15" t="str">
        <f t="shared" si="2"/>
        <v>AR</v>
      </c>
    </row>
    <row r="108" spans="1:9" s="1" customFormat="1" ht="12.9" customHeight="1">
      <c r="A108" s="9" t="s">
        <v>268</v>
      </c>
      <c r="B108" s="33" t="s">
        <v>227</v>
      </c>
      <c r="C108" s="34" t="s">
        <v>228</v>
      </c>
      <c r="D108" s="11">
        <v>15</v>
      </c>
      <c r="E108" s="13"/>
      <c r="F108" s="11">
        <v>17</v>
      </c>
      <c r="G108" s="13"/>
      <c r="H108" s="11">
        <f t="shared" si="3"/>
        <v>16.600000000000001</v>
      </c>
      <c r="I108" s="15" t="str">
        <f t="shared" si="2"/>
        <v>V</v>
      </c>
    </row>
    <row r="109" spans="1:9" s="1" customFormat="1" ht="12.9" customHeight="1">
      <c r="A109" s="9" t="s">
        <v>269</v>
      </c>
      <c r="B109" s="31" t="s">
        <v>229</v>
      </c>
      <c r="C109" s="32" t="s">
        <v>230</v>
      </c>
      <c r="D109" s="11">
        <v>11.5</v>
      </c>
      <c r="E109" s="13"/>
      <c r="F109" s="11">
        <v>15.5</v>
      </c>
      <c r="G109" s="13"/>
      <c r="H109" s="11">
        <f t="shared" si="3"/>
        <v>14.700000000000001</v>
      </c>
      <c r="I109" s="15" t="str">
        <f t="shared" si="2"/>
        <v>V</v>
      </c>
    </row>
    <row r="110" spans="1:9" s="1" customFormat="1" ht="12.9" customHeight="1">
      <c r="A110" s="9" t="s">
        <v>270</v>
      </c>
      <c r="B110" s="31" t="s">
        <v>231</v>
      </c>
      <c r="C110" s="32" t="s">
        <v>232</v>
      </c>
      <c r="D110" s="11">
        <v>16</v>
      </c>
      <c r="E110" s="13"/>
      <c r="F110" s="11">
        <v>16</v>
      </c>
      <c r="G110" s="13"/>
      <c r="H110" s="11">
        <f t="shared" si="3"/>
        <v>16</v>
      </c>
      <c r="I110" s="15" t="str">
        <f t="shared" si="2"/>
        <v>V</v>
      </c>
    </row>
    <row r="111" spans="1:9" s="1" customFormat="1" ht="12.9" customHeight="1">
      <c r="A111" s="9" t="s">
        <v>271</v>
      </c>
      <c r="B111" s="31" t="s">
        <v>233</v>
      </c>
      <c r="C111" s="32" t="s">
        <v>234</v>
      </c>
      <c r="D111" s="11">
        <v>10.5</v>
      </c>
      <c r="E111" s="13"/>
      <c r="F111" s="11">
        <v>16</v>
      </c>
      <c r="G111" s="13"/>
      <c r="H111" s="11">
        <f t="shared" si="3"/>
        <v>14.9</v>
      </c>
      <c r="I111" s="15" t="str">
        <f t="shared" si="2"/>
        <v>V</v>
      </c>
    </row>
    <row r="112" spans="1:9" s="1" customFormat="1" ht="12.9" customHeight="1">
      <c r="A112" s="9" t="s">
        <v>272</v>
      </c>
      <c r="B112" s="31" t="s">
        <v>235</v>
      </c>
      <c r="C112" s="32" t="s">
        <v>236</v>
      </c>
      <c r="D112" s="11">
        <v>15.33</v>
      </c>
      <c r="E112" s="13"/>
      <c r="F112" s="11">
        <v>17</v>
      </c>
      <c r="G112" s="13"/>
      <c r="H112" s="11">
        <f t="shared" si="3"/>
        <v>16.666</v>
      </c>
      <c r="I112" s="15" t="str">
        <f t="shared" si="2"/>
        <v>V</v>
      </c>
    </row>
    <row r="113" spans="1:9" s="1" customFormat="1" ht="12.9" customHeight="1">
      <c r="A113" s="9" t="s">
        <v>273</v>
      </c>
      <c r="B113" s="31" t="s">
        <v>237</v>
      </c>
      <c r="C113" s="32" t="s">
        <v>238</v>
      </c>
      <c r="D113" s="11">
        <v>14</v>
      </c>
      <c r="E113" s="13"/>
      <c r="F113" s="11">
        <v>15</v>
      </c>
      <c r="G113" s="13"/>
      <c r="H113" s="11">
        <f t="shared" si="3"/>
        <v>14.8</v>
      </c>
      <c r="I113" s="15" t="str">
        <f t="shared" si="2"/>
        <v>V</v>
      </c>
    </row>
    <row r="114" spans="1:9" s="1" customFormat="1" ht="12.9" customHeight="1">
      <c r="A114" s="9" t="s">
        <v>274</v>
      </c>
      <c r="B114" s="31" t="s">
        <v>239</v>
      </c>
      <c r="C114" s="32" t="s">
        <v>240</v>
      </c>
      <c r="D114" s="11">
        <v>15</v>
      </c>
      <c r="E114" s="13"/>
      <c r="F114" s="11">
        <v>16.5</v>
      </c>
      <c r="G114" s="13"/>
      <c r="H114" s="11">
        <f t="shared" si="3"/>
        <v>16.200000000000003</v>
      </c>
      <c r="I114" s="15" t="str">
        <f t="shared" si="2"/>
        <v>V</v>
      </c>
    </row>
    <row r="115" spans="1:9" s="1" customFormat="1" ht="12.9" customHeight="1">
      <c r="A115" s="9" t="s">
        <v>275</v>
      </c>
      <c r="B115" s="31" t="s">
        <v>241</v>
      </c>
      <c r="C115" s="32" t="s">
        <v>242</v>
      </c>
      <c r="D115" s="11">
        <v>14.75</v>
      </c>
      <c r="E115" s="13"/>
      <c r="F115" s="11">
        <v>15.5</v>
      </c>
      <c r="G115" s="13"/>
      <c r="H115" s="11">
        <f t="shared" si="3"/>
        <v>15.350000000000001</v>
      </c>
      <c r="I115" s="15" t="str">
        <f t="shared" si="2"/>
        <v>V</v>
      </c>
    </row>
    <row r="116" spans="1:9" s="1" customFormat="1">
      <c r="A116" s="83" t="s">
        <v>65</v>
      </c>
      <c r="B116" s="83"/>
      <c r="C116" s="10"/>
      <c r="D116" s="11">
        <f>AVERAGE(D74:D115,D11:D53)</f>
        <v>13.12435294117647</v>
      </c>
      <c r="F116" s="11">
        <f>AVERAGE(F74:F115,F11:F53)</f>
        <v>15.423529411764706</v>
      </c>
      <c r="H116" s="11">
        <f>AVERAGE(H74:H115)</f>
        <v>14.684904761904766</v>
      </c>
    </row>
    <row r="117" spans="1:9" s="1" customFormat="1">
      <c r="C117" s="2"/>
    </row>
    <row r="118" spans="1:9" s="1" customFormat="1">
      <c r="A118" s="16" t="s">
        <v>301</v>
      </c>
      <c r="B118" s="16"/>
      <c r="C118" s="16"/>
    </row>
    <row r="119" spans="1:9" s="1" customFormat="1"/>
    <row r="120" spans="1:9" s="1" customFormat="1"/>
    <row r="121" spans="1:9" s="1" customFormat="1"/>
    <row r="122" spans="1:9" s="1" customFormat="1"/>
    <row r="123" spans="1:9" s="1" customFormat="1"/>
    <row r="124" spans="1:9" s="1" customFormat="1"/>
    <row r="125" spans="1:9" s="1" customFormat="1"/>
  </sheetData>
  <mergeCells count="35">
    <mergeCell ref="A116:B116"/>
    <mergeCell ref="H1:J1"/>
    <mergeCell ref="H64:J64"/>
    <mergeCell ref="A66:B66"/>
    <mergeCell ref="G66:H66"/>
    <mergeCell ref="B68:I69"/>
    <mergeCell ref="B70:C70"/>
    <mergeCell ref="D70:E70"/>
    <mergeCell ref="F70:G70"/>
    <mergeCell ref="H70:H73"/>
    <mergeCell ref="I70:I73"/>
    <mergeCell ref="A71:A73"/>
    <mergeCell ref="B71:B73"/>
    <mergeCell ref="C71:C73"/>
    <mergeCell ref="D71:D73"/>
    <mergeCell ref="F71:F73"/>
    <mergeCell ref="G71:G73"/>
    <mergeCell ref="F8:F10"/>
    <mergeCell ref="G8:G10"/>
    <mergeCell ref="E71:E73"/>
    <mergeCell ref="E8:E10"/>
    <mergeCell ref="H2:I2"/>
    <mergeCell ref="H65:I65"/>
    <mergeCell ref="A3:B3"/>
    <mergeCell ref="G3:H3"/>
    <mergeCell ref="B5:I6"/>
    <mergeCell ref="B7:C7"/>
    <mergeCell ref="D7:E7"/>
    <mergeCell ref="F7:G7"/>
    <mergeCell ref="H7:H10"/>
    <mergeCell ref="I7:I10"/>
    <mergeCell ref="A8:A10"/>
    <mergeCell ref="B8:B10"/>
    <mergeCell ref="C8:C10"/>
    <mergeCell ref="D8:D10"/>
  </mergeCells>
  <conditionalFormatting sqref="F115 F11:F53 H74:H77 H111:H115">
    <cfRule type="cellIs" dxfId="23" priority="3" operator="lessThan">
      <formula>12</formula>
    </cfRule>
  </conditionalFormatting>
  <conditionalFormatting sqref="H11:H53 H74:H115">
    <cfRule type="cellIs" dxfId="22" priority="2" operator="greaterThanOrEqual">
      <formula>12</formula>
    </cfRule>
  </conditionalFormatting>
  <conditionalFormatting sqref="I11:I53 I74:I115">
    <cfRule type="beginsWith" dxfId="21" priority="1" operator="beginsWith" text="v">
      <formula>LEFT(I11,1)="v"</formula>
    </cfRule>
  </conditionalFormatting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117"/>
  <sheetViews>
    <sheetView zoomScale="85" zoomScaleNormal="85" workbookViewId="0">
      <selection activeCell="C64" sqref="C64:D64"/>
    </sheetView>
  </sheetViews>
  <sheetFormatPr baseColWidth="10" defaultColWidth="11.44140625" defaultRowHeight="14.4"/>
  <cols>
    <col min="1" max="1" width="3" style="1" customWidth="1"/>
    <col min="2" max="2" width="17.109375" style="1" customWidth="1"/>
    <col min="3" max="3" width="19.5546875" style="1" customWidth="1"/>
    <col min="4" max="4" width="16.33203125" style="1" customWidth="1"/>
    <col min="5" max="5" width="6.5546875" style="1" customWidth="1"/>
    <col min="6" max="6" width="10.5546875" style="1" customWidth="1"/>
    <col min="7" max="16384" width="11.44140625" style="1"/>
  </cols>
  <sheetData>
    <row r="1" spans="1:8" ht="14.1" customHeight="1">
      <c r="A1" s="6" t="s">
        <v>76</v>
      </c>
      <c r="B1" s="5"/>
      <c r="C1" s="6"/>
      <c r="D1" s="4"/>
      <c r="E1" s="124" t="s">
        <v>75</v>
      </c>
      <c r="F1" s="124"/>
    </row>
    <row r="2" spans="1:8" ht="14.1" customHeight="1">
      <c r="A2" s="28" t="s">
        <v>77</v>
      </c>
      <c r="B2" s="28"/>
      <c r="F2" s="79">
        <v>44020</v>
      </c>
    </row>
    <row r="3" spans="1:8" ht="14.1" customHeight="1">
      <c r="A3" s="124" t="s">
        <v>66</v>
      </c>
      <c r="B3" s="124"/>
      <c r="C3" s="109"/>
      <c r="D3" s="109"/>
      <c r="E3" s="38"/>
      <c r="F3" s="95"/>
      <c r="G3" s="96"/>
    </row>
    <row r="4" spans="1:8" ht="14.1" customHeight="1"/>
    <row r="5" spans="1:8" ht="14.1" customHeight="1">
      <c r="A5" s="8"/>
      <c r="B5" s="125" t="s">
        <v>279</v>
      </c>
      <c r="C5" s="126"/>
      <c r="D5" s="126"/>
      <c r="E5" s="126"/>
      <c r="F5" s="127"/>
    </row>
    <row r="6" spans="1:8" ht="14.1" customHeight="1">
      <c r="A6" s="8"/>
      <c r="B6" s="128"/>
      <c r="C6" s="129"/>
      <c r="D6" s="129"/>
      <c r="E6" s="129"/>
      <c r="F6" s="130"/>
    </row>
    <row r="7" spans="1:8" ht="14.1" customHeight="1">
      <c r="A7" s="8"/>
      <c r="B7" s="140" t="s">
        <v>63</v>
      </c>
      <c r="C7" s="141"/>
      <c r="D7" s="19">
        <v>1</v>
      </c>
      <c r="E7" s="131" t="s">
        <v>60</v>
      </c>
      <c r="F7" s="134" t="s">
        <v>8</v>
      </c>
      <c r="H7" s="2"/>
    </row>
    <row r="8" spans="1:8" ht="14.1" customHeight="1">
      <c r="A8" s="118" t="s">
        <v>0</v>
      </c>
      <c r="B8" s="118" t="s">
        <v>6</v>
      </c>
      <c r="C8" s="118" t="s">
        <v>7</v>
      </c>
      <c r="D8" s="137" t="s">
        <v>280</v>
      </c>
      <c r="E8" s="132"/>
      <c r="F8" s="135"/>
    </row>
    <row r="9" spans="1:8" ht="14.1" customHeight="1">
      <c r="A9" s="119"/>
      <c r="B9" s="119"/>
      <c r="C9" s="119"/>
      <c r="D9" s="138"/>
      <c r="E9" s="132"/>
      <c r="F9" s="135"/>
    </row>
    <row r="10" spans="1:8" ht="14.1" customHeight="1">
      <c r="A10" s="120"/>
      <c r="B10" s="120"/>
      <c r="C10" s="120"/>
      <c r="D10" s="139"/>
      <c r="E10" s="133"/>
      <c r="F10" s="136"/>
    </row>
    <row r="11" spans="1:8" ht="14.1" customHeight="1">
      <c r="A11" s="9" t="s">
        <v>10</v>
      </c>
      <c r="B11" s="31" t="s">
        <v>85</v>
      </c>
      <c r="C11" s="32" t="s">
        <v>86</v>
      </c>
      <c r="D11" s="11">
        <v>16</v>
      </c>
      <c r="E11" s="11" t="str">
        <f>IF(D11&lt;12,"R","")</f>
        <v/>
      </c>
      <c r="F11" s="13" t="str">
        <f>IF(D11&gt;=12,"V",IF(D11&lt;6,"AR","NV"))</f>
        <v>V</v>
      </c>
    </row>
    <row r="12" spans="1:8" ht="12.9" customHeight="1">
      <c r="A12" s="9" t="s">
        <v>11</v>
      </c>
      <c r="B12" s="31" t="s">
        <v>87</v>
      </c>
      <c r="C12" s="32" t="s">
        <v>88</v>
      </c>
      <c r="D12" s="11">
        <v>16.5</v>
      </c>
      <c r="E12" s="11" t="str">
        <f t="shared" ref="E12:E53" si="0">IF(D12&lt;12,"R","")</f>
        <v/>
      </c>
      <c r="F12" s="13" t="str">
        <f t="shared" ref="F12:F53" si="1">IF(D12&gt;=12,"V",IF(D12&lt;6,"AR","NV"))</f>
        <v>V</v>
      </c>
    </row>
    <row r="13" spans="1:8" ht="12.9" customHeight="1">
      <c r="A13" s="9" t="s">
        <v>12</v>
      </c>
      <c r="B13" s="31" t="s">
        <v>89</v>
      </c>
      <c r="C13" s="32" t="s">
        <v>90</v>
      </c>
      <c r="D13" s="11">
        <v>16</v>
      </c>
      <c r="E13" s="11" t="str">
        <f t="shared" si="0"/>
        <v/>
      </c>
      <c r="F13" s="13" t="str">
        <f t="shared" si="1"/>
        <v>V</v>
      </c>
    </row>
    <row r="14" spans="1:8" ht="12.9" customHeight="1">
      <c r="A14" s="9" t="s">
        <v>13</v>
      </c>
      <c r="B14" s="31" t="s">
        <v>91</v>
      </c>
      <c r="C14" s="32" t="s">
        <v>92</v>
      </c>
      <c r="D14" s="11">
        <v>16</v>
      </c>
      <c r="E14" s="11" t="str">
        <f t="shared" si="0"/>
        <v/>
      </c>
      <c r="F14" s="13" t="str">
        <f t="shared" si="1"/>
        <v>V</v>
      </c>
    </row>
    <row r="15" spans="1:8" ht="12.9" customHeight="1">
      <c r="A15" s="9" t="s">
        <v>14</v>
      </c>
      <c r="B15" s="31" t="s">
        <v>93</v>
      </c>
      <c r="C15" s="32" t="s">
        <v>94</v>
      </c>
      <c r="D15" s="11">
        <v>17</v>
      </c>
      <c r="E15" s="11" t="str">
        <f t="shared" si="0"/>
        <v/>
      </c>
      <c r="F15" s="13" t="str">
        <f t="shared" si="1"/>
        <v>V</v>
      </c>
    </row>
    <row r="16" spans="1:8" ht="12.9" customHeight="1">
      <c r="A16" s="9" t="s">
        <v>15</v>
      </c>
      <c r="B16" s="31" t="s">
        <v>95</v>
      </c>
      <c r="C16" s="32" t="s">
        <v>96</v>
      </c>
      <c r="D16" s="11">
        <v>14.5</v>
      </c>
      <c r="E16" s="11" t="str">
        <f t="shared" si="0"/>
        <v/>
      </c>
      <c r="F16" s="13" t="str">
        <f t="shared" si="1"/>
        <v>V</v>
      </c>
    </row>
    <row r="17" spans="1:8" ht="13.5" customHeight="1">
      <c r="A17" s="9" t="s">
        <v>16</v>
      </c>
      <c r="B17" s="31" t="s">
        <v>97</v>
      </c>
      <c r="C17" s="32" t="s">
        <v>98</v>
      </c>
      <c r="D17" s="11">
        <v>16</v>
      </c>
      <c r="E17" s="11" t="str">
        <f t="shared" si="0"/>
        <v/>
      </c>
      <c r="F17" s="13" t="str">
        <f t="shared" si="1"/>
        <v>V</v>
      </c>
    </row>
    <row r="18" spans="1:8" ht="13.5" customHeight="1">
      <c r="A18" s="9" t="s">
        <v>17</v>
      </c>
      <c r="B18" s="31" t="s">
        <v>99</v>
      </c>
      <c r="C18" s="32" t="s">
        <v>100</v>
      </c>
      <c r="D18" s="11">
        <v>16.5</v>
      </c>
      <c r="E18" s="11" t="str">
        <f t="shared" si="0"/>
        <v/>
      </c>
      <c r="F18" s="13" t="str">
        <f t="shared" si="1"/>
        <v>V</v>
      </c>
    </row>
    <row r="19" spans="1:8" ht="13.5" customHeight="1">
      <c r="A19" s="9" t="s">
        <v>18</v>
      </c>
      <c r="B19" s="31" t="s">
        <v>101</v>
      </c>
      <c r="C19" s="32" t="s">
        <v>102</v>
      </c>
      <c r="D19" s="11">
        <v>13</v>
      </c>
      <c r="E19" s="11" t="str">
        <f t="shared" si="0"/>
        <v/>
      </c>
      <c r="F19" s="13" t="str">
        <f t="shared" si="1"/>
        <v>V</v>
      </c>
    </row>
    <row r="20" spans="1:8" ht="13.5" customHeight="1">
      <c r="A20" s="9" t="s">
        <v>19</v>
      </c>
      <c r="B20" s="31" t="s">
        <v>103</v>
      </c>
      <c r="C20" s="32" t="s">
        <v>104</v>
      </c>
      <c r="D20" s="11">
        <v>14.5</v>
      </c>
      <c r="E20" s="11" t="str">
        <f t="shared" si="0"/>
        <v/>
      </c>
      <c r="F20" s="13" t="str">
        <f t="shared" si="1"/>
        <v>V</v>
      </c>
    </row>
    <row r="21" spans="1:8" ht="13.5" customHeight="1">
      <c r="A21" s="9" t="s">
        <v>20</v>
      </c>
      <c r="B21" s="33" t="s">
        <v>105</v>
      </c>
      <c r="C21" s="34" t="s">
        <v>106</v>
      </c>
      <c r="D21" s="11">
        <v>15.5</v>
      </c>
      <c r="E21" s="11" t="str">
        <f t="shared" si="0"/>
        <v/>
      </c>
      <c r="F21" s="13" t="str">
        <f t="shared" si="1"/>
        <v>V</v>
      </c>
    </row>
    <row r="22" spans="1:8" ht="13.5" customHeight="1">
      <c r="A22" s="9" t="s">
        <v>21</v>
      </c>
      <c r="B22" s="31" t="s">
        <v>107</v>
      </c>
      <c r="C22" s="32" t="s">
        <v>108</v>
      </c>
      <c r="D22" s="11">
        <v>15.25</v>
      </c>
      <c r="E22" s="11" t="str">
        <f t="shared" si="0"/>
        <v/>
      </c>
      <c r="F22" s="13" t="str">
        <f t="shared" si="1"/>
        <v>V</v>
      </c>
    </row>
    <row r="23" spans="1:8" ht="13.5" customHeight="1">
      <c r="A23" s="9" t="s">
        <v>22</v>
      </c>
      <c r="B23" s="33" t="s">
        <v>109</v>
      </c>
      <c r="C23" s="34" t="s">
        <v>110</v>
      </c>
      <c r="D23" s="11">
        <v>16.25</v>
      </c>
      <c r="E23" s="11" t="str">
        <f t="shared" si="0"/>
        <v/>
      </c>
      <c r="F23" s="13" t="str">
        <f t="shared" si="1"/>
        <v>V</v>
      </c>
    </row>
    <row r="24" spans="1:8" ht="13.5" customHeight="1">
      <c r="A24" s="9" t="s">
        <v>23</v>
      </c>
      <c r="B24" s="31" t="s">
        <v>111</v>
      </c>
      <c r="C24" s="32" t="s">
        <v>112</v>
      </c>
      <c r="D24" s="11">
        <v>15</v>
      </c>
      <c r="E24" s="11" t="str">
        <f t="shared" si="0"/>
        <v/>
      </c>
      <c r="F24" s="13" t="str">
        <f t="shared" si="1"/>
        <v>V</v>
      </c>
    </row>
    <row r="25" spans="1:8" ht="13.5" customHeight="1">
      <c r="A25" s="9" t="s">
        <v>24</v>
      </c>
      <c r="B25" s="31" t="s">
        <v>113</v>
      </c>
      <c r="C25" s="32" t="s">
        <v>114</v>
      </c>
      <c r="D25" s="11">
        <v>16.25</v>
      </c>
      <c r="E25" s="11" t="str">
        <f t="shared" si="0"/>
        <v/>
      </c>
      <c r="F25" s="18" t="str">
        <f t="shared" si="1"/>
        <v>V</v>
      </c>
    </row>
    <row r="26" spans="1:8" ht="13.5" customHeight="1">
      <c r="A26" s="9" t="s">
        <v>25</v>
      </c>
      <c r="B26" s="33" t="s">
        <v>115</v>
      </c>
      <c r="C26" s="34" t="s">
        <v>116</v>
      </c>
      <c r="D26" s="11">
        <v>16</v>
      </c>
      <c r="E26" s="11" t="str">
        <f t="shared" si="0"/>
        <v/>
      </c>
      <c r="F26" s="18" t="str">
        <f t="shared" si="1"/>
        <v>V</v>
      </c>
      <c r="H26" s="17"/>
    </row>
    <row r="27" spans="1:8" ht="13.5" customHeight="1">
      <c r="A27" s="9" t="s">
        <v>26</v>
      </c>
      <c r="B27" s="31" t="s">
        <v>117</v>
      </c>
      <c r="C27" s="32" t="s">
        <v>118</v>
      </c>
      <c r="D27" s="11">
        <v>16.5</v>
      </c>
      <c r="E27" s="11" t="str">
        <f t="shared" si="0"/>
        <v/>
      </c>
      <c r="F27" s="13" t="str">
        <f t="shared" si="1"/>
        <v>V</v>
      </c>
    </row>
    <row r="28" spans="1:8" ht="13.5" customHeight="1">
      <c r="A28" s="9" t="s">
        <v>27</v>
      </c>
      <c r="B28" s="31" t="s">
        <v>119</v>
      </c>
      <c r="C28" s="32" t="s">
        <v>120</v>
      </c>
      <c r="D28" s="11">
        <v>17</v>
      </c>
      <c r="E28" s="11" t="str">
        <f t="shared" si="0"/>
        <v/>
      </c>
      <c r="F28" s="13" t="str">
        <f t="shared" si="1"/>
        <v>V</v>
      </c>
    </row>
    <row r="29" spans="1:8" ht="13.5" customHeight="1">
      <c r="A29" s="9" t="s">
        <v>28</v>
      </c>
      <c r="B29" s="33" t="s">
        <v>121</v>
      </c>
      <c r="C29" s="34" t="s">
        <v>1</v>
      </c>
      <c r="D29" s="11">
        <v>16.25</v>
      </c>
      <c r="E29" s="11" t="str">
        <f t="shared" si="0"/>
        <v/>
      </c>
      <c r="F29" s="13" t="str">
        <f t="shared" si="1"/>
        <v>V</v>
      </c>
    </row>
    <row r="30" spans="1:8" ht="13.5" customHeight="1">
      <c r="A30" s="9" t="s">
        <v>29</v>
      </c>
      <c r="B30" s="31" t="s">
        <v>122</v>
      </c>
      <c r="C30" s="32" t="s">
        <v>123</v>
      </c>
      <c r="D30" s="11">
        <v>14.5</v>
      </c>
      <c r="E30" s="11" t="str">
        <f t="shared" si="0"/>
        <v/>
      </c>
      <c r="F30" s="13" t="str">
        <f t="shared" si="1"/>
        <v>V</v>
      </c>
    </row>
    <row r="31" spans="1:8" ht="13.5" customHeight="1">
      <c r="A31" s="9" t="s">
        <v>30</v>
      </c>
      <c r="B31" s="31" t="s">
        <v>124</v>
      </c>
      <c r="C31" s="32" t="s">
        <v>125</v>
      </c>
      <c r="D31" s="11">
        <v>16.5</v>
      </c>
      <c r="E31" s="11" t="str">
        <f t="shared" si="0"/>
        <v/>
      </c>
      <c r="F31" s="13" t="str">
        <f t="shared" si="1"/>
        <v>V</v>
      </c>
    </row>
    <row r="32" spans="1:8" ht="13.5" customHeight="1">
      <c r="A32" s="9" t="s">
        <v>31</v>
      </c>
      <c r="B32" s="31" t="s">
        <v>126</v>
      </c>
      <c r="C32" s="32" t="s">
        <v>127</v>
      </c>
      <c r="D32" s="11">
        <v>15</v>
      </c>
      <c r="E32" s="11" t="str">
        <f t="shared" si="0"/>
        <v/>
      </c>
      <c r="F32" s="13" t="str">
        <f t="shared" si="1"/>
        <v>V</v>
      </c>
    </row>
    <row r="33" spans="1:6" ht="13.5" customHeight="1">
      <c r="A33" s="9" t="s">
        <v>32</v>
      </c>
      <c r="B33" s="33" t="s">
        <v>128</v>
      </c>
      <c r="C33" s="34" t="s">
        <v>129</v>
      </c>
      <c r="D33" s="11">
        <v>15.25</v>
      </c>
      <c r="E33" s="11" t="str">
        <f t="shared" si="0"/>
        <v/>
      </c>
      <c r="F33" s="13" t="str">
        <f t="shared" si="1"/>
        <v>V</v>
      </c>
    </row>
    <row r="34" spans="1:6" ht="13.5" customHeight="1">
      <c r="A34" s="9" t="s">
        <v>33</v>
      </c>
      <c r="B34" s="31" t="s">
        <v>130</v>
      </c>
      <c r="C34" s="32" t="s">
        <v>131</v>
      </c>
      <c r="D34" s="11">
        <v>16</v>
      </c>
      <c r="E34" s="11" t="str">
        <f t="shared" si="0"/>
        <v/>
      </c>
      <c r="F34" s="13" t="str">
        <f t="shared" si="1"/>
        <v>V</v>
      </c>
    </row>
    <row r="35" spans="1:6" ht="13.5" customHeight="1">
      <c r="A35" s="9" t="s">
        <v>34</v>
      </c>
      <c r="B35" s="31" t="s">
        <v>132</v>
      </c>
      <c r="C35" s="32" t="s">
        <v>2</v>
      </c>
      <c r="D35" s="11">
        <v>16.5</v>
      </c>
      <c r="E35" s="11" t="str">
        <f t="shared" si="0"/>
        <v/>
      </c>
      <c r="F35" s="13" t="str">
        <f t="shared" si="1"/>
        <v>V</v>
      </c>
    </row>
    <row r="36" spans="1:6" ht="13.5" customHeight="1">
      <c r="A36" s="9" t="s">
        <v>35</v>
      </c>
      <c r="B36" s="31" t="s">
        <v>133</v>
      </c>
      <c r="C36" s="32" t="s">
        <v>134</v>
      </c>
      <c r="D36" s="11">
        <v>15</v>
      </c>
      <c r="E36" s="11" t="str">
        <f t="shared" si="0"/>
        <v/>
      </c>
      <c r="F36" s="13" t="str">
        <f t="shared" si="1"/>
        <v>V</v>
      </c>
    </row>
    <row r="37" spans="1:6" ht="13.5" customHeight="1">
      <c r="A37" s="9" t="s">
        <v>36</v>
      </c>
      <c r="B37" s="31" t="s">
        <v>135</v>
      </c>
      <c r="C37" s="32" t="s">
        <v>112</v>
      </c>
      <c r="D37" s="11">
        <v>15</v>
      </c>
      <c r="E37" s="11" t="str">
        <f t="shared" si="0"/>
        <v/>
      </c>
      <c r="F37" s="13" t="str">
        <f t="shared" si="1"/>
        <v>V</v>
      </c>
    </row>
    <row r="38" spans="1:6" ht="13.5" customHeight="1">
      <c r="A38" s="9" t="s">
        <v>37</v>
      </c>
      <c r="B38" s="31" t="s">
        <v>136</v>
      </c>
      <c r="C38" s="32" t="s">
        <v>137</v>
      </c>
      <c r="D38" s="11">
        <v>15</v>
      </c>
      <c r="E38" s="11" t="str">
        <f t="shared" si="0"/>
        <v/>
      </c>
      <c r="F38" s="13" t="str">
        <f t="shared" si="1"/>
        <v>V</v>
      </c>
    </row>
    <row r="39" spans="1:6" ht="13.5" customHeight="1">
      <c r="A39" s="9" t="s">
        <v>38</v>
      </c>
      <c r="B39" s="31" t="s">
        <v>138</v>
      </c>
      <c r="C39" s="32" t="s">
        <v>139</v>
      </c>
      <c r="D39" s="11">
        <v>16</v>
      </c>
      <c r="E39" s="11" t="str">
        <f t="shared" si="0"/>
        <v/>
      </c>
      <c r="F39" s="13" t="str">
        <f t="shared" si="1"/>
        <v>V</v>
      </c>
    </row>
    <row r="40" spans="1:6" ht="13.5" customHeight="1">
      <c r="A40" s="68" t="s">
        <v>39</v>
      </c>
      <c r="B40" s="69" t="s">
        <v>140</v>
      </c>
      <c r="C40" s="70" t="s">
        <v>141</v>
      </c>
      <c r="D40" s="71">
        <v>13.5</v>
      </c>
      <c r="E40" s="71" t="str">
        <f t="shared" si="0"/>
        <v/>
      </c>
      <c r="F40" s="43" t="str">
        <f t="shared" si="1"/>
        <v>V</v>
      </c>
    </row>
    <row r="41" spans="1:6" ht="13.5" customHeight="1">
      <c r="A41" s="9" t="s">
        <v>40</v>
      </c>
      <c r="B41" s="31" t="s">
        <v>142</v>
      </c>
      <c r="C41" s="32" t="s">
        <v>143</v>
      </c>
      <c r="D41" s="11">
        <v>15</v>
      </c>
      <c r="E41" s="11" t="str">
        <f t="shared" si="0"/>
        <v/>
      </c>
      <c r="F41" s="13" t="str">
        <f t="shared" si="1"/>
        <v>V</v>
      </c>
    </row>
    <row r="42" spans="1:6" ht="13.5" customHeight="1">
      <c r="A42" s="9" t="s">
        <v>41</v>
      </c>
      <c r="B42" s="31" t="s">
        <v>144</v>
      </c>
      <c r="C42" s="32" t="s">
        <v>145</v>
      </c>
      <c r="D42" s="11">
        <v>15</v>
      </c>
      <c r="E42" s="11" t="str">
        <f t="shared" si="0"/>
        <v/>
      </c>
      <c r="F42" s="13" t="str">
        <f t="shared" si="1"/>
        <v>V</v>
      </c>
    </row>
    <row r="43" spans="1:6" ht="13.5" customHeight="1">
      <c r="A43" s="9" t="s">
        <v>42</v>
      </c>
      <c r="B43" s="31" t="s">
        <v>146</v>
      </c>
      <c r="C43" s="32" t="s">
        <v>147</v>
      </c>
      <c r="D43" s="11">
        <v>17</v>
      </c>
      <c r="E43" s="11" t="str">
        <f t="shared" si="0"/>
        <v/>
      </c>
      <c r="F43" s="13" t="str">
        <f t="shared" si="1"/>
        <v>V</v>
      </c>
    </row>
    <row r="44" spans="1:6" ht="13.5" customHeight="1">
      <c r="A44" s="9" t="s">
        <v>43</v>
      </c>
      <c r="B44" s="33" t="s">
        <v>148</v>
      </c>
      <c r="C44" s="34" t="s">
        <v>149</v>
      </c>
      <c r="D44" s="11">
        <v>16.5</v>
      </c>
      <c r="E44" s="11" t="str">
        <f t="shared" si="0"/>
        <v/>
      </c>
      <c r="F44" s="18" t="str">
        <f t="shared" si="1"/>
        <v>V</v>
      </c>
    </row>
    <row r="45" spans="1:6" ht="13.5" customHeight="1">
      <c r="A45" s="9" t="s">
        <v>44</v>
      </c>
      <c r="B45" s="33" t="s">
        <v>150</v>
      </c>
      <c r="C45" s="34" t="s">
        <v>151</v>
      </c>
      <c r="D45" s="11">
        <v>16.5</v>
      </c>
      <c r="E45" s="11" t="str">
        <f t="shared" si="0"/>
        <v/>
      </c>
      <c r="F45" s="13" t="str">
        <f t="shared" si="1"/>
        <v>V</v>
      </c>
    </row>
    <row r="46" spans="1:6" ht="13.5" customHeight="1">
      <c r="A46" s="9" t="s">
        <v>45</v>
      </c>
      <c r="B46" s="31" t="s">
        <v>152</v>
      </c>
      <c r="C46" s="32" t="s">
        <v>153</v>
      </c>
      <c r="D46" s="11">
        <v>16.5</v>
      </c>
      <c r="E46" s="11" t="str">
        <f t="shared" si="0"/>
        <v/>
      </c>
      <c r="F46" s="13" t="str">
        <f t="shared" si="1"/>
        <v>V</v>
      </c>
    </row>
    <row r="47" spans="1:6" ht="13.5" customHeight="1">
      <c r="A47" s="9" t="s">
        <v>46</v>
      </c>
      <c r="B47" s="31" t="s">
        <v>154</v>
      </c>
      <c r="C47" s="32" t="s">
        <v>155</v>
      </c>
      <c r="D47" s="11">
        <v>16</v>
      </c>
      <c r="E47" s="11" t="str">
        <f t="shared" si="0"/>
        <v/>
      </c>
      <c r="F47" s="13" t="str">
        <f t="shared" si="1"/>
        <v>V</v>
      </c>
    </row>
    <row r="48" spans="1:6" ht="13.5" customHeight="1">
      <c r="A48" s="9" t="s">
        <v>47</v>
      </c>
      <c r="B48" s="31" t="s">
        <v>156</v>
      </c>
      <c r="C48" s="32" t="s">
        <v>157</v>
      </c>
      <c r="D48" s="11">
        <v>15.5</v>
      </c>
      <c r="E48" s="11" t="str">
        <f t="shared" si="0"/>
        <v/>
      </c>
      <c r="F48" s="13" t="str">
        <f t="shared" si="1"/>
        <v>V</v>
      </c>
    </row>
    <row r="49" spans="1:7">
      <c r="A49" s="9" t="s">
        <v>48</v>
      </c>
      <c r="B49" s="31" t="s">
        <v>158</v>
      </c>
      <c r="C49" s="32" t="s">
        <v>159</v>
      </c>
      <c r="D49" s="11">
        <v>17</v>
      </c>
      <c r="E49" s="11" t="str">
        <f t="shared" si="0"/>
        <v/>
      </c>
      <c r="F49" s="13" t="str">
        <f t="shared" si="1"/>
        <v>V</v>
      </c>
    </row>
    <row r="50" spans="1:7">
      <c r="A50" s="9" t="s">
        <v>49</v>
      </c>
      <c r="B50" s="33" t="s">
        <v>160</v>
      </c>
      <c r="C50" s="34" t="s">
        <v>161</v>
      </c>
      <c r="D50" s="11">
        <v>15</v>
      </c>
      <c r="E50" s="11" t="str">
        <f t="shared" si="0"/>
        <v/>
      </c>
      <c r="F50" s="13" t="str">
        <f t="shared" si="1"/>
        <v>V</v>
      </c>
    </row>
    <row r="51" spans="1:7">
      <c r="A51" s="9" t="s">
        <v>50</v>
      </c>
      <c r="B51" s="31" t="s">
        <v>162</v>
      </c>
      <c r="C51" s="32" t="s">
        <v>163</v>
      </c>
      <c r="D51" s="11">
        <v>16.5</v>
      </c>
      <c r="E51" s="11" t="str">
        <f t="shared" si="0"/>
        <v/>
      </c>
      <c r="F51" s="13" t="str">
        <f t="shared" si="1"/>
        <v>V</v>
      </c>
    </row>
    <row r="52" spans="1:7">
      <c r="A52" s="9" t="s">
        <v>51</v>
      </c>
      <c r="B52" s="31" t="s">
        <v>164</v>
      </c>
      <c r="C52" s="32" t="s">
        <v>165</v>
      </c>
      <c r="D52" s="11">
        <v>15</v>
      </c>
      <c r="E52" s="11" t="str">
        <f t="shared" si="0"/>
        <v/>
      </c>
      <c r="F52" s="13" t="str">
        <f t="shared" si="1"/>
        <v>V</v>
      </c>
    </row>
    <row r="53" spans="1:7">
      <c r="A53" s="9" t="s">
        <v>52</v>
      </c>
      <c r="B53" s="31" t="s">
        <v>166</v>
      </c>
      <c r="C53" s="32" t="s">
        <v>2</v>
      </c>
      <c r="D53" s="11">
        <v>17</v>
      </c>
      <c r="E53" s="11" t="str">
        <f t="shared" si="0"/>
        <v/>
      </c>
      <c r="F53" s="13" t="str">
        <f t="shared" si="1"/>
        <v>V</v>
      </c>
    </row>
    <row r="54" spans="1:7">
      <c r="C54" s="2"/>
    </row>
    <row r="55" spans="1:7">
      <c r="A55" s="16" t="s">
        <v>302</v>
      </c>
      <c r="B55" s="16"/>
      <c r="C55" s="16"/>
    </row>
    <row r="56" spans="1:7">
      <c r="A56" s="16"/>
      <c r="B56" s="16"/>
      <c r="C56" s="16"/>
    </row>
    <row r="57" spans="1:7">
      <c r="A57" s="16"/>
      <c r="B57" s="16"/>
      <c r="C57" s="16"/>
    </row>
    <row r="58" spans="1:7">
      <c r="A58" s="16"/>
      <c r="B58" s="16"/>
      <c r="C58" s="16"/>
    </row>
    <row r="59" spans="1:7">
      <c r="A59" s="16"/>
      <c r="B59" s="16"/>
      <c r="C59" s="16"/>
    </row>
    <row r="60" spans="1:7">
      <c r="A60" s="16"/>
      <c r="B60" s="16"/>
      <c r="C60" s="16"/>
    </row>
    <row r="61" spans="1:7">
      <c r="A61" s="16"/>
      <c r="B61" s="16"/>
      <c r="C61" s="16"/>
    </row>
    <row r="62" spans="1:7" ht="13.5" customHeight="1">
      <c r="A62" s="6" t="s">
        <v>76</v>
      </c>
      <c r="B62" s="5"/>
      <c r="C62" s="6"/>
      <c r="D62" s="124" t="s">
        <v>75</v>
      </c>
      <c r="E62" s="124"/>
      <c r="F62" s="5"/>
    </row>
    <row r="63" spans="1:7" ht="14.1" customHeight="1">
      <c r="A63" s="28" t="s">
        <v>77</v>
      </c>
      <c r="B63" s="28"/>
      <c r="D63" s="79">
        <v>44020</v>
      </c>
    </row>
    <row r="64" spans="1:7" ht="14.1" customHeight="1">
      <c r="A64" s="124" t="s">
        <v>66</v>
      </c>
      <c r="B64" s="124"/>
      <c r="C64" s="109"/>
      <c r="D64" s="109"/>
      <c r="E64" s="38"/>
      <c r="F64" s="95"/>
      <c r="G64" s="96"/>
    </row>
    <row r="65" spans="1:8" ht="14.1" customHeight="1">
      <c r="A65" s="8"/>
      <c r="B65" s="125" t="s">
        <v>279</v>
      </c>
      <c r="C65" s="126"/>
      <c r="D65" s="126"/>
      <c r="E65" s="126"/>
      <c r="F65" s="127"/>
    </row>
    <row r="66" spans="1:8" ht="14.1" customHeight="1">
      <c r="A66" s="8"/>
      <c r="B66" s="128"/>
      <c r="C66" s="129"/>
      <c r="D66" s="129"/>
      <c r="E66" s="129"/>
      <c r="F66" s="130"/>
    </row>
    <row r="67" spans="1:8" ht="14.1" customHeight="1">
      <c r="A67" s="8"/>
      <c r="B67" s="140" t="s">
        <v>63</v>
      </c>
      <c r="C67" s="141"/>
      <c r="D67" s="19">
        <v>1</v>
      </c>
      <c r="E67" s="131" t="s">
        <v>60</v>
      </c>
      <c r="F67" s="134" t="s">
        <v>8</v>
      </c>
      <c r="H67" s="2"/>
    </row>
    <row r="68" spans="1:8" ht="14.1" customHeight="1">
      <c r="A68" s="118" t="s">
        <v>0</v>
      </c>
      <c r="B68" s="118" t="s">
        <v>6</v>
      </c>
      <c r="C68" s="118" t="s">
        <v>7</v>
      </c>
      <c r="D68" s="137" t="s">
        <v>280</v>
      </c>
      <c r="E68" s="132"/>
      <c r="F68" s="135"/>
    </row>
    <row r="69" spans="1:8" ht="14.1" customHeight="1">
      <c r="A69" s="119"/>
      <c r="B69" s="119"/>
      <c r="C69" s="119"/>
      <c r="D69" s="138"/>
      <c r="E69" s="132"/>
      <c r="F69" s="135"/>
    </row>
    <row r="70" spans="1:8" ht="14.1" customHeight="1">
      <c r="A70" s="120"/>
      <c r="B70" s="120"/>
      <c r="C70" s="120"/>
      <c r="D70" s="139"/>
      <c r="E70" s="133"/>
      <c r="F70" s="136"/>
    </row>
    <row r="71" spans="1:8" ht="14.1" customHeight="1">
      <c r="A71" s="9" t="s">
        <v>53</v>
      </c>
      <c r="B71" s="31" t="s">
        <v>167</v>
      </c>
      <c r="C71" s="32" t="s">
        <v>168</v>
      </c>
      <c r="D71" s="12">
        <v>16.5</v>
      </c>
      <c r="E71" s="11" t="str">
        <f>IF(D71&lt;12,"R","")</f>
        <v/>
      </c>
      <c r="F71" s="13" t="str">
        <f>IF(D71&gt;=12,"V",IF(D71&lt;6,"AR","NV"))</f>
        <v>V</v>
      </c>
    </row>
    <row r="72" spans="1:8" ht="12.9" customHeight="1">
      <c r="A72" s="9" t="s">
        <v>54</v>
      </c>
      <c r="B72" s="31" t="s">
        <v>169</v>
      </c>
      <c r="C72" s="32" t="s">
        <v>170</v>
      </c>
      <c r="D72" s="12">
        <v>15.75</v>
      </c>
      <c r="E72" s="11" t="str">
        <f t="shared" ref="E72:E112" si="2">IF(D72&lt;12,"R","")</f>
        <v/>
      </c>
      <c r="F72" s="13" t="str">
        <f t="shared" ref="F72:F112" si="3">IF(D72&gt;=12,"V",IF(D72&lt;6,"AR","NV"))</f>
        <v>V</v>
      </c>
    </row>
    <row r="73" spans="1:8" ht="12.9" customHeight="1">
      <c r="A73" s="9" t="s">
        <v>55</v>
      </c>
      <c r="B73" s="31" t="s">
        <v>171</v>
      </c>
      <c r="C73" s="32" t="s">
        <v>172</v>
      </c>
      <c r="D73" s="12">
        <v>17</v>
      </c>
      <c r="E73" s="11" t="str">
        <f t="shared" si="2"/>
        <v/>
      </c>
      <c r="F73" s="13" t="str">
        <f t="shared" si="3"/>
        <v>V</v>
      </c>
    </row>
    <row r="74" spans="1:8" ht="12.9" customHeight="1">
      <c r="A74" s="9" t="s">
        <v>56</v>
      </c>
      <c r="B74" s="33" t="s">
        <v>173</v>
      </c>
      <c r="C74" s="34" t="s">
        <v>174</v>
      </c>
      <c r="D74" s="12">
        <v>16.25</v>
      </c>
      <c r="E74" s="11" t="str">
        <f t="shared" si="2"/>
        <v/>
      </c>
      <c r="F74" s="13" t="str">
        <f t="shared" si="3"/>
        <v>V</v>
      </c>
    </row>
    <row r="75" spans="1:8" ht="12.9" customHeight="1">
      <c r="A75" s="9" t="s">
        <v>57</v>
      </c>
      <c r="B75" s="31" t="s">
        <v>175</v>
      </c>
      <c r="C75" s="32" t="s">
        <v>176</v>
      </c>
      <c r="D75" s="12">
        <v>16.75</v>
      </c>
      <c r="E75" s="11" t="str">
        <f t="shared" si="2"/>
        <v/>
      </c>
      <c r="F75" s="13" t="str">
        <f t="shared" si="3"/>
        <v>V</v>
      </c>
    </row>
    <row r="76" spans="1:8" ht="12.9" customHeight="1">
      <c r="A76" s="9" t="s">
        <v>58</v>
      </c>
      <c r="B76" s="31" t="s">
        <v>177</v>
      </c>
      <c r="C76" s="32" t="s">
        <v>2</v>
      </c>
      <c r="D76" s="12">
        <v>16.5</v>
      </c>
      <c r="E76" s="11" t="str">
        <f t="shared" si="2"/>
        <v/>
      </c>
      <c r="F76" s="13" t="str">
        <f t="shared" si="3"/>
        <v>V</v>
      </c>
    </row>
    <row r="77" spans="1:8" ht="12.9" customHeight="1">
      <c r="A77" s="9" t="s">
        <v>59</v>
      </c>
      <c r="B77" s="31" t="s">
        <v>178</v>
      </c>
      <c r="C77" s="32" t="s">
        <v>3</v>
      </c>
      <c r="D77" s="12">
        <v>15</v>
      </c>
      <c r="E77" s="11" t="str">
        <f t="shared" si="2"/>
        <v/>
      </c>
      <c r="F77" s="13" t="str">
        <f t="shared" si="3"/>
        <v>V</v>
      </c>
    </row>
    <row r="78" spans="1:8" ht="13.5" customHeight="1">
      <c r="A78" s="9" t="s">
        <v>61</v>
      </c>
      <c r="B78" s="31" t="s">
        <v>179</v>
      </c>
      <c r="C78" s="35" t="s">
        <v>180</v>
      </c>
      <c r="D78" s="12">
        <v>13</v>
      </c>
      <c r="E78" s="11" t="str">
        <f t="shared" si="2"/>
        <v/>
      </c>
      <c r="F78" s="13" t="str">
        <f t="shared" si="3"/>
        <v>V</v>
      </c>
    </row>
    <row r="79" spans="1:8" ht="13.5" customHeight="1">
      <c r="A79" s="9" t="s">
        <v>62</v>
      </c>
      <c r="B79" s="31" t="s">
        <v>181</v>
      </c>
      <c r="C79" s="32" t="s">
        <v>4</v>
      </c>
      <c r="D79" s="12">
        <v>15</v>
      </c>
      <c r="E79" s="11" t="str">
        <f t="shared" si="2"/>
        <v/>
      </c>
      <c r="F79" s="13" t="str">
        <f t="shared" si="3"/>
        <v>V</v>
      </c>
    </row>
    <row r="80" spans="1:8" ht="13.5" customHeight="1">
      <c r="A80" s="9" t="s">
        <v>243</v>
      </c>
      <c r="B80" s="31" t="s">
        <v>182</v>
      </c>
      <c r="C80" s="32" t="s">
        <v>183</v>
      </c>
      <c r="D80" s="12">
        <v>15.75</v>
      </c>
      <c r="E80" s="11" t="str">
        <f t="shared" si="2"/>
        <v/>
      </c>
      <c r="F80" s="13" t="str">
        <f t="shared" si="3"/>
        <v>V</v>
      </c>
    </row>
    <row r="81" spans="1:8" ht="13.5" customHeight="1">
      <c r="A81" s="9" t="s">
        <v>244</v>
      </c>
      <c r="B81" s="33" t="s">
        <v>184</v>
      </c>
      <c r="C81" s="34" t="s">
        <v>185</v>
      </c>
      <c r="D81" s="12">
        <v>16.5</v>
      </c>
      <c r="E81" s="11" t="str">
        <f t="shared" si="2"/>
        <v/>
      </c>
      <c r="F81" s="13" t="str">
        <f t="shared" si="3"/>
        <v>V</v>
      </c>
    </row>
    <row r="82" spans="1:8" ht="13.5" customHeight="1">
      <c r="A82" s="9" t="s">
        <v>245</v>
      </c>
      <c r="B82" s="31" t="s">
        <v>186</v>
      </c>
      <c r="C82" s="32" t="s">
        <v>187</v>
      </c>
      <c r="D82" s="12">
        <v>17</v>
      </c>
      <c r="E82" s="11" t="str">
        <f t="shared" si="2"/>
        <v/>
      </c>
      <c r="F82" s="13" t="str">
        <f t="shared" si="3"/>
        <v>V</v>
      </c>
    </row>
    <row r="83" spans="1:8" ht="13.5" customHeight="1">
      <c r="A83" s="9" t="s">
        <v>246</v>
      </c>
      <c r="B83" s="31" t="s">
        <v>188</v>
      </c>
      <c r="C83" s="32" t="s">
        <v>189</v>
      </c>
      <c r="D83" s="12">
        <v>15.5</v>
      </c>
      <c r="E83" s="11" t="str">
        <f t="shared" si="2"/>
        <v/>
      </c>
      <c r="F83" s="13" t="str">
        <f t="shared" si="3"/>
        <v>V</v>
      </c>
    </row>
    <row r="84" spans="1:8" ht="13.5" customHeight="1">
      <c r="A84" s="9" t="s">
        <v>247</v>
      </c>
      <c r="B84" s="31" t="s">
        <v>190</v>
      </c>
      <c r="C84" s="32" t="s">
        <v>191</v>
      </c>
      <c r="D84" s="12">
        <v>16.75</v>
      </c>
      <c r="E84" s="11" t="str">
        <f t="shared" si="2"/>
        <v/>
      </c>
      <c r="F84" s="13" t="str">
        <f t="shared" si="3"/>
        <v>V</v>
      </c>
    </row>
    <row r="85" spans="1:8" ht="13.5" customHeight="1">
      <c r="A85" s="9" t="s">
        <v>248</v>
      </c>
      <c r="B85" s="31" t="s">
        <v>192</v>
      </c>
      <c r="C85" s="32" t="s">
        <v>187</v>
      </c>
      <c r="D85" s="12">
        <v>16.25</v>
      </c>
      <c r="E85" s="11" t="str">
        <f t="shared" si="2"/>
        <v/>
      </c>
      <c r="F85" s="18" t="str">
        <f t="shared" si="3"/>
        <v>V</v>
      </c>
    </row>
    <row r="86" spans="1:8" ht="13.5" customHeight="1">
      <c r="A86" s="9" t="s">
        <v>249</v>
      </c>
      <c r="B86" s="33" t="s">
        <v>193</v>
      </c>
      <c r="C86" s="34" t="s">
        <v>194</v>
      </c>
      <c r="D86" s="12">
        <v>16.5</v>
      </c>
      <c r="E86" s="11" t="str">
        <f t="shared" si="2"/>
        <v/>
      </c>
      <c r="F86" s="18" t="str">
        <f t="shared" si="3"/>
        <v>V</v>
      </c>
      <c r="H86" s="17"/>
    </row>
    <row r="87" spans="1:8" ht="13.5" customHeight="1">
      <c r="A87" s="9" t="s">
        <v>250</v>
      </c>
      <c r="B87" s="33" t="s">
        <v>195</v>
      </c>
      <c r="C87" s="34" t="s">
        <v>196</v>
      </c>
      <c r="D87" s="12">
        <v>16.5</v>
      </c>
      <c r="E87" s="11" t="str">
        <f t="shared" si="2"/>
        <v/>
      </c>
      <c r="F87" s="13" t="str">
        <f t="shared" si="3"/>
        <v>V</v>
      </c>
    </row>
    <row r="88" spans="1:8" ht="13.5" customHeight="1">
      <c r="A88" s="9" t="s">
        <v>251</v>
      </c>
      <c r="B88" s="31" t="s">
        <v>197</v>
      </c>
      <c r="C88" s="32" t="s">
        <v>198</v>
      </c>
      <c r="D88" s="12">
        <v>15</v>
      </c>
      <c r="E88" s="11" t="str">
        <f t="shared" si="2"/>
        <v/>
      </c>
      <c r="F88" s="13" t="str">
        <f t="shared" si="3"/>
        <v>V</v>
      </c>
    </row>
    <row r="89" spans="1:8" ht="13.5" customHeight="1">
      <c r="A89" s="9" t="s">
        <v>252</v>
      </c>
      <c r="B89" s="33" t="s">
        <v>199</v>
      </c>
      <c r="C89" s="34" t="s">
        <v>125</v>
      </c>
      <c r="D89" s="12">
        <v>15.5</v>
      </c>
      <c r="E89" s="11" t="str">
        <f t="shared" si="2"/>
        <v/>
      </c>
      <c r="F89" s="13" t="str">
        <f t="shared" si="3"/>
        <v>V</v>
      </c>
    </row>
    <row r="90" spans="1:8" ht="13.5" customHeight="1">
      <c r="A90" s="9" t="s">
        <v>253</v>
      </c>
      <c r="B90" s="31" t="s">
        <v>200</v>
      </c>
      <c r="C90" s="32" t="s">
        <v>151</v>
      </c>
      <c r="D90" s="12">
        <v>17</v>
      </c>
      <c r="E90" s="11" t="str">
        <f t="shared" si="2"/>
        <v/>
      </c>
      <c r="F90" s="13" t="str">
        <f t="shared" si="3"/>
        <v>V</v>
      </c>
    </row>
    <row r="91" spans="1:8" ht="13.5" customHeight="1">
      <c r="A91" s="9" t="s">
        <v>254</v>
      </c>
      <c r="B91" s="31" t="s">
        <v>201</v>
      </c>
      <c r="C91" s="32" t="s">
        <v>202</v>
      </c>
      <c r="D91" s="12">
        <v>16</v>
      </c>
      <c r="E91" s="11" t="str">
        <f t="shared" si="2"/>
        <v/>
      </c>
      <c r="F91" s="13" t="str">
        <f t="shared" si="3"/>
        <v>V</v>
      </c>
    </row>
    <row r="92" spans="1:8" ht="13.5" customHeight="1">
      <c r="A92" s="9" t="s">
        <v>255</v>
      </c>
      <c r="B92" s="31" t="s">
        <v>203</v>
      </c>
      <c r="C92" s="36" t="s">
        <v>204</v>
      </c>
      <c r="D92" s="12">
        <v>16.25</v>
      </c>
      <c r="E92" s="11" t="str">
        <f t="shared" si="2"/>
        <v/>
      </c>
      <c r="F92" s="13" t="str">
        <f t="shared" si="3"/>
        <v>V</v>
      </c>
    </row>
    <row r="93" spans="1:8" ht="13.5" customHeight="1">
      <c r="A93" s="9" t="s">
        <v>256</v>
      </c>
      <c r="B93" s="31" t="s">
        <v>205</v>
      </c>
      <c r="C93" s="32" t="s">
        <v>206</v>
      </c>
      <c r="D93" s="12">
        <v>16</v>
      </c>
      <c r="E93" s="11" t="str">
        <f t="shared" si="2"/>
        <v/>
      </c>
      <c r="F93" s="13" t="str">
        <f t="shared" si="3"/>
        <v>V</v>
      </c>
    </row>
    <row r="94" spans="1:8" ht="13.5" customHeight="1">
      <c r="A94" s="9" t="s">
        <v>257</v>
      </c>
      <c r="B94" s="33" t="s">
        <v>207</v>
      </c>
      <c r="C94" s="34" t="s">
        <v>208</v>
      </c>
      <c r="D94" s="12">
        <v>16.25</v>
      </c>
      <c r="E94" s="11" t="str">
        <f t="shared" si="2"/>
        <v/>
      </c>
      <c r="F94" s="13" t="str">
        <f t="shared" si="3"/>
        <v>V</v>
      </c>
    </row>
    <row r="95" spans="1:8" ht="13.5" customHeight="1">
      <c r="A95" s="9" t="s">
        <v>258</v>
      </c>
      <c r="B95" s="31" t="s">
        <v>209</v>
      </c>
      <c r="C95" s="32" t="s">
        <v>210</v>
      </c>
      <c r="D95" s="12">
        <v>14.75</v>
      </c>
      <c r="E95" s="11" t="str">
        <f t="shared" si="2"/>
        <v/>
      </c>
      <c r="F95" s="13" t="str">
        <f t="shared" si="3"/>
        <v>V</v>
      </c>
    </row>
    <row r="96" spans="1:8" ht="13.5" customHeight="1">
      <c r="A96" s="9" t="s">
        <v>259</v>
      </c>
      <c r="B96" s="31" t="s">
        <v>211</v>
      </c>
      <c r="C96" s="32" t="s">
        <v>212</v>
      </c>
      <c r="D96" s="12">
        <v>17</v>
      </c>
      <c r="E96" s="11" t="str">
        <f t="shared" si="2"/>
        <v/>
      </c>
      <c r="F96" s="13" t="str">
        <f t="shared" si="3"/>
        <v>V</v>
      </c>
    </row>
    <row r="97" spans="1:6" ht="13.5" customHeight="1">
      <c r="A97" s="9" t="s">
        <v>260</v>
      </c>
      <c r="B97" s="31" t="s">
        <v>213</v>
      </c>
      <c r="C97" s="32" t="s">
        <v>100</v>
      </c>
      <c r="D97" s="12">
        <v>14</v>
      </c>
      <c r="E97" s="11" t="str">
        <f t="shared" si="2"/>
        <v/>
      </c>
      <c r="F97" s="13" t="str">
        <f t="shared" si="3"/>
        <v>V</v>
      </c>
    </row>
    <row r="98" spans="1:6" ht="13.5" customHeight="1">
      <c r="A98" s="9" t="s">
        <v>261</v>
      </c>
      <c r="B98" s="33" t="s">
        <v>214</v>
      </c>
      <c r="C98" s="34" t="s">
        <v>215</v>
      </c>
      <c r="D98" s="12">
        <v>14</v>
      </c>
      <c r="E98" s="11" t="str">
        <f t="shared" si="2"/>
        <v/>
      </c>
      <c r="F98" s="13" t="str">
        <f t="shared" si="3"/>
        <v>V</v>
      </c>
    </row>
    <row r="99" spans="1:6">
      <c r="A99" s="9" t="s">
        <v>262</v>
      </c>
      <c r="B99" s="33" t="s">
        <v>216</v>
      </c>
      <c r="C99" s="34" t="s">
        <v>5</v>
      </c>
      <c r="D99" s="12">
        <v>14.75</v>
      </c>
      <c r="E99" s="11" t="str">
        <f t="shared" si="2"/>
        <v/>
      </c>
      <c r="F99" s="13" t="str">
        <f t="shared" si="3"/>
        <v>V</v>
      </c>
    </row>
    <row r="100" spans="1:6">
      <c r="A100" s="9" t="s">
        <v>263</v>
      </c>
      <c r="B100" s="33" t="s">
        <v>217</v>
      </c>
      <c r="C100" s="34" t="s">
        <v>218</v>
      </c>
      <c r="D100" s="12">
        <v>15.5</v>
      </c>
      <c r="E100" s="11" t="str">
        <f t="shared" si="2"/>
        <v/>
      </c>
      <c r="F100" s="13" t="str">
        <f t="shared" si="3"/>
        <v>V</v>
      </c>
    </row>
    <row r="101" spans="1:6">
      <c r="A101" s="9" t="s">
        <v>264</v>
      </c>
      <c r="B101" s="33" t="s">
        <v>219</v>
      </c>
      <c r="C101" s="34" t="s">
        <v>220</v>
      </c>
      <c r="D101" s="12">
        <v>16</v>
      </c>
      <c r="E101" s="11" t="str">
        <f t="shared" si="2"/>
        <v/>
      </c>
      <c r="F101" s="13" t="str">
        <f t="shared" si="3"/>
        <v>V</v>
      </c>
    </row>
    <row r="102" spans="1:6">
      <c r="A102" s="9" t="s">
        <v>265</v>
      </c>
      <c r="B102" s="31" t="s">
        <v>221</v>
      </c>
      <c r="C102" s="32" t="s">
        <v>222</v>
      </c>
      <c r="D102" s="12">
        <v>16.25</v>
      </c>
      <c r="E102" s="11" t="str">
        <f t="shared" si="2"/>
        <v/>
      </c>
      <c r="F102" s="13" t="str">
        <f t="shared" si="3"/>
        <v>V</v>
      </c>
    </row>
    <row r="103" spans="1:6">
      <c r="A103" s="9" t="s">
        <v>266</v>
      </c>
      <c r="B103" s="31" t="s">
        <v>223</v>
      </c>
      <c r="C103" s="32" t="s">
        <v>224</v>
      </c>
      <c r="D103" s="12">
        <v>15</v>
      </c>
      <c r="E103" s="11" t="str">
        <f t="shared" si="2"/>
        <v/>
      </c>
      <c r="F103" s="13" t="str">
        <f t="shared" si="3"/>
        <v>V</v>
      </c>
    </row>
    <row r="104" spans="1:6">
      <c r="A104" s="9" t="s">
        <v>267</v>
      </c>
      <c r="B104" s="31" t="s">
        <v>225</v>
      </c>
      <c r="C104" s="32" t="s">
        <v>226</v>
      </c>
      <c r="D104" s="37">
        <v>0</v>
      </c>
      <c r="E104" s="12"/>
      <c r="F104" s="13" t="str">
        <f t="shared" si="3"/>
        <v>AR</v>
      </c>
    </row>
    <row r="105" spans="1:6">
      <c r="A105" s="9" t="s">
        <v>268</v>
      </c>
      <c r="B105" s="33" t="s">
        <v>227</v>
      </c>
      <c r="C105" s="34" t="s">
        <v>228</v>
      </c>
      <c r="D105" s="12">
        <v>16.5</v>
      </c>
      <c r="E105" s="11" t="str">
        <f t="shared" si="2"/>
        <v/>
      </c>
      <c r="F105" s="13" t="str">
        <f t="shared" si="3"/>
        <v>V</v>
      </c>
    </row>
    <row r="106" spans="1:6">
      <c r="A106" s="9" t="s">
        <v>269</v>
      </c>
      <c r="B106" s="31" t="s">
        <v>229</v>
      </c>
      <c r="C106" s="32" t="s">
        <v>230</v>
      </c>
      <c r="D106" s="12">
        <v>15</v>
      </c>
      <c r="E106" s="11" t="str">
        <f t="shared" si="2"/>
        <v/>
      </c>
      <c r="F106" s="13" t="str">
        <f t="shared" si="3"/>
        <v>V</v>
      </c>
    </row>
    <row r="107" spans="1:6">
      <c r="A107" s="9" t="s">
        <v>270</v>
      </c>
      <c r="B107" s="31" t="s">
        <v>231</v>
      </c>
      <c r="C107" s="32" t="s">
        <v>232</v>
      </c>
      <c r="D107" s="12">
        <v>15.5</v>
      </c>
      <c r="E107" s="11" t="str">
        <f t="shared" si="2"/>
        <v/>
      </c>
      <c r="F107" s="13" t="str">
        <f t="shared" si="3"/>
        <v>V</v>
      </c>
    </row>
    <row r="108" spans="1:6">
      <c r="A108" s="9" t="s">
        <v>271</v>
      </c>
      <c r="B108" s="31" t="s">
        <v>233</v>
      </c>
      <c r="C108" s="32" t="s">
        <v>234</v>
      </c>
      <c r="D108" s="12">
        <v>15</v>
      </c>
      <c r="E108" s="11" t="str">
        <f t="shared" si="2"/>
        <v/>
      </c>
      <c r="F108" s="13" t="str">
        <f t="shared" si="3"/>
        <v>V</v>
      </c>
    </row>
    <row r="109" spans="1:6">
      <c r="A109" s="9" t="s">
        <v>272</v>
      </c>
      <c r="B109" s="31" t="s">
        <v>235</v>
      </c>
      <c r="C109" s="32" t="s">
        <v>236</v>
      </c>
      <c r="D109" s="12">
        <v>16.5</v>
      </c>
      <c r="E109" s="11" t="str">
        <f t="shared" si="2"/>
        <v/>
      </c>
      <c r="F109" s="13" t="str">
        <f t="shared" si="3"/>
        <v>V</v>
      </c>
    </row>
    <row r="110" spans="1:6">
      <c r="A110" s="9" t="s">
        <v>273</v>
      </c>
      <c r="B110" s="31" t="s">
        <v>237</v>
      </c>
      <c r="C110" s="32" t="s">
        <v>238</v>
      </c>
      <c r="D110" s="12">
        <v>14.5</v>
      </c>
      <c r="E110" s="11" t="str">
        <f t="shared" si="2"/>
        <v/>
      </c>
      <c r="F110" s="13" t="str">
        <f t="shared" si="3"/>
        <v>V</v>
      </c>
    </row>
    <row r="111" spans="1:6">
      <c r="A111" s="9" t="s">
        <v>274</v>
      </c>
      <c r="B111" s="31" t="s">
        <v>239</v>
      </c>
      <c r="C111" s="32" t="s">
        <v>240</v>
      </c>
      <c r="D111" s="12">
        <v>16.5</v>
      </c>
      <c r="E111" s="11" t="str">
        <f t="shared" si="2"/>
        <v/>
      </c>
      <c r="F111" s="13" t="str">
        <f t="shared" si="3"/>
        <v>V</v>
      </c>
    </row>
    <row r="112" spans="1:6">
      <c r="A112" s="9" t="s">
        <v>275</v>
      </c>
      <c r="B112" s="31" t="s">
        <v>241</v>
      </c>
      <c r="C112" s="32" t="s">
        <v>242</v>
      </c>
      <c r="D112" s="12">
        <v>15.5</v>
      </c>
      <c r="E112" s="11" t="str">
        <f t="shared" si="2"/>
        <v/>
      </c>
      <c r="F112" s="13" t="str">
        <f t="shared" si="3"/>
        <v>V</v>
      </c>
    </row>
    <row r="113" spans="1:6">
      <c r="A113" s="83" t="s">
        <v>65</v>
      </c>
      <c r="B113" s="83"/>
      <c r="C113" s="10"/>
      <c r="D113" s="11">
        <f>AVERAGE(D71:D112,D11:D53)</f>
        <v>15.570588235294117</v>
      </c>
      <c r="E113" s="20"/>
      <c r="F113" s="2"/>
    </row>
    <row r="114" spans="1:6">
      <c r="C114" s="2"/>
    </row>
    <row r="115" spans="1:6">
      <c r="A115" s="16" t="s">
        <v>302</v>
      </c>
      <c r="B115" s="16"/>
      <c r="C115" s="16"/>
    </row>
    <row r="117" spans="1:6">
      <c r="D117" s="2"/>
      <c r="E117" s="2"/>
      <c r="F117" s="2"/>
    </row>
  </sheetData>
  <mergeCells count="25">
    <mergeCell ref="D68:D70"/>
    <mergeCell ref="B67:C67"/>
    <mergeCell ref="A64:B64"/>
    <mergeCell ref="A3:B3"/>
    <mergeCell ref="B7:C7"/>
    <mergeCell ref="A8:A10"/>
    <mergeCell ref="B8:B10"/>
    <mergeCell ref="C8:C10"/>
    <mergeCell ref="D8:D10"/>
    <mergeCell ref="A113:B113"/>
    <mergeCell ref="E1:F1"/>
    <mergeCell ref="C3:D3"/>
    <mergeCell ref="F3:G3"/>
    <mergeCell ref="B5:F6"/>
    <mergeCell ref="E7:E10"/>
    <mergeCell ref="F7:F10"/>
    <mergeCell ref="D62:E62"/>
    <mergeCell ref="C64:D64"/>
    <mergeCell ref="F64:G64"/>
    <mergeCell ref="B65:F66"/>
    <mergeCell ref="E67:E70"/>
    <mergeCell ref="F67:F70"/>
    <mergeCell ref="A68:A70"/>
    <mergeCell ref="B68:B70"/>
    <mergeCell ref="C68:C70"/>
  </mergeCells>
  <conditionalFormatting sqref="D105:D112 D71:D103 E104 D11:D53">
    <cfRule type="cellIs" dxfId="20" priority="2" operator="lessThanOrEqual">
      <formula>6</formula>
    </cfRule>
  </conditionalFormatting>
  <conditionalFormatting sqref="F71:F112 F11:F53">
    <cfRule type="beginsWith" dxfId="19" priority="1" operator="beginsWith" text="v">
      <formula>LEFT(F11,1)="v"</formula>
    </cfRule>
  </conditionalFormatting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9"/>
  <sheetViews>
    <sheetView workbookViewId="0">
      <selection activeCell="L13" sqref="L13"/>
    </sheetView>
  </sheetViews>
  <sheetFormatPr baseColWidth="10" defaultColWidth="11.44140625" defaultRowHeight="14.4"/>
  <cols>
    <col min="1" max="1" width="4" style="1" customWidth="1"/>
    <col min="2" max="2" width="6.33203125" style="1" customWidth="1"/>
    <col min="3" max="3" width="15.88671875" style="1" customWidth="1"/>
    <col min="4" max="4" width="15" style="1" bestFit="1" customWidth="1"/>
    <col min="5" max="5" width="21.6640625" style="1" customWidth="1"/>
    <col min="6" max="6" width="17.88671875" style="1" customWidth="1"/>
    <col min="7" max="7" width="11.44140625" style="46"/>
    <col min="8" max="8" width="7" style="1" customWidth="1"/>
    <col min="9" max="9" width="11.44140625" style="1"/>
    <col min="10" max="10" width="7.6640625" style="1" customWidth="1"/>
    <col min="11" max="16384" width="11.44140625" style="1"/>
  </cols>
  <sheetData>
    <row r="1" spans="1:9">
      <c r="A1" s="47" t="s">
        <v>281</v>
      </c>
      <c r="B1" s="48"/>
      <c r="C1" s="47"/>
      <c r="D1" s="48"/>
      <c r="E1" s="47"/>
      <c r="F1" s="49" t="s">
        <v>282</v>
      </c>
      <c r="H1" s="50"/>
      <c r="I1" s="8"/>
    </row>
    <row r="2" spans="1:9">
      <c r="A2" s="50" t="s">
        <v>283</v>
      </c>
      <c r="B2" s="48"/>
      <c r="C2" s="50" t="s">
        <v>284</v>
      </c>
      <c r="D2" s="48"/>
      <c r="E2" s="51"/>
      <c r="F2" s="82">
        <v>44020</v>
      </c>
      <c r="G2" s="52"/>
      <c r="H2" s="48"/>
      <c r="I2" s="48"/>
    </row>
    <row r="3" spans="1:9" ht="36.75" customHeight="1">
      <c r="A3" s="48"/>
      <c r="C3" s="142" t="s">
        <v>303</v>
      </c>
      <c r="D3" s="142"/>
      <c r="E3" s="142"/>
      <c r="F3" s="142"/>
    </row>
    <row r="4" spans="1:9">
      <c r="A4" s="48"/>
      <c r="G4" s="1"/>
    </row>
    <row r="5" spans="1:9" ht="13.5" customHeight="1">
      <c r="A5" s="48"/>
      <c r="B5" s="80" t="s">
        <v>0</v>
      </c>
      <c r="C5" s="80" t="s">
        <v>286</v>
      </c>
      <c r="D5" s="80" t="s">
        <v>7</v>
      </c>
      <c r="E5" s="81" t="s">
        <v>296</v>
      </c>
      <c r="F5" s="81" t="s">
        <v>297</v>
      </c>
      <c r="G5" s="1"/>
    </row>
    <row r="6" spans="1:9" ht="13.5" customHeight="1">
      <c r="A6" s="48"/>
      <c r="B6" s="74">
        <v>1</v>
      </c>
      <c r="C6" s="64" t="s">
        <v>85</v>
      </c>
      <c r="D6" s="72" t="s">
        <v>86</v>
      </c>
      <c r="E6" s="77" t="s">
        <v>298</v>
      </c>
      <c r="F6" s="78" t="s">
        <v>298</v>
      </c>
      <c r="G6" s="1"/>
    </row>
    <row r="7" spans="1:9" ht="13.5" customHeight="1">
      <c r="A7" s="48"/>
      <c r="B7" s="74">
        <v>2</v>
      </c>
      <c r="C7" s="64" t="s">
        <v>95</v>
      </c>
      <c r="D7" s="72" t="s">
        <v>96</v>
      </c>
      <c r="E7" s="77" t="s">
        <v>298</v>
      </c>
      <c r="F7" s="78" t="s">
        <v>298</v>
      </c>
      <c r="G7" s="1"/>
    </row>
    <row r="8" spans="1:9" ht="13.5" customHeight="1">
      <c r="A8" s="48"/>
      <c r="B8" s="74">
        <v>3</v>
      </c>
      <c r="C8" s="64" t="s">
        <v>103</v>
      </c>
      <c r="D8" s="72" t="s">
        <v>104</v>
      </c>
      <c r="E8" s="78" t="s">
        <v>298</v>
      </c>
      <c r="F8" s="77"/>
      <c r="G8" s="1"/>
    </row>
    <row r="9" spans="1:9" ht="13.5" customHeight="1">
      <c r="A9" s="48"/>
      <c r="B9" s="74">
        <v>4</v>
      </c>
      <c r="C9" s="64" t="s">
        <v>146</v>
      </c>
      <c r="D9" s="72" t="s">
        <v>147</v>
      </c>
      <c r="E9" s="78" t="s">
        <v>298</v>
      </c>
      <c r="F9" s="77"/>
      <c r="G9" s="1"/>
    </row>
    <row r="10" spans="1:9" ht="13.5" customHeight="1">
      <c r="A10" s="48"/>
      <c r="B10" s="74">
        <v>5</v>
      </c>
      <c r="C10" s="66" t="s">
        <v>160</v>
      </c>
      <c r="D10" s="73" t="s">
        <v>161</v>
      </c>
      <c r="E10" s="78" t="s">
        <v>298</v>
      </c>
      <c r="F10" s="77"/>
      <c r="G10" s="1"/>
    </row>
    <row r="11" spans="1:9" ht="13.5" customHeight="1">
      <c r="A11" s="48"/>
      <c r="B11" s="74">
        <v>6</v>
      </c>
      <c r="C11" s="64" t="s">
        <v>164</v>
      </c>
      <c r="D11" s="72" t="s">
        <v>165</v>
      </c>
      <c r="E11" s="78" t="s">
        <v>298</v>
      </c>
      <c r="F11" s="78" t="s">
        <v>298</v>
      </c>
      <c r="G11" s="1"/>
    </row>
    <row r="12" spans="1:9" ht="13.5" customHeight="1">
      <c r="A12" s="48"/>
      <c r="B12" s="74">
        <v>7</v>
      </c>
      <c r="C12" s="64" t="s">
        <v>169</v>
      </c>
      <c r="D12" s="72" t="s">
        <v>170</v>
      </c>
      <c r="E12" s="78" t="s">
        <v>298</v>
      </c>
      <c r="F12" s="77"/>
      <c r="G12" s="1"/>
    </row>
    <row r="13" spans="1:9" ht="13.5" customHeight="1">
      <c r="A13" s="48"/>
      <c r="B13" s="74">
        <v>8</v>
      </c>
      <c r="C13" s="64" t="s">
        <v>178</v>
      </c>
      <c r="D13" s="72" t="s">
        <v>3</v>
      </c>
      <c r="E13" s="78" t="s">
        <v>298</v>
      </c>
      <c r="F13" s="78" t="s">
        <v>298</v>
      </c>
      <c r="G13" s="1"/>
    </row>
    <row r="14" spans="1:9" ht="13.5" customHeight="1">
      <c r="A14" s="48"/>
      <c r="B14" s="74">
        <v>9</v>
      </c>
      <c r="C14" s="64" t="s">
        <v>182</v>
      </c>
      <c r="D14" s="72" t="s">
        <v>183</v>
      </c>
      <c r="E14" s="78" t="s">
        <v>298</v>
      </c>
      <c r="F14" s="77"/>
      <c r="G14" s="1"/>
    </row>
    <row r="15" spans="1:9" ht="13.5" customHeight="1">
      <c r="A15" s="48"/>
      <c r="B15" s="74">
        <v>10</v>
      </c>
      <c r="C15" s="64" t="s">
        <v>197</v>
      </c>
      <c r="D15" s="72" t="s">
        <v>198</v>
      </c>
      <c r="E15" s="78" t="s">
        <v>298</v>
      </c>
      <c r="F15" s="77"/>
      <c r="G15" s="1"/>
    </row>
    <row r="16" spans="1:9" ht="13.5" customHeight="1">
      <c r="B16" s="74">
        <v>11</v>
      </c>
      <c r="C16" s="66" t="s">
        <v>199</v>
      </c>
      <c r="D16" s="73" t="s">
        <v>125</v>
      </c>
      <c r="E16" s="78" t="s">
        <v>298</v>
      </c>
      <c r="F16" s="78" t="s">
        <v>298</v>
      </c>
      <c r="G16" s="1"/>
    </row>
    <row r="17" spans="2:7" ht="13.5" customHeight="1">
      <c r="B17" s="74">
        <v>12</v>
      </c>
      <c r="C17" s="64" t="s">
        <v>209</v>
      </c>
      <c r="D17" s="72" t="s">
        <v>210</v>
      </c>
      <c r="E17" s="78" t="s">
        <v>298</v>
      </c>
      <c r="F17" s="78" t="s">
        <v>298</v>
      </c>
      <c r="G17" s="1"/>
    </row>
    <row r="18" spans="2:7" ht="13.5" customHeight="1">
      <c r="B18" s="74">
        <v>13</v>
      </c>
      <c r="C18" s="66" t="s">
        <v>217</v>
      </c>
      <c r="D18" s="73" t="s">
        <v>218</v>
      </c>
      <c r="E18" s="78" t="s">
        <v>298</v>
      </c>
      <c r="F18" s="78" t="s">
        <v>298</v>
      </c>
      <c r="G18" s="1"/>
    </row>
    <row r="19" spans="2:7" ht="13.5" customHeight="1">
      <c r="B19" s="74">
        <v>14</v>
      </c>
      <c r="C19" s="64" t="s">
        <v>239</v>
      </c>
      <c r="D19" s="72" t="s">
        <v>240</v>
      </c>
      <c r="E19" s="78" t="s">
        <v>298</v>
      </c>
      <c r="F19" s="77"/>
      <c r="G19" s="1"/>
    </row>
    <row r="20" spans="2:7" ht="13.5" customHeight="1">
      <c r="B20" s="46"/>
      <c r="G20" s="1"/>
    </row>
    <row r="21" spans="2:7" ht="13.5" customHeight="1">
      <c r="B21" s="63" t="s">
        <v>292</v>
      </c>
      <c r="C21" s="48"/>
      <c r="D21" s="48"/>
      <c r="G21" s="1"/>
    </row>
    <row r="22" spans="2:7" ht="13.5" customHeight="1">
      <c r="G22" s="1"/>
    </row>
    <row r="23" spans="2:7" ht="13.5" customHeight="1">
      <c r="G23" s="1"/>
    </row>
    <row r="24" spans="2:7" ht="13.5" customHeight="1">
      <c r="G24" s="1"/>
    </row>
    <row r="25" spans="2:7" ht="13.5" customHeight="1">
      <c r="G25" s="1"/>
    </row>
    <row r="26" spans="2:7" ht="13.5" customHeight="1">
      <c r="G26" s="1"/>
    </row>
    <row r="27" spans="2:7" ht="13.5" customHeight="1">
      <c r="G27" s="1"/>
    </row>
    <row r="28" spans="2:7" ht="13.5" customHeight="1">
      <c r="G28" s="1"/>
    </row>
    <row r="29" spans="2:7" ht="13.5" customHeight="1">
      <c r="G29" s="1"/>
    </row>
    <row r="30" spans="2:7" ht="13.5" customHeight="1">
      <c r="G30" s="1"/>
    </row>
    <row r="31" spans="2:7" ht="13.5" customHeight="1">
      <c r="G31" s="1"/>
    </row>
    <row r="32" spans="2:7" ht="13.5" customHeight="1">
      <c r="G32" s="1"/>
    </row>
    <row r="33" spans="7:7" ht="13.5" customHeight="1">
      <c r="G33" s="1"/>
    </row>
    <row r="34" spans="7:7" ht="13.5" customHeight="1">
      <c r="G34" s="1"/>
    </row>
    <row r="35" spans="7:7" ht="13.5" customHeight="1">
      <c r="G35" s="1"/>
    </row>
    <row r="36" spans="7:7" ht="13.5" customHeight="1">
      <c r="G36" s="1"/>
    </row>
    <row r="37" spans="7:7" ht="13.5" customHeight="1">
      <c r="G37" s="1"/>
    </row>
    <row r="38" spans="7:7" ht="13.5" customHeight="1">
      <c r="G38" s="1"/>
    </row>
    <row r="39" spans="7:7" ht="13.5" customHeight="1">
      <c r="G39" s="1"/>
    </row>
    <row r="40" spans="7:7" ht="13.5" customHeight="1">
      <c r="G40" s="1"/>
    </row>
    <row r="41" spans="7:7" ht="13.5" customHeight="1">
      <c r="G41" s="1"/>
    </row>
    <row r="42" spans="7:7" ht="13.5" customHeight="1">
      <c r="G42" s="1"/>
    </row>
    <row r="43" spans="7:7" ht="13.5" customHeight="1">
      <c r="G43" s="1"/>
    </row>
    <row r="44" spans="7:7" ht="13.5" customHeight="1">
      <c r="G44" s="1"/>
    </row>
    <row r="45" spans="7:7" ht="13.5" customHeight="1">
      <c r="G45" s="1"/>
    </row>
    <row r="46" spans="7:7" ht="13.5" customHeight="1">
      <c r="G46" s="1"/>
    </row>
    <row r="47" spans="7:7" ht="13.5" customHeight="1">
      <c r="G47" s="1"/>
    </row>
    <row r="48" spans="7:7" ht="13.5" customHeight="1">
      <c r="G48" s="1"/>
    </row>
    <row r="49" spans="1:7">
      <c r="G49" s="1"/>
    </row>
    <row r="50" spans="1:7">
      <c r="G50" s="1"/>
    </row>
    <row r="51" spans="1:7">
      <c r="G51" s="1"/>
    </row>
    <row r="52" spans="1:7">
      <c r="G52" s="1"/>
    </row>
    <row r="53" spans="1:7">
      <c r="G53" s="1"/>
    </row>
    <row r="54" spans="1:7">
      <c r="G54" s="1"/>
    </row>
    <row r="55" spans="1:7">
      <c r="G55" s="1"/>
    </row>
    <row r="56" spans="1:7">
      <c r="G56" s="1"/>
    </row>
    <row r="57" spans="1:7">
      <c r="G57" s="1"/>
    </row>
    <row r="58" spans="1:7">
      <c r="G58" s="1"/>
    </row>
    <row r="59" spans="1:7">
      <c r="G59" s="1"/>
    </row>
    <row r="60" spans="1:7">
      <c r="G60" s="1"/>
    </row>
    <row r="61" spans="1:7">
      <c r="A61" s="47"/>
      <c r="G61" s="1"/>
    </row>
    <row r="62" spans="1:7">
      <c r="A62" s="50"/>
      <c r="G62" s="1"/>
    </row>
    <row r="63" spans="1:7">
      <c r="A63" s="48"/>
      <c r="G63" s="1"/>
    </row>
    <row r="64" spans="1:7">
      <c r="A64" s="48"/>
      <c r="G64" s="1"/>
    </row>
    <row r="65" spans="1:7" ht="13.5" customHeight="1">
      <c r="A65" s="48"/>
      <c r="G65" s="1"/>
    </row>
    <row r="66" spans="1:7" ht="13.5" customHeight="1">
      <c r="A66" s="48"/>
      <c r="G66" s="1"/>
    </row>
    <row r="67" spans="1:7" ht="13.5" customHeight="1">
      <c r="A67" s="48"/>
      <c r="G67" s="1"/>
    </row>
    <row r="68" spans="1:7" ht="13.5" customHeight="1">
      <c r="A68" s="48"/>
      <c r="G68" s="1"/>
    </row>
    <row r="69" spans="1:7" ht="13.5" customHeight="1">
      <c r="A69" s="48"/>
      <c r="G69" s="1"/>
    </row>
    <row r="70" spans="1:7" ht="13.5" customHeight="1">
      <c r="A70" s="48"/>
      <c r="G70" s="1"/>
    </row>
    <row r="71" spans="1:7" ht="13.5" customHeight="1">
      <c r="A71" s="48"/>
      <c r="G71" s="1"/>
    </row>
    <row r="72" spans="1:7" ht="13.5" customHeight="1">
      <c r="A72" s="48"/>
      <c r="G72" s="1"/>
    </row>
    <row r="73" spans="1:7" ht="13.5" customHeight="1">
      <c r="A73" s="48"/>
      <c r="G73" s="1"/>
    </row>
    <row r="74" spans="1:7" ht="13.5" customHeight="1">
      <c r="A74" s="48"/>
      <c r="G74" s="1"/>
    </row>
    <row r="75" spans="1:7" ht="13.5" customHeight="1">
      <c r="A75" s="48"/>
      <c r="G75" s="1"/>
    </row>
    <row r="76" spans="1:7" ht="13.5" customHeight="1">
      <c r="G76" s="1"/>
    </row>
    <row r="77" spans="1:7" ht="13.5" customHeight="1">
      <c r="G77" s="1"/>
    </row>
    <row r="78" spans="1:7" ht="13.5" customHeight="1">
      <c r="G78" s="1"/>
    </row>
    <row r="79" spans="1:7" ht="13.5" customHeight="1">
      <c r="G79" s="1"/>
    </row>
    <row r="80" spans="1:7" ht="13.5" customHeight="1">
      <c r="G80" s="1"/>
    </row>
    <row r="81" spans="7:7" ht="13.5" customHeight="1">
      <c r="G81" s="1"/>
    </row>
    <row r="82" spans="7:7" ht="13.5" customHeight="1">
      <c r="G82" s="1"/>
    </row>
    <row r="83" spans="7:7" ht="13.5" customHeight="1">
      <c r="G83" s="1"/>
    </row>
    <row r="84" spans="7:7" ht="13.5" customHeight="1">
      <c r="G84" s="1"/>
    </row>
    <row r="85" spans="7:7" ht="13.5" customHeight="1">
      <c r="G85" s="1"/>
    </row>
    <row r="86" spans="7:7" ht="13.5" customHeight="1">
      <c r="G86" s="1"/>
    </row>
    <row r="87" spans="7:7" ht="13.5" customHeight="1">
      <c r="G87" s="1"/>
    </row>
    <row r="88" spans="7:7" ht="13.5" customHeight="1">
      <c r="G88" s="1"/>
    </row>
    <row r="89" spans="7:7" ht="13.5" customHeight="1">
      <c r="G89" s="1"/>
    </row>
    <row r="90" spans="7:7" ht="13.5" customHeight="1">
      <c r="G90" s="1"/>
    </row>
    <row r="91" spans="7:7" ht="13.5" customHeight="1">
      <c r="G91" s="1"/>
    </row>
    <row r="92" spans="7:7" ht="13.5" customHeight="1">
      <c r="G92" s="1"/>
    </row>
    <row r="93" spans="7:7" ht="13.5" customHeight="1">
      <c r="G93" s="1"/>
    </row>
    <row r="94" spans="7:7" ht="13.5" customHeight="1">
      <c r="G94" s="1"/>
    </row>
    <row r="95" spans="7:7" ht="13.5" customHeight="1">
      <c r="G95" s="1"/>
    </row>
    <row r="96" spans="7:7" ht="13.5" customHeight="1">
      <c r="G96" s="1"/>
    </row>
    <row r="97" spans="2:9" ht="13.5" customHeight="1">
      <c r="G97" s="1"/>
    </row>
    <row r="98" spans="2:9" ht="13.5" customHeight="1">
      <c r="G98" s="1"/>
    </row>
    <row r="99" spans="2:9" ht="13.5" customHeight="1">
      <c r="G99" s="1"/>
    </row>
    <row r="100" spans="2:9" ht="13.5" customHeight="1">
      <c r="G100" s="1"/>
    </row>
    <row r="101" spans="2:9" ht="13.5" customHeight="1">
      <c r="G101" s="1"/>
    </row>
    <row r="102" spans="2:9" ht="13.5" customHeight="1">
      <c r="G102" s="1"/>
    </row>
    <row r="103" spans="2:9" ht="13.5" customHeight="1">
      <c r="G103" s="1"/>
    </row>
    <row r="104" spans="2:9" ht="13.5" customHeight="1">
      <c r="G104" s="1"/>
    </row>
    <row r="105" spans="2:9" ht="13.5" customHeight="1">
      <c r="G105" s="1"/>
    </row>
    <row r="106" spans="2:9" ht="13.5" customHeight="1">
      <c r="G106" s="1"/>
    </row>
    <row r="107" spans="2:9" ht="13.5" customHeight="1">
      <c r="G107" s="1"/>
    </row>
    <row r="108" spans="2:9">
      <c r="G108" s="1"/>
    </row>
    <row r="109" spans="2:9">
      <c r="B109" s="63"/>
      <c r="C109" s="48"/>
      <c r="D109" s="48"/>
      <c r="E109" s="48"/>
      <c r="F109" s="48"/>
      <c r="G109" s="52"/>
      <c r="H109" s="48"/>
      <c r="I109" s="48"/>
    </row>
  </sheetData>
  <mergeCells count="1">
    <mergeCell ref="C3:F3"/>
  </mergeCells>
  <conditionalFormatting sqref="C6:D19">
    <cfRule type="cellIs" dxfId="18" priority="18" operator="lessThan">
      <formula>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9"/>
  <sheetViews>
    <sheetView workbookViewId="0">
      <selection activeCell="N11" sqref="N11"/>
    </sheetView>
  </sheetViews>
  <sheetFormatPr baseColWidth="10" defaultColWidth="11.44140625" defaultRowHeight="14.4"/>
  <cols>
    <col min="1" max="1" width="4" style="1" customWidth="1"/>
    <col min="2" max="2" width="6.33203125" style="1" customWidth="1"/>
    <col min="3" max="3" width="15.88671875" style="1" customWidth="1"/>
    <col min="4" max="4" width="15" style="1" bestFit="1" customWidth="1"/>
    <col min="5" max="5" width="10.5546875" style="1" customWidth="1"/>
    <col min="6" max="6" width="6.5546875" style="1" customWidth="1"/>
    <col min="7" max="7" width="11.44140625" style="45"/>
    <col min="8" max="8" width="7" style="1" customWidth="1"/>
    <col min="9" max="9" width="11.44140625" style="1"/>
    <col min="10" max="10" width="7.6640625" style="1" customWidth="1"/>
    <col min="11" max="11" width="11.44140625" style="1"/>
    <col min="12" max="12" width="6.109375" style="46" customWidth="1"/>
    <col min="13" max="13" width="13.109375" style="1" customWidth="1"/>
    <col min="14" max="14" width="13.33203125" style="1" customWidth="1"/>
    <col min="15" max="15" width="20.44140625" style="1" customWidth="1"/>
    <col min="16" max="16" width="15.5546875" style="1" customWidth="1"/>
    <col min="17" max="16384" width="11.44140625" style="1"/>
  </cols>
  <sheetData>
    <row r="1" spans="1:16">
      <c r="A1" s="47" t="s">
        <v>281</v>
      </c>
      <c r="B1" s="48"/>
      <c r="C1" s="47"/>
      <c r="D1" s="48"/>
      <c r="E1" s="47"/>
      <c r="F1" s="47"/>
      <c r="G1" s="49" t="s">
        <v>282</v>
      </c>
      <c r="H1" s="50"/>
      <c r="I1" s="8"/>
    </row>
    <row r="2" spans="1:16">
      <c r="A2" s="50" t="s">
        <v>283</v>
      </c>
      <c r="B2" s="48"/>
      <c r="C2" s="50" t="s">
        <v>284</v>
      </c>
      <c r="D2" s="48"/>
      <c r="E2" s="51"/>
      <c r="F2" s="51"/>
      <c r="G2" s="52"/>
      <c r="H2" s="48"/>
      <c r="I2" s="48"/>
    </row>
    <row r="3" spans="1:16" ht="18">
      <c r="A3" s="48"/>
      <c r="B3" s="143" t="s">
        <v>285</v>
      </c>
      <c r="C3" s="143"/>
      <c r="D3" s="143"/>
      <c r="E3" s="143"/>
      <c r="F3" s="143"/>
      <c r="G3" s="143"/>
      <c r="H3" s="143"/>
      <c r="I3" s="143"/>
      <c r="J3" s="143"/>
    </row>
    <row r="4" spans="1:16">
      <c r="A4" s="48"/>
      <c r="B4" s="53" t="s">
        <v>0</v>
      </c>
      <c r="C4" s="53" t="s">
        <v>286</v>
      </c>
      <c r="D4" s="53" t="s">
        <v>7</v>
      </c>
      <c r="E4" s="53" t="s">
        <v>287</v>
      </c>
      <c r="F4" s="53" t="s">
        <v>60</v>
      </c>
      <c r="G4" s="53" t="s">
        <v>288</v>
      </c>
      <c r="H4" s="53" t="s">
        <v>60</v>
      </c>
      <c r="I4" s="53" t="s">
        <v>289</v>
      </c>
      <c r="J4" s="53" t="s">
        <v>60</v>
      </c>
    </row>
    <row r="5" spans="1:16" ht="13.5" customHeight="1">
      <c r="A5" s="48"/>
      <c r="B5" s="54">
        <v>1</v>
      </c>
      <c r="C5" s="64" t="s">
        <v>85</v>
      </c>
      <c r="D5" s="65" t="s">
        <v>86</v>
      </c>
      <c r="E5" s="57">
        <v>6</v>
      </c>
      <c r="F5" s="67" t="str">
        <f>IF(AND(E5&lt;12,I5&lt;12,I5&gt;6),"R","")</f>
        <v>R</v>
      </c>
      <c r="G5" s="13">
        <v>11.68</v>
      </c>
      <c r="H5" s="67" t="str">
        <f>IF(AND(G5&lt;12,I5&lt;12,I5&gt;6),"R","")</f>
        <v>R</v>
      </c>
      <c r="I5" s="57">
        <f>E5*0.5+G5*0.5</f>
        <v>8.84</v>
      </c>
      <c r="J5" s="13" t="str">
        <f>IF(I5&gt;=12,"V","NV")</f>
        <v>NV</v>
      </c>
    </row>
    <row r="6" spans="1:16" ht="13.5" customHeight="1">
      <c r="A6" s="48"/>
      <c r="B6" s="54">
        <v>2</v>
      </c>
      <c r="C6" s="55" t="s">
        <v>87</v>
      </c>
      <c r="D6" s="56" t="s">
        <v>88</v>
      </c>
      <c r="E6" s="57">
        <v>17</v>
      </c>
      <c r="F6" s="57" t="str">
        <f t="shared" ref="F6:F47" si="0">IF(AND(E6&lt;12,I6&lt;12,I6&gt;6),"R","")</f>
        <v/>
      </c>
      <c r="G6" s="13">
        <v>12.72</v>
      </c>
      <c r="H6" s="57" t="str">
        <f t="shared" ref="H6:H47" si="1">IF(AND(G6&lt;12,I6&lt;12,I6&gt;6),"R","")</f>
        <v/>
      </c>
      <c r="I6" s="57">
        <f t="shared" ref="I6:I47" si="2">E6*0.5+G6*0.5</f>
        <v>14.86</v>
      </c>
      <c r="J6" s="13" t="str">
        <f t="shared" ref="J6:J47" si="3">IF(I6&gt;=12,"V","NV")</f>
        <v>V</v>
      </c>
      <c r="L6" s="75" t="s">
        <v>0</v>
      </c>
      <c r="M6" s="75" t="s">
        <v>286</v>
      </c>
      <c r="N6" s="75" t="s">
        <v>299</v>
      </c>
      <c r="O6" s="75" t="s">
        <v>296</v>
      </c>
      <c r="P6" s="76" t="s">
        <v>297</v>
      </c>
    </row>
    <row r="7" spans="1:16" ht="13.5" customHeight="1">
      <c r="A7" s="48"/>
      <c r="B7" s="54">
        <v>3</v>
      </c>
      <c r="C7" s="55" t="s">
        <v>89</v>
      </c>
      <c r="D7" s="56" t="s">
        <v>90</v>
      </c>
      <c r="E7" s="57">
        <v>20</v>
      </c>
      <c r="F7" s="57" t="str">
        <f t="shared" si="0"/>
        <v/>
      </c>
      <c r="G7" s="13">
        <v>12.56</v>
      </c>
      <c r="H7" s="57" t="str">
        <f t="shared" si="1"/>
        <v/>
      </c>
      <c r="I7" s="57">
        <f t="shared" si="2"/>
        <v>16.28</v>
      </c>
      <c r="J7" s="13" t="str">
        <f t="shared" si="3"/>
        <v>V</v>
      </c>
      <c r="L7" s="74">
        <v>1</v>
      </c>
      <c r="M7" s="64" t="s">
        <v>85</v>
      </c>
      <c r="N7" s="72" t="s">
        <v>86</v>
      </c>
      <c r="O7" s="77" t="s">
        <v>298</v>
      </c>
      <c r="P7" s="78" t="s">
        <v>298</v>
      </c>
    </row>
    <row r="8" spans="1:16" ht="13.5" customHeight="1">
      <c r="A8" s="48"/>
      <c r="B8" s="54">
        <v>4</v>
      </c>
      <c r="C8" s="55" t="s">
        <v>91</v>
      </c>
      <c r="D8" s="56" t="s">
        <v>92</v>
      </c>
      <c r="E8" s="57">
        <v>17</v>
      </c>
      <c r="F8" s="57" t="str">
        <f t="shared" si="0"/>
        <v/>
      </c>
      <c r="G8" s="13">
        <v>14.79</v>
      </c>
      <c r="H8" s="57" t="str">
        <f t="shared" si="1"/>
        <v/>
      </c>
      <c r="I8" s="57">
        <f t="shared" si="2"/>
        <v>15.895</v>
      </c>
      <c r="J8" s="13" t="str">
        <f t="shared" si="3"/>
        <v>V</v>
      </c>
      <c r="L8" s="74">
        <v>2</v>
      </c>
      <c r="M8" s="64" t="s">
        <v>95</v>
      </c>
      <c r="N8" s="72" t="s">
        <v>96</v>
      </c>
      <c r="O8" s="77" t="s">
        <v>298</v>
      </c>
      <c r="P8" s="78" t="s">
        <v>298</v>
      </c>
    </row>
    <row r="9" spans="1:16" ht="13.5" customHeight="1">
      <c r="A9" s="48"/>
      <c r="B9" s="54">
        <v>5</v>
      </c>
      <c r="C9" s="55" t="s">
        <v>93</v>
      </c>
      <c r="D9" s="56" t="s">
        <v>94</v>
      </c>
      <c r="E9" s="57">
        <v>13</v>
      </c>
      <c r="F9" s="57" t="str">
        <f t="shared" si="0"/>
        <v/>
      </c>
      <c r="G9" s="13">
        <v>15.61</v>
      </c>
      <c r="H9" s="57" t="str">
        <f t="shared" si="1"/>
        <v/>
      </c>
      <c r="I9" s="57">
        <f t="shared" si="2"/>
        <v>14.305</v>
      </c>
      <c r="J9" s="13" t="str">
        <f t="shared" si="3"/>
        <v>V</v>
      </c>
      <c r="L9" s="74">
        <v>3</v>
      </c>
      <c r="M9" s="64" t="s">
        <v>103</v>
      </c>
      <c r="N9" s="72" t="s">
        <v>104</v>
      </c>
      <c r="O9" s="78" t="s">
        <v>298</v>
      </c>
      <c r="P9" s="77"/>
    </row>
    <row r="10" spans="1:16" ht="13.5" customHeight="1">
      <c r="A10" s="48"/>
      <c r="B10" s="54">
        <v>6</v>
      </c>
      <c r="C10" s="64" t="s">
        <v>95</v>
      </c>
      <c r="D10" s="65" t="s">
        <v>96</v>
      </c>
      <c r="E10" s="57">
        <v>6</v>
      </c>
      <c r="F10" s="67" t="str">
        <f t="shared" si="0"/>
        <v>R</v>
      </c>
      <c r="G10" s="13">
        <v>11.13</v>
      </c>
      <c r="H10" s="67" t="str">
        <f t="shared" si="1"/>
        <v>R</v>
      </c>
      <c r="I10" s="57">
        <f t="shared" si="2"/>
        <v>8.5650000000000013</v>
      </c>
      <c r="J10" s="13" t="str">
        <f t="shared" si="3"/>
        <v>NV</v>
      </c>
      <c r="L10" s="74">
        <v>4</v>
      </c>
      <c r="M10" s="64" t="s">
        <v>146</v>
      </c>
      <c r="N10" s="72" t="s">
        <v>147</v>
      </c>
      <c r="O10" s="78" t="s">
        <v>298</v>
      </c>
      <c r="P10" s="77"/>
    </row>
    <row r="11" spans="1:16" ht="13.5" customHeight="1">
      <c r="A11" s="48"/>
      <c r="B11" s="54">
        <v>7</v>
      </c>
      <c r="C11" s="55" t="s">
        <v>97</v>
      </c>
      <c r="D11" s="56" t="s">
        <v>98</v>
      </c>
      <c r="E11" s="57">
        <v>10</v>
      </c>
      <c r="F11" s="57" t="str">
        <f t="shared" si="0"/>
        <v>R</v>
      </c>
      <c r="G11" s="13">
        <v>10.8</v>
      </c>
      <c r="H11" s="57" t="str">
        <f t="shared" si="1"/>
        <v>R</v>
      </c>
      <c r="I11" s="57">
        <f t="shared" si="2"/>
        <v>10.4</v>
      </c>
      <c r="J11" s="13" t="str">
        <f t="shared" si="3"/>
        <v>NV</v>
      </c>
      <c r="L11" s="74">
        <v>5</v>
      </c>
      <c r="M11" s="66" t="s">
        <v>160</v>
      </c>
      <c r="N11" s="73" t="s">
        <v>161</v>
      </c>
      <c r="O11" s="78" t="s">
        <v>298</v>
      </c>
      <c r="P11" s="77"/>
    </row>
    <row r="12" spans="1:16" ht="13.5" customHeight="1">
      <c r="A12" s="48"/>
      <c r="B12" s="54">
        <v>8</v>
      </c>
      <c r="C12" s="55" t="s">
        <v>99</v>
      </c>
      <c r="D12" s="56" t="s">
        <v>100</v>
      </c>
      <c r="E12" s="57">
        <v>8</v>
      </c>
      <c r="F12" s="57" t="str">
        <f t="shared" si="0"/>
        <v>R</v>
      </c>
      <c r="G12" s="13">
        <v>10.02</v>
      </c>
      <c r="H12" s="57" t="str">
        <f t="shared" si="1"/>
        <v>R</v>
      </c>
      <c r="I12" s="57">
        <f t="shared" si="2"/>
        <v>9.01</v>
      </c>
      <c r="J12" s="13" t="str">
        <f t="shared" si="3"/>
        <v>NV</v>
      </c>
      <c r="L12" s="74">
        <v>6</v>
      </c>
      <c r="M12" s="64" t="s">
        <v>164</v>
      </c>
      <c r="N12" s="72" t="s">
        <v>165</v>
      </c>
      <c r="O12" s="78" t="s">
        <v>298</v>
      </c>
      <c r="P12" s="78" t="s">
        <v>298</v>
      </c>
    </row>
    <row r="13" spans="1:16" ht="13.5" customHeight="1">
      <c r="A13" s="48"/>
      <c r="B13" s="54">
        <v>9</v>
      </c>
      <c r="C13" s="55" t="s">
        <v>101</v>
      </c>
      <c r="D13" s="56" t="s">
        <v>102</v>
      </c>
      <c r="E13" s="57">
        <v>12</v>
      </c>
      <c r="F13" s="57" t="str">
        <f t="shared" si="0"/>
        <v/>
      </c>
      <c r="G13" s="13">
        <v>13.58</v>
      </c>
      <c r="H13" s="57" t="str">
        <f t="shared" si="1"/>
        <v/>
      </c>
      <c r="I13" s="57">
        <f t="shared" si="2"/>
        <v>12.79</v>
      </c>
      <c r="J13" s="13" t="str">
        <f t="shared" si="3"/>
        <v>V</v>
      </c>
      <c r="L13" s="74">
        <v>7</v>
      </c>
      <c r="M13" s="64" t="s">
        <v>169</v>
      </c>
      <c r="N13" s="72" t="s">
        <v>170</v>
      </c>
      <c r="O13" s="78" t="s">
        <v>298</v>
      </c>
      <c r="P13" s="77"/>
    </row>
    <row r="14" spans="1:16" ht="13.5" customHeight="1">
      <c r="A14" s="48"/>
      <c r="B14" s="54">
        <v>10</v>
      </c>
      <c r="C14" s="64" t="s">
        <v>103</v>
      </c>
      <c r="D14" s="65" t="s">
        <v>104</v>
      </c>
      <c r="E14" s="57">
        <v>6</v>
      </c>
      <c r="F14" s="67" t="str">
        <f t="shared" si="0"/>
        <v>R</v>
      </c>
      <c r="G14" s="13">
        <v>12.6</v>
      </c>
      <c r="H14" s="57" t="str">
        <f t="shared" si="1"/>
        <v/>
      </c>
      <c r="I14" s="57">
        <f t="shared" si="2"/>
        <v>9.3000000000000007</v>
      </c>
      <c r="J14" s="13" t="str">
        <f t="shared" si="3"/>
        <v>NV</v>
      </c>
      <c r="L14" s="74">
        <v>8</v>
      </c>
      <c r="M14" s="64" t="s">
        <v>178</v>
      </c>
      <c r="N14" s="72" t="s">
        <v>3</v>
      </c>
      <c r="O14" s="78" t="s">
        <v>298</v>
      </c>
      <c r="P14" s="78" t="s">
        <v>298</v>
      </c>
    </row>
    <row r="15" spans="1:16" ht="13.5" customHeight="1">
      <c r="A15" s="48"/>
      <c r="B15" s="54">
        <v>11</v>
      </c>
      <c r="C15" s="58" t="s">
        <v>105</v>
      </c>
      <c r="D15" s="58" t="s">
        <v>106</v>
      </c>
      <c r="E15" s="57">
        <v>19</v>
      </c>
      <c r="F15" s="57" t="str">
        <f t="shared" si="0"/>
        <v/>
      </c>
      <c r="G15" s="13">
        <v>14.4</v>
      </c>
      <c r="H15" s="57" t="str">
        <f t="shared" si="1"/>
        <v/>
      </c>
      <c r="I15" s="57">
        <f t="shared" si="2"/>
        <v>16.7</v>
      </c>
      <c r="J15" s="13" t="str">
        <f t="shared" si="3"/>
        <v>V</v>
      </c>
      <c r="L15" s="74">
        <v>9</v>
      </c>
      <c r="M15" s="64" t="s">
        <v>182</v>
      </c>
      <c r="N15" s="72" t="s">
        <v>183</v>
      </c>
      <c r="O15" s="78" t="s">
        <v>298</v>
      </c>
      <c r="P15" s="77"/>
    </row>
    <row r="16" spans="1:16" ht="13.5" customHeight="1">
      <c r="B16" s="54">
        <v>12</v>
      </c>
      <c r="C16" s="55" t="s">
        <v>107</v>
      </c>
      <c r="D16" s="56" t="s">
        <v>108</v>
      </c>
      <c r="E16" s="57">
        <v>8</v>
      </c>
      <c r="F16" s="57" t="str">
        <f t="shared" si="0"/>
        <v>R</v>
      </c>
      <c r="G16" s="13">
        <v>14.13</v>
      </c>
      <c r="H16" s="57" t="str">
        <f t="shared" si="1"/>
        <v/>
      </c>
      <c r="I16" s="57">
        <f t="shared" si="2"/>
        <v>11.065000000000001</v>
      </c>
      <c r="J16" s="13" t="str">
        <f t="shared" si="3"/>
        <v>NV</v>
      </c>
      <c r="L16" s="74">
        <v>10</v>
      </c>
      <c r="M16" s="64" t="s">
        <v>197</v>
      </c>
      <c r="N16" s="72" t="s">
        <v>198</v>
      </c>
      <c r="O16" s="78" t="s">
        <v>298</v>
      </c>
      <c r="P16" s="77"/>
    </row>
    <row r="17" spans="2:16" ht="13.5" customHeight="1">
      <c r="B17" s="54">
        <v>13</v>
      </c>
      <c r="C17" s="58" t="s">
        <v>109</v>
      </c>
      <c r="D17" s="58" t="s">
        <v>110</v>
      </c>
      <c r="E17" s="57">
        <v>13</v>
      </c>
      <c r="F17" s="57" t="str">
        <f t="shared" si="0"/>
        <v/>
      </c>
      <c r="G17" s="13">
        <v>13.29</v>
      </c>
      <c r="H17" s="57" t="str">
        <f t="shared" si="1"/>
        <v/>
      </c>
      <c r="I17" s="57">
        <f t="shared" si="2"/>
        <v>13.145</v>
      </c>
      <c r="J17" s="13" t="str">
        <f t="shared" si="3"/>
        <v>V</v>
      </c>
      <c r="L17" s="74">
        <v>11</v>
      </c>
      <c r="M17" s="66" t="s">
        <v>199</v>
      </c>
      <c r="N17" s="73" t="s">
        <v>125</v>
      </c>
      <c r="O17" s="78" t="s">
        <v>298</v>
      </c>
      <c r="P17" s="78" t="s">
        <v>298</v>
      </c>
    </row>
    <row r="18" spans="2:16" ht="13.5" customHeight="1">
      <c r="B18" s="54">
        <v>14</v>
      </c>
      <c r="C18" s="55" t="s">
        <v>111</v>
      </c>
      <c r="D18" s="56" t="s">
        <v>112</v>
      </c>
      <c r="E18" s="57">
        <v>12</v>
      </c>
      <c r="F18" s="57" t="str">
        <f t="shared" si="0"/>
        <v/>
      </c>
      <c r="G18" s="13">
        <v>13.75</v>
      </c>
      <c r="H18" s="57" t="str">
        <f t="shared" si="1"/>
        <v/>
      </c>
      <c r="I18" s="57">
        <f t="shared" si="2"/>
        <v>12.875</v>
      </c>
      <c r="J18" s="13" t="str">
        <f t="shared" si="3"/>
        <v>V</v>
      </c>
      <c r="L18" s="74">
        <v>12</v>
      </c>
      <c r="M18" s="64" t="s">
        <v>209</v>
      </c>
      <c r="N18" s="72" t="s">
        <v>210</v>
      </c>
      <c r="O18" s="78" t="s">
        <v>298</v>
      </c>
      <c r="P18" s="78" t="s">
        <v>298</v>
      </c>
    </row>
    <row r="19" spans="2:16" ht="13.5" customHeight="1">
      <c r="B19" s="54">
        <v>15</v>
      </c>
      <c r="C19" s="55" t="s">
        <v>113</v>
      </c>
      <c r="D19" s="56" t="s">
        <v>114</v>
      </c>
      <c r="E19" s="57">
        <v>15</v>
      </c>
      <c r="F19" s="57" t="str">
        <f t="shared" si="0"/>
        <v/>
      </c>
      <c r="G19" s="13">
        <v>11.76</v>
      </c>
      <c r="H19" s="57" t="str">
        <f t="shared" si="1"/>
        <v/>
      </c>
      <c r="I19" s="57">
        <f t="shared" si="2"/>
        <v>13.379999999999999</v>
      </c>
      <c r="J19" s="13" t="str">
        <f t="shared" si="3"/>
        <v>V</v>
      </c>
      <c r="L19" s="74">
        <v>13</v>
      </c>
      <c r="M19" s="66" t="s">
        <v>217</v>
      </c>
      <c r="N19" s="73" t="s">
        <v>218</v>
      </c>
      <c r="O19" s="78" t="s">
        <v>298</v>
      </c>
      <c r="P19" s="78" t="s">
        <v>298</v>
      </c>
    </row>
    <row r="20" spans="2:16" ht="13.5" customHeight="1">
      <c r="B20" s="54">
        <v>16</v>
      </c>
      <c r="C20" s="58" t="s">
        <v>115</v>
      </c>
      <c r="D20" s="58" t="s">
        <v>116</v>
      </c>
      <c r="E20" s="57">
        <v>6</v>
      </c>
      <c r="F20" s="57" t="str">
        <f t="shared" si="0"/>
        <v>R</v>
      </c>
      <c r="G20" s="13">
        <v>13.21</v>
      </c>
      <c r="H20" s="57" t="str">
        <f t="shared" si="1"/>
        <v/>
      </c>
      <c r="I20" s="57">
        <f t="shared" si="2"/>
        <v>9.6050000000000004</v>
      </c>
      <c r="J20" s="13" t="str">
        <f t="shared" si="3"/>
        <v>NV</v>
      </c>
      <c r="L20" s="74">
        <v>14</v>
      </c>
      <c r="M20" s="64" t="s">
        <v>239</v>
      </c>
      <c r="N20" s="72" t="s">
        <v>240</v>
      </c>
      <c r="O20" s="78" t="s">
        <v>298</v>
      </c>
      <c r="P20" s="77"/>
    </row>
    <row r="21" spans="2:16" ht="13.5" customHeight="1">
      <c r="B21" s="54">
        <v>17</v>
      </c>
      <c r="C21" s="55" t="s">
        <v>117</v>
      </c>
      <c r="D21" s="56" t="s">
        <v>118</v>
      </c>
      <c r="E21" s="57">
        <v>12</v>
      </c>
      <c r="F21" s="57" t="str">
        <f t="shared" si="0"/>
        <v/>
      </c>
      <c r="G21" s="13">
        <v>13.93</v>
      </c>
      <c r="H21" s="57" t="str">
        <f t="shared" si="1"/>
        <v/>
      </c>
      <c r="I21" s="57">
        <f t="shared" si="2"/>
        <v>12.965</v>
      </c>
      <c r="J21" s="13" t="str">
        <f t="shared" si="3"/>
        <v>V</v>
      </c>
    </row>
    <row r="22" spans="2:16" ht="13.5" customHeight="1">
      <c r="B22" s="54">
        <v>18</v>
      </c>
      <c r="C22" s="55" t="s">
        <v>119</v>
      </c>
      <c r="D22" s="56" t="s">
        <v>120</v>
      </c>
      <c r="E22" s="57">
        <v>12</v>
      </c>
      <c r="F22" s="57" t="str">
        <f t="shared" si="0"/>
        <v/>
      </c>
      <c r="G22" s="13">
        <v>12.6</v>
      </c>
      <c r="H22" s="57" t="str">
        <f t="shared" si="1"/>
        <v/>
      </c>
      <c r="I22" s="57">
        <f t="shared" si="2"/>
        <v>12.3</v>
      </c>
      <c r="J22" s="13" t="str">
        <f t="shared" si="3"/>
        <v>V</v>
      </c>
    </row>
    <row r="23" spans="2:16" ht="13.5" customHeight="1">
      <c r="B23" s="54">
        <v>19</v>
      </c>
      <c r="C23" s="58" t="s">
        <v>121</v>
      </c>
      <c r="D23" s="58" t="s">
        <v>1</v>
      </c>
      <c r="E23" s="57">
        <v>8</v>
      </c>
      <c r="F23" s="57" t="str">
        <f t="shared" si="0"/>
        <v>R</v>
      </c>
      <c r="G23" s="13">
        <v>13.79</v>
      </c>
      <c r="H23" s="57" t="str">
        <f t="shared" si="1"/>
        <v/>
      </c>
      <c r="I23" s="57">
        <f t="shared" si="2"/>
        <v>10.895</v>
      </c>
      <c r="J23" s="13" t="str">
        <f t="shared" si="3"/>
        <v>NV</v>
      </c>
    </row>
    <row r="24" spans="2:16" ht="13.5" customHeight="1">
      <c r="B24" s="54">
        <v>20</v>
      </c>
      <c r="C24" s="55" t="s">
        <v>122</v>
      </c>
      <c r="D24" s="56" t="s">
        <v>123</v>
      </c>
      <c r="E24" s="57">
        <v>8</v>
      </c>
      <c r="F24" s="57" t="str">
        <f t="shared" si="0"/>
        <v>R</v>
      </c>
      <c r="G24" s="13">
        <v>12.27</v>
      </c>
      <c r="H24" s="57" t="str">
        <f t="shared" si="1"/>
        <v/>
      </c>
      <c r="I24" s="57">
        <f t="shared" si="2"/>
        <v>10.135</v>
      </c>
      <c r="J24" s="13" t="str">
        <f t="shared" si="3"/>
        <v>NV</v>
      </c>
    </row>
    <row r="25" spans="2:16" ht="13.5" customHeight="1">
      <c r="B25" s="54">
        <v>21</v>
      </c>
      <c r="C25" s="55" t="s">
        <v>124</v>
      </c>
      <c r="D25" s="56" t="s">
        <v>125</v>
      </c>
      <c r="E25" s="57">
        <v>17</v>
      </c>
      <c r="F25" s="57" t="str">
        <f t="shared" si="0"/>
        <v/>
      </c>
      <c r="G25" s="13">
        <v>12.07</v>
      </c>
      <c r="H25" s="57" t="str">
        <f t="shared" si="1"/>
        <v/>
      </c>
      <c r="I25" s="57">
        <f t="shared" si="2"/>
        <v>14.535</v>
      </c>
      <c r="J25" s="13" t="str">
        <f t="shared" si="3"/>
        <v>V</v>
      </c>
    </row>
    <row r="26" spans="2:16" ht="13.5" customHeight="1">
      <c r="B26" s="54">
        <v>22</v>
      </c>
      <c r="C26" s="55" t="s">
        <v>126</v>
      </c>
      <c r="D26" s="56" t="s">
        <v>127</v>
      </c>
      <c r="E26" s="59">
        <v>6</v>
      </c>
      <c r="F26" s="57" t="str">
        <f t="shared" si="0"/>
        <v>R</v>
      </c>
      <c r="G26" s="13">
        <v>13.07</v>
      </c>
      <c r="H26" s="57" t="str">
        <f t="shared" si="1"/>
        <v/>
      </c>
      <c r="I26" s="57">
        <f t="shared" si="2"/>
        <v>9.5350000000000001</v>
      </c>
      <c r="J26" s="13" t="str">
        <f t="shared" si="3"/>
        <v>NV</v>
      </c>
    </row>
    <row r="27" spans="2:16" ht="13.5" customHeight="1">
      <c r="B27" s="54">
        <v>23</v>
      </c>
      <c r="C27" s="58" t="s">
        <v>128</v>
      </c>
      <c r="D27" s="58" t="s">
        <v>129</v>
      </c>
      <c r="E27" s="57">
        <v>12</v>
      </c>
      <c r="F27" s="57" t="str">
        <f t="shared" si="0"/>
        <v/>
      </c>
      <c r="G27" s="13">
        <v>14.02</v>
      </c>
      <c r="H27" s="57" t="str">
        <f t="shared" si="1"/>
        <v/>
      </c>
      <c r="I27" s="57">
        <f t="shared" si="2"/>
        <v>13.01</v>
      </c>
      <c r="J27" s="13" t="str">
        <f t="shared" si="3"/>
        <v>V</v>
      </c>
    </row>
    <row r="28" spans="2:16" ht="13.5" customHeight="1">
      <c r="B28" s="54">
        <v>24</v>
      </c>
      <c r="C28" s="55" t="s">
        <v>130</v>
      </c>
      <c r="D28" s="56" t="s">
        <v>131</v>
      </c>
      <c r="E28" s="57">
        <v>17</v>
      </c>
      <c r="F28" s="57" t="str">
        <f t="shared" si="0"/>
        <v/>
      </c>
      <c r="G28" s="13">
        <v>13.29</v>
      </c>
      <c r="H28" s="57" t="str">
        <f t="shared" si="1"/>
        <v/>
      </c>
      <c r="I28" s="57">
        <f t="shared" si="2"/>
        <v>15.145</v>
      </c>
      <c r="J28" s="13" t="str">
        <f t="shared" si="3"/>
        <v>V</v>
      </c>
    </row>
    <row r="29" spans="2:16" ht="13.5" customHeight="1">
      <c r="B29" s="54">
        <v>25</v>
      </c>
      <c r="C29" s="55" t="s">
        <v>132</v>
      </c>
      <c r="D29" s="56" t="s">
        <v>2</v>
      </c>
      <c r="E29" s="57">
        <v>15</v>
      </c>
      <c r="F29" s="57" t="str">
        <f t="shared" si="0"/>
        <v/>
      </c>
      <c r="G29" s="13">
        <v>14.36</v>
      </c>
      <c r="H29" s="57" t="str">
        <f t="shared" si="1"/>
        <v/>
      </c>
      <c r="I29" s="57">
        <f t="shared" si="2"/>
        <v>14.68</v>
      </c>
      <c r="J29" s="13" t="str">
        <f t="shared" si="3"/>
        <v>V</v>
      </c>
    </row>
    <row r="30" spans="2:16" ht="13.5" customHeight="1">
      <c r="B30" s="54">
        <v>26</v>
      </c>
      <c r="C30" s="55" t="s">
        <v>133</v>
      </c>
      <c r="D30" s="56" t="s">
        <v>134</v>
      </c>
      <c r="E30" s="57">
        <v>19</v>
      </c>
      <c r="F30" s="57" t="str">
        <f t="shared" si="0"/>
        <v/>
      </c>
      <c r="G30" s="13">
        <v>14.59</v>
      </c>
      <c r="H30" s="57" t="str">
        <f t="shared" si="1"/>
        <v/>
      </c>
      <c r="I30" s="57">
        <f t="shared" si="2"/>
        <v>16.795000000000002</v>
      </c>
      <c r="J30" s="13" t="str">
        <f t="shared" si="3"/>
        <v>V</v>
      </c>
    </row>
    <row r="31" spans="2:16" ht="13.5" customHeight="1">
      <c r="B31" s="54">
        <v>27</v>
      </c>
      <c r="C31" s="55" t="s">
        <v>135</v>
      </c>
      <c r="D31" s="56" t="s">
        <v>112</v>
      </c>
      <c r="E31" s="57">
        <v>10</v>
      </c>
      <c r="F31" s="57" t="str">
        <f t="shared" si="0"/>
        <v>R</v>
      </c>
      <c r="G31" s="13">
        <v>13.77</v>
      </c>
      <c r="H31" s="57" t="str">
        <f t="shared" si="1"/>
        <v/>
      </c>
      <c r="I31" s="57">
        <f t="shared" si="2"/>
        <v>11.885</v>
      </c>
      <c r="J31" s="13" t="str">
        <f>IF(I31&gt;=12,"V","NV")</f>
        <v>NV</v>
      </c>
    </row>
    <row r="32" spans="2:16" ht="13.5" customHeight="1">
      <c r="B32" s="54">
        <v>28</v>
      </c>
      <c r="C32" s="55" t="s">
        <v>136</v>
      </c>
      <c r="D32" s="56" t="s">
        <v>137</v>
      </c>
      <c r="E32" s="57">
        <v>6</v>
      </c>
      <c r="F32" s="57" t="str">
        <f t="shared" si="0"/>
        <v>R</v>
      </c>
      <c r="G32" s="13">
        <v>12.77</v>
      </c>
      <c r="H32" s="57" t="str">
        <f t="shared" si="1"/>
        <v/>
      </c>
      <c r="I32" s="57">
        <f t="shared" si="2"/>
        <v>9.3849999999999998</v>
      </c>
      <c r="J32" s="13" t="str">
        <f t="shared" si="3"/>
        <v>NV</v>
      </c>
    </row>
    <row r="33" spans="2:10" ht="13.5" customHeight="1">
      <c r="B33" s="54">
        <v>29</v>
      </c>
      <c r="C33" s="55" t="s">
        <v>138</v>
      </c>
      <c r="D33" s="56" t="s">
        <v>139</v>
      </c>
      <c r="E33" s="57">
        <v>13</v>
      </c>
      <c r="F33" s="57" t="str">
        <f t="shared" si="0"/>
        <v/>
      </c>
      <c r="G33" s="13">
        <v>15.51</v>
      </c>
      <c r="H33" s="57" t="str">
        <f t="shared" si="1"/>
        <v/>
      </c>
      <c r="I33" s="57">
        <f t="shared" si="2"/>
        <v>14.254999999999999</v>
      </c>
      <c r="J33" s="13" t="str">
        <f t="shared" si="3"/>
        <v>V</v>
      </c>
    </row>
    <row r="34" spans="2:10" ht="13.5" customHeight="1">
      <c r="B34" s="54">
        <v>30</v>
      </c>
      <c r="C34" s="55" t="s">
        <v>140</v>
      </c>
      <c r="D34" s="56" t="s">
        <v>141</v>
      </c>
      <c r="E34" s="57">
        <v>13</v>
      </c>
      <c r="F34" s="57" t="str">
        <f t="shared" si="0"/>
        <v/>
      </c>
      <c r="G34" s="13">
        <v>11.82</v>
      </c>
      <c r="H34" s="57" t="str">
        <f t="shared" si="1"/>
        <v/>
      </c>
      <c r="I34" s="57">
        <f t="shared" si="2"/>
        <v>12.41</v>
      </c>
      <c r="J34" s="13" t="str">
        <f t="shared" si="3"/>
        <v>V</v>
      </c>
    </row>
    <row r="35" spans="2:10" ht="13.5" customHeight="1">
      <c r="B35" s="54">
        <v>31</v>
      </c>
      <c r="C35" s="55" t="s">
        <v>142</v>
      </c>
      <c r="D35" s="56" t="s">
        <v>143</v>
      </c>
      <c r="E35" s="59">
        <v>8</v>
      </c>
      <c r="F35" s="57" t="str">
        <f t="shared" si="0"/>
        <v>R</v>
      </c>
      <c r="G35" s="13">
        <v>14.98</v>
      </c>
      <c r="H35" s="57" t="str">
        <f t="shared" si="1"/>
        <v/>
      </c>
      <c r="I35" s="57">
        <f t="shared" si="2"/>
        <v>11.49</v>
      </c>
      <c r="J35" s="13" t="str">
        <f t="shared" si="3"/>
        <v>NV</v>
      </c>
    </row>
    <row r="36" spans="2:10" ht="13.5" customHeight="1">
      <c r="B36" s="54">
        <v>32</v>
      </c>
      <c r="C36" s="55" t="s">
        <v>144</v>
      </c>
      <c r="D36" s="56" t="s">
        <v>145</v>
      </c>
      <c r="E36" s="57">
        <v>19</v>
      </c>
      <c r="F36" s="57" t="str">
        <f t="shared" si="0"/>
        <v/>
      </c>
      <c r="G36" s="13">
        <v>15.34</v>
      </c>
      <c r="H36" s="57" t="str">
        <f t="shared" si="1"/>
        <v/>
      </c>
      <c r="I36" s="57">
        <f t="shared" si="2"/>
        <v>17.170000000000002</v>
      </c>
      <c r="J36" s="13" t="str">
        <f t="shared" si="3"/>
        <v>V</v>
      </c>
    </row>
    <row r="37" spans="2:10" ht="13.5" customHeight="1">
      <c r="B37" s="54">
        <v>33</v>
      </c>
      <c r="C37" s="64" t="s">
        <v>146</v>
      </c>
      <c r="D37" s="65" t="s">
        <v>147</v>
      </c>
      <c r="E37" s="57">
        <v>0</v>
      </c>
      <c r="F37" s="67" t="str">
        <f t="shared" si="0"/>
        <v>R</v>
      </c>
      <c r="G37" s="13">
        <v>14.45</v>
      </c>
      <c r="H37" s="57" t="str">
        <f t="shared" si="1"/>
        <v/>
      </c>
      <c r="I37" s="57">
        <f t="shared" si="2"/>
        <v>7.2249999999999996</v>
      </c>
      <c r="J37" s="13" t="str">
        <f t="shared" si="3"/>
        <v>NV</v>
      </c>
    </row>
    <row r="38" spans="2:10" ht="13.5" customHeight="1">
      <c r="B38" s="54">
        <v>34</v>
      </c>
      <c r="C38" s="58" t="s">
        <v>148</v>
      </c>
      <c r="D38" s="58" t="s">
        <v>149</v>
      </c>
      <c r="E38" s="57">
        <v>10</v>
      </c>
      <c r="F38" s="57" t="str">
        <f t="shared" si="0"/>
        <v/>
      </c>
      <c r="G38" s="13">
        <v>14.72</v>
      </c>
      <c r="H38" s="57" t="str">
        <f t="shared" si="1"/>
        <v/>
      </c>
      <c r="I38" s="57">
        <f t="shared" si="2"/>
        <v>12.36</v>
      </c>
      <c r="J38" s="13" t="str">
        <f t="shared" si="3"/>
        <v>V</v>
      </c>
    </row>
    <row r="39" spans="2:10" ht="13.5" customHeight="1">
      <c r="B39" s="54">
        <v>35</v>
      </c>
      <c r="C39" s="58" t="s">
        <v>150</v>
      </c>
      <c r="D39" s="58" t="s">
        <v>151</v>
      </c>
      <c r="E39" s="57">
        <v>13</v>
      </c>
      <c r="F39" s="57" t="str">
        <f t="shared" si="0"/>
        <v/>
      </c>
      <c r="G39" s="13">
        <v>13.07</v>
      </c>
      <c r="H39" s="57" t="str">
        <f t="shared" si="1"/>
        <v/>
      </c>
      <c r="I39" s="57">
        <f t="shared" si="2"/>
        <v>13.035</v>
      </c>
      <c r="J39" s="13" t="str">
        <f t="shared" si="3"/>
        <v>V</v>
      </c>
    </row>
    <row r="40" spans="2:10" ht="13.5" customHeight="1">
      <c r="B40" s="54">
        <v>36</v>
      </c>
      <c r="C40" s="55" t="s">
        <v>152</v>
      </c>
      <c r="D40" s="56" t="s">
        <v>153</v>
      </c>
      <c r="E40" s="57">
        <v>12</v>
      </c>
      <c r="F40" s="57" t="str">
        <f t="shared" si="0"/>
        <v/>
      </c>
      <c r="G40" s="13">
        <v>15.61</v>
      </c>
      <c r="H40" s="57" t="str">
        <f t="shared" si="1"/>
        <v/>
      </c>
      <c r="I40" s="57">
        <f t="shared" si="2"/>
        <v>13.805</v>
      </c>
      <c r="J40" s="13" t="str">
        <f t="shared" si="3"/>
        <v>V</v>
      </c>
    </row>
    <row r="41" spans="2:10" ht="13.5" customHeight="1">
      <c r="B41" s="54">
        <v>37</v>
      </c>
      <c r="C41" s="55" t="s">
        <v>154</v>
      </c>
      <c r="D41" s="56" t="s">
        <v>155</v>
      </c>
      <c r="E41" s="57">
        <v>6</v>
      </c>
      <c r="F41" s="57" t="str">
        <f t="shared" si="0"/>
        <v>R</v>
      </c>
      <c r="G41" s="13">
        <v>13.74</v>
      </c>
      <c r="H41" s="57" t="str">
        <f t="shared" si="1"/>
        <v/>
      </c>
      <c r="I41" s="57">
        <f t="shared" si="2"/>
        <v>9.870000000000001</v>
      </c>
      <c r="J41" s="13" t="str">
        <f t="shared" si="3"/>
        <v>NV</v>
      </c>
    </row>
    <row r="42" spans="2:10" ht="13.5" customHeight="1">
      <c r="B42" s="54">
        <v>38</v>
      </c>
      <c r="C42" s="55" t="s">
        <v>156</v>
      </c>
      <c r="D42" s="56" t="s">
        <v>157</v>
      </c>
      <c r="E42" s="57">
        <v>10</v>
      </c>
      <c r="F42" s="57" t="str">
        <f t="shared" si="0"/>
        <v>R</v>
      </c>
      <c r="G42" s="13">
        <v>12.98</v>
      </c>
      <c r="H42" s="57" t="str">
        <f t="shared" si="1"/>
        <v/>
      </c>
      <c r="I42" s="57">
        <f t="shared" si="2"/>
        <v>11.49</v>
      </c>
      <c r="J42" s="13" t="str">
        <f t="shared" si="3"/>
        <v>NV</v>
      </c>
    </row>
    <row r="43" spans="2:10" ht="13.5" customHeight="1">
      <c r="B43" s="54">
        <v>39</v>
      </c>
      <c r="C43" s="55" t="s">
        <v>158</v>
      </c>
      <c r="D43" s="56" t="s">
        <v>159</v>
      </c>
      <c r="E43" s="57">
        <v>20</v>
      </c>
      <c r="F43" s="57" t="str">
        <f t="shared" si="0"/>
        <v/>
      </c>
      <c r="G43" s="13">
        <v>12.77</v>
      </c>
      <c r="H43" s="57" t="str">
        <f t="shared" si="1"/>
        <v/>
      </c>
      <c r="I43" s="57">
        <f t="shared" si="2"/>
        <v>16.384999999999998</v>
      </c>
      <c r="J43" s="13" t="str">
        <f t="shared" si="3"/>
        <v>V</v>
      </c>
    </row>
    <row r="44" spans="2:10" ht="13.5" customHeight="1">
      <c r="B44" s="54">
        <v>40</v>
      </c>
      <c r="C44" s="66" t="s">
        <v>160</v>
      </c>
      <c r="D44" s="66" t="s">
        <v>161</v>
      </c>
      <c r="E44" s="57">
        <v>6</v>
      </c>
      <c r="F44" s="67" t="str">
        <f t="shared" si="0"/>
        <v>R</v>
      </c>
      <c r="G44" s="13">
        <v>12.4</v>
      </c>
      <c r="H44" s="57" t="str">
        <f t="shared" si="1"/>
        <v/>
      </c>
      <c r="I44" s="57">
        <f t="shared" si="2"/>
        <v>9.1999999999999993</v>
      </c>
      <c r="J44" s="13" t="str">
        <f t="shared" si="3"/>
        <v>NV</v>
      </c>
    </row>
    <row r="45" spans="2:10" ht="13.5" customHeight="1">
      <c r="B45" s="54">
        <v>41</v>
      </c>
      <c r="C45" s="55" t="s">
        <v>162</v>
      </c>
      <c r="D45" s="56" t="s">
        <v>163</v>
      </c>
      <c r="E45" s="57">
        <v>20</v>
      </c>
      <c r="F45" s="57" t="str">
        <f t="shared" si="0"/>
        <v/>
      </c>
      <c r="G45" s="13">
        <v>17.559999999999999</v>
      </c>
      <c r="H45" s="57" t="str">
        <f t="shared" si="1"/>
        <v/>
      </c>
      <c r="I45" s="57">
        <f t="shared" si="2"/>
        <v>18.78</v>
      </c>
      <c r="J45" s="13" t="str">
        <f t="shared" si="3"/>
        <v>V</v>
      </c>
    </row>
    <row r="46" spans="2:10" ht="13.5" customHeight="1">
      <c r="B46" s="54">
        <v>42</v>
      </c>
      <c r="C46" s="64" t="s">
        <v>164</v>
      </c>
      <c r="D46" s="65" t="s">
        <v>165</v>
      </c>
      <c r="E46" s="57">
        <v>10</v>
      </c>
      <c r="F46" s="67" t="str">
        <f t="shared" si="0"/>
        <v>R</v>
      </c>
      <c r="G46" s="13">
        <v>7.52</v>
      </c>
      <c r="H46" s="67" t="str">
        <f t="shared" si="1"/>
        <v>R</v>
      </c>
      <c r="I46" s="57">
        <f t="shared" si="2"/>
        <v>8.76</v>
      </c>
      <c r="J46" s="13" t="str">
        <f t="shared" si="3"/>
        <v>NV</v>
      </c>
    </row>
    <row r="47" spans="2:10" ht="13.5" customHeight="1">
      <c r="B47" s="54">
        <v>43</v>
      </c>
      <c r="C47" s="55" t="s">
        <v>166</v>
      </c>
      <c r="D47" s="56" t="s">
        <v>2</v>
      </c>
      <c r="E47" s="57">
        <v>8</v>
      </c>
      <c r="F47" s="57" t="str">
        <f t="shared" si="0"/>
        <v>R</v>
      </c>
      <c r="G47" s="13">
        <v>11.23</v>
      </c>
      <c r="H47" s="57" t="str">
        <f t="shared" si="1"/>
        <v>R</v>
      </c>
      <c r="I47" s="57">
        <f t="shared" si="2"/>
        <v>9.6150000000000002</v>
      </c>
      <c r="J47" s="13" t="str">
        <f t="shared" si="3"/>
        <v>NV</v>
      </c>
    </row>
    <row r="48" spans="2:10" ht="13.5" customHeight="1">
      <c r="E48" s="57">
        <f>AVERAGE(E5:E47)</f>
        <v>11.581395348837209</v>
      </c>
      <c r="G48" s="57">
        <f>AVERAGE(G5:G47)</f>
        <v>13.261860465116277</v>
      </c>
      <c r="I48" s="57">
        <f>AVERAGE(I5:I47)</f>
        <v>12.421627906976747</v>
      </c>
    </row>
    <row r="49" spans="1:10" ht="15.6">
      <c r="B49" s="60" t="s">
        <v>290</v>
      </c>
      <c r="C49" s="48"/>
      <c r="D49" s="48"/>
      <c r="E49" s="48"/>
      <c r="F49" s="48"/>
      <c r="G49" s="61"/>
      <c r="H49" s="62"/>
    </row>
    <row r="50" spans="1:10">
      <c r="B50" s="63" t="s">
        <v>291</v>
      </c>
      <c r="C50" s="48"/>
      <c r="D50" s="48"/>
      <c r="E50" s="48"/>
      <c r="F50" s="48"/>
      <c r="G50" s="52"/>
      <c r="H50" s="48"/>
      <c r="I50" s="48"/>
    </row>
    <row r="61" spans="1:10">
      <c r="A61" s="47" t="s">
        <v>281</v>
      </c>
      <c r="B61" s="48"/>
      <c r="C61" s="47"/>
      <c r="D61" s="48"/>
      <c r="E61" s="47"/>
      <c r="F61" s="47"/>
      <c r="G61" s="49" t="s">
        <v>282</v>
      </c>
      <c r="H61" s="50"/>
      <c r="I61" s="8"/>
    </row>
    <row r="62" spans="1:10">
      <c r="A62" s="50" t="s">
        <v>283</v>
      </c>
      <c r="B62" s="48"/>
      <c r="C62" s="50" t="s">
        <v>284</v>
      </c>
      <c r="D62" s="48"/>
      <c r="E62" s="51"/>
      <c r="F62" s="51"/>
      <c r="G62" s="52"/>
      <c r="H62" s="48"/>
      <c r="I62" s="48"/>
    </row>
    <row r="63" spans="1:10" ht="18">
      <c r="A63" s="48"/>
      <c r="B63" s="143" t="s">
        <v>285</v>
      </c>
      <c r="C63" s="143"/>
      <c r="D63" s="143"/>
      <c r="E63" s="143"/>
      <c r="F63" s="143"/>
      <c r="G63" s="143"/>
      <c r="H63" s="143"/>
      <c r="I63" s="143"/>
      <c r="J63" s="143"/>
    </row>
    <row r="64" spans="1:10">
      <c r="A64" s="48"/>
      <c r="B64" s="53" t="s">
        <v>0</v>
      </c>
      <c r="C64" s="53" t="s">
        <v>286</v>
      </c>
      <c r="D64" s="53" t="s">
        <v>7</v>
      </c>
      <c r="E64" s="53" t="s">
        <v>287</v>
      </c>
      <c r="F64" s="53" t="s">
        <v>60</v>
      </c>
      <c r="G64" s="53" t="s">
        <v>288</v>
      </c>
      <c r="H64" s="53" t="s">
        <v>60</v>
      </c>
      <c r="I64" s="53" t="s">
        <v>289</v>
      </c>
      <c r="J64" s="53" t="s">
        <v>60</v>
      </c>
    </row>
    <row r="65" spans="1:10" ht="13.5" customHeight="1">
      <c r="A65" s="48"/>
      <c r="B65" s="54">
        <v>1</v>
      </c>
      <c r="C65" s="55" t="s">
        <v>167</v>
      </c>
      <c r="D65" s="56" t="s">
        <v>168</v>
      </c>
      <c r="E65" s="57">
        <v>20</v>
      </c>
      <c r="F65" s="57" t="str">
        <f>IF(AND(E65&lt;12,I65&lt;12,I65&gt;6),"R","")</f>
        <v/>
      </c>
      <c r="G65" s="13">
        <v>17.59</v>
      </c>
      <c r="H65" s="57" t="str">
        <f>IF(AND(G65&lt;12,I65&lt;12,I65&gt;6),"R","")</f>
        <v/>
      </c>
      <c r="I65" s="57">
        <f>E65*0.5+G65*0.5</f>
        <v>18.795000000000002</v>
      </c>
      <c r="J65" s="13" t="str">
        <f>IF(I65&gt;=12,"V","NV")</f>
        <v>V</v>
      </c>
    </row>
    <row r="66" spans="1:10" ht="13.5" customHeight="1">
      <c r="A66" s="48"/>
      <c r="B66" s="54">
        <v>2</v>
      </c>
      <c r="C66" s="64" t="s">
        <v>169</v>
      </c>
      <c r="D66" s="65" t="s">
        <v>170</v>
      </c>
      <c r="E66" s="57">
        <v>4</v>
      </c>
      <c r="F66" s="67" t="str">
        <f t="shared" ref="F66:F106" si="4">IF(AND(E66&lt;12,I66&lt;12,I66&gt;6),"R","")</f>
        <v>R</v>
      </c>
      <c r="G66" s="13">
        <v>13.05</v>
      </c>
      <c r="H66" s="57" t="str">
        <f t="shared" ref="H66:H106" si="5">IF(AND(G66&lt;12,I66&lt;12,I66&gt;6),"R","")</f>
        <v/>
      </c>
      <c r="I66" s="57">
        <f t="shared" ref="I66:I106" si="6">E66*0.5+G66*0.5</f>
        <v>8.5250000000000004</v>
      </c>
      <c r="J66" s="13" t="str">
        <f t="shared" ref="J66:J106" si="7">IF(I66&gt;=12,"V","NV")</f>
        <v>NV</v>
      </c>
    </row>
    <row r="67" spans="1:10" ht="13.5" customHeight="1">
      <c r="A67" s="48"/>
      <c r="B67" s="54">
        <v>3</v>
      </c>
      <c r="C67" s="55" t="s">
        <v>171</v>
      </c>
      <c r="D67" s="56" t="s">
        <v>172</v>
      </c>
      <c r="E67" s="57">
        <v>20</v>
      </c>
      <c r="F67" s="57" t="str">
        <f t="shared" si="4"/>
        <v/>
      </c>
      <c r="G67" s="13">
        <v>17.43</v>
      </c>
      <c r="H67" s="57" t="str">
        <f t="shared" si="5"/>
        <v/>
      </c>
      <c r="I67" s="57">
        <f t="shared" si="6"/>
        <v>18.715</v>
      </c>
      <c r="J67" s="13" t="str">
        <f t="shared" si="7"/>
        <v>V</v>
      </c>
    </row>
    <row r="68" spans="1:10" ht="13.5" customHeight="1">
      <c r="A68" s="48"/>
      <c r="B68" s="54">
        <v>4</v>
      </c>
      <c r="C68" s="58" t="s">
        <v>173</v>
      </c>
      <c r="D68" s="58" t="s">
        <v>174</v>
      </c>
      <c r="E68" s="57">
        <v>12</v>
      </c>
      <c r="F68" s="57" t="str">
        <f t="shared" si="4"/>
        <v/>
      </c>
      <c r="G68" s="13">
        <v>11.37</v>
      </c>
      <c r="H68" s="57" t="str">
        <f t="shared" si="5"/>
        <v>R</v>
      </c>
      <c r="I68" s="57">
        <f t="shared" si="6"/>
        <v>11.684999999999999</v>
      </c>
      <c r="J68" s="13" t="str">
        <f t="shared" si="7"/>
        <v>NV</v>
      </c>
    </row>
    <row r="69" spans="1:10" ht="13.5" customHeight="1">
      <c r="A69" s="48"/>
      <c r="B69" s="54">
        <v>5</v>
      </c>
      <c r="C69" s="55" t="s">
        <v>175</v>
      </c>
      <c r="D69" s="56" t="s">
        <v>176</v>
      </c>
      <c r="E69" s="57">
        <v>20</v>
      </c>
      <c r="F69" s="57" t="str">
        <f t="shared" si="4"/>
        <v/>
      </c>
      <c r="G69" s="13">
        <v>15.92</v>
      </c>
      <c r="H69" s="57" t="str">
        <f t="shared" si="5"/>
        <v/>
      </c>
      <c r="I69" s="57">
        <f t="shared" si="6"/>
        <v>17.96</v>
      </c>
      <c r="J69" s="13" t="str">
        <f t="shared" si="7"/>
        <v>V</v>
      </c>
    </row>
    <row r="70" spans="1:10" ht="13.5" customHeight="1">
      <c r="A70" s="48"/>
      <c r="B70" s="54">
        <v>6</v>
      </c>
      <c r="C70" s="55" t="s">
        <v>177</v>
      </c>
      <c r="D70" s="56" t="s">
        <v>2</v>
      </c>
      <c r="E70" s="57">
        <v>15</v>
      </c>
      <c r="F70" s="57" t="str">
        <f t="shared" si="4"/>
        <v/>
      </c>
      <c r="G70" s="13">
        <v>14.77</v>
      </c>
      <c r="H70" s="57" t="str">
        <f t="shared" si="5"/>
        <v/>
      </c>
      <c r="I70" s="57">
        <f t="shared" si="6"/>
        <v>14.885</v>
      </c>
      <c r="J70" s="13" t="str">
        <f t="shared" si="7"/>
        <v>V</v>
      </c>
    </row>
    <row r="71" spans="1:10" ht="13.5" customHeight="1">
      <c r="A71" s="48"/>
      <c r="B71" s="54">
        <v>7</v>
      </c>
      <c r="C71" s="64" t="s">
        <v>178</v>
      </c>
      <c r="D71" s="65" t="s">
        <v>3</v>
      </c>
      <c r="E71" s="57">
        <v>6</v>
      </c>
      <c r="F71" s="67" t="str">
        <f t="shared" si="4"/>
        <v>R</v>
      </c>
      <c r="G71" s="13">
        <v>8.52</v>
      </c>
      <c r="H71" s="67" t="str">
        <f t="shared" si="5"/>
        <v>R</v>
      </c>
      <c r="I71" s="57">
        <f t="shared" si="6"/>
        <v>7.26</v>
      </c>
      <c r="J71" s="13" t="str">
        <f t="shared" si="7"/>
        <v>NV</v>
      </c>
    </row>
    <row r="72" spans="1:10" ht="13.5" customHeight="1">
      <c r="A72" s="48"/>
      <c r="B72" s="54">
        <v>8</v>
      </c>
      <c r="C72" s="55" t="s">
        <v>179</v>
      </c>
      <c r="D72" s="56" t="s">
        <v>180</v>
      </c>
      <c r="E72" s="57">
        <v>20</v>
      </c>
      <c r="F72" s="57" t="str">
        <f t="shared" si="4"/>
        <v/>
      </c>
      <c r="G72" s="13">
        <v>13.41</v>
      </c>
      <c r="H72" s="57" t="str">
        <f t="shared" si="5"/>
        <v/>
      </c>
      <c r="I72" s="57">
        <f t="shared" si="6"/>
        <v>16.704999999999998</v>
      </c>
      <c r="J72" s="13" t="str">
        <f t="shared" si="7"/>
        <v>V</v>
      </c>
    </row>
    <row r="73" spans="1:10" ht="13.5" customHeight="1">
      <c r="A73" s="48"/>
      <c r="B73" s="54">
        <v>9</v>
      </c>
      <c r="C73" s="55" t="s">
        <v>181</v>
      </c>
      <c r="D73" s="56" t="s">
        <v>4</v>
      </c>
      <c r="E73" s="57">
        <v>19</v>
      </c>
      <c r="F73" s="57" t="str">
        <f t="shared" si="4"/>
        <v/>
      </c>
      <c r="G73" s="13">
        <v>13.23</v>
      </c>
      <c r="H73" s="57" t="str">
        <f t="shared" si="5"/>
        <v/>
      </c>
      <c r="I73" s="57">
        <f t="shared" si="6"/>
        <v>16.115000000000002</v>
      </c>
      <c r="J73" s="13" t="str">
        <f t="shared" si="7"/>
        <v>V</v>
      </c>
    </row>
    <row r="74" spans="1:10" ht="13.5" customHeight="1">
      <c r="A74" s="48"/>
      <c r="B74" s="54">
        <v>10</v>
      </c>
      <c r="C74" s="64" t="s">
        <v>182</v>
      </c>
      <c r="D74" s="65" t="s">
        <v>183</v>
      </c>
      <c r="E74" s="57">
        <v>4</v>
      </c>
      <c r="F74" s="67" t="str">
        <f t="shared" si="4"/>
        <v>R</v>
      </c>
      <c r="G74" s="13">
        <v>13.37</v>
      </c>
      <c r="H74" s="57" t="str">
        <f t="shared" si="5"/>
        <v/>
      </c>
      <c r="I74" s="57">
        <f t="shared" si="6"/>
        <v>8.6849999999999987</v>
      </c>
      <c r="J74" s="13" t="str">
        <f t="shared" si="7"/>
        <v>NV</v>
      </c>
    </row>
    <row r="75" spans="1:10" ht="13.5" customHeight="1">
      <c r="A75" s="48"/>
      <c r="B75" s="54">
        <v>11</v>
      </c>
      <c r="C75" s="58" t="s">
        <v>184</v>
      </c>
      <c r="D75" s="58" t="s">
        <v>185</v>
      </c>
      <c r="E75" s="57">
        <v>20</v>
      </c>
      <c r="F75" s="57" t="str">
        <f t="shared" si="4"/>
        <v/>
      </c>
      <c r="G75" s="13">
        <v>14.62</v>
      </c>
      <c r="H75" s="57" t="str">
        <f t="shared" si="5"/>
        <v/>
      </c>
      <c r="I75" s="57">
        <f t="shared" si="6"/>
        <v>17.309999999999999</v>
      </c>
      <c r="J75" s="13" t="str">
        <f t="shared" si="7"/>
        <v>V</v>
      </c>
    </row>
    <row r="76" spans="1:10" ht="13.5" customHeight="1">
      <c r="B76" s="54">
        <v>12</v>
      </c>
      <c r="C76" s="55" t="s">
        <v>186</v>
      </c>
      <c r="D76" s="56" t="s">
        <v>187</v>
      </c>
      <c r="E76" s="57">
        <v>15</v>
      </c>
      <c r="F76" s="57" t="str">
        <f t="shared" si="4"/>
        <v/>
      </c>
      <c r="G76" s="13">
        <v>16.96</v>
      </c>
      <c r="H76" s="57" t="str">
        <f t="shared" si="5"/>
        <v/>
      </c>
      <c r="I76" s="57">
        <f t="shared" si="6"/>
        <v>15.98</v>
      </c>
      <c r="J76" s="13" t="str">
        <f t="shared" si="7"/>
        <v>V</v>
      </c>
    </row>
    <row r="77" spans="1:10" ht="13.5" customHeight="1">
      <c r="B77" s="54">
        <v>13</v>
      </c>
      <c r="C77" s="55" t="s">
        <v>188</v>
      </c>
      <c r="D77" s="56" t="s">
        <v>189</v>
      </c>
      <c r="E77" s="57">
        <v>6</v>
      </c>
      <c r="F77" s="57" t="str">
        <f t="shared" si="4"/>
        <v>R</v>
      </c>
      <c r="G77" s="13">
        <v>13.17</v>
      </c>
      <c r="H77" s="57" t="str">
        <f t="shared" si="5"/>
        <v/>
      </c>
      <c r="I77" s="57">
        <f t="shared" si="6"/>
        <v>9.5850000000000009</v>
      </c>
      <c r="J77" s="13" t="str">
        <f t="shared" si="7"/>
        <v>NV</v>
      </c>
    </row>
    <row r="78" spans="1:10" ht="13.5" customHeight="1">
      <c r="B78" s="54">
        <v>14</v>
      </c>
      <c r="C78" s="55" t="s">
        <v>190</v>
      </c>
      <c r="D78" s="56" t="s">
        <v>191</v>
      </c>
      <c r="E78" s="57">
        <v>19</v>
      </c>
      <c r="F78" s="57" t="str">
        <f t="shared" si="4"/>
        <v/>
      </c>
      <c r="G78" s="13">
        <v>16.43</v>
      </c>
      <c r="H78" s="57" t="str">
        <f t="shared" si="5"/>
        <v/>
      </c>
      <c r="I78" s="57">
        <f t="shared" si="6"/>
        <v>17.715</v>
      </c>
      <c r="J78" s="13" t="str">
        <f t="shared" si="7"/>
        <v>V</v>
      </c>
    </row>
    <row r="79" spans="1:10" ht="13.5" customHeight="1">
      <c r="B79" s="54">
        <v>15</v>
      </c>
      <c r="C79" s="55" t="s">
        <v>192</v>
      </c>
      <c r="D79" s="56" t="s">
        <v>187</v>
      </c>
      <c r="E79" s="57">
        <v>15</v>
      </c>
      <c r="F79" s="57" t="str">
        <f t="shared" si="4"/>
        <v/>
      </c>
      <c r="G79" s="13">
        <v>15.34</v>
      </c>
      <c r="H79" s="57" t="str">
        <f t="shared" si="5"/>
        <v/>
      </c>
      <c r="I79" s="57">
        <f t="shared" si="6"/>
        <v>15.17</v>
      </c>
      <c r="J79" s="13" t="str">
        <f t="shared" si="7"/>
        <v>V</v>
      </c>
    </row>
    <row r="80" spans="1:10" ht="13.5" customHeight="1">
      <c r="B80" s="54">
        <v>16</v>
      </c>
      <c r="C80" s="58" t="s">
        <v>193</v>
      </c>
      <c r="D80" s="58" t="s">
        <v>194</v>
      </c>
      <c r="E80" s="57">
        <v>6</v>
      </c>
      <c r="F80" s="57" t="str">
        <f t="shared" si="4"/>
        <v>R</v>
      </c>
      <c r="G80" s="13">
        <v>14.87</v>
      </c>
      <c r="H80" s="57" t="str">
        <f t="shared" si="5"/>
        <v/>
      </c>
      <c r="I80" s="57">
        <f t="shared" si="6"/>
        <v>10.434999999999999</v>
      </c>
      <c r="J80" s="13" t="str">
        <f t="shared" si="7"/>
        <v>NV</v>
      </c>
    </row>
    <row r="81" spans="2:10" ht="13.5" customHeight="1">
      <c r="B81" s="54">
        <v>17</v>
      </c>
      <c r="C81" s="58" t="s">
        <v>195</v>
      </c>
      <c r="D81" s="58" t="s">
        <v>196</v>
      </c>
      <c r="E81" s="57">
        <v>15</v>
      </c>
      <c r="F81" s="57" t="str">
        <f t="shared" si="4"/>
        <v/>
      </c>
      <c r="G81" s="13">
        <v>12.96</v>
      </c>
      <c r="H81" s="57" t="str">
        <f t="shared" si="5"/>
        <v/>
      </c>
      <c r="I81" s="57">
        <f t="shared" si="6"/>
        <v>13.98</v>
      </c>
      <c r="J81" s="13" t="str">
        <f t="shared" si="7"/>
        <v>V</v>
      </c>
    </row>
    <row r="82" spans="2:10" ht="13.5" customHeight="1">
      <c r="B82" s="54">
        <v>18</v>
      </c>
      <c r="C82" s="64" t="s">
        <v>197</v>
      </c>
      <c r="D82" s="65" t="s">
        <v>198</v>
      </c>
      <c r="E82" s="57">
        <v>2</v>
      </c>
      <c r="F82" s="67" t="str">
        <f t="shared" si="4"/>
        <v>R</v>
      </c>
      <c r="G82" s="13">
        <v>14.53</v>
      </c>
      <c r="H82" s="57" t="str">
        <f t="shared" si="5"/>
        <v/>
      </c>
      <c r="I82" s="57">
        <f t="shared" si="6"/>
        <v>8.2650000000000006</v>
      </c>
      <c r="J82" s="13" t="str">
        <f t="shared" si="7"/>
        <v>NV</v>
      </c>
    </row>
    <row r="83" spans="2:10" ht="13.5" customHeight="1">
      <c r="B83" s="54">
        <v>19</v>
      </c>
      <c r="C83" s="66" t="s">
        <v>199</v>
      </c>
      <c r="D83" s="66" t="s">
        <v>125</v>
      </c>
      <c r="E83" s="57">
        <v>6</v>
      </c>
      <c r="F83" s="67" t="str">
        <f t="shared" si="4"/>
        <v>R</v>
      </c>
      <c r="G83" s="13">
        <v>11.13</v>
      </c>
      <c r="H83" s="67" t="str">
        <f t="shared" si="5"/>
        <v>R</v>
      </c>
      <c r="I83" s="57">
        <f t="shared" si="6"/>
        <v>8.5650000000000013</v>
      </c>
      <c r="J83" s="13" t="str">
        <f t="shared" si="7"/>
        <v>NV</v>
      </c>
    </row>
    <row r="84" spans="2:10" ht="13.5" customHeight="1">
      <c r="B84" s="54">
        <v>20</v>
      </c>
      <c r="C84" s="55" t="s">
        <v>200</v>
      </c>
      <c r="D84" s="56" t="s">
        <v>151</v>
      </c>
      <c r="E84" s="57">
        <v>17</v>
      </c>
      <c r="F84" s="57" t="str">
        <f t="shared" si="4"/>
        <v/>
      </c>
      <c r="G84" s="13">
        <v>16.010000000000002</v>
      </c>
      <c r="H84" s="57" t="str">
        <f t="shared" si="5"/>
        <v/>
      </c>
      <c r="I84" s="57">
        <f t="shared" si="6"/>
        <v>16.505000000000003</v>
      </c>
      <c r="J84" s="13" t="str">
        <f t="shared" si="7"/>
        <v>V</v>
      </c>
    </row>
    <row r="85" spans="2:10" ht="13.5" customHeight="1">
      <c r="B85" s="54">
        <v>21</v>
      </c>
      <c r="C85" s="55" t="s">
        <v>201</v>
      </c>
      <c r="D85" s="56" t="s">
        <v>202</v>
      </c>
      <c r="E85" s="57">
        <v>8</v>
      </c>
      <c r="F85" s="57" t="str">
        <f t="shared" si="4"/>
        <v>R</v>
      </c>
      <c r="G85" s="13">
        <v>13.87</v>
      </c>
      <c r="H85" s="57" t="str">
        <f t="shared" si="5"/>
        <v/>
      </c>
      <c r="I85" s="57">
        <f t="shared" si="6"/>
        <v>10.934999999999999</v>
      </c>
      <c r="J85" s="13" t="str">
        <f t="shared" si="7"/>
        <v>NV</v>
      </c>
    </row>
    <row r="86" spans="2:10" ht="13.5" customHeight="1">
      <c r="B86" s="54">
        <v>22</v>
      </c>
      <c r="C86" s="55" t="s">
        <v>203</v>
      </c>
      <c r="D86" s="55" t="s">
        <v>204</v>
      </c>
      <c r="E86" s="59">
        <v>20</v>
      </c>
      <c r="F86" s="57" t="str">
        <f t="shared" si="4"/>
        <v/>
      </c>
      <c r="G86" s="13">
        <v>15.64</v>
      </c>
      <c r="H86" s="57" t="str">
        <f t="shared" si="5"/>
        <v/>
      </c>
      <c r="I86" s="57">
        <f t="shared" si="6"/>
        <v>17.82</v>
      </c>
      <c r="J86" s="13" t="str">
        <f t="shared" si="7"/>
        <v>V</v>
      </c>
    </row>
    <row r="87" spans="2:10" ht="13.5" customHeight="1">
      <c r="B87" s="54">
        <v>23</v>
      </c>
      <c r="C87" s="55" t="s">
        <v>205</v>
      </c>
      <c r="D87" s="56" t="s">
        <v>206</v>
      </c>
      <c r="E87" s="57">
        <v>13</v>
      </c>
      <c r="F87" s="57" t="str">
        <f t="shared" si="4"/>
        <v/>
      </c>
      <c r="G87" s="13">
        <v>16.43</v>
      </c>
      <c r="H87" s="57" t="str">
        <f t="shared" si="5"/>
        <v/>
      </c>
      <c r="I87" s="57">
        <f t="shared" si="6"/>
        <v>14.715</v>
      </c>
      <c r="J87" s="13" t="str">
        <f t="shared" si="7"/>
        <v>V</v>
      </c>
    </row>
    <row r="88" spans="2:10" ht="13.5" customHeight="1">
      <c r="B88" s="54">
        <v>24</v>
      </c>
      <c r="C88" s="58" t="s">
        <v>207</v>
      </c>
      <c r="D88" s="58" t="s">
        <v>208</v>
      </c>
      <c r="E88" s="57">
        <v>10</v>
      </c>
      <c r="F88" s="57" t="str">
        <f t="shared" si="4"/>
        <v/>
      </c>
      <c r="G88" s="13">
        <v>16.010000000000002</v>
      </c>
      <c r="H88" s="57" t="str">
        <f t="shared" si="5"/>
        <v/>
      </c>
      <c r="I88" s="57">
        <f t="shared" si="6"/>
        <v>13.005000000000001</v>
      </c>
      <c r="J88" s="13" t="str">
        <f t="shared" si="7"/>
        <v>V</v>
      </c>
    </row>
    <row r="89" spans="2:10" ht="13.5" customHeight="1">
      <c r="B89" s="54">
        <v>25</v>
      </c>
      <c r="C89" s="64" t="s">
        <v>209</v>
      </c>
      <c r="D89" s="65" t="s">
        <v>210</v>
      </c>
      <c r="E89" s="57">
        <v>8</v>
      </c>
      <c r="F89" s="67" t="str">
        <f t="shared" si="4"/>
        <v>R</v>
      </c>
      <c r="G89" s="13">
        <v>10.6</v>
      </c>
      <c r="H89" s="67" t="str">
        <f t="shared" si="5"/>
        <v>R</v>
      </c>
      <c r="I89" s="57">
        <f t="shared" si="6"/>
        <v>9.3000000000000007</v>
      </c>
      <c r="J89" s="13" t="str">
        <f t="shared" si="7"/>
        <v>NV</v>
      </c>
    </row>
    <row r="90" spans="2:10" ht="13.5" customHeight="1">
      <c r="B90" s="54">
        <v>26</v>
      </c>
      <c r="C90" s="55" t="s">
        <v>211</v>
      </c>
      <c r="D90" s="56" t="s">
        <v>212</v>
      </c>
      <c r="E90" s="57">
        <v>20</v>
      </c>
      <c r="F90" s="57" t="str">
        <f t="shared" si="4"/>
        <v/>
      </c>
      <c r="G90" s="13">
        <v>17.13</v>
      </c>
      <c r="H90" s="57" t="str">
        <f t="shared" si="5"/>
        <v/>
      </c>
      <c r="I90" s="57">
        <f t="shared" si="6"/>
        <v>18.564999999999998</v>
      </c>
      <c r="J90" s="13" t="str">
        <f t="shared" si="7"/>
        <v>V</v>
      </c>
    </row>
    <row r="91" spans="2:10" ht="13.5" customHeight="1">
      <c r="B91" s="54">
        <v>27</v>
      </c>
      <c r="C91" s="55" t="s">
        <v>213</v>
      </c>
      <c r="D91" s="56" t="s">
        <v>100</v>
      </c>
      <c r="E91" s="57">
        <v>10</v>
      </c>
      <c r="F91" s="57" t="str">
        <f t="shared" si="4"/>
        <v>R</v>
      </c>
      <c r="G91" s="13">
        <v>13.62</v>
      </c>
      <c r="H91" s="57" t="str">
        <f t="shared" si="5"/>
        <v/>
      </c>
      <c r="I91" s="57">
        <f t="shared" si="6"/>
        <v>11.809999999999999</v>
      </c>
      <c r="J91" s="13" t="str">
        <f t="shared" si="7"/>
        <v>NV</v>
      </c>
    </row>
    <row r="92" spans="2:10" ht="13.5" customHeight="1">
      <c r="B92" s="54">
        <v>28</v>
      </c>
      <c r="C92" s="58" t="s">
        <v>214</v>
      </c>
      <c r="D92" s="58" t="s">
        <v>215</v>
      </c>
      <c r="E92" s="57">
        <v>12</v>
      </c>
      <c r="F92" s="57" t="str">
        <f t="shared" si="4"/>
        <v/>
      </c>
      <c r="G92" s="13">
        <v>13.45</v>
      </c>
      <c r="H92" s="57" t="str">
        <f t="shared" si="5"/>
        <v/>
      </c>
      <c r="I92" s="57">
        <f t="shared" si="6"/>
        <v>12.725</v>
      </c>
      <c r="J92" s="13" t="str">
        <f t="shared" si="7"/>
        <v>V</v>
      </c>
    </row>
    <row r="93" spans="2:10" ht="13.5" customHeight="1">
      <c r="B93" s="54">
        <v>29</v>
      </c>
      <c r="C93" s="58" t="s">
        <v>216</v>
      </c>
      <c r="D93" s="58" t="s">
        <v>5</v>
      </c>
      <c r="E93" s="57">
        <v>13</v>
      </c>
      <c r="F93" s="57" t="str">
        <f t="shared" si="4"/>
        <v/>
      </c>
      <c r="G93" s="13">
        <v>11.98</v>
      </c>
      <c r="H93" s="57" t="str">
        <f t="shared" si="5"/>
        <v/>
      </c>
      <c r="I93" s="57">
        <f t="shared" si="6"/>
        <v>12.49</v>
      </c>
      <c r="J93" s="13" t="str">
        <f t="shared" si="7"/>
        <v>V</v>
      </c>
    </row>
    <row r="94" spans="2:10" ht="13.5" customHeight="1">
      <c r="B94" s="54">
        <v>30</v>
      </c>
      <c r="C94" s="66" t="s">
        <v>217</v>
      </c>
      <c r="D94" s="66" t="s">
        <v>218</v>
      </c>
      <c r="E94" s="57">
        <v>4</v>
      </c>
      <c r="F94" s="67" t="str">
        <f t="shared" si="4"/>
        <v>R</v>
      </c>
      <c r="G94" s="13">
        <v>10.15</v>
      </c>
      <c r="H94" s="67" t="str">
        <f t="shared" si="5"/>
        <v>R</v>
      </c>
      <c r="I94" s="57">
        <f t="shared" si="6"/>
        <v>7.0750000000000002</v>
      </c>
      <c r="J94" s="13" t="str">
        <f t="shared" si="7"/>
        <v>NV</v>
      </c>
    </row>
    <row r="95" spans="2:10" ht="13.5" customHeight="1">
      <c r="B95" s="54">
        <v>31</v>
      </c>
      <c r="C95" s="58" t="s">
        <v>219</v>
      </c>
      <c r="D95" s="58" t="s">
        <v>220</v>
      </c>
      <c r="E95" s="59">
        <v>12</v>
      </c>
      <c r="F95" s="57" t="str">
        <f t="shared" si="4"/>
        <v/>
      </c>
      <c r="G95" s="13">
        <v>12.68</v>
      </c>
      <c r="H95" s="57" t="str">
        <f t="shared" si="5"/>
        <v/>
      </c>
      <c r="I95" s="57">
        <f t="shared" si="6"/>
        <v>12.34</v>
      </c>
      <c r="J95" s="13" t="str">
        <f t="shared" si="7"/>
        <v>V</v>
      </c>
    </row>
    <row r="96" spans="2:10" ht="13.5" customHeight="1">
      <c r="B96" s="54">
        <v>32</v>
      </c>
      <c r="C96" s="55" t="s">
        <v>221</v>
      </c>
      <c r="D96" s="56" t="s">
        <v>222</v>
      </c>
      <c r="E96" s="57">
        <v>10</v>
      </c>
      <c r="F96" s="57" t="str">
        <f t="shared" si="4"/>
        <v>R</v>
      </c>
      <c r="G96" s="13">
        <v>12.49</v>
      </c>
      <c r="H96" s="57" t="str">
        <f t="shared" si="5"/>
        <v/>
      </c>
      <c r="I96" s="57">
        <f t="shared" si="6"/>
        <v>11.245000000000001</v>
      </c>
      <c r="J96" s="13" t="str">
        <f t="shared" si="7"/>
        <v>NV</v>
      </c>
    </row>
    <row r="97" spans="2:10" ht="13.5" customHeight="1">
      <c r="B97" s="54">
        <v>33</v>
      </c>
      <c r="C97" s="55" t="s">
        <v>223</v>
      </c>
      <c r="D97" s="56" t="s">
        <v>224</v>
      </c>
      <c r="E97" s="57">
        <v>19</v>
      </c>
      <c r="F97" s="57" t="str">
        <f t="shared" si="4"/>
        <v/>
      </c>
      <c r="G97" s="13">
        <v>13.59</v>
      </c>
      <c r="H97" s="57" t="str">
        <f t="shared" si="5"/>
        <v/>
      </c>
      <c r="I97" s="57">
        <f t="shared" si="6"/>
        <v>16.295000000000002</v>
      </c>
      <c r="J97" s="13" t="str">
        <f t="shared" si="7"/>
        <v>V</v>
      </c>
    </row>
    <row r="98" spans="2:10" ht="13.5" customHeight="1">
      <c r="B98" s="54">
        <v>34</v>
      </c>
      <c r="C98" s="55" t="s">
        <v>225</v>
      </c>
      <c r="D98" s="56" t="s">
        <v>226</v>
      </c>
      <c r="E98" s="57">
        <v>0</v>
      </c>
      <c r="F98" s="57" t="str">
        <f t="shared" si="4"/>
        <v/>
      </c>
      <c r="G98" s="13"/>
      <c r="H98" s="57" t="str">
        <f t="shared" si="5"/>
        <v/>
      </c>
      <c r="I98" s="57">
        <f t="shared" si="6"/>
        <v>0</v>
      </c>
      <c r="J98" s="13" t="str">
        <f t="shared" si="7"/>
        <v>NV</v>
      </c>
    </row>
    <row r="99" spans="2:10" ht="13.5" customHeight="1">
      <c r="B99" s="54">
        <v>35</v>
      </c>
      <c r="C99" s="58" t="s">
        <v>227</v>
      </c>
      <c r="D99" s="58" t="s">
        <v>228</v>
      </c>
      <c r="E99" s="57">
        <v>17</v>
      </c>
      <c r="F99" s="57" t="str">
        <f t="shared" si="4"/>
        <v/>
      </c>
      <c r="G99" s="13">
        <v>15.92</v>
      </c>
      <c r="H99" s="57" t="str">
        <f t="shared" si="5"/>
        <v/>
      </c>
      <c r="I99" s="57">
        <f t="shared" si="6"/>
        <v>16.46</v>
      </c>
      <c r="J99" s="13" t="str">
        <f t="shared" si="7"/>
        <v>V</v>
      </c>
    </row>
    <row r="100" spans="2:10" ht="13.5" customHeight="1">
      <c r="B100" s="54">
        <v>36</v>
      </c>
      <c r="C100" s="55" t="s">
        <v>229</v>
      </c>
      <c r="D100" s="56" t="s">
        <v>230</v>
      </c>
      <c r="E100" s="57">
        <v>20</v>
      </c>
      <c r="F100" s="57" t="str">
        <f t="shared" si="4"/>
        <v/>
      </c>
      <c r="G100" s="13">
        <v>13.23</v>
      </c>
      <c r="H100" s="57" t="str">
        <f t="shared" si="5"/>
        <v/>
      </c>
      <c r="I100" s="57">
        <f t="shared" si="6"/>
        <v>16.615000000000002</v>
      </c>
      <c r="J100" s="13" t="str">
        <f t="shared" si="7"/>
        <v>V</v>
      </c>
    </row>
    <row r="101" spans="2:10" ht="13.5" customHeight="1">
      <c r="B101" s="54">
        <v>37</v>
      </c>
      <c r="C101" s="55" t="s">
        <v>231</v>
      </c>
      <c r="D101" s="56" t="s">
        <v>232</v>
      </c>
      <c r="E101" s="57">
        <v>17</v>
      </c>
      <c r="F101" s="57" t="str">
        <f t="shared" si="4"/>
        <v/>
      </c>
      <c r="G101" s="13">
        <v>14</v>
      </c>
      <c r="H101" s="57" t="str">
        <f t="shared" si="5"/>
        <v/>
      </c>
      <c r="I101" s="57">
        <f t="shared" si="6"/>
        <v>15.5</v>
      </c>
      <c r="J101" s="13" t="str">
        <f t="shared" si="7"/>
        <v>V</v>
      </c>
    </row>
    <row r="102" spans="2:10" ht="13.5" customHeight="1">
      <c r="B102" s="54">
        <v>38</v>
      </c>
      <c r="C102" s="55" t="s">
        <v>233</v>
      </c>
      <c r="D102" s="56" t="s">
        <v>234</v>
      </c>
      <c r="E102" s="57">
        <v>19</v>
      </c>
      <c r="F102" s="57" t="str">
        <f t="shared" si="4"/>
        <v/>
      </c>
      <c r="G102" s="13">
        <v>15.9</v>
      </c>
      <c r="H102" s="57" t="str">
        <f t="shared" si="5"/>
        <v/>
      </c>
      <c r="I102" s="57">
        <f t="shared" si="6"/>
        <v>17.45</v>
      </c>
      <c r="J102" s="13" t="str">
        <f t="shared" si="7"/>
        <v>V</v>
      </c>
    </row>
    <row r="103" spans="2:10" ht="13.5" customHeight="1">
      <c r="B103" s="54">
        <v>39</v>
      </c>
      <c r="C103" s="55" t="s">
        <v>235</v>
      </c>
      <c r="D103" s="56" t="s">
        <v>236</v>
      </c>
      <c r="E103" s="57">
        <v>17</v>
      </c>
      <c r="F103" s="57" t="str">
        <f t="shared" si="4"/>
        <v/>
      </c>
      <c r="G103" s="13">
        <v>9.07</v>
      </c>
      <c r="H103" s="57" t="str">
        <f t="shared" si="5"/>
        <v/>
      </c>
      <c r="I103" s="57">
        <f t="shared" si="6"/>
        <v>13.035</v>
      </c>
      <c r="J103" s="13" t="str">
        <f t="shared" si="7"/>
        <v>V</v>
      </c>
    </row>
    <row r="104" spans="2:10" ht="13.5" customHeight="1">
      <c r="B104" s="54">
        <v>40</v>
      </c>
      <c r="C104" s="55" t="s">
        <v>237</v>
      </c>
      <c r="D104" s="56" t="s">
        <v>238</v>
      </c>
      <c r="E104" s="57">
        <v>10</v>
      </c>
      <c r="F104" s="57" t="str">
        <f t="shared" si="4"/>
        <v/>
      </c>
      <c r="G104" s="13">
        <v>14.19</v>
      </c>
      <c r="H104" s="57" t="str">
        <f t="shared" si="5"/>
        <v/>
      </c>
      <c r="I104" s="57">
        <f t="shared" si="6"/>
        <v>12.094999999999999</v>
      </c>
      <c r="J104" s="13" t="str">
        <f t="shared" si="7"/>
        <v>V</v>
      </c>
    </row>
    <row r="105" spans="2:10" ht="13.5" customHeight="1">
      <c r="B105" s="54">
        <v>41</v>
      </c>
      <c r="C105" s="64" t="s">
        <v>239</v>
      </c>
      <c r="D105" s="65" t="s">
        <v>240</v>
      </c>
      <c r="E105" s="57">
        <v>4</v>
      </c>
      <c r="F105" s="67" t="str">
        <f t="shared" si="4"/>
        <v>R</v>
      </c>
      <c r="G105" s="13">
        <v>13.73</v>
      </c>
      <c r="H105" s="57" t="str">
        <f t="shared" si="5"/>
        <v/>
      </c>
      <c r="I105" s="57">
        <f t="shared" si="6"/>
        <v>8.8650000000000002</v>
      </c>
      <c r="J105" s="13" t="str">
        <f t="shared" si="7"/>
        <v>NV</v>
      </c>
    </row>
    <row r="106" spans="2:10" ht="13.5" customHeight="1">
      <c r="B106" s="54">
        <v>42</v>
      </c>
      <c r="C106" s="55" t="s">
        <v>241</v>
      </c>
      <c r="D106" s="56" t="s">
        <v>242</v>
      </c>
      <c r="E106" s="57">
        <v>4</v>
      </c>
      <c r="F106" s="57" t="str">
        <f t="shared" si="4"/>
        <v>R</v>
      </c>
      <c r="G106" s="13">
        <v>11.87</v>
      </c>
      <c r="H106" s="57" t="str">
        <f t="shared" si="5"/>
        <v>R</v>
      </c>
      <c r="I106" s="57">
        <f t="shared" si="6"/>
        <v>7.9349999999999996</v>
      </c>
      <c r="J106" s="13" t="str">
        <f t="shared" si="7"/>
        <v>NV</v>
      </c>
    </row>
    <row r="107" spans="2:10" ht="13.5" customHeight="1">
      <c r="E107" s="57">
        <f>AVERAGE(E65:E106)</f>
        <v>12.571428571428571</v>
      </c>
      <c r="G107" s="57">
        <f>AVERAGE(G65:G106)</f>
        <v>13.908048780487809</v>
      </c>
      <c r="I107" s="57">
        <f>AVERAGE(I65:I106)</f>
        <v>13.074166666666665</v>
      </c>
    </row>
    <row r="108" spans="2:10" ht="15.6">
      <c r="B108" s="60" t="s">
        <v>290</v>
      </c>
      <c r="C108" s="48"/>
      <c r="D108" s="48"/>
      <c r="E108" s="48"/>
      <c r="F108" s="48"/>
      <c r="G108" s="61"/>
      <c r="H108" s="62"/>
    </row>
    <row r="109" spans="2:10">
      <c r="B109" s="63" t="s">
        <v>292</v>
      </c>
      <c r="C109" s="48"/>
      <c r="D109" s="48"/>
      <c r="E109" s="48"/>
      <c r="F109" s="48"/>
      <c r="G109" s="52"/>
      <c r="H109" s="48"/>
      <c r="I109" s="48"/>
    </row>
  </sheetData>
  <mergeCells count="2">
    <mergeCell ref="B3:J3"/>
    <mergeCell ref="B63:J63"/>
  </mergeCells>
  <conditionalFormatting sqref="C5:E47 C65:E106">
    <cfRule type="cellIs" dxfId="17" priority="20" operator="lessThan">
      <formula>12</formula>
    </cfRule>
  </conditionalFormatting>
  <conditionalFormatting sqref="G5:G47 G65:G106">
    <cfRule type="cellIs" dxfId="16" priority="19" operator="lessThan">
      <formula>12</formula>
    </cfRule>
  </conditionalFormatting>
  <conditionalFormatting sqref="I5:I47 I65:I106">
    <cfRule type="cellIs" dxfId="15" priority="18" operator="greaterThanOrEqual">
      <formula>12</formula>
    </cfRule>
  </conditionalFormatting>
  <conditionalFormatting sqref="J5:J47 J65:J106">
    <cfRule type="beginsWith" dxfId="14" priority="15" operator="beginsWith" text="v">
      <formula>LEFT(J5,1)="v"</formula>
    </cfRule>
  </conditionalFormatting>
  <conditionalFormatting sqref="M7:N7">
    <cfRule type="cellIs" dxfId="13" priority="14" operator="lessThan">
      <formula>12</formula>
    </cfRule>
  </conditionalFormatting>
  <conditionalFormatting sqref="M8:N8">
    <cfRule type="cellIs" dxfId="12" priority="13" operator="lessThan">
      <formula>12</formula>
    </cfRule>
  </conditionalFormatting>
  <conditionalFormatting sqref="M9:N9">
    <cfRule type="cellIs" dxfId="11" priority="12" operator="lessThan">
      <formula>12</formula>
    </cfRule>
  </conditionalFormatting>
  <conditionalFormatting sqref="M10:N10">
    <cfRule type="cellIs" dxfId="10" priority="11" operator="lessThan">
      <formula>12</formula>
    </cfRule>
  </conditionalFormatting>
  <conditionalFormatting sqref="M11:N11">
    <cfRule type="cellIs" dxfId="9" priority="10" operator="lessThan">
      <formula>12</formula>
    </cfRule>
  </conditionalFormatting>
  <conditionalFormatting sqref="M12:N12">
    <cfRule type="cellIs" dxfId="8" priority="9" operator="lessThan">
      <formula>12</formula>
    </cfRule>
  </conditionalFormatting>
  <conditionalFormatting sqref="M13:N13">
    <cfRule type="cellIs" dxfId="7" priority="8" operator="lessThan">
      <formula>12</formula>
    </cfRule>
  </conditionalFormatting>
  <conditionalFormatting sqref="M14:N14">
    <cfRule type="cellIs" dxfId="6" priority="7" operator="lessThan">
      <formula>12</formula>
    </cfRule>
  </conditionalFormatting>
  <conditionalFormatting sqref="M15:N15">
    <cfRule type="cellIs" dxfId="5" priority="6" operator="lessThan">
      <formula>12</formula>
    </cfRule>
  </conditionalFormatting>
  <conditionalFormatting sqref="M16:N16">
    <cfRule type="cellIs" dxfId="4" priority="5" operator="lessThan">
      <formula>12</formula>
    </cfRule>
  </conditionalFormatting>
  <conditionalFormatting sqref="M17:N17">
    <cfRule type="cellIs" dxfId="3" priority="4" operator="lessThan">
      <formula>12</formula>
    </cfRule>
  </conditionalFormatting>
  <conditionalFormatting sqref="M18:N18">
    <cfRule type="cellIs" dxfId="2" priority="3" operator="lessThan">
      <formula>12</formula>
    </cfRule>
  </conditionalFormatting>
  <conditionalFormatting sqref="M19:N19">
    <cfRule type="cellIs" dxfId="1" priority="2" operator="lessThan">
      <formula>12</formula>
    </cfRule>
  </conditionalFormatting>
  <conditionalFormatting sqref="M20:N20">
    <cfRule type="cellIs" dxfId="0" priority="1" operator="lessThan">
      <formula>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M13 Administ Syst de R Infor</vt:lpstr>
      <vt:lpstr>M14 Commun et Manag</vt:lpstr>
      <vt:lpstr>M15 Stages </vt:lpstr>
      <vt:lpstr>M16 PFE</vt:lpstr>
      <vt:lpstr>Gestio de pr + manag de la  (2)</vt:lpstr>
      <vt:lpstr>Gestio de pr + manag de la qual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</dc:creator>
  <cp:lastModifiedBy>HP</cp:lastModifiedBy>
  <cp:lastPrinted>2020-07-08T10:39:08Z</cp:lastPrinted>
  <dcterms:created xsi:type="dcterms:W3CDTF">2018-12-18T09:06:06Z</dcterms:created>
  <dcterms:modified xsi:type="dcterms:W3CDTF">2020-07-08T11:21:39Z</dcterms:modified>
</cp:coreProperties>
</file>