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412" windowWidth="11340" windowHeight="5832" tabRatio="679" activeTab="3"/>
  </bookViews>
  <sheets>
    <sheet name="Grille finale S3+S4 " sheetId="52" r:id="rId1"/>
    <sheet name="Grille finale S3+S4 triée" sheetId="53" r:id="rId2"/>
    <sheet name="Deli S3+S4 (trié)" sheetId="46" r:id="rId3"/>
    <sheet name="Moyenne de sortie  " sheetId="54" r:id="rId4"/>
  </sheets>
  <definedNames>
    <definedName name="_xlnm.Print_Area" localSheetId="0">'Grille finale S3+S4 '!$A$1:$BT$94</definedName>
  </definedNames>
  <calcPr calcId="124519" iterateDelta="1E-4"/>
</workbook>
</file>

<file path=xl/calcChain.xml><?xml version="1.0" encoding="utf-8"?>
<calcChain xmlns="http://schemas.openxmlformats.org/spreadsheetml/2006/main">
  <c r="D94" i="46"/>
  <c r="F91" i="54" l="1"/>
  <c r="G91" s="1"/>
  <c r="F53"/>
  <c r="G53" s="1"/>
  <c r="F25"/>
  <c r="G25" s="1"/>
  <c r="F26"/>
  <c r="G26" s="1"/>
  <c r="F17"/>
  <c r="G17" s="1"/>
  <c r="F51"/>
  <c r="G51" s="1"/>
  <c r="F18"/>
  <c r="G18" s="1"/>
  <c r="F80"/>
  <c r="G80" s="1"/>
  <c r="F52" l="1"/>
  <c r="G52" s="1"/>
  <c r="F89"/>
  <c r="G89" s="1"/>
  <c r="F92"/>
  <c r="G92" s="1"/>
  <c r="F90"/>
  <c r="G90" s="1"/>
  <c r="F88"/>
  <c r="G88" s="1"/>
  <c r="F93"/>
  <c r="G93" s="1"/>
  <c r="F87"/>
  <c r="G87" s="1"/>
  <c r="F56"/>
  <c r="G56" s="1"/>
  <c r="F74"/>
  <c r="G74" s="1"/>
  <c r="F76"/>
  <c r="G76" s="1"/>
  <c r="F12"/>
  <c r="G12" s="1"/>
  <c r="F85"/>
  <c r="G85" s="1"/>
  <c r="F82"/>
  <c r="G82" s="1"/>
  <c r="F62"/>
  <c r="G62" s="1"/>
  <c r="F86"/>
  <c r="G86" s="1"/>
  <c r="F78"/>
  <c r="G78" s="1"/>
  <c r="F81"/>
  <c r="G81" s="1"/>
  <c r="F83"/>
  <c r="G83" s="1"/>
  <c r="F34"/>
  <c r="G34" s="1"/>
  <c r="F60"/>
  <c r="G60" s="1"/>
  <c r="F58"/>
  <c r="G58" s="1"/>
  <c r="F64"/>
  <c r="G64" s="1"/>
  <c r="F50"/>
  <c r="G50" s="1"/>
  <c r="F47"/>
  <c r="G47" s="1"/>
  <c r="F36"/>
  <c r="G36" s="1"/>
  <c r="F59"/>
  <c r="G59" s="1"/>
  <c r="F79"/>
  <c r="G79" s="1"/>
  <c r="F61"/>
  <c r="G61" s="1"/>
  <c r="F71"/>
  <c r="G71" s="1"/>
  <c r="F77"/>
  <c r="G77" s="1"/>
  <c r="F49"/>
  <c r="G49" s="1"/>
  <c r="F37"/>
  <c r="G37" s="1"/>
  <c r="F75"/>
  <c r="G75" s="1"/>
  <c r="F67"/>
  <c r="G67" s="1"/>
  <c r="F11"/>
  <c r="G11" s="1"/>
  <c r="F69"/>
  <c r="G69" s="1"/>
  <c r="F57"/>
  <c r="G57" s="1"/>
  <c r="F70"/>
  <c r="G70" s="1"/>
  <c r="F72"/>
  <c r="G72" s="1"/>
  <c r="F35"/>
  <c r="G35" s="1"/>
  <c r="F38"/>
  <c r="G38" s="1"/>
  <c r="F84"/>
  <c r="G84" s="1"/>
  <c r="F28"/>
  <c r="G28" s="1"/>
  <c r="F41"/>
  <c r="G41" s="1"/>
  <c r="F48"/>
  <c r="G48" s="1"/>
  <c r="F66"/>
  <c r="G66" s="1"/>
  <c r="F22"/>
  <c r="G22" s="1"/>
  <c r="F31"/>
  <c r="G31" s="1"/>
  <c r="F40"/>
  <c r="G40" s="1"/>
  <c r="F32"/>
  <c r="G32" s="1"/>
  <c r="F45"/>
  <c r="G45" s="1"/>
  <c r="F73"/>
  <c r="G73" s="1"/>
  <c r="F55"/>
  <c r="G55" s="1"/>
  <c r="F44"/>
  <c r="G44" s="1"/>
  <c r="F54"/>
  <c r="G54" s="1"/>
  <c r="F30"/>
  <c r="G30" s="1"/>
  <c r="F43"/>
  <c r="G43" s="1"/>
  <c r="F23"/>
  <c r="G23" s="1"/>
  <c r="F27"/>
  <c r="G27" s="1"/>
  <c r="F63"/>
  <c r="G63" s="1"/>
  <c r="F65"/>
  <c r="G65" s="1"/>
  <c r="F68"/>
  <c r="G68" s="1"/>
  <c r="F33"/>
  <c r="G33" s="1"/>
  <c r="F20"/>
  <c r="G20" s="1"/>
  <c r="F29"/>
  <c r="G29" s="1"/>
  <c r="F15"/>
  <c r="G15" s="1"/>
  <c r="F24"/>
  <c r="G24" s="1"/>
  <c r="F16"/>
  <c r="G16" s="1"/>
  <c r="F19"/>
  <c r="G19" s="1"/>
  <c r="F21"/>
  <c r="G21" s="1"/>
  <c r="F14"/>
  <c r="G14" s="1"/>
  <c r="F39"/>
  <c r="G39" s="1"/>
  <c r="F13"/>
  <c r="G13" s="1"/>
  <c r="F42"/>
  <c r="G42" s="1"/>
  <c r="F46"/>
  <c r="G46" s="1"/>
  <c r="BK94" i="53" l="1"/>
  <c r="BF94"/>
  <c r="BC94"/>
  <c r="AX94"/>
  <c r="AU94"/>
  <c r="AR94"/>
  <c r="AM94"/>
  <c r="AJ94"/>
  <c r="AG94"/>
  <c r="AB94"/>
  <c r="X94"/>
  <c r="W94"/>
  <c r="R94"/>
  <c r="O94"/>
  <c r="L94"/>
  <c r="G94"/>
  <c r="D94"/>
  <c r="BO83"/>
  <c r="BM83"/>
  <c r="BN83" s="1"/>
  <c r="BH83"/>
  <c r="BE83"/>
  <c r="AZ83"/>
  <c r="AW83"/>
  <c r="AT83"/>
  <c r="AO83"/>
  <c r="AL83"/>
  <c r="AI83"/>
  <c r="AF83"/>
  <c r="AD83"/>
  <c r="AE83" s="1"/>
  <c r="Y83"/>
  <c r="Z83" s="1"/>
  <c r="AA83" s="1"/>
  <c r="T83"/>
  <c r="Q83"/>
  <c r="N83"/>
  <c r="I83"/>
  <c r="F83"/>
  <c r="BO12"/>
  <c r="BM12"/>
  <c r="BN12" s="1"/>
  <c r="BH12"/>
  <c r="BE12"/>
  <c r="AZ12"/>
  <c r="AW12"/>
  <c r="AT12"/>
  <c r="AO12"/>
  <c r="AL12"/>
  <c r="AI12"/>
  <c r="AF12"/>
  <c r="AD12"/>
  <c r="AE12" s="1"/>
  <c r="AA12"/>
  <c r="Y12"/>
  <c r="Z12" s="1"/>
  <c r="T12"/>
  <c r="Q12"/>
  <c r="N12"/>
  <c r="I12"/>
  <c r="F12"/>
  <c r="BO25"/>
  <c r="BM25"/>
  <c r="BN25" s="1"/>
  <c r="BH25"/>
  <c r="BE25"/>
  <c r="AZ25"/>
  <c r="AW25"/>
  <c r="AT25"/>
  <c r="AO25"/>
  <c r="AL25"/>
  <c r="AI25"/>
  <c r="AF25"/>
  <c r="AD25"/>
  <c r="AE25" s="1"/>
  <c r="AA25"/>
  <c r="Y25"/>
  <c r="Z25" s="1"/>
  <c r="T25"/>
  <c r="Q25"/>
  <c r="U25" s="1"/>
  <c r="N25"/>
  <c r="I25"/>
  <c r="F25"/>
  <c r="BO38"/>
  <c r="BM38"/>
  <c r="BN38" s="1"/>
  <c r="BH38"/>
  <c r="BE38"/>
  <c r="AZ38"/>
  <c r="AW38"/>
  <c r="AT38"/>
  <c r="AO38"/>
  <c r="AL38"/>
  <c r="AI38"/>
  <c r="AE38"/>
  <c r="AF38" s="1"/>
  <c r="AD38"/>
  <c r="Y38"/>
  <c r="Z38" s="1"/>
  <c r="AA38" s="1"/>
  <c r="T38"/>
  <c r="Q38"/>
  <c r="U38" s="1"/>
  <c r="N38"/>
  <c r="I38"/>
  <c r="F38"/>
  <c r="BO58"/>
  <c r="BM58"/>
  <c r="BN58" s="1"/>
  <c r="BH58"/>
  <c r="BE58"/>
  <c r="AZ58"/>
  <c r="AW58"/>
  <c r="AT58"/>
  <c r="AO58"/>
  <c r="AL58"/>
  <c r="AI58"/>
  <c r="AF58"/>
  <c r="AD58"/>
  <c r="AE58" s="1"/>
  <c r="Y58"/>
  <c r="Z58" s="1"/>
  <c r="T58"/>
  <c r="Q58"/>
  <c r="N58"/>
  <c r="I58"/>
  <c r="F58"/>
  <c r="BO64"/>
  <c r="BM64"/>
  <c r="BN64" s="1"/>
  <c r="BH64"/>
  <c r="BE64"/>
  <c r="AZ64"/>
  <c r="AW64"/>
  <c r="AT64"/>
  <c r="AO64"/>
  <c r="AL64"/>
  <c r="AI64"/>
  <c r="AD64"/>
  <c r="AE64" s="1"/>
  <c r="AF64" s="1"/>
  <c r="Y64"/>
  <c r="Z64" s="1"/>
  <c r="T64"/>
  <c r="Q64"/>
  <c r="N64"/>
  <c r="I64"/>
  <c r="F64"/>
  <c r="J64" s="1"/>
  <c r="BO24"/>
  <c r="BM24"/>
  <c r="BN24" s="1"/>
  <c r="BH24"/>
  <c r="BE24"/>
  <c r="BI24" s="1"/>
  <c r="BJ24" s="1"/>
  <c r="AZ24"/>
  <c r="AW24"/>
  <c r="BA24" s="1"/>
  <c r="AT24"/>
  <c r="AO24"/>
  <c r="AL24"/>
  <c r="AI24"/>
  <c r="AP24" s="1"/>
  <c r="AF24"/>
  <c r="AE24"/>
  <c r="AD24"/>
  <c r="AA24"/>
  <c r="Y24"/>
  <c r="Z24" s="1"/>
  <c r="T24"/>
  <c r="Q24"/>
  <c r="N24"/>
  <c r="I24"/>
  <c r="F24"/>
  <c r="J24" s="1"/>
  <c r="BO34"/>
  <c r="BM34"/>
  <c r="BN34" s="1"/>
  <c r="BH34"/>
  <c r="BE34"/>
  <c r="BI34" s="1"/>
  <c r="BJ34" s="1"/>
  <c r="AZ34"/>
  <c r="AW34"/>
  <c r="BA34" s="1"/>
  <c r="AT34"/>
  <c r="AO34"/>
  <c r="AL34"/>
  <c r="AI34"/>
  <c r="AP34" s="1"/>
  <c r="AF34"/>
  <c r="AE34"/>
  <c r="AD34"/>
  <c r="Y34"/>
  <c r="Z34" s="1"/>
  <c r="T34"/>
  <c r="Q34"/>
  <c r="U34" s="1"/>
  <c r="N34"/>
  <c r="I34"/>
  <c r="F34"/>
  <c r="BM93"/>
  <c r="BN93" s="1"/>
  <c r="BH93"/>
  <c r="BE93"/>
  <c r="BI93" s="1"/>
  <c r="AZ93"/>
  <c r="AW93"/>
  <c r="BA93" s="1"/>
  <c r="AT93"/>
  <c r="AO93"/>
  <c r="AL93"/>
  <c r="AI93"/>
  <c r="AP93" s="1"/>
  <c r="AD93"/>
  <c r="AE93" s="1"/>
  <c r="Y93"/>
  <c r="Z93" s="1"/>
  <c r="T93"/>
  <c r="Q93"/>
  <c r="N93"/>
  <c r="I93"/>
  <c r="F93"/>
  <c r="BO65"/>
  <c r="BM65"/>
  <c r="BN65" s="1"/>
  <c r="BH65"/>
  <c r="BE65"/>
  <c r="AZ65"/>
  <c r="AW65"/>
  <c r="AT65"/>
  <c r="AO65"/>
  <c r="AL65"/>
  <c r="AI65"/>
  <c r="AD65"/>
  <c r="AE65" s="1"/>
  <c r="AF65" s="1"/>
  <c r="Y65"/>
  <c r="Z65" s="1"/>
  <c r="T65"/>
  <c r="Q65"/>
  <c r="N65"/>
  <c r="I65"/>
  <c r="F65"/>
  <c r="J65" s="1"/>
  <c r="BO40"/>
  <c r="BM40"/>
  <c r="BN40" s="1"/>
  <c r="BH40"/>
  <c r="BE40"/>
  <c r="BI40" s="1"/>
  <c r="BJ40" s="1"/>
  <c r="AZ40"/>
  <c r="AW40"/>
  <c r="BA40" s="1"/>
  <c r="AT40"/>
  <c r="AO40"/>
  <c r="AL40"/>
  <c r="AI40"/>
  <c r="AP40" s="1"/>
  <c r="AF40"/>
  <c r="AE40"/>
  <c r="AD40"/>
  <c r="Y40"/>
  <c r="Z40" s="1"/>
  <c r="AA40" s="1"/>
  <c r="T40"/>
  <c r="Q40"/>
  <c r="U40" s="1"/>
  <c r="N40"/>
  <c r="I40"/>
  <c r="F40"/>
  <c r="BO45"/>
  <c r="BM45"/>
  <c r="BN45" s="1"/>
  <c r="BH45"/>
  <c r="BE45"/>
  <c r="AZ45"/>
  <c r="AW45"/>
  <c r="AT45"/>
  <c r="AO45"/>
  <c r="AL45"/>
  <c r="AI45"/>
  <c r="AE45"/>
  <c r="AF45" s="1"/>
  <c r="AD45"/>
  <c r="Y45"/>
  <c r="Z45" s="1"/>
  <c r="T45"/>
  <c r="Q45"/>
  <c r="U45" s="1"/>
  <c r="N45"/>
  <c r="I45"/>
  <c r="F45"/>
  <c r="BO78"/>
  <c r="BM78"/>
  <c r="BN78" s="1"/>
  <c r="BH78"/>
  <c r="BE78"/>
  <c r="AZ78"/>
  <c r="AW78"/>
  <c r="AT78"/>
  <c r="AO78"/>
  <c r="AL78"/>
  <c r="AI78"/>
  <c r="AE78"/>
  <c r="AF78" s="1"/>
  <c r="AD78"/>
  <c r="Y78"/>
  <c r="Z78" s="1"/>
  <c r="T78"/>
  <c r="Q78"/>
  <c r="U78" s="1"/>
  <c r="N78"/>
  <c r="I78"/>
  <c r="F78"/>
  <c r="BO85"/>
  <c r="BM85"/>
  <c r="BN85" s="1"/>
  <c r="BH85"/>
  <c r="BE85"/>
  <c r="AZ85"/>
  <c r="AW85"/>
  <c r="AT85"/>
  <c r="AO85"/>
  <c r="AL85"/>
  <c r="AI85"/>
  <c r="AE85"/>
  <c r="AF85" s="1"/>
  <c r="AD85"/>
  <c r="Y85"/>
  <c r="Z85" s="1"/>
  <c r="T85"/>
  <c r="Q85"/>
  <c r="U85" s="1"/>
  <c r="N85"/>
  <c r="I85"/>
  <c r="F85"/>
  <c r="BO80"/>
  <c r="BM80"/>
  <c r="BN80" s="1"/>
  <c r="BH80"/>
  <c r="BE80"/>
  <c r="AZ80"/>
  <c r="AW80"/>
  <c r="AT80"/>
  <c r="AO80"/>
  <c r="AL80"/>
  <c r="AI80"/>
  <c r="AE80"/>
  <c r="AF80" s="1"/>
  <c r="AD80"/>
  <c r="Y80"/>
  <c r="Z80" s="1"/>
  <c r="T80"/>
  <c r="Q80"/>
  <c r="U80" s="1"/>
  <c r="N80"/>
  <c r="I80"/>
  <c r="F80"/>
  <c r="BO90"/>
  <c r="BM90"/>
  <c r="BN90" s="1"/>
  <c r="BH90"/>
  <c r="BE90"/>
  <c r="AZ90"/>
  <c r="AW90"/>
  <c r="AT90"/>
  <c r="AO90"/>
  <c r="AL90"/>
  <c r="AI90"/>
  <c r="AE90"/>
  <c r="AD90"/>
  <c r="Y90"/>
  <c r="Z90" s="1"/>
  <c r="T90"/>
  <c r="Q90"/>
  <c r="U90" s="1"/>
  <c r="N90"/>
  <c r="I90"/>
  <c r="F90"/>
  <c r="BO10"/>
  <c r="BM10"/>
  <c r="BN10" s="1"/>
  <c r="BH10"/>
  <c r="BE10"/>
  <c r="AZ10"/>
  <c r="AW10"/>
  <c r="AT10"/>
  <c r="AO10"/>
  <c r="AL10"/>
  <c r="AI10"/>
  <c r="AF10"/>
  <c r="AD10"/>
  <c r="AE10" s="1"/>
  <c r="AA10"/>
  <c r="Y10"/>
  <c r="Z10" s="1"/>
  <c r="T10"/>
  <c r="Q10"/>
  <c r="N10"/>
  <c r="I10"/>
  <c r="F10"/>
  <c r="BO60"/>
  <c r="BM60"/>
  <c r="BN60" s="1"/>
  <c r="BH60"/>
  <c r="BE60"/>
  <c r="AZ60"/>
  <c r="AW60"/>
  <c r="AT60"/>
  <c r="AO60"/>
  <c r="AL60"/>
  <c r="AI60"/>
  <c r="AF60"/>
  <c r="AD60"/>
  <c r="AE60" s="1"/>
  <c r="Y60"/>
  <c r="Z60" s="1"/>
  <c r="T60"/>
  <c r="Q60"/>
  <c r="N60"/>
  <c r="I60"/>
  <c r="F60"/>
  <c r="J60" s="1"/>
  <c r="BO37"/>
  <c r="BM37"/>
  <c r="BN37" s="1"/>
  <c r="BH37"/>
  <c r="BE37"/>
  <c r="BI37" s="1"/>
  <c r="BJ37" s="1"/>
  <c r="AZ37"/>
  <c r="AW37"/>
  <c r="BA37" s="1"/>
  <c r="AT37"/>
  <c r="AO37"/>
  <c r="AL37"/>
  <c r="AI37"/>
  <c r="AP37" s="1"/>
  <c r="AD37"/>
  <c r="AE37" s="1"/>
  <c r="AF37" s="1"/>
  <c r="AA37"/>
  <c r="Y37"/>
  <c r="Z37" s="1"/>
  <c r="T37"/>
  <c r="Q37"/>
  <c r="N37"/>
  <c r="I37"/>
  <c r="F37"/>
  <c r="BO63"/>
  <c r="BM63"/>
  <c r="BN63" s="1"/>
  <c r="BH63"/>
  <c r="BE63"/>
  <c r="AZ63"/>
  <c r="AW63"/>
  <c r="AT63"/>
  <c r="AO63"/>
  <c r="AL63"/>
  <c r="AI63"/>
  <c r="AD63"/>
  <c r="AE63" s="1"/>
  <c r="AF63" s="1"/>
  <c r="Y63"/>
  <c r="Z63" s="1"/>
  <c r="T63"/>
  <c r="Q63"/>
  <c r="N63"/>
  <c r="I63"/>
  <c r="F63"/>
  <c r="BO44"/>
  <c r="BM44"/>
  <c r="BN44" s="1"/>
  <c r="BH44"/>
  <c r="BE44"/>
  <c r="AZ44"/>
  <c r="AW44"/>
  <c r="AT44"/>
  <c r="AO44"/>
  <c r="AL44"/>
  <c r="AI44"/>
  <c r="AF44"/>
  <c r="AD44"/>
  <c r="AE44" s="1"/>
  <c r="Y44"/>
  <c r="Z44" s="1"/>
  <c r="T44"/>
  <c r="Q44"/>
  <c r="N44"/>
  <c r="I44"/>
  <c r="F44"/>
  <c r="BO73"/>
  <c r="BM73"/>
  <c r="BN73" s="1"/>
  <c r="BH73"/>
  <c r="BE73"/>
  <c r="AZ73"/>
  <c r="AW73"/>
  <c r="AT73"/>
  <c r="AO73"/>
  <c r="AL73"/>
  <c r="AI73"/>
  <c r="AD73"/>
  <c r="AE73" s="1"/>
  <c r="AF73" s="1"/>
  <c r="Y73"/>
  <c r="Z73" s="1"/>
  <c r="T73"/>
  <c r="Q73"/>
  <c r="N73"/>
  <c r="I73"/>
  <c r="F73"/>
  <c r="BO23"/>
  <c r="BM23"/>
  <c r="BN23" s="1"/>
  <c r="BH23"/>
  <c r="BE23"/>
  <c r="AZ23"/>
  <c r="AW23"/>
  <c r="AT23"/>
  <c r="AO23"/>
  <c r="AL23"/>
  <c r="AI23"/>
  <c r="AF23"/>
  <c r="AD23"/>
  <c r="AE23" s="1"/>
  <c r="Y23"/>
  <c r="Z23" s="1"/>
  <c r="T23"/>
  <c r="Q23"/>
  <c r="N23"/>
  <c r="I23"/>
  <c r="F23"/>
  <c r="BO71"/>
  <c r="BM71"/>
  <c r="BN71" s="1"/>
  <c r="BH71"/>
  <c r="BE71"/>
  <c r="AZ71"/>
  <c r="AW71"/>
  <c r="AT71"/>
  <c r="AO71"/>
  <c r="AL71"/>
  <c r="AI71"/>
  <c r="AD71"/>
  <c r="AE71" s="1"/>
  <c r="AF71" s="1"/>
  <c r="Y71"/>
  <c r="Z71" s="1"/>
  <c r="T71"/>
  <c r="Q71"/>
  <c r="N71"/>
  <c r="I71"/>
  <c r="F71"/>
  <c r="BO82"/>
  <c r="BM82"/>
  <c r="BN82" s="1"/>
  <c r="BH82"/>
  <c r="BE82"/>
  <c r="AZ82"/>
  <c r="AW82"/>
  <c r="AT82"/>
  <c r="AO82"/>
  <c r="AL82"/>
  <c r="AI82"/>
  <c r="AF82"/>
  <c r="AD82"/>
  <c r="AE82" s="1"/>
  <c r="Y82"/>
  <c r="Z82" s="1"/>
  <c r="T82"/>
  <c r="Q82"/>
  <c r="N82"/>
  <c r="I82"/>
  <c r="F82"/>
  <c r="BO33"/>
  <c r="BM33"/>
  <c r="BN33" s="1"/>
  <c r="BH33"/>
  <c r="BE33"/>
  <c r="AZ33"/>
  <c r="AW33"/>
  <c r="AT33"/>
  <c r="AO33"/>
  <c r="AL33"/>
  <c r="AI33"/>
  <c r="AF33"/>
  <c r="AD33"/>
  <c r="AE33" s="1"/>
  <c r="Y33"/>
  <c r="Z33" s="1"/>
  <c r="AA33" s="1"/>
  <c r="T33"/>
  <c r="Q33"/>
  <c r="N33"/>
  <c r="I33"/>
  <c r="F33"/>
  <c r="BO54"/>
  <c r="BM54"/>
  <c r="BN54" s="1"/>
  <c r="BH54"/>
  <c r="BE54"/>
  <c r="AZ54"/>
  <c r="AW54"/>
  <c r="AT54"/>
  <c r="AO54"/>
  <c r="AL54"/>
  <c r="AI54"/>
  <c r="AD54"/>
  <c r="AE54" s="1"/>
  <c r="AF54" s="1"/>
  <c r="Y54"/>
  <c r="Z54" s="1"/>
  <c r="T54"/>
  <c r="Q54"/>
  <c r="N54"/>
  <c r="I54"/>
  <c r="F54"/>
  <c r="BO61"/>
  <c r="BM61"/>
  <c r="BN61" s="1"/>
  <c r="BH61"/>
  <c r="BE61"/>
  <c r="AZ61"/>
  <c r="AW61"/>
  <c r="AT61"/>
  <c r="AO61"/>
  <c r="AL61"/>
  <c r="AI61"/>
  <c r="AD61"/>
  <c r="AE61" s="1"/>
  <c r="AF61" s="1"/>
  <c r="Y61"/>
  <c r="Z61" s="1"/>
  <c r="T61"/>
  <c r="Q61"/>
  <c r="N61"/>
  <c r="I61"/>
  <c r="F61"/>
  <c r="BO9"/>
  <c r="BM9"/>
  <c r="BN9" s="1"/>
  <c r="BH9"/>
  <c r="BE9"/>
  <c r="AZ9"/>
  <c r="AW9"/>
  <c r="AT9"/>
  <c r="AO9"/>
  <c r="AL9"/>
  <c r="AI9"/>
  <c r="AF9"/>
  <c r="AD9"/>
  <c r="AE9" s="1"/>
  <c r="AA9"/>
  <c r="Y9"/>
  <c r="Z9" s="1"/>
  <c r="T9"/>
  <c r="Q9"/>
  <c r="N9"/>
  <c r="I9"/>
  <c r="F9"/>
  <c r="BO72"/>
  <c r="BM72"/>
  <c r="BN72" s="1"/>
  <c r="BH72"/>
  <c r="BE72"/>
  <c r="AZ72"/>
  <c r="AW72"/>
  <c r="AT72"/>
  <c r="AO72"/>
  <c r="AL72"/>
  <c r="AI72"/>
  <c r="AD72"/>
  <c r="AE72" s="1"/>
  <c r="AF72" s="1"/>
  <c r="Y72"/>
  <c r="Z72" s="1"/>
  <c r="T72"/>
  <c r="Q72"/>
  <c r="N72"/>
  <c r="I72"/>
  <c r="F72"/>
  <c r="BO28"/>
  <c r="BM28"/>
  <c r="BN28" s="1"/>
  <c r="BH28"/>
  <c r="BE28"/>
  <c r="AZ28"/>
  <c r="AW28"/>
  <c r="AT28"/>
  <c r="AO28"/>
  <c r="AL28"/>
  <c r="AI28"/>
  <c r="AF28"/>
  <c r="AD28"/>
  <c r="AE28" s="1"/>
  <c r="Y28"/>
  <c r="Z28" s="1"/>
  <c r="T28"/>
  <c r="Q28"/>
  <c r="N28"/>
  <c r="I28"/>
  <c r="F28"/>
  <c r="BO31"/>
  <c r="BM31"/>
  <c r="BN31" s="1"/>
  <c r="BH31"/>
  <c r="BE31"/>
  <c r="AZ31"/>
  <c r="AW31"/>
  <c r="AT31"/>
  <c r="AO31"/>
  <c r="AL31"/>
  <c r="AI31"/>
  <c r="AF31"/>
  <c r="AD31"/>
  <c r="AE31" s="1"/>
  <c r="Y31"/>
  <c r="Z31" s="1"/>
  <c r="AA31" s="1"/>
  <c r="T31"/>
  <c r="Q31"/>
  <c r="N31"/>
  <c r="I31"/>
  <c r="F31"/>
  <c r="BO56"/>
  <c r="BM56"/>
  <c r="BN56" s="1"/>
  <c r="BH56"/>
  <c r="BE56"/>
  <c r="AZ56"/>
  <c r="AW56"/>
  <c r="AT56"/>
  <c r="AO56"/>
  <c r="AL56"/>
  <c r="AI56"/>
  <c r="AF56"/>
  <c r="AD56"/>
  <c r="AE56" s="1"/>
  <c r="Y56"/>
  <c r="Z56" s="1"/>
  <c r="T56"/>
  <c r="Q56"/>
  <c r="N56"/>
  <c r="I56"/>
  <c r="F56"/>
  <c r="BO51"/>
  <c r="BM51"/>
  <c r="BN51" s="1"/>
  <c r="BH51"/>
  <c r="BE51"/>
  <c r="AZ51"/>
  <c r="AW51"/>
  <c r="AT51"/>
  <c r="AO51"/>
  <c r="AL51"/>
  <c r="AI51"/>
  <c r="AF51"/>
  <c r="AD51"/>
  <c r="AE51" s="1"/>
  <c r="Y51"/>
  <c r="Z51" s="1"/>
  <c r="T51"/>
  <c r="Q51"/>
  <c r="N51"/>
  <c r="I51"/>
  <c r="F51"/>
  <c r="BO91"/>
  <c r="BM91"/>
  <c r="BN91" s="1"/>
  <c r="BH91"/>
  <c r="BE91"/>
  <c r="AZ91"/>
  <c r="AW91"/>
  <c r="AT91"/>
  <c r="AO91"/>
  <c r="AL91"/>
  <c r="AI91"/>
  <c r="AD91"/>
  <c r="AE91" s="1"/>
  <c r="Y91"/>
  <c r="Z91" s="1"/>
  <c r="T91"/>
  <c r="Q91"/>
  <c r="N91"/>
  <c r="I91"/>
  <c r="F91"/>
  <c r="BO92"/>
  <c r="BM92"/>
  <c r="BN92" s="1"/>
  <c r="BH92"/>
  <c r="BE92"/>
  <c r="AZ92"/>
  <c r="AW92"/>
  <c r="AT92"/>
  <c r="AO92"/>
  <c r="AL92"/>
  <c r="AI92"/>
  <c r="AD92"/>
  <c r="AE92" s="1"/>
  <c r="Y92"/>
  <c r="Z92" s="1"/>
  <c r="T92"/>
  <c r="Q92"/>
  <c r="N92"/>
  <c r="I92"/>
  <c r="F92"/>
  <c r="BO53"/>
  <c r="BM53"/>
  <c r="BN53" s="1"/>
  <c r="BH53"/>
  <c r="BE53"/>
  <c r="AZ53"/>
  <c r="AW53"/>
  <c r="AT53"/>
  <c r="AO53"/>
  <c r="AL53"/>
  <c r="AI53"/>
  <c r="AD53"/>
  <c r="AE53" s="1"/>
  <c r="AF53" s="1"/>
  <c r="Y53"/>
  <c r="Z53" s="1"/>
  <c r="T53"/>
  <c r="Q53"/>
  <c r="N53"/>
  <c r="I53"/>
  <c r="F53"/>
  <c r="BO19"/>
  <c r="BM19"/>
  <c r="BN19" s="1"/>
  <c r="BH19"/>
  <c r="BE19"/>
  <c r="AZ19"/>
  <c r="AW19"/>
  <c r="AT19"/>
  <c r="AO19"/>
  <c r="AL19"/>
  <c r="AI19"/>
  <c r="AF19"/>
  <c r="AD19"/>
  <c r="AE19" s="1"/>
  <c r="AA19"/>
  <c r="Y19"/>
  <c r="Z19" s="1"/>
  <c r="T19"/>
  <c r="Q19"/>
  <c r="N19"/>
  <c r="I19"/>
  <c r="F19"/>
  <c r="BO41"/>
  <c r="BM41"/>
  <c r="BN41" s="1"/>
  <c r="BH41"/>
  <c r="BE41"/>
  <c r="AZ41"/>
  <c r="AW41"/>
  <c r="AT41"/>
  <c r="AO41"/>
  <c r="AL41"/>
  <c r="AI41"/>
  <c r="AF41"/>
  <c r="AD41"/>
  <c r="AE41" s="1"/>
  <c r="Y41"/>
  <c r="Z41" s="1"/>
  <c r="AA41" s="1"/>
  <c r="T41"/>
  <c r="Q41"/>
  <c r="N41"/>
  <c r="I41"/>
  <c r="F41"/>
  <c r="BO17"/>
  <c r="BM17"/>
  <c r="BN17" s="1"/>
  <c r="BH17"/>
  <c r="BE17"/>
  <c r="AZ17"/>
  <c r="AW17"/>
  <c r="AT17"/>
  <c r="AO17"/>
  <c r="AL17"/>
  <c r="AI17"/>
  <c r="AF17"/>
  <c r="AD17"/>
  <c r="AE17" s="1"/>
  <c r="AA17"/>
  <c r="Y17"/>
  <c r="Z17" s="1"/>
  <c r="T17"/>
  <c r="Q17"/>
  <c r="N17"/>
  <c r="I17"/>
  <c r="F17"/>
  <c r="BO39"/>
  <c r="BM39"/>
  <c r="BN39" s="1"/>
  <c r="BH39"/>
  <c r="BE39"/>
  <c r="AZ39"/>
  <c r="AW39"/>
  <c r="AT39"/>
  <c r="AO39"/>
  <c r="AL39"/>
  <c r="AI39"/>
  <c r="AD39"/>
  <c r="AE39" s="1"/>
  <c r="Y39"/>
  <c r="Z39" s="1"/>
  <c r="AA39" s="1"/>
  <c r="T39"/>
  <c r="Q39"/>
  <c r="N39"/>
  <c r="I39"/>
  <c r="F39"/>
  <c r="BO14"/>
  <c r="BM14"/>
  <c r="BN14" s="1"/>
  <c r="BH14"/>
  <c r="BE14"/>
  <c r="AZ14"/>
  <c r="AW14"/>
  <c r="AT14"/>
  <c r="AO14"/>
  <c r="AL14"/>
  <c r="AI14"/>
  <c r="AF14"/>
  <c r="AD14"/>
  <c r="AE14" s="1"/>
  <c r="Y14"/>
  <c r="Z14" s="1"/>
  <c r="AA14" s="1"/>
  <c r="T14"/>
  <c r="Q14"/>
  <c r="N14"/>
  <c r="I14"/>
  <c r="F14"/>
  <c r="BO43"/>
  <c r="BM43"/>
  <c r="BN43" s="1"/>
  <c r="BH43"/>
  <c r="BE43"/>
  <c r="AZ43"/>
  <c r="AW43"/>
  <c r="AT43"/>
  <c r="AO43"/>
  <c r="AL43"/>
  <c r="AI43"/>
  <c r="AF43"/>
  <c r="AD43"/>
  <c r="AE43" s="1"/>
  <c r="Y43"/>
  <c r="Z43" s="1"/>
  <c r="T43"/>
  <c r="Q43"/>
  <c r="N43"/>
  <c r="I43"/>
  <c r="F43"/>
  <c r="BO70"/>
  <c r="BM70"/>
  <c r="BN70" s="1"/>
  <c r="BH70"/>
  <c r="BE70"/>
  <c r="AZ70"/>
  <c r="AW70"/>
  <c r="AT70"/>
  <c r="AO70"/>
  <c r="AL70"/>
  <c r="AI70"/>
  <c r="AF70"/>
  <c r="AD70"/>
  <c r="AE70" s="1"/>
  <c r="Y70"/>
  <c r="Z70" s="1"/>
  <c r="AA70" s="1"/>
  <c r="T70"/>
  <c r="Q70"/>
  <c r="N70"/>
  <c r="I70"/>
  <c r="F70"/>
  <c r="BO15"/>
  <c r="BM15"/>
  <c r="BN15" s="1"/>
  <c r="BH15"/>
  <c r="BE15"/>
  <c r="AZ15"/>
  <c r="AW15"/>
  <c r="AT15"/>
  <c r="AO15"/>
  <c r="AL15"/>
  <c r="AI15"/>
  <c r="AF15"/>
  <c r="AD15"/>
  <c r="AE15" s="1"/>
  <c r="AA15"/>
  <c r="Y15"/>
  <c r="Z15" s="1"/>
  <c r="T15"/>
  <c r="Q15"/>
  <c r="N15"/>
  <c r="I15"/>
  <c r="F15"/>
  <c r="BO67"/>
  <c r="BM67"/>
  <c r="BN67" s="1"/>
  <c r="BH67"/>
  <c r="BE67"/>
  <c r="AZ67"/>
  <c r="AW67"/>
  <c r="AT67"/>
  <c r="AO67"/>
  <c r="AL67"/>
  <c r="AI67"/>
  <c r="AD67"/>
  <c r="AE67" s="1"/>
  <c r="AF67" s="1"/>
  <c r="Y67"/>
  <c r="Z67" s="1"/>
  <c r="T67"/>
  <c r="Q67"/>
  <c r="N67"/>
  <c r="I67"/>
  <c r="F67"/>
  <c r="BO16"/>
  <c r="BM16"/>
  <c r="BN16" s="1"/>
  <c r="BH16"/>
  <c r="BE16"/>
  <c r="AZ16"/>
  <c r="AW16"/>
  <c r="AT16"/>
  <c r="AO16"/>
  <c r="AL16"/>
  <c r="AI16"/>
  <c r="AD16"/>
  <c r="AE16" s="1"/>
  <c r="AF16" s="1"/>
  <c r="AA16"/>
  <c r="Y16"/>
  <c r="Z16" s="1"/>
  <c r="T16"/>
  <c r="Q16"/>
  <c r="N16"/>
  <c r="I16"/>
  <c r="F16"/>
  <c r="BO47"/>
  <c r="BM47"/>
  <c r="BN47" s="1"/>
  <c r="BH47"/>
  <c r="BE47"/>
  <c r="AZ47"/>
  <c r="AW47"/>
  <c r="AT47"/>
  <c r="AO47"/>
  <c r="AL47"/>
  <c r="AI47"/>
  <c r="AF47"/>
  <c r="AD47"/>
  <c r="AE47" s="1"/>
  <c r="Y47"/>
  <c r="Z47" s="1"/>
  <c r="T47"/>
  <c r="Q47"/>
  <c r="N47"/>
  <c r="I47"/>
  <c r="F47"/>
  <c r="BO81"/>
  <c r="BM81"/>
  <c r="BN81" s="1"/>
  <c r="BH81"/>
  <c r="BE81"/>
  <c r="AZ81"/>
  <c r="AW81"/>
  <c r="AT81"/>
  <c r="AO81"/>
  <c r="AL81"/>
  <c r="AI81"/>
  <c r="AD81"/>
  <c r="AE81" s="1"/>
  <c r="AF81" s="1"/>
  <c r="Y81"/>
  <c r="Z81" s="1"/>
  <c r="T81"/>
  <c r="Q81"/>
  <c r="N81"/>
  <c r="I81"/>
  <c r="F81"/>
  <c r="BO21"/>
  <c r="BM21"/>
  <c r="BN21" s="1"/>
  <c r="BH21"/>
  <c r="BE21"/>
  <c r="AZ21"/>
  <c r="AW21"/>
  <c r="AT21"/>
  <c r="AO21"/>
  <c r="AL21"/>
  <c r="AI21"/>
  <c r="AF21"/>
  <c r="AD21"/>
  <c r="AE21" s="1"/>
  <c r="AA21"/>
  <c r="Y21"/>
  <c r="Z21" s="1"/>
  <c r="T21"/>
  <c r="Q21"/>
  <c r="N21"/>
  <c r="I21"/>
  <c r="F21"/>
  <c r="BO20"/>
  <c r="BM20"/>
  <c r="BN20" s="1"/>
  <c r="BH20"/>
  <c r="BE20"/>
  <c r="AZ20"/>
  <c r="AW20"/>
  <c r="AT20"/>
  <c r="AO20"/>
  <c r="AL20"/>
  <c r="AI20"/>
  <c r="AF20"/>
  <c r="AD20"/>
  <c r="AE20" s="1"/>
  <c r="AA20"/>
  <c r="Y20"/>
  <c r="Z20" s="1"/>
  <c r="T20"/>
  <c r="Q20"/>
  <c r="N20"/>
  <c r="I20"/>
  <c r="F20"/>
  <c r="BO18"/>
  <c r="BM18"/>
  <c r="BN18" s="1"/>
  <c r="BH18"/>
  <c r="BE18"/>
  <c r="AZ18"/>
  <c r="AW18"/>
  <c r="AT18"/>
  <c r="AO18"/>
  <c r="AL18"/>
  <c r="AI18"/>
  <c r="AF18"/>
  <c r="AD18"/>
  <c r="AE18" s="1"/>
  <c r="AA18"/>
  <c r="Y18"/>
  <c r="Z18" s="1"/>
  <c r="T18"/>
  <c r="Q18"/>
  <c r="N18"/>
  <c r="I18"/>
  <c r="F18"/>
  <c r="BO11"/>
  <c r="BM11"/>
  <c r="BN11" s="1"/>
  <c r="BH11"/>
  <c r="BE11"/>
  <c r="AZ11"/>
  <c r="AW11"/>
  <c r="AT11"/>
  <c r="AO11"/>
  <c r="AL11"/>
  <c r="AI11"/>
  <c r="AF11"/>
  <c r="AD11"/>
  <c r="AE11" s="1"/>
  <c r="AA11"/>
  <c r="Y11"/>
  <c r="Z11" s="1"/>
  <c r="T11"/>
  <c r="Q11"/>
  <c r="N11"/>
  <c r="I11"/>
  <c r="F11"/>
  <c r="BO42"/>
  <c r="BM42"/>
  <c r="BN42" s="1"/>
  <c r="BH42"/>
  <c r="BE42"/>
  <c r="AZ42"/>
  <c r="AW42"/>
  <c r="AT42"/>
  <c r="AO42"/>
  <c r="AL42"/>
  <c r="AI42"/>
  <c r="AD42"/>
  <c r="AE42" s="1"/>
  <c r="Y42"/>
  <c r="Z42" s="1"/>
  <c r="T42"/>
  <c r="Q42"/>
  <c r="N42"/>
  <c r="I42"/>
  <c r="F42"/>
  <c r="BO66"/>
  <c r="BM66"/>
  <c r="BN66" s="1"/>
  <c r="BH66"/>
  <c r="BE66"/>
  <c r="AZ66"/>
  <c r="AW66"/>
  <c r="AT66"/>
  <c r="AO66"/>
  <c r="AL66"/>
  <c r="AI66"/>
  <c r="AD66"/>
  <c r="AE66" s="1"/>
  <c r="AF66" s="1"/>
  <c r="Y66"/>
  <c r="Z66" s="1"/>
  <c r="AA66" s="1"/>
  <c r="T66"/>
  <c r="Q66"/>
  <c r="N66"/>
  <c r="I66"/>
  <c r="F66"/>
  <c r="BO30"/>
  <c r="BM30"/>
  <c r="BN30" s="1"/>
  <c r="BH30"/>
  <c r="BE30"/>
  <c r="AZ30"/>
  <c r="AW30"/>
  <c r="AT30"/>
  <c r="AO30"/>
  <c r="AL30"/>
  <c r="AI30"/>
  <c r="AF30"/>
  <c r="AD30"/>
  <c r="AE30" s="1"/>
  <c r="AA30"/>
  <c r="Y30"/>
  <c r="Z30" s="1"/>
  <c r="T30"/>
  <c r="Q30"/>
  <c r="N30"/>
  <c r="I30"/>
  <c r="F30"/>
  <c r="BO69"/>
  <c r="BM69"/>
  <c r="BN69" s="1"/>
  <c r="BH69"/>
  <c r="BE69"/>
  <c r="AZ69"/>
  <c r="AW69"/>
  <c r="AT69"/>
  <c r="AO69"/>
  <c r="AL69"/>
  <c r="AI69"/>
  <c r="AF69"/>
  <c r="AD69"/>
  <c r="AE69" s="1"/>
  <c r="Y69"/>
  <c r="Z69" s="1"/>
  <c r="T69"/>
  <c r="Q69"/>
  <c r="N69"/>
  <c r="I69"/>
  <c r="F69"/>
  <c r="BO88"/>
  <c r="BM88"/>
  <c r="BN88" s="1"/>
  <c r="BH88"/>
  <c r="BE88"/>
  <c r="AZ88"/>
  <c r="AW88"/>
  <c r="AT88"/>
  <c r="AO88"/>
  <c r="AL88"/>
  <c r="AI88"/>
  <c r="AD88"/>
  <c r="AE88" s="1"/>
  <c r="AF88" s="1"/>
  <c r="Y88"/>
  <c r="Z88" s="1"/>
  <c r="T88"/>
  <c r="Q88"/>
  <c r="N88"/>
  <c r="I88"/>
  <c r="F88"/>
  <c r="BO75"/>
  <c r="BM75"/>
  <c r="BN75" s="1"/>
  <c r="BH75"/>
  <c r="BE75"/>
  <c r="AZ75"/>
  <c r="AW75"/>
  <c r="AT75"/>
  <c r="AO75"/>
  <c r="AL75"/>
  <c r="AI75"/>
  <c r="AD75"/>
  <c r="AE75" s="1"/>
  <c r="AF75" s="1"/>
  <c r="Y75"/>
  <c r="Z75" s="1"/>
  <c r="T75"/>
  <c r="Q75"/>
  <c r="N75"/>
  <c r="I75"/>
  <c r="F75"/>
  <c r="BO87"/>
  <c r="BM87"/>
  <c r="BN87" s="1"/>
  <c r="BH87"/>
  <c r="BE87"/>
  <c r="AZ87"/>
  <c r="AW87"/>
  <c r="AT87"/>
  <c r="AO87"/>
  <c r="AL87"/>
  <c r="AI87"/>
  <c r="AD87"/>
  <c r="AE87" s="1"/>
  <c r="Y87"/>
  <c r="Z87" s="1"/>
  <c r="T87"/>
  <c r="Q87"/>
  <c r="N87"/>
  <c r="I87"/>
  <c r="F87"/>
  <c r="BO32"/>
  <c r="BM32"/>
  <c r="BN32" s="1"/>
  <c r="BH32"/>
  <c r="BE32"/>
  <c r="AZ32"/>
  <c r="AW32"/>
  <c r="AT32"/>
  <c r="AO32"/>
  <c r="AL32"/>
  <c r="AI32"/>
  <c r="AD32"/>
  <c r="AE32" s="1"/>
  <c r="AF32" s="1"/>
  <c r="Y32"/>
  <c r="Z32" s="1"/>
  <c r="AA32" s="1"/>
  <c r="T32"/>
  <c r="Q32"/>
  <c r="N32"/>
  <c r="I32"/>
  <c r="F32"/>
  <c r="BO36"/>
  <c r="BM36"/>
  <c r="BN36" s="1"/>
  <c r="BH36"/>
  <c r="BE36"/>
  <c r="AZ36"/>
  <c r="AW36"/>
  <c r="AT36"/>
  <c r="AO36"/>
  <c r="AL36"/>
  <c r="AI36"/>
  <c r="AF36"/>
  <c r="AD36"/>
  <c r="AE36" s="1"/>
  <c r="Y36"/>
  <c r="Z36" s="1"/>
  <c r="T36"/>
  <c r="Q36"/>
  <c r="N36"/>
  <c r="I36"/>
  <c r="F36"/>
  <c r="BO68"/>
  <c r="BM68"/>
  <c r="BN68" s="1"/>
  <c r="BH68"/>
  <c r="BE68"/>
  <c r="AZ68"/>
  <c r="AW68"/>
  <c r="AT68"/>
  <c r="AO68"/>
  <c r="AL68"/>
  <c r="AI68"/>
  <c r="AD68"/>
  <c r="AE68" s="1"/>
  <c r="AF68" s="1"/>
  <c r="Y68"/>
  <c r="Z68" s="1"/>
  <c r="T68"/>
  <c r="Q68"/>
  <c r="N68"/>
  <c r="I68"/>
  <c r="F68"/>
  <c r="BO46"/>
  <c r="BM46"/>
  <c r="BN46" s="1"/>
  <c r="BH46"/>
  <c r="BE46"/>
  <c r="AZ46"/>
  <c r="AW46"/>
  <c r="AT46"/>
  <c r="AO46"/>
  <c r="AL46"/>
  <c r="AI46"/>
  <c r="AF46"/>
  <c r="AD46"/>
  <c r="AE46" s="1"/>
  <c r="Y46"/>
  <c r="Z46" s="1"/>
  <c r="T46"/>
  <c r="Q46"/>
  <c r="N46"/>
  <c r="I46"/>
  <c r="F46"/>
  <c r="BO26"/>
  <c r="BM26"/>
  <c r="BN26" s="1"/>
  <c r="BH26"/>
  <c r="BE26"/>
  <c r="AZ26"/>
  <c r="AW26"/>
  <c r="AT26"/>
  <c r="AO26"/>
  <c r="AL26"/>
  <c r="AI26"/>
  <c r="AD26"/>
  <c r="AE26" s="1"/>
  <c r="AF26" s="1"/>
  <c r="Y26"/>
  <c r="Z26" s="1"/>
  <c r="T26"/>
  <c r="Q26"/>
  <c r="N26"/>
  <c r="I26"/>
  <c r="F26"/>
  <c r="BO89"/>
  <c r="BM89"/>
  <c r="BN89" s="1"/>
  <c r="BH89"/>
  <c r="BE89"/>
  <c r="AZ89"/>
  <c r="AW89"/>
  <c r="AT89"/>
  <c r="AO89"/>
  <c r="AL89"/>
  <c r="AI89"/>
  <c r="AD89"/>
  <c r="AE89" s="1"/>
  <c r="Y89"/>
  <c r="Z89" s="1"/>
  <c r="T89"/>
  <c r="Q89"/>
  <c r="N89"/>
  <c r="I89"/>
  <c r="F89"/>
  <c r="BO62"/>
  <c r="BM62"/>
  <c r="BN62" s="1"/>
  <c r="BH62"/>
  <c r="BE62"/>
  <c r="AZ62"/>
  <c r="AW62"/>
  <c r="AT62"/>
  <c r="AO62"/>
  <c r="AL62"/>
  <c r="AI62"/>
  <c r="AD62"/>
  <c r="AE62" s="1"/>
  <c r="AF62" s="1"/>
  <c r="Y62"/>
  <c r="Z62" s="1"/>
  <c r="AA62" s="1"/>
  <c r="T62"/>
  <c r="Q62"/>
  <c r="N62"/>
  <c r="I62"/>
  <c r="F62"/>
  <c r="BO13"/>
  <c r="BM13"/>
  <c r="BN13" s="1"/>
  <c r="BH13"/>
  <c r="BE13"/>
  <c r="AZ13"/>
  <c r="AW13"/>
  <c r="AT13"/>
  <c r="AO13"/>
  <c r="AL13"/>
  <c r="AI13"/>
  <c r="AF13"/>
  <c r="AD13"/>
  <c r="AE13" s="1"/>
  <c r="AA13"/>
  <c r="Y13"/>
  <c r="Z13" s="1"/>
  <c r="T13"/>
  <c r="Q13"/>
  <c r="N13"/>
  <c r="I13"/>
  <c r="F13"/>
  <c r="BO35"/>
  <c r="BM35"/>
  <c r="BN35" s="1"/>
  <c r="BH35"/>
  <c r="BE35"/>
  <c r="AZ35"/>
  <c r="AW35"/>
  <c r="AT35"/>
  <c r="AO35"/>
  <c r="AL35"/>
  <c r="AI35"/>
  <c r="AD35"/>
  <c r="AE35" s="1"/>
  <c r="AF35" s="1"/>
  <c r="Y35"/>
  <c r="Z35" s="1"/>
  <c r="T35"/>
  <c r="Q35"/>
  <c r="N35"/>
  <c r="I35"/>
  <c r="F35"/>
  <c r="BO84"/>
  <c r="BM84"/>
  <c r="BN84" s="1"/>
  <c r="BH84"/>
  <c r="BE84"/>
  <c r="BI84" s="1"/>
  <c r="BJ84" s="1"/>
  <c r="AZ84"/>
  <c r="AW84"/>
  <c r="AT84"/>
  <c r="AO84"/>
  <c r="AL84"/>
  <c r="AI84"/>
  <c r="AD84"/>
  <c r="AE84" s="1"/>
  <c r="AF84" s="1"/>
  <c r="Z84"/>
  <c r="Y84"/>
  <c r="T84"/>
  <c r="Q84"/>
  <c r="N84"/>
  <c r="U84" s="1"/>
  <c r="I84"/>
  <c r="F84"/>
  <c r="J84" s="1"/>
  <c r="BO29"/>
  <c r="BN29"/>
  <c r="BM29"/>
  <c r="BH29"/>
  <c r="BE29"/>
  <c r="AZ29"/>
  <c r="AW29"/>
  <c r="AT29"/>
  <c r="BA29" s="1"/>
  <c r="AO29"/>
  <c r="AL29"/>
  <c r="AP29" s="1"/>
  <c r="AI29"/>
  <c r="AF29"/>
  <c r="AD29"/>
  <c r="AE29" s="1"/>
  <c r="AA29"/>
  <c r="Y29"/>
  <c r="Z29" s="1"/>
  <c r="T29"/>
  <c r="Q29"/>
  <c r="N29"/>
  <c r="I29"/>
  <c r="F29"/>
  <c r="BO59"/>
  <c r="BM59"/>
  <c r="BN59" s="1"/>
  <c r="BH59"/>
  <c r="BE59"/>
  <c r="BI59" s="1"/>
  <c r="BJ59" s="1"/>
  <c r="AZ59"/>
  <c r="AW59"/>
  <c r="AT59"/>
  <c r="AO59"/>
  <c r="AL59"/>
  <c r="AI59"/>
  <c r="AF59"/>
  <c r="AD59"/>
  <c r="AE59" s="1"/>
  <c r="Y59"/>
  <c r="Z59" s="1"/>
  <c r="T59"/>
  <c r="Q59"/>
  <c r="N59"/>
  <c r="I59"/>
  <c r="F59"/>
  <c r="BO52"/>
  <c r="BM52"/>
  <c r="BN52" s="1"/>
  <c r="BH52"/>
  <c r="BE52"/>
  <c r="BI52" s="1"/>
  <c r="BJ52" s="1"/>
  <c r="AZ52"/>
  <c r="AW52"/>
  <c r="AT52"/>
  <c r="AO52"/>
  <c r="AL52"/>
  <c r="AI52"/>
  <c r="AF52"/>
  <c r="AD52"/>
  <c r="AE52" s="1"/>
  <c r="Y52"/>
  <c r="Z52" s="1"/>
  <c r="T52"/>
  <c r="Q52"/>
  <c r="N52"/>
  <c r="U52" s="1"/>
  <c r="I52"/>
  <c r="F52"/>
  <c r="J52" s="1"/>
  <c r="BO77"/>
  <c r="BM77"/>
  <c r="BN77" s="1"/>
  <c r="BH77"/>
  <c r="BE77"/>
  <c r="BI77" s="1"/>
  <c r="BJ77" s="1"/>
  <c r="AZ77"/>
  <c r="AW77"/>
  <c r="AT77"/>
  <c r="AO77"/>
  <c r="AL77"/>
  <c r="AI77"/>
  <c r="AD77"/>
  <c r="AE77" s="1"/>
  <c r="Y77"/>
  <c r="Z77" s="1"/>
  <c r="T77"/>
  <c r="Q77"/>
  <c r="N77"/>
  <c r="I77"/>
  <c r="F77"/>
  <c r="BO74"/>
  <c r="BM74"/>
  <c r="BN74" s="1"/>
  <c r="BH74"/>
  <c r="BE74"/>
  <c r="AZ74"/>
  <c r="AW74"/>
  <c r="AT74"/>
  <c r="BA74" s="1"/>
  <c r="AO74"/>
  <c r="AL74"/>
  <c r="AI74"/>
  <c r="AD74"/>
  <c r="AE74" s="1"/>
  <c r="Y74"/>
  <c r="Z74" s="1"/>
  <c r="T74"/>
  <c r="Q74"/>
  <c r="N74"/>
  <c r="U74" s="1"/>
  <c r="I74"/>
  <c r="F74"/>
  <c r="J74" s="1"/>
  <c r="BO86"/>
  <c r="BM86"/>
  <c r="BN86" s="1"/>
  <c r="BH86"/>
  <c r="BE86"/>
  <c r="BI86" s="1"/>
  <c r="BJ86" s="1"/>
  <c r="AZ86"/>
  <c r="AW86"/>
  <c r="AT86"/>
  <c r="AO86"/>
  <c r="AL86"/>
  <c r="AI86"/>
  <c r="AD86"/>
  <c r="AE86" s="1"/>
  <c r="AF86" s="1"/>
  <c r="Y86"/>
  <c r="Z86" s="1"/>
  <c r="T86"/>
  <c r="Q86"/>
  <c r="N86"/>
  <c r="I86"/>
  <c r="F86"/>
  <c r="BO76"/>
  <c r="BM76"/>
  <c r="BN76" s="1"/>
  <c r="BH76"/>
  <c r="BE76"/>
  <c r="AZ76"/>
  <c r="AW76"/>
  <c r="AT76"/>
  <c r="BA76" s="1"/>
  <c r="AO76"/>
  <c r="AL76"/>
  <c r="AI76"/>
  <c r="AD76"/>
  <c r="AE76" s="1"/>
  <c r="AF76" s="1"/>
  <c r="Y76"/>
  <c r="Z76" s="1"/>
  <c r="T76"/>
  <c r="Q76"/>
  <c r="N76"/>
  <c r="U76" s="1"/>
  <c r="I76"/>
  <c r="F76"/>
  <c r="J76" s="1"/>
  <c r="BO55"/>
  <c r="BM55"/>
  <c r="BN55" s="1"/>
  <c r="BH55"/>
  <c r="BE55"/>
  <c r="BI55" s="1"/>
  <c r="BJ55" s="1"/>
  <c r="AZ55"/>
  <c r="AW55"/>
  <c r="AT55"/>
  <c r="AO55"/>
  <c r="AL55"/>
  <c r="AI55"/>
  <c r="AD55"/>
  <c r="AE55" s="1"/>
  <c r="AF55" s="1"/>
  <c r="Y55"/>
  <c r="Z55" s="1"/>
  <c r="T55"/>
  <c r="Q55"/>
  <c r="N55"/>
  <c r="I55"/>
  <c r="F55"/>
  <c r="BO79"/>
  <c r="BM79"/>
  <c r="BN79" s="1"/>
  <c r="BH79"/>
  <c r="BE79"/>
  <c r="AZ79"/>
  <c r="AW79"/>
  <c r="AT79"/>
  <c r="BA79" s="1"/>
  <c r="AO79"/>
  <c r="AL79"/>
  <c r="AI79"/>
  <c r="AD79"/>
  <c r="AE79" s="1"/>
  <c r="Y79"/>
  <c r="Z79" s="1"/>
  <c r="T79"/>
  <c r="Q79"/>
  <c r="N79"/>
  <c r="U79" s="1"/>
  <c r="I79"/>
  <c r="F79"/>
  <c r="J79" s="1"/>
  <c r="BO50"/>
  <c r="BM50"/>
  <c r="BN50" s="1"/>
  <c r="BH50"/>
  <c r="BE50"/>
  <c r="BI50" s="1"/>
  <c r="BJ50" s="1"/>
  <c r="AZ50"/>
  <c r="AW50"/>
  <c r="AT50"/>
  <c r="AO50"/>
  <c r="AL50"/>
  <c r="AI50"/>
  <c r="AF50"/>
  <c r="AD50"/>
  <c r="AE50" s="1"/>
  <c r="Y50"/>
  <c r="Z50" s="1"/>
  <c r="T50"/>
  <c r="Q50"/>
  <c r="N50"/>
  <c r="U50" s="1"/>
  <c r="I50"/>
  <c r="F50"/>
  <c r="J50" s="1"/>
  <c r="BO48"/>
  <c r="BM48"/>
  <c r="BN48" s="1"/>
  <c r="BH48"/>
  <c r="BE48"/>
  <c r="BI48" s="1"/>
  <c r="BJ48" s="1"/>
  <c r="AZ48"/>
  <c r="AW48"/>
  <c r="AT48"/>
  <c r="AO48"/>
  <c r="AL48"/>
  <c r="AI48"/>
  <c r="AF48"/>
  <c r="AD48"/>
  <c r="AE48" s="1"/>
  <c r="Y48"/>
  <c r="Z48" s="1"/>
  <c r="T48"/>
  <c r="Q48"/>
  <c r="N48"/>
  <c r="U48" s="1"/>
  <c r="I48"/>
  <c r="F48"/>
  <c r="J48" s="1"/>
  <c r="BO57"/>
  <c r="BM57"/>
  <c r="BN57" s="1"/>
  <c r="BH57"/>
  <c r="BE57"/>
  <c r="BI57" s="1"/>
  <c r="BJ57" s="1"/>
  <c r="AZ57"/>
  <c r="AW57"/>
  <c r="AT57"/>
  <c r="AO57"/>
  <c r="AL57"/>
  <c r="AI57"/>
  <c r="AD57"/>
  <c r="AE57" s="1"/>
  <c r="Y57"/>
  <c r="Z57" s="1"/>
  <c r="T57"/>
  <c r="Q57"/>
  <c r="N57"/>
  <c r="I57"/>
  <c r="F57"/>
  <c r="BO27"/>
  <c r="BM27"/>
  <c r="BN27" s="1"/>
  <c r="BH27"/>
  <c r="BE27"/>
  <c r="AZ27"/>
  <c r="AW27"/>
  <c r="AT27"/>
  <c r="BA27" s="1"/>
  <c r="AO27"/>
  <c r="AL27"/>
  <c r="AI27"/>
  <c r="AF27"/>
  <c r="AD27"/>
  <c r="AE27" s="1"/>
  <c r="AA27"/>
  <c r="Y27"/>
  <c r="Z27" s="1"/>
  <c r="T27"/>
  <c r="Q27"/>
  <c r="N27"/>
  <c r="U27" s="1"/>
  <c r="I27"/>
  <c r="F27"/>
  <c r="J27" s="1"/>
  <c r="BO49"/>
  <c r="BM49"/>
  <c r="BN49" s="1"/>
  <c r="BH49"/>
  <c r="BE49"/>
  <c r="BI49" s="1"/>
  <c r="BJ49" s="1"/>
  <c r="AZ49"/>
  <c r="AW49"/>
  <c r="AT49"/>
  <c r="AO49"/>
  <c r="AL49"/>
  <c r="AI49"/>
  <c r="AD49"/>
  <c r="AE49" s="1"/>
  <c r="AF49" s="1"/>
  <c r="Y49"/>
  <c r="Z49" s="1"/>
  <c r="T49"/>
  <c r="Q49"/>
  <c r="N49"/>
  <c r="I49"/>
  <c r="F49"/>
  <c r="BO22"/>
  <c r="BM22"/>
  <c r="BH22"/>
  <c r="BH94" s="1"/>
  <c r="BE22"/>
  <c r="AZ22"/>
  <c r="AZ94" s="1"/>
  <c r="AW22"/>
  <c r="AT22"/>
  <c r="AT94" s="1"/>
  <c r="AO22"/>
  <c r="AL22"/>
  <c r="AL94" s="1"/>
  <c r="AI22"/>
  <c r="AF22"/>
  <c r="AD22"/>
  <c r="AD94" s="1"/>
  <c r="Y22"/>
  <c r="T22"/>
  <c r="T94" s="1"/>
  <c r="Q22"/>
  <c r="N22"/>
  <c r="N94" s="1"/>
  <c r="I22"/>
  <c r="F22"/>
  <c r="F94" s="1"/>
  <c r="AP35" l="1"/>
  <c r="BA35"/>
  <c r="BA26"/>
  <c r="J46"/>
  <c r="U46"/>
  <c r="AP46"/>
  <c r="BA46"/>
  <c r="J13"/>
  <c r="BA13"/>
  <c r="J68"/>
  <c r="U68"/>
  <c r="BI68"/>
  <c r="BJ68" s="1"/>
  <c r="BI36"/>
  <c r="BJ36" s="1"/>
  <c r="AP32"/>
  <c r="BA32"/>
  <c r="J87"/>
  <c r="U87"/>
  <c r="BI87"/>
  <c r="BJ87" s="1"/>
  <c r="AP75"/>
  <c r="BA75"/>
  <c r="J88"/>
  <c r="U88"/>
  <c r="BI88"/>
  <c r="BJ88" s="1"/>
  <c r="BI69"/>
  <c r="BJ69" s="1"/>
  <c r="BA30"/>
  <c r="J66"/>
  <c r="U66"/>
  <c r="BI66"/>
  <c r="BJ66" s="1"/>
  <c r="AP42"/>
  <c r="BA42"/>
  <c r="J11"/>
  <c r="U11"/>
  <c r="BI11"/>
  <c r="BJ11" s="1"/>
  <c r="AP18"/>
  <c r="BA18"/>
  <c r="J20"/>
  <c r="U20"/>
  <c r="BI20"/>
  <c r="BJ20" s="1"/>
  <c r="AP21"/>
  <c r="BA21"/>
  <c r="J81"/>
  <c r="U81"/>
  <c r="BI81"/>
  <c r="BJ81" s="1"/>
  <c r="BI47"/>
  <c r="BJ47" s="1"/>
  <c r="BI16"/>
  <c r="BJ16" s="1"/>
  <c r="AP67"/>
  <c r="BA67"/>
  <c r="J15"/>
  <c r="U15"/>
  <c r="BI15"/>
  <c r="BJ15" s="1"/>
  <c r="BI70"/>
  <c r="BJ70" s="1"/>
  <c r="BI43"/>
  <c r="BJ43" s="1"/>
  <c r="BI14"/>
  <c r="BJ14" s="1"/>
  <c r="AP39"/>
  <c r="BA39"/>
  <c r="J17"/>
  <c r="U17"/>
  <c r="BI17"/>
  <c r="BJ17" s="1"/>
  <c r="BI41"/>
  <c r="BJ41" s="1"/>
  <c r="AP19"/>
  <c r="BA19"/>
  <c r="J53"/>
  <c r="U53"/>
  <c r="BI53"/>
  <c r="BJ53" s="1"/>
  <c r="AP92"/>
  <c r="BA92"/>
  <c r="J91"/>
  <c r="U91"/>
  <c r="BI91"/>
  <c r="BJ91" s="1"/>
  <c r="BI51"/>
  <c r="BJ51" s="1"/>
  <c r="BI56"/>
  <c r="BJ56" s="1"/>
  <c r="BI31"/>
  <c r="BJ31" s="1"/>
  <c r="BI28"/>
  <c r="BJ28" s="1"/>
  <c r="AP72"/>
  <c r="BA72"/>
  <c r="J9"/>
  <c r="U9"/>
  <c r="BI9"/>
  <c r="BJ9" s="1"/>
  <c r="J61"/>
  <c r="U54"/>
  <c r="U33"/>
  <c r="AP33"/>
  <c r="BA33"/>
  <c r="BI33"/>
  <c r="BJ33" s="1"/>
  <c r="J82"/>
  <c r="AP73"/>
  <c r="BA73"/>
  <c r="BI73"/>
  <c r="BJ73" s="1"/>
  <c r="J44"/>
  <c r="U13"/>
  <c r="AP26"/>
  <c r="AP13"/>
  <c r="J62"/>
  <c r="U62"/>
  <c r="AP89"/>
  <c r="AP61"/>
  <c r="U71"/>
  <c r="U23"/>
  <c r="AP23"/>
  <c r="BA23"/>
  <c r="BI23"/>
  <c r="BJ23" s="1"/>
  <c r="J73"/>
  <c r="U63"/>
  <c r="U37"/>
  <c r="U10"/>
  <c r="AP65"/>
  <c r="BA65"/>
  <c r="BI65"/>
  <c r="BJ65" s="1"/>
  <c r="J93"/>
  <c r="AP64"/>
  <c r="BA64"/>
  <c r="BI64"/>
  <c r="BJ64" s="1"/>
  <c r="J58"/>
  <c r="U12"/>
  <c r="J83"/>
  <c r="AP30"/>
  <c r="BA89"/>
  <c r="BB89"/>
  <c r="I94"/>
  <c r="Q94"/>
  <c r="Y94"/>
  <c r="AE22"/>
  <c r="AI94"/>
  <c r="AO94"/>
  <c r="AW94"/>
  <c r="BE94"/>
  <c r="BM94"/>
  <c r="J49"/>
  <c r="U49"/>
  <c r="BA49"/>
  <c r="BI27"/>
  <c r="BJ27" s="1"/>
  <c r="J57"/>
  <c r="U57"/>
  <c r="BA57"/>
  <c r="BA48"/>
  <c r="BA50"/>
  <c r="BI79"/>
  <c r="BJ79" s="1"/>
  <c r="J55"/>
  <c r="U55"/>
  <c r="BA55"/>
  <c r="BI76"/>
  <c r="BJ76" s="1"/>
  <c r="J86"/>
  <c r="U86"/>
  <c r="BA86"/>
  <c r="BI74"/>
  <c r="BJ74" s="1"/>
  <c r="J77"/>
  <c r="U77"/>
  <c r="BA77"/>
  <c r="BA52"/>
  <c r="J59"/>
  <c r="U59"/>
  <c r="AP59"/>
  <c r="BA59"/>
  <c r="J29"/>
  <c r="U29"/>
  <c r="AQ29"/>
  <c r="BI29"/>
  <c r="BJ29" s="1"/>
  <c r="AP84"/>
  <c r="BA84"/>
  <c r="J35"/>
  <c r="U35"/>
  <c r="AQ35"/>
  <c r="BI35"/>
  <c r="BJ35" s="1"/>
  <c r="U83"/>
  <c r="AP83"/>
  <c r="BA83"/>
  <c r="BI83"/>
  <c r="BJ83" s="1"/>
  <c r="AQ13"/>
  <c r="BI13"/>
  <c r="BJ13" s="1"/>
  <c r="AP62"/>
  <c r="AQ62" s="1"/>
  <c r="BA62"/>
  <c r="J89"/>
  <c r="U89"/>
  <c r="J26"/>
  <c r="BI26"/>
  <c r="BJ26" s="1"/>
  <c r="BI46"/>
  <c r="BJ46" s="1"/>
  <c r="AP68"/>
  <c r="AQ68" s="1"/>
  <c r="BA68"/>
  <c r="J36"/>
  <c r="U36"/>
  <c r="AP36"/>
  <c r="AQ36" s="1"/>
  <c r="BA36"/>
  <c r="J32"/>
  <c r="U32"/>
  <c r="BI32"/>
  <c r="BJ32" s="1"/>
  <c r="AP87"/>
  <c r="AQ87" s="1"/>
  <c r="BA87"/>
  <c r="J75"/>
  <c r="U75"/>
  <c r="BI75"/>
  <c r="BJ75" s="1"/>
  <c r="AP88"/>
  <c r="AQ88" s="1"/>
  <c r="BA88"/>
  <c r="J69"/>
  <c r="U69"/>
  <c r="AP69"/>
  <c r="AQ69" s="1"/>
  <c r="BA69"/>
  <c r="J30"/>
  <c r="U30"/>
  <c r="BI30"/>
  <c r="BJ30" s="1"/>
  <c r="AP66"/>
  <c r="AQ66" s="1"/>
  <c r="BA66"/>
  <c r="J42"/>
  <c r="U42"/>
  <c r="BI42"/>
  <c r="BJ42" s="1"/>
  <c r="AP11"/>
  <c r="AQ11" s="1"/>
  <c r="BA11"/>
  <c r="J18"/>
  <c r="U18"/>
  <c r="BI18"/>
  <c r="BJ18" s="1"/>
  <c r="AP20"/>
  <c r="AQ20" s="1"/>
  <c r="BA20"/>
  <c r="J21"/>
  <c r="U21"/>
  <c r="BI21"/>
  <c r="BJ21" s="1"/>
  <c r="AP81"/>
  <c r="AQ81" s="1"/>
  <c r="BA81"/>
  <c r="J47"/>
  <c r="U47"/>
  <c r="AP47"/>
  <c r="AQ47" s="1"/>
  <c r="BA47"/>
  <c r="J16"/>
  <c r="U16"/>
  <c r="AP16"/>
  <c r="AQ16" s="1"/>
  <c r="BA16"/>
  <c r="J67"/>
  <c r="U67"/>
  <c r="BI67"/>
  <c r="BJ67" s="1"/>
  <c r="AP15"/>
  <c r="AQ15" s="1"/>
  <c r="BA15"/>
  <c r="J70"/>
  <c r="U70"/>
  <c r="AP70"/>
  <c r="AQ70" s="1"/>
  <c r="BA70"/>
  <c r="J43"/>
  <c r="U43"/>
  <c r="AP43"/>
  <c r="AQ43" s="1"/>
  <c r="BA43"/>
  <c r="J14"/>
  <c r="U14"/>
  <c r="AP14"/>
  <c r="AQ14" s="1"/>
  <c r="BA14"/>
  <c r="J39"/>
  <c r="U39"/>
  <c r="BI39"/>
  <c r="BJ39" s="1"/>
  <c r="AP17"/>
  <c r="AQ17" s="1"/>
  <c r="BA17"/>
  <c r="J41"/>
  <c r="U41"/>
  <c r="AP41"/>
  <c r="AQ41" s="1"/>
  <c r="BA41"/>
  <c r="J19"/>
  <c r="U19"/>
  <c r="BI19"/>
  <c r="BJ19" s="1"/>
  <c r="AP53"/>
  <c r="AQ53" s="1"/>
  <c r="BA53"/>
  <c r="J92"/>
  <c r="U92"/>
  <c r="BI92"/>
  <c r="AP91"/>
  <c r="AQ91" s="1"/>
  <c r="BA91"/>
  <c r="J51"/>
  <c r="U51"/>
  <c r="AP51"/>
  <c r="AQ51" s="1"/>
  <c r="BA51"/>
  <c r="J56"/>
  <c r="U56"/>
  <c r="AP56"/>
  <c r="AQ56" s="1"/>
  <c r="BA56"/>
  <c r="J31"/>
  <c r="U31"/>
  <c r="AP31"/>
  <c r="AQ31" s="1"/>
  <c r="BA31"/>
  <c r="J28"/>
  <c r="U28"/>
  <c r="AP28"/>
  <c r="BA28"/>
  <c r="J72"/>
  <c r="U72"/>
  <c r="AQ72"/>
  <c r="BI72"/>
  <c r="BJ72" s="1"/>
  <c r="AP9"/>
  <c r="AQ9" s="1"/>
  <c r="U61"/>
  <c r="AQ61"/>
  <c r="BA61"/>
  <c r="BI61"/>
  <c r="BJ61" s="1"/>
  <c r="J54"/>
  <c r="AP54"/>
  <c r="BA54"/>
  <c r="BB54" s="1"/>
  <c r="BI54"/>
  <c r="BJ54" s="1"/>
  <c r="J33"/>
  <c r="U82"/>
  <c r="V82" s="1"/>
  <c r="AP82"/>
  <c r="BA82"/>
  <c r="BB82" s="1"/>
  <c r="BI82"/>
  <c r="BJ82" s="1"/>
  <c r="J71"/>
  <c r="AP71"/>
  <c r="BA71"/>
  <c r="BB71" s="1"/>
  <c r="BI71"/>
  <c r="BJ71" s="1"/>
  <c r="J23"/>
  <c r="U73"/>
  <c r="V73" s="1"/>
  <c r="U44"/>
  <c r="V44" s="1"/>
  <c r="AP44"/>
  <c r="BA44"/>
  <c r="BB44" s="1"/>
  <c r="BI44"/>
  <c r="BJ44" s="1"/>
  <c r="J63"/>
  <c r="AP63"/>
  <c r="BA63"/>
  <c r="BB63" s="1"/>
  <c r="BI63"/>
  <c r="BJ63" s="1"/>
  <c r="J37"/>
  <c r="U60"/>
  <c r="V60" s="1"/>
  <c r="AP60"/>
  <c r="BA60"/>
  <c r="BB60" s="1"/>
  <c r="BI60"/>
  <c r="BJ60" s="1"/>
  <c r="J10"/>
  <c r="AP10"/>
  <c r="BA10"/>
  <c r="BB10" s="1"/>
  <c r="BI10"/>
  <c r="BJ10" s="1"/>
  <c r="J90"/>
  <c r="AP90"/>
  <c r="BA90"/>
  <c r="BB90" s="1"/>
  <c r="BI90"/>
  <c r="BJ90" s="1"/>
  <c r="J80"/>
  <c r="AP80"/>
  <c r="BA80"/>
  <c r="BB80" s="1"/>
  <c r="BI80"/>
  <c r="BJ80" s="1"/>
  <c r="J85"/>
  <c r="AP85"/>
  <c r="BA85"/>
  <c r="BB85" s="1"/>
  <c r="BI85"/>
  <c r="BJ85" s="1"/>
  <c r="J78"/>
  <c r="AP78"/>
  <c r="BA78"/>
  <c r="BB78" s="1"/>
  <c r="BI78"/>
  <c r="BJ78" s="1"/>
  <c r="J45"/>
  <c r="AP45"/>
  <c r="BA45"/>
  <c r="BB45" s="1"/>
  <c r="BI45"/>
  <c r="BJ45" s="1"/>
  <c r="J40"/>
  <c r="U65"/>
  <c r="V65" s="1"/>
  <c r="U93"/>
  <c r="J34"/>
  <c r="U24"/>
  <c r="V24" s="1"/>
  <c r="U64"/>
  <c r="V64" s="1"/>
  <c r="U58"/>
  <c r="V58" s="1"/>
  <c r="AP58"/>
  <c r="BA58"/>
  <c r="BB58" s="1"/>
  <c r="BI58"/>
  <c r="BJ58" s="1"/>
  <c r="J38"/>
  <c r="AP38"/>
  <c r="BA38"/>
  <c r="BB38" s="1"/>
  <c r="BI38"/>
  <c r="BJ38" s="1"/>
  <c r="J25"/>
  <c r="AP25"/>
  <c r="BA25"/>
  <c r="BB25" s="1"/>
  <c r="BI25"/>
  <c r="BJ25" s="1"/>
  <c r="J12"/>
  <c r="AP12"/>
  <c r="BA12"/>
  <c r="BB12" s="1"/>
  <c r="BI12"/>
  <c r="BJ12" s="1"/>
  <c r="K59"/>
  <c r="BP59"/>
  <c r="K29"/>
  <c r="BP29"/>
  <c r="K35"/>
  <c r="BP35"/>
  <c r="K62"/>
  <c r="AA59"/>
  <c r="K27"/>
  <c r="K50"/>
  <c r="K74"/>
  <c r="K52"/>
  <c r="BP84"/>
  <c r="K13"/>
  <c r="BP13"/>
  <c r="K26"/>
  <c r="AQ59"/>
  <c r="AQ84"/>
  <c r="K46"/>
  <c r="BP46"/>
  <c r="K68"/>
  <c r="BP68"/>
  <c r="BP87"/>
  <c r="K87" s="1"/>
  <c r="BP88"/>
  <c r="K88" s="1"/>
  <c r="K66"/>
  <c r="BP66"/>
  <c r="K11"/>
  <c r="BP11"/>
  <c r="K20"/>
  <c r="BP20"/>
  <c r="BP81"/>
  <c r="K81" s="1"/>
  <c r="K15"/>
  <c r="BP15"/>
  <c r="K17"/>
  <c r="BP17"/>
  <c r="K53"/>
  <c r="BP53"/>
  <c r="K91"/>
  <c r="BP91"/>
  <c r="K9"/>
  <c r="J22"/>
  <c r="Z22"/>
  <c r="AP22"/>
  <c r="BN22"/>
  <c r="BN94" s="1"/>
  <c r="V49"/>
  <c r="AP49"/>
  <c r="BP49" s="1"/>
  <c r="BB49"/>
  <c r="V27"/>
  <c r="AP27"/>
  <c r="BP27" s="1"/>
  <c r="BS11" s="1"/>
  <c r="BB27"/>
  <c r="V57"/>
  <c r="AP57"/>
  <c r="BP57" s="1"/>
  <c r="BB57"/>
  <c r="V48"/>
  <c r="AP48"/>
  <c r="BP48" s="1"/>
  <c r="BB48"/>
  <c r="V50"/>
  <c r="AP50"/>
  <c r="BP50" s="1"/>
  <c r="BB50"/>
  <c r="V79"/>
  <c r="AP79"/>
  <c r="AQ79" s="1"/>
  <c r="BB79"/>
  <c r="V55"/>
  <c r="AP55"/>
  <c r="BP55" s="1"/>
  <c r="BB55"/>
  <c r="V76"/>
  <c r="AP76"/>
  <c r="AQ76" s="1"/>
  <c r="BB76"/>
  <c r="AP86"/>
  <c r="BP86" s="1"/>
  <c r="BB86"/>
  <c r="AP74"/>
  <c r="AQ74" s="1"/>
  <c r="BB74"/>
  <c r="V77"/>
  <c r="AP77"/>
  <c r="BP77" s="1"/>
  <c r="BB77"/>
  <c r="AP52"/>
  <c r="BP52" s="1"/>
  <c r="BB52"/>
  <c r="V59"/>
  <c r="BB59"/>
  <c r="V29"/>
  <c r="BB29"/>
  <c r="V84"/>
  <c r="BB84"/>
  <c r="V35"/>
  <c r="BB35"/>
  <c r="V13"/>
  <c r="BB13"/>
  <c r="V62"/>
  <c r="BB62"/>
  <c r="AA46"/>
  <c r="AA68"/>
  <c r="AA87"/>
  <c r="AA88"/>
  <c r="AA81"/>
  <c r="AA53"/>
  <c r="AA91"/>
  <c r="AQ28"/>
  <c r="U26"/>
  <c r="BP26" s="1"/>
  <c r="K36"/>
  <c r="BP36"/>
  <c r="K32"/>
  <c r="BP32"/>
  <c r="BP75"/>
  <c r="BS35" s="1"/>
  <c r="BP69"/>
  <c r="K30"/>
  <c r="BP30"/>
  <c r="K42"/>
  <c r="BP42"/>
  <c r="K18"/>
  <c r="BP18"/>
  <c r="BS42" s="1"/>
  <c r="K21"/>
  <c r="BP21"/>
  <c r="BP47"/>
  <c r="BS46" s="1"/>
  <c r="K16"/>
  <c r="BP16"/>
  <c r="BS47" s="1"/>
  <c r="K67"/>
  <c r="BP67"/>
  <c r="BS48" s="1"/>
  <c r="K70"/>
  <c r="BP70"/>
  <c r="BS50" s="1"/>
  <c r="K43"/>
  <c r="BP43"/>
  <c r="K14"/>
  <c r="BP14"/>
  <c r="K39"/>
  <c r="BP39"/>
  <c r="BS53" s="1"/>
  <c r="K41"/>
  <c r="BP41"/>
  <c r="K19"/>
  <c r="BP19"/>
  <c r="BP92"/>
  <c r="K51"/>
  <c r="BP51"/>
  <c r="K56"/>
  <c r="BP56"/>
  <c r="K31"/>
  <c r="BP31"/>
  <c r="K28"/>
  <c r="BP28"/>
  <c r="K72"/>
  <c r="BP72"/>
  <c r="U22"/>
  <c r="U94" s="1"/>
  <c r="AE94"/>
  <c r="AQ22"/>
  <c r="BA22"/>
  <c r="BB22" s="1"/>
  <c r="BI22"/>
  <c r="BI62"/>
  <c r="BJ62" s="1"/>
  <c r="AQ89"/>
  <c r="BI89"/>
  <c r="BJ89" s="1"/>
  <c r="AQ26"/>
  <c r="AQ46"/>
  <c r="AA36"/>
  <c r="AQ32"/>
  <c r="AF87"/>
  <c r="AA75"/>
  <c r="AQ75"/>
  <c r="AA69"/>
  <c r="AQ30"/>
  <c r="AA42"/>
  <c r="AQ42"/>
  <c r="AQ18"/>
  <c r="AQ21"/>
  <c r="AA47"/>
  <c r="AA67"/>
  <c r="AQ67"/>
  <c r="AA43"/>
  <c r="AQ39"/>
  <c r="AQ19"/>
  <c r="AA92"/>
  <c r="AQ92"/>
  <c r="BJ92"/>
  <c r="AF91"/>
  <c r="AA51"/>
  <c r="AA56"/>
  <c r="AA28"/>
  <c r="AA72"/>
  <c r="BP82"/>
  <c r="BS69" s="1"/>
  <c r="BP73"/>
  <c r="K73"/>
  <c r="BP44"/>
  <c r="BS73" s="1"/>
  <c r="BP60"/>
  <c r="K60"/>
  <c r="BP65"/>
  <c r="BP93"/>
  <c r="BP24"/>
  <c r="BS87" s="1"/>
  <c r="K24"/>
  <c r="BP64"/>
  <c r="BS88" s="1"/>
  <c r="BP58"/>
  <c r="BB26"/>
  <c r="V46"/>
  <c r="BB46"/>
  <c r="V68"/>
  <c r="BB68"/>
  <c r="V36"/>
  <c r="BB36"/>
  <c r="V32"/>
  <c r="BB32"/>
  <c r="V87"/>
  <c r="BB87"/>
  <c r="V75"/>
  <c r="BB75"/>
  <c r="V88"/>
  <c r="BB88"/>
  <c r="V69"/>
  <c r="BB69"/>
  <c r="V30"/>
  <c r="BB30"/>
  <c r="V66"/>
  <c r="BB66"/>
  <c r="V42"/>
  <c r="BB42"/>
  <c r="V11"/>
  <c r="BB11"/>
  <c r="V18"/>
  <c r="BB18"/>
  <c r="V20"/>
  <c r="BB20"/>
  <c r="V21"/>
  <c r="BB21"/>
  <c r="V81"/>
  <c r="BB81"/>
  <c r="V47"/>
  <c r="BB47"/>
  <c r="V16"/>
  <c r="BB16"/>
  <c r="V67"/>
  <c r="BB67"/>
  <c r="V15"/>
  <c r="BB15"/>
  <c r="V70"/>
  <c r="BB70"/>
  <c r="V43"/>
  <c r="BB43"/>
  <c r="V14"/>
  <c r="BB14"/>
  <c r="V39"/>
  <c r="BB39"/>
  <c r="V17"/>
  <c r="BB17"/>
  <c r="V41"/>
  <c r="BB41"/>
  <c r="V19"/>
  <c r="BB19"/>
  <c r="V53"/>
  <c r="BB53"/>
  <c r="V92"/>
  <c r="BB92"/>
  <c r="V91"/>
  <c r="BB91"/>
  <c r="V51"/>
  <c r="BB51"/>
  <c r="V56"/>
  <c r="BB56"/>
  <c r="V31"/>
  <c r="BB31"/>
  <c r="V28"/>
  <c r="BB28"/>
  <c r="V72"/>
  <c r="BB72"/>
  <c r="V9"/>
  <c r="BP61"/>
  <c r="K61"/>
  <c r="V93"/>
  <c r="BJ93"/>
  <c r="BO93"/>
  <c r="BP54"/>
  <c r="BS67" s="1"/>
  <c r="K54"/>
  <c r="BP33"/>
  <c r="BS68" s="1"/>
  <c r="K33"/>
  <c r="BP71"/>
  <c r="BS70" s="1"/>
  <c r="K71"/>
  <c r="BP23"/>
  <c r="BS71" s="1"/>
  <c r="K23"/>
  <c r="BP63"/>
  <c r="K63"/>
  <c r="BP37"/>
  <c r="K37"/>
  <c r="BP10"/>
  <c r="K10"/>
  <c r="BP90"/>
  <c r="AF90" s="1"/>
  <c r="K90"/>
  <c r="BP80"/>
  <c r="K80"/>
  <c r="BP85"/>
  <c r="K85"/>
  <c r="BP78"/>
  <c r="BS81" s="1"/>
  <c r="K78"/>
  <c r="BP45"/>
  <c r="BS82" s="1"/>
  <c r="K45"/>
  <c r="BP40"/>
  <c r="K40"/>
  <c r="BP34"/>
  <c r="BS86" s="1"/>
  <c r="K34"/>
  <c r="BP38"/>
  <c r="K38"/>
  <c r="BP25"/>
  <c r="K25"/>
  <c r="BP12"/>
  <c r="BS92" s="1"/>
  <c r="K12"/>
  <c r="BP83"/>
  <c r="BS93" s="1"/>
  <c r="K83"/>
  <c r="BA9"/>
  <c r="BP9" s="1"/>
  <c r="BS65" s="1"/>
  <c r="V61"/>
  <c r="BB61"/>
  <c r="V54"/>
  <c r="V33"/>
  <c r="BB33"/>
  <c r="AA82"/>
  <c r="V71"/>
  <c r="V23"/>
  <c r="BB23"/>
  <c r="AA73"/>
  <c r="BB73"/>
  <c r="AA44"/>
  <c r="V63"/>
  <c r="V37"/>
  <c r="BB37"/>
  <c r="AA60"/>
  <c r="V10"/>
  <c r="V90"/>
  <c r="V80"/>
  <c r="V85"/>
  <c r="V78"/>
  <c r="V45"/>
  <c r="V40"/>
  <c r="BB40"/>
  <c r="AA65"/>
  <c r="BB65"/>
  <c r="AA93"/>
  <c r="AF93"/>
  <c r="BB93"/>
  <c r="V34"/>
  <c r="BB34"/>
  <c r="BB24"/>
  <c r="AA64"/>
  <c r="BB64"/>
  <c r="AA58"/>
  <c r="V38"/>
  <c r="V25"/>
  <c r="V12"/>
  <c r="V83"/>
  <c r="BB83"/>
  <c r="AQ54"/>
  <c r="AQ33"/>
  <c r="AQ82"/>
  <c r="AQ71"/>
  <c r="AQ23"/>
  <c r="AQ73"/>
  <c r="AQ44"/>
  <c r="AQ63"/>
  <c r="AQ37"/>
  <c r="AQ60"/>
  <c r="AQ10"/>
  <c r="AQ90"/>
  <c r="AQ80"/>
  <c r="AQ85"/>
  <c r="AQ78"/>
  <c r="AQ45"/>
  <c r="AQ40"/>
  <c r="AQ65"/>
  <c r="AQ93"/>
  <c r="AQ34"/>
  <c r="AQ24"/>
  <c r="AQ64"/>
  <c r="AQ58"/>
  <c r="AQ38"/>
  <c r="AQ25"/>
  <c r="AQ12"/>
  <c r="AQ83"/>
  <c r="BS85" l="1"/>
  <c r="BS84"/>
  <c r="AA84"/>
  <c r="K84"/>
  <c r="BS80"/>
  <c r="BS75"/>
  <c r="BS72"/>
  <c r="BS55"/>
  <c r="BS52"/>
  <c r="BS59"/>
  <c r="AA34"/>
  <c r="AA45"/>
  <c r="AA71"/>
  <c r="BS64"/>
  <c r="BS61"/>
  <c r="BS60"/>
  <c r="BS58"/>
  <c r="BS56"/>
  <c r="BS44"/>
  <c r="BS40"/>
  <c r="BS38"/>
  <c r="BS37"/>
  <c r="BS33"/>
  <c r="BS32"/>
  <c r="BS25"/>
  <c r="BS23"/>
  <c r="BS83"/>
  <c r="BS78"/>
  <c r="AA85"/>
  <c r="AA63"/>
  <c r="K92"/>
  <c r="K47"/>
  <c r="K69"/>
  <c r="K75"/>
  <c r="BS57"/>
  <c r="BS54"/>
  <c r="BS49"/>
  <c r="BS45"/>
  <c r="BS43"/>
  <c r="BS41"/>
  <c r="BS39"/>
  <c r="BS36"/>
  <c r="BS34"/>
  <c r="BS31"/>
  <c r="BS30"/>
  <c r="BS26"/>
  <c r="BS24"/>
  <c r="AA35"/>
  <c r="BS18"/>
  <c r="AA86"/>
  <c r="K86"/>
  <c r="V86"/>
  <c r="BS13"/>
  <c r="AA48"/>
  <c r="K48"/>
  <c r="BS29"/>
  <c r="AA26"/>
  <c r="BS21"/>
  <c r="AA52"/>
  <c r="V52"/>
  <c r="BS20"/>
  <c r="K77"/>
  <c r="AF77"/>
  <c r="AA77"/>
  <c r="BS16"/>
  <c r="AA55"/>
  <c r="K55"/>
  <c r="BS14"/>
  <c r="AA50"/>
  <c r="BS12"/>
  <c r="AF57"/>
  <c r="K57"/>
  <c r="AA57"/>
  <c r="BS10"/>
  <c r="K49"/>
  <c r="AA49"/>
  <c r="BI94"/>
  <c r="BJ22"/>
  <c r="Z94"/>
  <c r="J94"/>
  <c r="K22"/>
  <c r="BP22"/>
  <c r="BS22" s="1"/>
  <c r="BB9"/>
  <c r="AQ52"/>
  <c r="AQ86"/>
  <c r="AQ55"/>
  <c r="AQ48"/>
  <c r="AQ27"/>
  <c r="BP62"/>
  <c r="BS27" s="1"/>
  <c r="BS66"/>
  <c r="AA61"/>
  <c r="AA78"/>
  <c r="AA80"/>
  <c r="AA90"/>
  <c r="AA23"/>
  <c r="AA54"/>
  <c r="K58"/>
  <c r="K64"/>
  <c r="K93"/>
  <c r="K65"/>
  <c r="K44"/>
  <c r="K82"/>
  <c r="BA94"/>
  <c r="V26"/>
  <c r="AF92"/>
  <c r="AF39"/>
  <c r="AF42"/>
  <c r="AP94"/>
  <c r="V22"/>
  <c r="AQ77"/>
  <c r="AQ50"/>
  <c r="AQ57"/>
  <c r="AQ49"/>
  <c r="BP89"/>
  <c r="BS89" s="1"/>
  <c r="BP74"/>
  <c r="BS74" s="1"/>
  <c r="BP76"/>
  <c r="BS76" s="1"/>
  <c r="BP79"/>
  <c r="BS79" s="1"/>
  <c r="BS63" l="1"/>
  <c r="BS77"/>
  <c r="BS90"/>
  <c r="BS62"/>
  <c r="BS17"/>
  <c r="AA76"/>
  <c r="K76"/>
  <c r="BP94"/>
  <c r="BS51" s="1"/>
  <c r="BS9"/>
  <c r="BS28"/>
  <c r="AF89"/>
  <c r="V89"/>
  <c r="K89"/>
  <c r="AA89"/>
  <c r="BS15"/>
  <c r="AA79"/>
  <c r="K79"/>
  <c r="AF79"/>
  <c r="BS19"/>
  <c r="AF74"/>
  <c r="V74"/>
  <c r="AA74"/>
  <c r="AA22"/>
  <c r="G94" i="52" l="1"/>
  <c r="D94"/>
  <c r="X94"/>
  <c r="BK94" l="1"/>
  <c r="BF94"/>
  <c r="BC94"/>
  <c r="AX94"/>
  <c r="AU94"/>
  <c r="AR94"/>
  <c r="AM94"/>
  <c r="AJ94"/>
  <c r="AG94"/>
  <c r="AB94"/>
  <c r="W94"/>
  <c r="R94"/>
  <c r="O94"/>
  <c r="L94"/>
  <c r="BO93"/>
  <c r="BM93"/>
  <c r="BN93" s="1"/>
  <c r="BH93"/>
  <c r="BE93"/>
  <c r="AZ93"/>
  <c r="AW93"/>
  <c r="AT93"/>
  <c r="AO93"/>
  <c r="AL93"/>
  <c r="AI93"/>
  <c r="AF93"/>
  <c r="AD93"/>
  <c r="AE93" s="1"/>
  <c r="Y93"/>
  <c r="Z93" s="1"/>
  <c r="AA93" s="1"/>
  <c r="T93"/>
  <c r="Q93"/>
  <c r="N93"/>
  <c r="I93"/>
  <c r="F93"/>
  <c r="BO92"/>
  <c r="BM92"/>
  <c r="BN92" s="1"/>
  <c r="BH92"/>
  <c r="BE92"/>
  <c r="AZ92"/>
  <c r="AW92"/>
  <c r="AT92"/>
  <c r="AO92"/>
  <c r="AL92"/>
  <c r="AI92"/>
  <c r="AF92"/>
  <c r="AD92"/>
  <c r="AE92" s="1"/>
  <c r="AA92"/>
  <c r="Y92"/>
  <c r="Z92" s="1"/>
  <c r="T92"/>
  <c r="Q92"/>
  <c r="N92"/>
  <c r="I92"/>
  <c r="F92"/>
  <c r="BO91"/>
  <c r="BM91"/>
  <c r="BN91" s="1"/>
  <c r="BH91"/>
  <c r="BE91"/>
  <c r="AZ91"/>
  <c r="AW91"/>
  <c r="AT91"/>
  <c r="AO91"/>
  <c r="AL91"/>
  <c r="AI91"/>
  <c r="AF91"/>
  <c r="AD91"/>
  <c r="AE91" s="1"/>
  <c r="AA91"/>
  <c r="Y91"/>
  <c r="Z91" s="1"/>
  <c r="T91"/>
  <c r="Q91"/>
  <c r="N91"/>
  <c r="I91"/>
  <c r="F91"/>
  <c r="BO90"/>
  <c r="BM90"/>
  <c r="BN90" s="1"/>
  <c r="BH90"/>
  <c r="BE90"/>
  <c r="AZ90"/>
  <c r="AW90"/>
  <c r="AT90"/>
  <c r="AO90"/>
  <c r="AL90"/>
  <c r="AI90"/>
  <c r="AD90"/>
  <c r="AE90" s="1"/>
  <c r="AF90" s="1"/>
  <c r="Y90"/>
  <c r="Z90" s="1"/>
  <c r="AA90" s="1"/>
  <c r="T90"/>
  <c r="Q90"/>
  <c r="N90"/>
  <c r="I90"/>
  <c r="F90"/>
  <c r="BO89"/>
  <c r="BM89"/>
  <c r="BN89" s="1"/>
  <c r="BH89"/>
  <c r="BE89"/>
  <c r="AZ89"/>
  <c r="AW89"/>
  <c r="AT89"/>
  <c r="AO89"/>
  <c r="AL89"/>
  <c r="AI89"/>
  <c r="AF89"/>
  <c r="AD89"/>
  <c r="AE89" s="1"/>
  <c r="Y89"/>
  <c r="Z89" s="1"/>
  <c r="T89"/>
  <c r="Q89"/>
  <c r="N89"/>
  <c r="I89"/>
  <c r="F89"/>
  <c r="BO88"/>
  <c r="BM88"/>
  <c r="BN88" s="1"/>
  <c r="BH88"/>
  <c r="BE88"/>
  <c r="AZ88"/>
  <c r="AW88"/>
  <c r="AT88"/>
  <c r="AO88"/>
  <c r="AL88"/>
  <c r="AI88"/>
  <c r="AD88"/>
  <c r="AE88" s="1"/>
  <c r="AF88" s="1"/>
  <c r="Y88"/>
  <c r="Z88" s="1"/>
  <c r="T88"/>
  <c r="Q88"/>
  <c r="N88"/>
  <c r="I88"/>
  <c r="F88"/>
  <c r="BO87"/>
  <c r="BM87"/>
  <c r="BN87" s="1"/>
  <c r="BH87"/>
  <c r="BE87"/>
  <c r="AZ87"/>
  <c r="AW87"/>
  <c r="AT87"/>
  <c r="AO87"/>
  <c r="AL87"/>
  <c r="AI87"/>
  <c r="AF87"/>
  <c r="AD87"/>
  <c r="AE87" s="1"/>
  <c r="AA87"/>
  <c r="Y87"/>
  <c r="Z87" s="1"/>
  <c r="T87"/>
  <c r="Q87"/>
  <c r="N87"/>
  <c r="I87"/>
  <c r="F87"/>
  <c r="BO86"/>
  <c r="BM86"/>
  <c r="BN86" s="1"/>
  <c r="BH86"/>
  <c r="BE86"/>
  <c r="AZ86"/>
  <c r="AW86"/>
  <c r="AT86"/>
  <c r="AO86"/>
  <c r="AL86"/>
  <c r="AI86"/>
  <c r="AF86"/>
  <c r="AD86"/>
  <c r="AE86" s="1"/>
  <c r="Y86"/>
  <c r="Z86" s="1"/>
  <c r="T86"/>
  <c r="Q86"/>
  <c r="N86"/>
  <c r="I86"/>
  <c r="F86"/>
  <c r="BM85"/>
  <c r="BN85" s="1"/>
  <c r="BH85"/>
  <c r="BE85"/>
  <c r="AZ85"/>
  <c r="AW85"/>
  <c r="AT85"/>
  <c r="AO85"/>
  <c r="AL85"/>
  <c r="AI85"/>
  <c r="AD85"/>
  <c r="AE85" s="1"/>
  <c r="Y85"/>
  <c r="Z85" s="1"/>
  <c r="T85"/>
  <c r="Q85"/>
  <c r="N85"/>
  <c r="I85"/>
  <c r="F85"/>
  <c r="BO84"/>
  <c r="BM84"/>
  <c r="BN84" s="1"/>
  <c r="BH84"/>
  <c r="BE84"/>
  <c r="BI84" s="1"/>
  <c r="BJ84" s="1"/>
  <c r="AZ84"/>
  <c r="AW84"/>
  <c r="AT84"/>
  <c r="AO84"/>
  <c r="AL84"/>
  <c r="AI84"/>
  <c r="AD84"/>
  <c r="AE84" s="1"/>
  <c r="AF84" s="1"/>
  <c r="Z84"/>
  <c r="Y84"/>
  <c r="T84"/>
  <c r="Q84"/>
  <c r="N84"/>
  <c r="I84"/>
  <c r="F84"/>
  <c r="J84" s="1"/>
  <c r="BO83"/>
  <c r="BM83"/>
  <c r="BN83" s="1"/>
  <c r="BH83"/>
  <c r="BE83"/>
  <c r="BI83" s="1"/>
  <c r="BJ83" s="1"/>
  <c r="AZ83"/>
  <c r="AW83"/>
  <c r="BA83" s="1"/>
  <c r="AT83"/>
  <c r="AO83"/>
  <c r="AL83"/>
  <c r="AI83"/>
  <c r="AF83"/>
  <c r="AE83"/>
  <c r="AD83"/>
  <c r="Y83"/>
  <c r="Z83" s="1"/>
  <c r="AA83" s="1"/>
  <c r="T83"/>
  <c r="Q83"/>
  <c r="U83" s="1"/>
  <c r="N83"/>
  <c r="I83"/>
  <c r="F83"/>
  <c r="BO82"/>
  <c r="BM82"/>
  <c r="BN82" s="1"/>
  <c r="BH82"/>
  <c r="BE82"/>
  <c r="AZ82"/>
  <c r="AW82"/>
  <c r="AT82"/>
  <c r="AO82"/>
  <c r="AL82"/>
  <c r="AI82"/>
  <c r="AD82"/>
  <c r="AE82" s="1"/>
  <c r="AF82" s="1"/>
  <c r="Y82"/>
  <c r="Z82" s="1"/>
  <c r="T82"/>
  <c r="Q82"/>
  <c r="N82"/>
  <c r="I82"/>
  <c r="F82"/>
  <c r="BO81"/>
  <c r="BM81"/>
  <c r="BN81" s="1"/>
  <c r="BH81"/>
  <c r="BE81"/>
  <c r="AZ81"/>
  <c r="AW81"/>
  <c r="AT81"/>
  <c r="AO81"/>
  <c r="AL81"/>
  <c r="AI81"/>
  <c r="AD81"/>
  <c r="AE81" s="1"/>
  <c r="AF81" s="1"/>
  <c r="Y81"/>
  <c r="Z81" s="1"/>
  <c r="T81"/>
  <c r="Q81"/>
  <c r="N81"/>
  <c r="I81"/>
  <c r="F81"/>
  <c r="BO80"/>
  <c r="BM80"/>
  <c r="BN80" s="1"/>
  <c r="BH80"/>
  <c r="BE80"/>
  <c r="AZ80"/>
  <c r="AW80"/>
  <c r="AT80"/>
  <c r="AO80"/>
  <c r="AL80"/>
  <c r="AI80"/>
  <c r="AD80"/>
  <c r="AE80" s="1"/>
  <c r="AF80" s="1"/>
  <c r="Y80"/>
  <c r="Z80" s="1"/>
  <c r="T80"/>
  <c r="Q80"/>
  <c r="N80"/>
  <c r="I80"/>
  <c r="F80"/>
  <c r="BO79"/>
  <c r="BM79"/>
  <c r="BN79" s="1"/>
  <c r="BH79"/>
  <c r="BE79"/>
  <c r="AZ79"/>
  <c r="AW79"/>
  <c r="AT79"/>
  <c r="AO79"/>
  <c r="AL79"/>
  <c r="AI79"/>
  <c r="AD79"/>
  <c r="AE79" s="1"/>
  <c r="AF79" s="1"/>
  <c r="Y79"/>
  <c r="Z79" s="1"/>
  <c r="T79"/>
  <c r="Q79"/>
  <c r="N79"/>
  <c r="I79"/>
  <c r="F79"/>
  <c r="BO78"/>
  <c r="BM78"/>
  <c r="BN78" s="1"/>
  <c r="BH78"/>
  <c r="BE78"/>
  <c r="AZ78"/>
  <c r="AW78"/>
  <c r="AT78"/>
  <c r="AO78"/>
  <c r="AL78"/>
  <c r="AI78"/>
  <c r="AD78"/>
  <c r="AE78" s="1"/>
  <c r="Y78"/>
  <c r="Z78" s="1"/>
  <c r="T78"/>
  <c r="Q78"/>
  <c r="N78"/>
  <c r="I78"/>
  <c r="F78"/>
  <c r="BO77"/>
  <c r="BM77"/>
  <c r="BN77" s="1"/>
  <c r="BH77"/>
  <c r="BE77"/>
  <c r="AZ77"/>
  <c r="AW77"/>
  <c r="AT77"/>
  <c r="AO77"/>
  <c r="AL77"/>
  <c r="AI77"/>
  <c r="AF77"/>
  <c r="AD77"/>
  <c r="AE77" s="1"/>
  <c r="AA77"/>
  <c r="Y77"/>
  <c r="Z77" s="1"/>
  <c r="T77"/>
  <c r="Q77"/>
  <c r="N77"/>
  <c r="I77"/>
  <c r="F77"/>
  <c r="BO76"/>
  <c r="BM76"/>
  <c r="BN76" s="1"/>
  <c r="BH76"/>
  <c r="BE76"/>
  <c r="AZ76"/>
  <c r="AW76"/>
  <c r="AT76"/>
  <c r="AO76"/>
  <c r="AL76"/>
  <c r="AI76"/>
  <c r="AF76"/>
  <c r="AD76"/>
  <c r="AE76" s="1"/>
  <c r="Y76"/>
  <c r="Z76" s="1"/>
  <c r="T76"/>
  <c r="Q76"/>
  <c r="N76"/>
  <c r="I76"/>
  <c r="F76"/>
  <c r="BO75"/>
  <c r="BM75"/>
  <c r="BN75" s="1"/>
  <c r="BH75"/>
  <c r="BE75"/>
  <c r="AZ75"/>
  <c r="AW75"/>
  <c r="AT75"/>
  <c r="AO75"/>
  <c r="AL75"/>
  <c r="AI75"/>
  <c r="AD75"/>
  <c r="AE75" s="1"/>
  <c r="AF75" s="1"/>
  <c r="AA75"/>
  <c r="Y75"/>
  <c r="Z75" s="1"/>
  <c r="T75"/>
  <c r="Q75"/>
  <c r="N75"/>
  <c r="I75"/>
  <c r="F75"/>
  <c r="BO74"/>
  <c r="BM74"/>
  <c r="BN74" s="1"/>
  <c r="BH74"/>
  <c r="BE74"/>
  <c r="AZ74"/>
  <c r="AW74"/>
  <c r="AT74"/>
  <c r="AO74"/>
  <c r="AL74"/>
  <c r="AI74"/>
  <c r="AD74"/>
  <c r="AE74" s="1"/>
  <c r="AF74" s="1"/>
  <c r="Y74"/>
  <c r="Z74" s="1"/>
  <c r="T74"/>
  <c r="Q74"/>
  <c r="N74"/>
  <c r="I74"/>
  <c r="F74"/>
  <c r="BO73"/>
  <c r="BM73"/>
  <c r="BN73" s="1"/>
  <c r="BH73"/>
  <c r="BE73"/>
  <c r="AZ73"/>
  <c r="AW73"/>
  <c r="AT73"/>
  <c r="AO73"/>
  <c r="AL73"/>
  <c r="AI73"/>
  <c r="AF73"/>
  <c r="AD73"/>
  <c r="AE73" s="1"/>
  <c r="Y73"/>
  <c r="Z73" s="1"/>
  <c r="T73"/>
  <c r="Q73"/>
  <c r="N73"/>
  <c r="I73"/>
  <c r="F73"/>
  <c r="BO72"/>
  <c r="BM72"/>
  <c r="BN72" s="1"/>
  <c r="BH72"/>
  <c r="BE72"/>
  <c r="AZ72"/>
  <c r="AW72"/>
  <c r="AT72"/>
  <c r="AO72"/>
  <c r="AL72"/>
  <c r="AI72"/>
  <c r="AD72"/>
  <c r="AE72" s="1"/>
  <c r="AF72" s="1"/>
  <c r="Y72"/>
  <c r="Z72" s="1"/>
  <c r="T72"/>
  <c r="Q72"/>
  <c r="N72"/>
  <c r="I72"/>
  <c r="F72"/>
  <c r="BO71"/>
  <c r="BM71"/>
  <c r="BN71" s="1"/>
  <c r="BH71"/>
  <c r="BE71"/>
  <c r="AZ71"/>
  <c r="AW71"/>
  <c r="AT71"/>
  <c r="AO71"/>
  <c r="AL71"/>
  <c r="AI71"/>
  <c r="AF71"/>
  <c r="AD71"/>
  <c r="AE71" s="1"/>
  <c r="Y71"/>
  <c r="Z71" s="1"/>
  <c r="T71"/>
  <c r="Q71"/>
  <c r="N71"/>
  <c r="I71"/>
  <c r="F71"/>
  <c r="BO70"/>
  <c r="BM70"/>
  <c r="BN70" s="1"/>
  <c r="BH70"/>
  <c r="BE70"/>
  <c r="AZ70"/>
  <c r="AW70"/>
  <c r="AT70"/>
  <c r="AO70"/>
  <c r="AL70"/>
  <c r="AI70"/>
  <c r="AD70"/>
  <c r="AE70" s="1"/>
  <c r="AF70" s="1"/>
  <c r="Y70"/>
  <c r="Z70" s="1"/>
  <c r="T70"/>
  <c r="Q70"/>
  <c r="N70"/>
  <c r="I70"/>
  <c r="F70"/>
  <c r="BO69"/>
  <c r="BM69"/>
  <c r="BN69" s="1"/>
  <c r="BH69"/>
  <c r="BE69"/>
  <c r="AZ69"/>
  <c r="AW69"/>
  <c r="AT69"/>
  <c r="AO69"/>
  <c r="AL69"/>
  <c r="AI69"/>
  <c r="AF69"/>
  <c r="AD69"/>
  <c r="AE69" s="1"/>
  <c r="Y69"/>
  <c r="Z69" s="1"/>
  <c r="T69"/>
  <c r="Q69"/>
  <c r="N69"/>
  <c r="I69"/>
  <c r="F69"/>
  <c r="BO68"/>
  <c r="BM68"/>
  <c r="BN68" s="1"/>
  <c r="BH68"/>
  <c r="BE68"/>
  <c r="AZ68"/>
  <c r="AW68"/>
  <c r="AT68"/>
  <c r="AO68"/>
  <c r="AL68"/>
  <c r="AI68"/>
  <c r="AF68"/>
  <c r="AD68"/>
  <c r="AE68" s="1"/>
  <c r="Y68"/>
  <c r="Z68" s="1"/>
  <c r="AA68" s="1"/>
  <c r="T68"/>
  <c r="Q68"/>
  <c r="N68"/>
  <c r="I68"/>
  <c r="F68"/>
  <c r="BO67"/>
  <c r="BM67"/>
  <c r="BN67" s="1"/>
  <c r="BH67"/>
  <c r="BE67"/>
  <c r="AZ67"/>
  <c r="AW67"/>
  <c r="AT67"/>
  <c r="AO67"/>
  <c r="AL67"/>
  <c r="AI67"/>
  <c r="AD67"/>
  <c r="AE67" s="1"/>
  <c r="AF67" s="1"/>
  <c r="Y67"/>
  <c r="Z67" s="1"/>
  <c r="T67"/>
  <c r="Q67"/>
  <c r="N67"/>
  <c r="I67"/>
  <c r="F67"/>
  <c r="BO66"/>
  <c r="BM66"/>
  <c r="BN66" s="1"/>
  <c r="BH66"/>
  <c r="BE66"/>
  <c r="AZ66"/>
  <c r="AW66"/>
  <c r="AT66"/>
  <c r="AO66"/>
  <c r="AL66"/>
  <c r="AI66"/>
  <c r="AD66"/>
  <c r="AE66" s="1"/>
  <c r="AF66" s="1"/>
  <c r="Y66"/>
  <c r="Z66" s="1"/>
  <c r="T66"/>
  <c r="Q66"/>
  <c r="N66"/>
  <c r="I66"/>
  <c r="F66"/>
  <c r="BO65"/>
  <c r="BM65"/>
  <c r="BN65" s="1"/>
  <c r="BH65"/>
  <c r="BE65"/>
  <c r="AZ65"/>
  <c r="AW65"/>
  <c r="AT65"/>
  <c r="AO65"/>
  <c r="AL65"/>
  <c r="AI65"/>
  <c r="AF65"/>
  <c r="AD65"/>
  <c r="AE65" s="1"/>
  <c r="AA65"/>
  <c r="Y65"/>
  <c r="Z65" s="1"/>
  <c r="T65"/>
  <c r="Q65"/>
  <c r="N65"/>
  <c r="I65"/>
  <c r="F65"/>
  <c r="BO64"/>
  <c r="BM64"/>
  <c r="BN64" s="1"/>
  <c r="BH64"/>
  <c r="BE64"/>
  <c r="AZ64"/>
  <c r="AW64"/>
  <c r="AT64"/>
  <c r="AO64"/>
  <c r="AL64"/>
  <c r="AI64"/>
  <c r="AD64"/>
  <c r="AE64" s="1"/>
  <c r="AF64" s="1"/>
  <c r="Y64"/>
  <c r="Z64" s="1"/>
  <c r="T64"/>
  <c r="Q64"/>
  <c r="N64"/>
  <c r="I64"/>
  <c r="F64"/>
  <c r="BO63"/>
  <c r="BM63"/>
  <c r="BN63" s="1"/>
  <c r="BH63"/>
  <c r="BE63"/>
  <c r="AZ63"/>
  <c r="AW63"/>
  <c r="AT63"/>
  <c r="AO63"/>
  <c r="AL63"/>
  <c r="AI63"/>
  <c r="AF63"/>
  <c r="AD63"/>
  <c r="AE63" s="1"/>
  <c r="Y63"/>
  <c r="Z63" s="1"/>
  <c r="T63"/>
  <c r="Q63"/>
  <c r="N63"/>
  <c r="I63"/>
  <c r="F63"/>
  <c r="BO62"/>
  <c r="BM62"/>
  <c r="BN62" s="1"/>
  <c r="BH62"/>
  <c r="BE62"/>
  <c r="AZ62"/>
  <c r="AW62"/>
  <c r="AT62"/>
  <c r="AO62"/>
  <c r="AL62"/>
  <c r="AI62"/>
  <c r="AF62"/>
  <c r="AD62"/>
  <c r="AE62" s="1"/>
  <c r="Y62"/>
  <c r="Z62" s="1"/>
  <c r="AA62" s="1"/>
  <c r="T62"/>
  <c r="Q62"/>
  <c r="N62"/>
  <c r="I62"/>
  <c r="F62"/>
  <c r="BO61"/>
  <c r="BM61"/>
  <c r="BN61" s="1"/>
  <c r="BH61"/>
  <c r="BE61"/>
  <c r="AZ61"/>
  <c r="AW61"/>
  <c r="AT61"/>
  <c r="AO61"/>
  <c r="AL61"/>
  <c r="AI61"/>
  <c r="AF61"/>
  <c r="AD61"/>
  <c r="AE61" s="1"/>
  <c r="Y61"/>
  <c r="Z61" s="1"/>
  <c r="T61"/>
  <c r="Q61"/>
  <c r="N61"/>
  <c r="I61"/>
  <c r="F61"/>
  <c r="BO60"/>
  <c r="BM60"/>
  <c r="BN60" s="1"/>
  <c r="BH60"/>
  <c r="BE60"/>
  <c r="AZ60"/>
  <c r="AW60"/>
  <c r="AT60"/>
  <c r="AO60"/>
  <c r="AL60"/>
  <c r="AI60"/>
  <c r="AF60"/>
  <c r="AD60"/>
  <c r="AE60" s="1"/>
  <c r="Y60"/>
  <c r="Z60" s="1"/>
  <c r="T60"/>
  <c r="Q60"/>
  <c r="N60"/>
  <c r="I60"/>
  <c r="F60"/>
  <c r="BO59"/>
  <c r="BM59"/>
  <c r="BN59" s="1"/>
  <c r="BH59"/>
  <c r="BE59"/>
  <c r="AZ59"/>
  <c r="AW59"/>
  <c r="AT59"/>
  <c r="AO59"/>
  <c r="AL59"/>
  <c r="AI59"/>
  <c r="AD59"/>
  <c r="AE59" s="1"/>
  <c r="Y59"/>
  <c r="Z59" s="1"/>
  <c r="T59"/>
  <c r="Q59"/>
  <c r="N59"/>
  <c r="I59"/>
  <c r="F59"/>
  <c r="BO58"/>
  <c r="BM58"/>
  <c r="BN58" s="1"/>
  <c r="BH58"/>
  <c r="BE58"/>
  <c r="AZ58"/>
  <c r="AW58"/>
  <c r="AT58"/>
  <c r="AO58"/>
  <c r="AL58"/>
  <c r="AI58"/>
  <c r="AD58"/>
  <c r="AE58" s="1"/>
  <c r="Y58"/>
  <c r="Z58" s="1"/>
  <c r="T58"/>
  <c r="Q58"/>
  <c r="N58"/>
  <c r="I58"/>
  <c r="F58"/>
  <c r="BO57"/>
  <c r="BM57"/>
  <c r="BN57" s="1"/>
  <c r="BH57"/>
  <c r="BE57"/>
  <c r="AZ57"/>
  <c r="AW57"/>
  <c r="AT57"/>
  <c r="AO57"/>
  <c r="AL57"/>
  <c r="AI57"/>
  <c r="AD57"/>
  <c r="AE57" s="1"/>
  <c r="AF57" s="1"/>
  <c r="Y57"/>
  <c r="Z57" s="1"/>
  <c r="T57"/>
  <c r="Q57"/>
  <c r="N57"/>
  <c r="I57"/>
  <c r="F57"/>
  <c r="BO56"/>
  <c r="BM56"/>
  <c r="BN56" s="1"/>
  <c r="BH56"/>
  <c r="BE56"/>
  <c r="AZ56"/>
  <c r="AW56"/>
  <c r="AT56"/>
  <c r="AO56"/>
  <c r="AL56"/>
  <c r="AI56"/>
  <c r="AF56"/>
  <c r="AD56"/>
  <c r="AE56" s="1"/>
  <c r="AA56"/>
  <c r="Y56"/>
  <c r="Z56" s="1"/>
  <c r="T56"/>
  <c r="Q56"/>
  <c r="N56"/>
  <c r="I56"/>
  <c r="F56"/>
  <c r="BO55"/>
  <c r="BM55"/>
  <c r="BN55" s="1"/>
  <c r="BH55"/>
  <c r="BE55"/>
  <c r="AZ55"/>
  <c r="AW55"/>
  <c r="AT55"/>
  <c r="AO55"/>
  <c r="AL55"/>
  <c r="AI55"/>
  <c r="AF55"/>
  <c r="AD55"/>
  <c r="AE55" s="1"/>
  <c r="Y55"/>
  <c r="Z55" s="1"/>
  <c r="AA55" s="1"/>
  <c r="T55"/>
  <c r="Q55"/>
  <c r="N55"/>
  <c r="I55"/>
  <c r="F55"/>
  <c r="BO54"/>
  <c r="BM54"/>
  <c r="BN54" s="1"/>
  <c r="BH54"/>
  <c r="BE54"/>
  <c r="AZ54"/>
  <c r="AW54"/>
  <c r="AT54"/>
  <c r="AO54"/>
  <c r="AL54"/>
  <c r="AI54"/>
  <c r="AF54"/>
  <c r="AD54"/>
  <c r="AE54" s="1"/>
  <c r="AA54"/>
  <c r="Y54"/>
  <c r="Z54" s="1"/>
  <c r="T54"/>
  <c r="Q54"/>
  <c r="N54"/>
  <c r="I54"/>
  <c r="F54"/>
  <c r="BO53"/>
  <c r="BM53"/>
  <c r="BN53" s="1"/>
  <c r="BH53"/>
  <c r="BE53"/>
  <c r="AZ53"/>
  <c r="AW53"/>
  <c r="AT53"/>
  <c r="AO53"/>
  <c r="AL53"/>
  <c r="AI53"/>
  <c r="AD53"/>
  <c r="AE53" s="1"/>
  <c r="Y53"/>
  <c r="Z53" s="1"/>
  <c r="AA53" s="1"/>
  <c r="T53"/>
  <c r="Q53"/>
  <c r="N53"/>
  <c r="I53"/>
  <c r="F53"/>
  <c r="BO52"/>
  <c r="BM52"/>
  <c r="BN52" s="1"/>
  <c r="BH52"/>
  <c r="BE52"/>
  <c r="AZ52"/>
  <c r="AW52"/>
  <c r="AT52"/>
  <c r="AO52"/>
  <c r="AL52"/>
  <c r="AI52"/>
  <c r="AF52"/>
  <c r="AD52"/>
  <c r="AE52" s="1"/>
  <c r="Y52"/>
  <c r="Z52" s="1"/>
  <c r="AA52" s="1"/>
  <c r="T52"/>
  <c r="Q52"/>
  <c r="N52"/>
  <c r="I52"/>
  <c r="F52"/>
  <c r="BO51"/>
  <c r="BM51"/>
  <c r="BN51" s="1"/>
  <c r="BH51"/>
  <c r="BE51"/>
  <c r="AZ51"/>
  <c r="AW51"/>
  <c r="AT51"/>
  <c r="AO51"/>
  <c r="AL51"/>
  <c r="AI51"/>
  <c r="AF51"/>
  <c r="AD51"/>
  <c r="AE51" s="1"/>
  <c r="Y51"/>
  <c r="Z51" s="1"/>
  <c r="T51"/>
  <c r="Q51"/>
  <c r="N51"/>
  <c r="I51"/>
  <c r="F51"/>
  <c r="BO50"/>
  <c r="BM50"/>
  <c r="BN50" s="1"/>
  <c r="BH50"/>
  <c r="BE50"/>
  <c r="AZ50"/>
  <c r="AW50"/>
  <c r="AT50"/>
  <c r="AO50"/>
  <c r="AL50"/>
  <c r="AI50"/>
  <c r="AF50"/>
  <c r="AD50"/>
  <c r="AE50" s="1"/>
  <c r="Y50"/>
  <c r="Z50" s="1"/>
  <c r="AA50" s="1"/>
  <c r="T50"/>
  <c r="Q50"/>
  <c r="N50"/>
  <c r="I50"/>
  <c r="F50"/>
  <c r="BO49"/>
  <c r="BM49"/>
  <c r="BN49" s="1"/>
  <c r="BH49"/>
  <c r="BE49"/>
  <c r="AZ49"/>
  <c r="AW49"/>
  <c r="AT49"/>
  <c r="AO49"/>
  <c r="AL49"/>
  <c r="AI49"/>
  <c r="AF49"/>
  <c r="AD49"/>
  <c r="AE49" s="1"/>
  <c r="AA49"/>
  <c r="Y49"/>
  <c r="Z49" s="1"/>
  <c r="T49"/>
  <c r="Q49"/>
  <c r="N49"/>
  <c r="I49"/>
  <c r="F49"/>
  <c r="BO48"/>
  <c r="BM48"/>
  <c r="BN48" s="1"/>
  <c r="BH48"/>
  <c r="BE48"/>
  <c r="AZ48"/>
  <c r="AW48"/>
  <c r="AT48"/>
  <c r="AO48"/>
  <c r="AL48"/>
  <c r="AI48"/>
  <c r="AD48"/>
  <c r="AE48" s="1"/>
  <c r="AF48" s="1"/>
  <c r="Y48"/>
  <c r="Z48" s="1"/>
  <c r="T48"/>
  <c r="Q48"/>
  <c r="N48"/>
  <c r="I48"/>
  <c r="F48"/>
  <c r="BO47"/>
  <c r="BM47"/>
  <c r="BN47" s="1"/>
  <c r="BH47"/>
  <c r="BE47"/>
  <c r="AZ47"/>
  <c r="AW47"/>
  <c r="AT47"/>
  <c r="AO47"/>
  <c r="AL47"/>
  <c r="AI47"/>
  <c r="AD47"/>
  <c r="AE47" s="1"/>
  <c r="AF47" s="1"/>
  <c r="AA47"/>
  <c r="Y47"/>
  <c r="Z47" s="1"/>
  <c r="T47"/>
  <c r="Q47"/>
  <c r="N47"/>
  <c r="I47"/>
  <c r="F47"/>
  <c r="BO46"/>
  <c r="BM46"/>
  <c r="BN46" s="1"/>
  <c r="BH46"/>
  <c r="BE46"/>
  <c r="AZ46"/>
  <c r="AW46"/>
  <c r="AT46"/>
  <c r="AO46"/>
  <c r="AL46"/>
  <c r="AI46"/>
  <c r="AF46"/>
  <c r="AD46"/>
  <c r="AE46" s="1"/>
  <c r="Y46"/>
  <c r="Z46" s="1"/>
  <c r="T46"/>
  <c r="Q46"/>
  <c r="N46"/>
  <c r="I46"/>
  <c r="F46"/>
  <c r="BO45"/>
  <c r="BM45"/>
  <c r="BN45" s="1"/>
  <c r="BH45"/>
  <c r="BE45"/>
  <c r="AZ45"/>
  <c r="AW45"/>
  <c r="AT45"/>
  <c r="AO45"/>
  <c r="AL45"/>
  <c r="AI45"/>
  <c r="AD45"/>
  <c r="AE45" s="1"/>
  <c r="AF45" s="1"/>
  <c r="Y45"/>
  <c r="Z45" s="1"/>
  <c r="T45"/>
  <c r="Q45"/>
  <c r="N45"/>
  <c r="I45"/>
  <c r="F45"/>
  <c r="BO44"/>
  <c r="BM44"/>
  <c r="BN44" s="1"/>
  <c r="BH44"/>
  <c r="BE44"/>
  <c r="AZ44"/>
  <c r="AW44"/>
  <c r="AT44"/>
  <c r="AO44"/>
  <c r="AL44"/>
  <c r="AI44"/>
  <c r="AF44"/>
  <c r="AD44"/>
  <c r="AE44" s="1"/>
  <c r="AA44"/>
  <c r="Y44"/>
  <c r="Z44" s="1"/>
  <c r="T44"/>
  <c r="Q44"/>
  <c r="N44"/>
  <c r="I44"/>
  <c r="F44"/>
  <c r="BO43"/>
  <c r="BM43"/>
  <c r="BN43" s="1"/>
  <c r="BH43"/>
  <c r="BE43"/>
  <c r="AZ43"/>
  <c r="AW43"/>
  <c r="AT43"/>
  <c r="AO43"/>
  <c r="AL43"/>
  <c r="AI43"/>
  <c r="AF43"/>
  <c r="AD43"/>
  <c r="AE43" s="1"/>
  <c r="AA43"/>
  <c r="Y43"/>
  <c r="Z43" s="1"/>
  <c r="T43"/>
  <c r="Q43"/>
  <c r="N43"/>
  <c r="I43"/>
  <c r="F43"/>
  <c r="BO42"/>
  <c r="BM42"/>
  <c r="BN42" s="1"/>
  <c r="BH42"/>
  <c r="BE42"/>
  <c r="AZ42"/>
  <c r="AW42"/>
  <c r="AT42"/>
  <c r="AO42"/>
  <c r="AL42"/>
  <c r="AI42"/>
  <c r="AF42"/>
  <c r="AD42"/>
  <c r="AE42" s="1"/>
  <c r="AA42"/>
  <c r="Y42"/>
  <c r="Z42" s="1"/>
  <c r="T42"/>
  <c r="Q42"/>
  <c r="N42"/>
  <c r="I42"/>
  <c r="F42"/>
  <c r="BO41"/>
  <c r="BM41"/>
  <c r="BN41" s="1"/>
  <c r="BH41"/>
  <c r="BE41"/>
  <c r="AZ41"/>
  <c r="AW41"/>
  <c r="AT41"/>
  <c r="AO41"/>
  <c r="AL41"/>
  <c r="AI41"/>
  <c r="AF41"/>
  <c r="AD41"/>
  <c r="AE41" s="1"/>
  <c r="AA41"/>
  <c r="Y41"/>
  <c r="Z41" s="1"/>
  <c r="T41"/>
  <c r="Q41"/>
  <c r="N41"/>
  <c r="I41"/>
  <c r="F41"/>
  <c r="BO40"/>
  <c r="BM40"/>
  <c r="BN40" s="1"/>
  <c r="BH40"/>
  <c r="BE40"/>
  <c r="AZ40"/>
  <c r="AW40"/>
  <c r="AT40"/>
  <c r="AO40"/>
  <c r="AL40"/>
  <c r="AI40"/>
  <c r="AD40"/>
  <c r="AE40" s="1"/>
  <c r="Y40"/>
  <c r="Z40" s="1"/>
  <c r="T40"/>
  <c r="Q40"/>
  <c r="N40"/>
  <c r="I40"/>
  <c r="F40"/>
  <c r="BO39"/>
  <c r="BM39"/>
  <c r="BN39" s="1"/>
  <c r="BH39"/>
  <c r="BE39"/>
  <c r="AZ39"/>
  <c r="AW39"/>
  <c r="AT39"/>
  <c r="AO39"/>
  <c r="AL39"/>
  <c r="AI39"/>
  <c r="AD39"/>
  <c r="AE39" s="1"/>
  <c r="AF39" s="1"/>
  <c r="Y39"/>
  <c r="Z39" s="1"/>
  <c r="AA39" s="1"/>
  <c r="T39"/>
  <c r="Q39"/>
  <c r="N39"/>
  <c r="I39"/>
  <c r="F39"/>
  <c r="BO38"/>
  <c r="BM38"/>
  <c r="BN38" s="1"/>
  <c r="BH38"/>
  <c r="BE38"/>
  <c r="AZ38"/>
  <c r="AW38"/>
  <c r="AT38"/>
  <c r="AO38"/>
  <c r="AL38"/>
  <c r="AI38"/>
  <c r="AF38"/>
  <c r="AD38"/>
  <c r="AE38" s="1"/>
  <c r="AA38"/>
  <c r="Y38"/>
  <c r="Z38" s="1"/>
  <c r="T38"/>
  <c r="Q38"/>
  <c r="N38"/>
  <c r="I38"/>
  <c r="F38"/>
  <c r="BO37"/>
  <c r="BM37"/>
  <c r="BN37" s="1"/>
  <c r="BH37"/>
  <c r="BE37"/>
  <c r="BI37" s="1"/>
  <c r="BJ37" s="1"/>
  <c r="AZ37"/>
  <c r="AW37"/>
  <c r="AT37"/>
  <c r="AO37"/>
  <c r="AL37"/>
  <c r="AI37"/>
  <c r="AF37"/>
  <c r="AD37"/>
  <c r="AE37" s="1"/>
  <c r="Y37"/>
  <c r="Z37" s="1"/>
  <c r="T37"/>
  <c r="Q37"/>
  <c r="N37"/>
  <c r="I37"/>
  <c r="F37"/>
  <c r="BO36"/>
  <c r="BM36"/>
  <c r="BN36" s="1"/>
  <c r="BH36"/>
  <c r="BE36"/>
  <c r="AZ36"/>
  <c r="AW36"/>
  <c r="AT36"/>
  <c r="AO36"/>
  <c r="AL36"/>
  <c r="AI36"/>
  <c r="AD36"/>
  <c r="AE36" s="1"/>
  <c r="AF36" s="1"/>
  <c r="Y36"/>
  <c r="Z36" s="1"/>
  <c r="T36"/>
  <c r="Q36"/>
  <c r="N36"/>
  <c r="I36"/>
  <c r="F36"/>
  <c r="BO35"/>
  <c r="BM35"/>
  <c r="BN35" s="1"/>
  <c r="BH35"/>
  <c r="BE35"/>
  <c r="AZ35"/>
  <c r="AW35"/>
  <c r="AT35"/>
  <c r="AO35"/>
  <c r="AL35"/>
  <c r="AI35"/>
  <c r="AD35"/>
  <c r="AE35" s="1"/>
  <c r="AF35" s="1"/>
  <c r="Y35"/>
  <c r="Z35" s="1"/>
  <c r="T35"/>
  <c r="Q35"/>
  <c r="N35"/>
  <c r="I35"/>
  <c r="F35"/>
  <c r="BO34"/>
  <c r="BM34"/>
  <c r="BN34" s="1"/>
  <c r="BH34"/>
  <c r="BE34"/>
  <c r="AZ34"/>
  <c r="AW34"/>
  <c r="AT34"/>
  <c r="AO34"/>
  <c r="AL34"/>
  <c r="AI34"/>
  <c r="AD34"/>
  <c r="AE34" s="1"/>
  <c r="Y34"/>
  <c r="Z34" s="1"/>
  <c r="T34"/>
  <c r="Q34"/>
  <c r="N34"/>
  <c r="I34"/>
  <c r="F34"/>
  <c r="BO33"/>
  <c r="BM33"/>
  <c r="BN33" s="1"/>
  <c r="BH33"/>
  <c r="BE33"/>
  <c r="AZ33"/>
  <c r="AW33"/>
  <c r="AT33"/>
  <c r="AO33"/>
  <c r="AL33"/>
  <c r="AI33"/>
  <c r="AD33"/>
  <c r="AE33" s="1"/>
  <c r="AF33" s="1"/>
  <c r="Y33"/>
  <c r="Z33" s="1"/>
  <c r="AA33" s="1"/>
  <c r="T33"/>
  <c r="Q33"/>
  <c r="N33"/>
  <c r="I33"/>
  <c r="F33"/>
  <c r="BO32"/>
  <c r="BM32"/>
  <c r="BN32" s="1"/>
  <c r="BH32"/>
  <c r="BE32"/>
  <c r="AZ32"/>
  <c r="AW32"/>
  <c r="AT32"/>
  <c r="AO32"/>
  <c r="AL32"/>
  <c r="AI32"/>
  <c r="AF32"/>
  <c r="AD32"/>
  <c r="AE32" s="1"/>
  <c r="Y32"/>
  <c r="Z32" s="1"/>
  <c r="T32"/>
  <c r="Q32"/>
  <c r="N32"/>
  <c r="I32"/>
  <c r="F32"/>
  <c r="BO31"/>
  <c r="BM31"/>
  <c r="BN31" s="1"/>
  <c r="BH31"/>
  <c r="BE31"/>
  <c r="AZ31"/>
  <c r="AW31"/>
  <c r="AT31"/>
  <c r="AO31"/>
  <c r="AL31"/>
  <c r="AI31"/>
  <c r="AD31"/>
  <c r="AE31" s="1"/>
  <c r="AF31" s="1"/>
  <c r="Y31"/>
  <c r="Z31" s="1"/>
  <c r="T31"/>
  <c r="Q31"/>
  <c r="N31"/>
  <c r="I31"/>
  <c r="F31"/>
  <c r="BO30"/>
  <c r="BM30"/>
  <c r="BN30" s="1"/>
  <c r="BH30"/>
  <c r="BE30"/>
  <c r="AZ30"/>
  <c r="AW30"/>
  <c r="AT30"/>
  <c r="AO30"/>
  <c r="AL30"/>
  <c r="AI30"/>
  <c r="AF30"/>
  <c r="AD30"/>
  <c r="AE30" s="1"/>
  <c r="Y30"/>
  <c r="Z30" s="1"/>
  <c r="T30"/>
  <c r="Q30"/>
  <c r="N30"/>
  <c r="I30"/>
  <c r="F30"/>
  <c r="BO29"/>
  <c r="BM29"/>
  <c r="BN29" s="1"/>
  <c r="BH29"/>
  <c r="BE29"/>
  <c r="AZ29"/>
  <c r="AW29"/>
  <c r="AT29"/>
  <c r="AO29"/>
  <c r="AL29"/>
  <c r="AI29"/>
  <c r="AD29"/>
  <c r="AE29" s="1"/>
  <c r="AF29" s="1"/>
  <c r="Y29"/>
  <c r="Z29" s="1"/>
  <c r="T29"/>
  <c r="Q29"/>
  <c r="N29"/>
  <c r="I29"/>
  <c r="F29"/>
  <c r="BO28"/>
  <c r="BM28"/>
  <c r="BN28" s="1"/>
  <c r="BH28"/>
  <c r="BE28"/>
  <c r="AZ28"/>
  <c r="AW28"/>
  <c r="AT28"/>
  <c r="AO28"/>
  <c r="AL28"/>
  <c r="AI28"/>
  <c r="AD28"/>
  <c r="AE28" s="1"/>
  <c r="Y28"/>
  <c r="Z28" s="1"/>
  <c r="T28"/>
  <c r="Q28"/>
  <c r="N28"/>
  <c r="I28"/>
  <c r="F28"/>
  <c r="BO27"/>
  <c r="BM27"/>
  <c r="BN27" s="1"/>
  <c r="BH27"/>
  <c r="BE27"/>
  <c r="AZ27"/>
  <c r="AW27"/>
  <c r="AT27"/>
  <c r="AO27"/>
  <c r="AL27"/>
  <c r="AI27"/>
  <c r="AD27"/>
  <c r="AE27" s="1"/>
  <c r="AF27" s="1"/>
  <c r="Y27"/>
  <c r="Z27" s="1"/>
  <c r="AA27" s="1"/>
  <c r="T27"/>
  <c r="Q27"/>
  <c r="N27"/>
  <c r="I27"/>
  <c r="F27"/>
  <c r="BO26"/>
  <c r="BM26"/>
  <c r="BN26" s="1"/>
  <c r="BH26"/>
  <c r="BE26"/>
  <c r="AZ26"/>
  <c r="AW26"/>
  <c r="AT26"/>
  <c r="AO26"/>
  <c r="AL26"/>
  <c r="AI26"/>
  <c r="AF26"/>
  <c r="AD26"/>
  <c r="AE26" s="1"/>
  <c r="AA26"/>
  <c r="Y26"/>
  <c r="Z26" s="1"/>
  <c r="T26"/>
  <c r="Q26"/>
  <c r="N26"/>
  <c r="I26"/>
  <c r="F26"/>
  <c r="BO25"/>
  <c r="BM25"/>
  <c r="BN25" s="1"/>
  <c r="BH25"/>
  <c r="BE25"/>
  <c r="AZ25"/>
  <c r="AW25"/>
  <c r="AT25"/>
  <c r="AO25"/>
  <c r="AL25"/>
  <c r="AI25"/>
  <c r="AD25"/>
  <c r="AE25" s="1"/>
  <c r="AF25" s="1"/>
  <c r="Y25"/>
  <c r="Z25" s="1"/>
  <c r="T25"/>
  <c r="Q25"/>
  <c r="N25"/>
  <c r="I25"/>
  <c r="F25"/>
  <c r="BO24"/>
  <c r="BM24"/>
  <c r="BN24" s="1"/>
  <c r="BH24"/>
  <c r="BE24"/>
  <c r="AZ24"/>
  <c r="AW24"/>
  <c r="AT24"/>
  <c r="AO24"/>
  <c r="AL24"/>
  <c r="AI24"/>
  <c r="AD24"/>
  <c r="AE24" s="1"/>
  <c r="AF24" s="1"/>
  <c r="Y24"/>
  <c r="Z24" s="1"/>
  <c r="T24"/>
  <c r="Q24"/>
  <c r="N24"/>
  <c r="I24"/>
  <c r="F24"/>
  <c r="BO23"/>
  <c r="BM23"/>
  <c r="BN23" s="1"/>
  <c r="BH23"/>
  <c r="BE23"/>
  <c r="AZ23"/>
  <c r="AW23"/>
  <c r="AT23"/>
  <c r="AO23"/>
  <c r="AL23"/>
  <c r="AI23"/>
  <c r="AF23"/>
  <c r="AD23"/>
  <c r="AE23" s="1"/>
  <c r="AA23"/>
  <c r="Y23"/>
  <c r="Z23" s="1"/>
  <c r="T23"/>
  <c r="Q23"/>
  <c r="N23"/>
  <c r="I23"/>
  <c r="F23"/>
  <c r="BO22"/>
  <c r="BM22"/>
  <c r="BN22" s="1"/>
  <c r="BH22"/>
  <c r="BE22"/>
  <c r="AZ22"/>
  <c r="AW22"/>
  <c r="AT22"/>
  <c r="AO22"/>
  <c r="AL22"/>
  <c r="AI22"/>
  <c r="AF22"/>
  <c r="AD22"/>
  <c r="AE22" s="1"/>
  <c r="Y22"/>
  <c r="Z22" s="1"/>
  <c r="T22"/>
  <c r="Q22"/>
  <c r="N22"/>
  <c r="I22"/>
  <c r="F22"/>
  <c r="BO21"/>
  <c r="BM21"/>
  <c r="BN21" s="1"/>
  <c r="BH21"/>
  <c r="BE21"/>
  <c r="AZ21"/>
  <c r="AW21"/>
  <c r="AT21"/>
  <c r="AO21"/>
  <c r="AL21"/>
  <c r="AI21"/>
  <c r="AF21"/>
  <c r="AD21"/>
  <c r="AE21" s="1"/>
  <c r="Y21"/>
  <c r="Z21" s="1"/>
  <c r="T21"/>
  <c r="Q21"/>
  <c r="N21"/>
  <c r="I21"/>
  <c r="F21"/>
  <c r="BO20"/>
  <c r="BM20"/>
  <c r="BN20" s="1"/>
  <c r="BH20"/>
  <c r="BE20"/>
  <c r="AZ20"/>
  <c r="AW20"/>
  <c r="AT20"/>
  <c r="AO20"/>
  <c r="AL20"/>
  <c r="AI20"/>
  <c r="AD20"/>
  <c r="AE20" s="1"/>
  <c r="Y20"/>
  <c r="Z20" s="1"/>
  <c r="T20"/>
  <c r="Q20"/>
  <c r="N20"/>
  <c r="I20"/>
  <c r="F20"/>
  <c r="BO19"/>
  <c r="BM19"/>
  <c r="BN19" s="1"/>
  <c r="BH19"/>
  <c r="BE19"/>
  <c r="AZ19"/>
  <c r="AW19"/>
  <c r="AT19"/>
  <c r="AO19"/>
  <c r="AL19"/>
  <c r="AI19"/>
  <c r="AD19"/>
  <c r="AE19" s="1"/>
  <c r="Y19"/>
  <c r="Z19" s="1"/>
  <c r="T19"/>
  <c r="Q19"/>
  <c r="N19"/>
  <c r="I19"/>
  <c r="F19"/>
  <c r="BO18"/>
  <c r="BM18"/>
  <c r="BN18" s="1"/>
  <c r="BH18"/>
  <c r="BE18"/>
  <c r="AZ18"/>
  <c r="AW18"/>
  <c r="AT18"/>
  <c r="AO18"/>
  <c r="AL18"/>
  <c r="AI18"/>
  <c r="AD18"/>
  <c r="AE18" s="1"/>
  <c r="AF18" s="1"/>
  <c r="Y18"/>
  <c r="Z18" s="1"/>
  <c r="T18"/>
  <c r="Q18"/>
  <c r="N18"/>
  <c r="I18"/>
  <c r="F18"/>
  <c r="BO17"/>
  <c r="BM17"/>
  <c r="BN17" s="1"/>
  <c r="BH17"/>
  <c r="BE17"/>
  <c r="AZ17"/>
  <c r="AW17"/>
  <c r="AT17"/>
  <c r="AO17"/>
  <c r="AL17"/>
  <c r="AI17"/>
  <c r="AD17"/>
  <c r="AE17" s="1"/>
  <c r="AF17" s="1"/>
  <c r="Y17"/>
  <c r="Z17" s="1"/>
  <c r="T17"/>
  <c r="Q17"/>
  <c r="N17"/>
  <c r="I17"/>
  <c r="F17"/>
  <c r="BO16"/>
  <c r="BM16"/>
  <c r="BN16" s="1"/>
  <c r="BH16"/>
  <c r="BE16"/>
  <c r="AZ16"/>
  <c r="AW16"/>
  <c r="AT16"/>
  <c r="AO16"/>
  <c r="AL16"/>
  <c r="AI16"/>
  <c r="AD16"/>
  <c r="AE16" s="1"/>
  <c r="AF16" s="1"/>
  <c r="Y16"/>
  <c r="Z16" s="1"/>
  <c r="T16"/>
  <c r="Q16"/>
  <c r="N16"/>
  <c r="I16"/>
  <c r="F16"/>
  <c r="BO15"/>
  <c r="BM15"/>
  <c r="BN15" s="1"/>
  <c r="BH15"/>
  <c r="BE15"/>
  <c r="AZ15"/>
  <c r="AW15"/>
  <c r="AT15"/>
  <c r="AO15"/>
  <c r="AL15"/>
  <c r="AI15"/>
  <c r="AD15"/>
  <c r="AE15" s="1"/>
  <c r="Y15"/>
  <c r="Z15" s="1"/>
  <c r="T15"/>
  <c r="Q15"/>
  <c r="N15"/>
  <c r="I15"/>
  <c r="F15"/>
  <c r="BO14"/>
  <c r="BM14"/>
  <c r="BN14" s="1"/>
  <c r="BH14"/>
  <c r="BE14"/>
  <c r="AZ14"/>
  <c r="AW14"/>
  <c r="AT14"/>
  <c r="AO14"/>
  <c r="AL14"/>
  <c r="AI14"/>
  <c r="AF14"/>
  <c r="AD14"/>
  <c r="AE14" s="1"/>
  <c r="Y14"/>
  <c r="Z14" s="1"/>
  <c r="T14"/>
  <c r="Q14"/>
  <c r="N14"/>
  <c r="I14"/>
  <c r="F14"/>
  <c r="BO13"/>
  <c r="BM13"/>
  <c r="BN13" s="1"/>
  <c r="BH13"/>
  <c r="BE13"/>
  <c r="AZ13"/>
  <c r="AW13"/>
  <c r="AT13"/>
  <c r="AO13"/>
  <c r="AL13"/>
  <c r="AI13"/>
  <c r="AF13"/>
  <c r="AD13"/>
  <c r="AE13" s="1"/>
  <c r="Y13"/>
  <c r="Z13" s="1"/>
  <c r="T13"/>
  <c r="Q13"/>
  <c r="N13"/>
  <c r="I13"/>
  <c r="F13"/>
  <c r="BO12"/>
  <c r="BM12"/>
  <c r="BN12" s="1"/>
  <c r="BH12"/>
  <c r="BE12"/>
  <c r="AZ12"/>
  <c r="AW12"/>
  <c r="AT12"/>
  <c r="AO12"/>
  <c r="AL12"/>
  <c r="AI12"/>
  <c r="AD12"/>
  <c r="AE12" s="1"/>
  <c r="Y12"/>
  <c r="Z12" s="1"/>
  <c r="T12"/>
  <c r="Q12"/>
  <c r="N12"/>
  <c r="I12"/>
  <c r="F12"/>
  <c r="BO11"/>
  <c r="BM11"/>
  <c r="BN11" s="1"/>
  <c r="BH11"/>
  <c r="BE11"/>
  <c r="AZ11"/>
  <c r="AW11"/>
  <c r="AT11"/>
  <c r="AO11"/>
  <c r="AL11"/>
  <c r="AI11"/>
  <c r="AF11"/>
  <c r="AD11"/>
  <c r="AE11" s="1"/>
  <c r="AA11"/>
  <c r="Y11"/>
  <c r="Z11" s="1"/>
  <c r="T11"/>
  <c r="Q11"/>
  <c r="N11"/>
  <c r="I11"/>
  <c r="F11"/>
  <c r="BO10"/>
  <c r="BM10"/>
  <c r="BN10" s="1"/>
  <c r="BH10"/>
  <c r="BE10"/>
  <c r="AZ10"/>
  <c r="AW10"/>
  <c r="AT10"/>
  <c r="AO10"/>
  <c r="AL10"/>
  <c r="AI10"/>
  <c r="AD10"/>
  <c r="AE10" s="1"/>
  <c r="AF10" s="1"/>
  <c r="Y10"/>
  <c r="Z10" s="1"/>
  <c r="T10"/>
  <c r="Q10"/>
  <c r="N10"/>
  <c r="I10"/>
  <c r="F10"/>
  <c r="BO9"/>
  <c r="BM9"/>
  <c r="BH9"/>
  <c r="BE9"/>
  <c r="AZ9"/>
  <c r="AW9"/>
  <c r="AT9"/>
  <c r="AO9"/>
  <c r="AL9"/>
  <c r="AI9"/>
  <c r="AF9"/>
  <c r="AD9"/>
  <c r="AE9" s="1"/>
  <c r="Y9"/>
  <c r="T9"/>
  <c r="Q9"/>
  <c r="N9"/>
  <c r="I9"/>
  <c r="I94" s="1"/>
  <c r="F9"/>
  <c r="AP16" l="1"/>
  <c r="J17"/>
  <c r="U28"/>
  <c r="U46"/>
  <c r="BA46"/>
  <c r="BI46"/>
  <c r="BJ46" s="1"/>
  <c r="J47"/>
  <c r="AP47"/>
  <c r="J48"/>
  <c r="AP59"/>
  <c r="J60"/>
  <c r="BI61"/>
  <c r="BJ61" s="1"/>
  <c r="BI62"/>
  <c r="BJ62" s="1"/>
  <c r="U67"/>
  <c r="U69"/>
  <c r="BA69"/>
  <c r="BI69"/>
  <c r="BJ69" s="1"/>
  <c r="J70"/>
  <c r="BI70"/>
  <c r="BJ70" s="1"/>
  <c r="U73"/>
  <c r="BA73"/>
  <c r="BI73"/>
  <c r="BJ73" s="1"/>
  <c r="J74"/>
  <c r="BI74"/>
  <c r="BJ74" s="1"/>
  <c r="BA75"/>
  <c r="BI75"/>
  <c r="BJ75" s="1"/>
  <c r="J76"/>
  <c r="AP76"/>
  <c r="J77"/>
  <c r="BA77"/>
  <c r="BI77"/>
  <c r="BJ77" s="1"/>
  <c r="J78"/>
  <c r="BI78"/>
  <c r="BJ78" s="1"/>
  <c r="AP46"/>
  <c r="AQ46" s="1"/>
  <c r="U47"/>
  <c r="V47"/>
  <c r="BA47"/>
  <c r="BB47"/>
  <c r="BA59"/>
  <c r="BB59"/>
  <c r="AP69"/>
  <c r="AQ69"/>
  <c r="U70"/>
  <c r="V70"/>
  <c r="AP73"/>
  <c r="AQ73"/>
  <c r="U74"/>
  <c r="V74"/>
  <c r="AP75"/>
  <c r="AQ75"/>
  <c r="U76"/>
  <c r="V76"/>
  <c r="BA76"/>
  <c r="BB76"/>
  <c r="AP77"/>
  <c r="AQ77"/>
  <c r="U78"/>
  <c r="AP83"/>
  <c r="AQ83" s="1"/>
  <c r="U84"/>
  <c r="V84" s="1"/>
  <c r="BA16"/>
  <c r="BB16" s="1"/>
  <c r="BA12"/>
  <c r="BB12" s="1"/>
  <c r="BA23"/>
  <c r="BB23" s="1"/>
  <c r="AP34"/>
  <c r="AQ34" s="1"/>
  <c r="U35"/>
  <c r="V35" s="1"/>
  <c r="AP40"/>
  <c r="AQ40" s="1"/>
  <c r="U41"/>
  <c r="V41" s="1"/>
  <c r="AP50"/>
  <c r="AQ50" s="1"/>
  <c r="U51"/>
  <c r="V51" s="1"/>
  <c r="BA51"/>
  <c r="BB51" s="1"/>
  <c r="BA53"/>
  <c r="BB53" s="1"/>
  <c r="AP54"/>
  <c r="AQ54" s="1"/>
  <c r="U55"/>
  <c r="V55" s="1"/>
  <c r="BA55"/>
  <c r="BB55" s="1"/>
  <c r="AP56"/>
  <c r="AQ56" s="1"/>
  <c r="U57"/>
  <c r="V57" s="1"/>
  <c r="BA80"/>
  <c r="BB80" s="1"/>
  <c r="AP89"/>
  <c r="AQ89" s="1"/>
  <c r="U90"/>
  <c r="V90" s="1"/>
  <c r="F94"/>
  <c r="U11"/>
  <c r="V11" s="1"/>
  <c r="AP12"/>
  <c r="AQ12" s="1"/>
  <c r="J13"/>
  <c r="BI14"/>
  <c r="BJ14" s="1"/>
  <c r="AQ16"/>
  <c r="U19"/>
  <c r="U20"/>
  <c r="V20" s="1"/>
  <c r="J22"/>
  <c r="AP23"/>
  <c r="AQ23" s="1"/>
  <c r="U24"/>
  <c r="V24" s="1"/>
  <c r="BA34"/>
  <c r="BB34" s="1"/>
  <c r="BI34"/>
  <c r="BJ34" s="1"/>
  <c r="J35"/>
  <c r="BI35"/>
  <c r="BJ35" s="1"/>
  <c r="BA40"/>
  <c r="BB40" s="1"/>
  <c r="BI40"/>
  <c r="BJ40" s="1"/>
  <c r="J41"/>
  <c r="BI41"/>
  <c r="BJ41" s="1"/>
  <c r="V46"/>
  <c r="BB46"/>
  <c r="AQ47"/>
  <c r="U50"/>
  <c r="V50" s="1"/>
  <c r="BA50"/>
  <c r="BI50"/>
  <c r="BJ50" s="1"/>
  <c r="J51"/>
  <c r="AP51"/>
  <c r="AQ51" s="1"/>
  <c r="J52"/>
  <c r="AP53"/>
  <c r="AQ53" s="1"/>
  <c r="J54"/>
  <c r="BA54"/>
  <c r="BB54" s="1"/>
  <c r="BI54"/>
  <c r="BJ54" s="1"/>
  <c r="J55"/>
  <c r="AP55"/>
  <c r="AQ55" s="1"/>
  <c r="J56"/>
  <c r="BA56"/>
  <c r="BB56" s="1"/>
  <c r="BI56"/>
  <c r="BJ56" s="1"/>
  <c r="J57"/>
  <c r="BI57"/>
  <c r="BJ57" s="1"/>
  <c r="AQ59"/>
  <c r="V67"/>
  <c r="V69"/>
  <c r="BB69"/>
  <c r="V73"/>
  <c r="BB73"/>
  <c r="BB75"/>
  <c r="AQ76"/>
  <c r="BB77"/>
  <c r="AP80"/>
  <c r="AQ80" s="1"/>
  <c r="J81"/>
  <c r="V83"/>
  <c r="BB83"/>
  <c r="U89"/>
  <c r="V89" s="1"/>
  <c r="BA89"/>
  <c r="BB89" s="1"/>
  <c r="BI89"/>
  <c r="BJ89" s="1"/>
  <c r="J90"/>
  <c r="BI90"/>
  <c r="BJ90" s="1"/>
  <c r="Q94"/>
  <c r="Y94"/>
  <c r="AI94"/>
  <c r="AO94"/>
  <c r="AW94"/>
  <c r="BE94"/>
  <c r="BM94"/>
  <c r="J10"/>
  <c r="U10"/>
  <c r="V10" s="1"/>
  <c r="BI10"/>
  <c r="BJ10" s="1"/>
  <c r="U15"/>
  <c r="V15" s="1"/>
  <c r="AP17"/>
  <c r="AQ17" s="1"/>
  <c r="BA17"/>
  <c r="BB17" s="1"/>
  <c r="BI17"/>
  <c r="BJ17" s="1"/>
  <c r="J18"/>
  <c r="U18"/>
  <c r="BI18"/>
  <c r="BJ18" s="1"/>
  <c r="BA20"/>
  <c r="BB20" s="1"/>
  <c r="BI20"/>
  <c r="BJ20" s="1"/>
  <c r="J21"/>
  <c r="AP25"/>
  <c r="AQ25" s="1"/>
  <c r="BA25"/>
  <c r="BB25" s="1"/>
  <c r="J26"/>
  <c r="AP26"/>
  <c r="AQ26" s="1"/>
  <c r="BA26"/>
  <c r="BB26" s="1"/>
  <c r="BI26"/>
  <c r="BJ26" s="1"/>
  <c r="J27"/>
  <c r="U27"/>
  <c r="V27" s="1"/>
  <c r="BI27"/>
  <c r="BJ27" s="1"/>
  <c r="AP29"/>
  <c r="AQ29" s="1"/>
  <c r="BA29"/>
  <c r="BB29" s="1"/>
  <c r="J30"/>
  <c r="AP31"/>
  <c r="AQ31" s="1"/>
  <c r="BA31"/>
  <c r="BB31" s="1"/>
  <c r="J32"/>
  <c r="AP33"/>
  <c r="AQ33" s="1"/>
  <c r="BA33"/>
  <c r="BB33" s="1"/>
  <c r="J34"/>
  <c r="U36"/>
  <c r="V36" s="1"/>
  <c r="U38"/>
  <c r="V38" s="1"/>
  <c r="AP39"/>
  <c r="AQ39" s="1"/>
  <c r="BA39"/>
  <c r="BB39" s="1"/>
  <c r="J40"/>
  <c r="U42"/>
  <c r="V42" s="1"/>
  <c r="AP43"/>
  <c r="AQ43" s="1"/>
  <c r="BA43"/>
  <c r="BB43" s="1"/>
  <c r="J44"/>
  <c r="AP44"/>
  <c r="AQ44" s="1"/>
  <c r="BA44"/>
  <c r="BB44" s="1"/>
  <c r="BI44"/>
  <c r="BJ44" s="1"/>
  <c r="J45"/>
  <c r="U45"/>
  <c r="V45" s="1"/>
  <c r="BI45"/>
  <c r="BJ45" s="1"/>
  <c r="AP48"/>
  <c r="AQ48" s="1"/>
  <c r="BA48"/>
  <c r="BB48" s="1"/>
  <c r="BI48"/>
  <c r="BJ48" s="1"/>
  <c r="J49"/>
  <c r="U49"/>
  <c r="V49" s="1"/>
  <c r="BI49"/>
  <c r="BJ49" s="1"/>
  <c r="U58"/>
  <c r="V58" s="1"/>
  <c r="U63"/>
  <c r="V63" s="1"/>
  <c r="AP64"/>
  <c r="AQ64" s="1"/>
  <c r="BA64"/>
  <c r="BB64" s="1"/>
  <c r="J65"/>
  <c r="AP65"/>
  <c r="AQ65" s="1"/>
  <c r="BA65"/>
  <c r="BB65" s="1"/>
  <c r="BI65"/>
  <c r="BJ65" s="1"/>
  <c r="J66"/>
  <c r="U66"/>
  <c r="V66" s="1"/>
  <c r="BI66"/>
  <c r="BJ66" s="1"/>
  <c r="BI68"/>
  <c r="BJ68" s="1"/>
  <c r="U71"/>
  <c r="V71" s="1"/>
  <c r="AP71"/>
  <c r="AQ71" s="1"/>
  <c r="BA71"/>
  <c r="BB71" s="1"/>
  <c r="BI71"/>
  <c r="BJ71" s="1"/>
  <c r="J72"/>
  <c r="U72"/>
  <c r="V72" s="1"/>
  <c r="BI72"/>
  <c r="BJ72" s="1"/>
  <c r="U75"/>
  <c r="V75" s="1"/>
  <c r="U79"/>
  <c r="V79" s="1"/>
  <c r="AP81"/>
  <c r="AQ81" s="1"/>
  <c r="BA81"/>
  <c r="BB81" s="1"/>
  <c r="BI81"/>
  <c r="BJ81" s="1"/>
  <c r="J82"/>
  <c r="U82"/>
  <c r="V82" s="1"/>
  <c r="BI82"/>
  <c r="BJ82" s="1"/>
  <c r="U85"/>
  <c r="J86"/>
  <c r="U86"/>
  <c r="V86" s="1"/>
  <c r="AP86"/>
  <c r="AQ86" s="1"/>
  <c r="BA86"/>
  <c r="BB86" s="1"/>
  <c r="J87"/>
  <c r="AP87"/>
  <c r="AQ87" s="1"/>
  <c r="BA87"/>
  <c r="BB87" s="1"/>
  <c r="BI87"/>
  <c r="BJ87" s="1"/>
  <c r="J88"/>
  <c r="U88"/>
  <c r="V88" s="1"/>
  <c r="BI88"/>
  <c r="BJ88" s="1"/>
  <c r="U91"/>
  <c r="V91" s="1"/>
  <c r="AP92"/>
  <c r="AQ92" s="1"/>
  <c r="BA92"/>
  <c r="BB92" s="1"/>
  <c r="J93"/>
  <c r="U21"/>
  <c r="AP63"/>
  <c r="AQ63" s="1"/>
  <c r="AP10"/>
  <c r="AQ10" s="1"/>
  <c r="BA10"/>
  <c r="BB10" s="1"/>
  <c r="J11"/>
  <c r="K11" s="1"/>
  <c r="AP11"/>
  <c r="AQ11" s="1"/>
  <c r="BA11"/>
  <c r="BB11" s="1"/>
  <c r="BI11"/>
  <c r="BJ11" s="1"/>
  <c r="J12"/>
  <c r="U12"/>
  <c r="V12" s="1"/>
  <c r="BI12"/>
  <c r="BJ12" s="1"/>
  <c r="U13"/>
  <c r="V13" s="1"/>
  <c r="AP13"/>
  <c r="AQ13" s="1"/>
  <c r="BA13"/>
  <c r="BB13" s="1"/>
  <c r="BI13"/>
  <c r="BJ13" s="1"/>
  <c r="J14"/>
  <c r="K14" s="1"/>
  <c r="U14"/>
  <c r="V14" s="1"/>
  <c r="AP14"/>
  <c r="AQ14" s="1"/>
  <c r="BA14"/>
  <c r="BB14" s="1"/>
  <c r="J15"/>
  <c r="AP15"/>
  <c r="AQ15" s="1"/>
  <c r="BA15"/>
  <c r="BB15" s="1"/>
  <c r="BI15"/>
  <c r="BJ15" s="1"/>
  <c r="J16"/>
  <c r="U16"/>
  <c r="V16" s="1"/>
  <c r="BI16"/>
  <c r="BJ16" s="1"/>
  <c r="U17"/>
  <c r="V17" s="1"/>
  <c r="AP18"/>
  <c r="AQ18" s="1"/>
  <c r="BA18"/>
  <c r="BB18" s="1"/>
  <c r="J19"/>
  <c r="K19" s="1"/>
  <c r="AP19"/>
  <c r="AQ19" s="1"/>
  <c r="BA19"/>
  <c r="BB19" s="1"/>
  <c r="BI19"/>
  <c r="BJ19" s="1"/>
  <c r="J20"/>
  <c r="AP20"/>
  <c r="AQ20" s="1"/>
  <c r="AP21"/>
  <c r="AQ21" s="1"/>
  <c r="BA21"/>
  <c r="BB21" s="1"/>
  <c r="U22"/>
  <c r="V22" s="1"/>
  <c r="AP22"/>
  <c r="AQ22" s="1"/>
  <c r="BA22"/>
  <c r="BB22" s="1"/>
  <c r="BI22"/>
  <c r="BJ22" s="1"/>
  <c r="J23"/>
  <c r="K23" s="1"/>
  <c r="U23"/>
  <c r="V23" s="1"/>
  <c r="J24"/>
  <c r="AP24"/>
  <c r="BA24"/>
  <c r="BB24" s="1"/>
  <c r="BI24"/>
  <c r="BJ24" s="1"/>
  <c r="J25"/>
  <c r="K25" s="1"/>
  <c r="U25"/>
  <c r="V25" s="1"/>
  <c r="BI25"/>
  <c r="BJ25" s="1"/>
  <c r="U26"/>
  <c r="V26" s="1"/>
  <c r="AP27"/>
  <c r="AQ27" s="1"/>
  <c r="BA27"/>
  <c r="BB27" s="1"/>
  <c r="J28"/>
  <c r="AP28"/>
  <c r="AQ28" s="1"/>
  <c r="BA28"/>
  <c r="BB28" s="1"/>
  <c r="BI28"/>
  <c r="BJ28" s="1"/>
  <c r="J29"/>
  <c r="K29" s="1"/>
  <c r="U29"/>
  <c r="V29" s="1"/>
  <c r="BI29"/>
  <c r="BJ29" s="1"/>
  <c r="U30"/>
  <c r="V30" s="1"/>
  <c r="AP30"/>
  <c r="AQ30" s="1"/>
  <c r="BA30"/>
  <c r="BB30" s="1"/>
  <c r="BI30"/>
  <c r="BJ30" s="1"/>
  <c r="J31"/>
  <c r="U31"/>
  <c r="V31" s="1"/>
  <c r="BI31"/>
  <c r="BJ31" s="1"/>
  <c r="U32"/>
  <c r="V32" s="1"/>
  <c r="AP32"/>
  <c r="AQ32" s="1"/>
  <c r="BA32"/>
  <c r="BB32" s="1"/>
  <c r="BI32"/>
  <c r="BJ32" s="1"/>
  <c r="J33"/>
  <c r="K33" s="1"/>
  <c r="U33"/>
  <c r="V33" s="1"/>
  <c r="BI33"/>
  <c r="BJ33" s="1"/>
  <c r="U34"/>
  <c r="V34" s="1"/>
  <c r="AP35"/>
  <c r="AQ35" s="1"/>
  <c r="BA35"/>
  <c r="BB35" s="1"/>
  <c r="J36"/>
  <c r="AP36"/>
  <c r="AQ36" s="1"/>
  <c r="BA36"/>
  <c r="BB36" s="1"/>
  <c r="BI36"/>
  <c r="BJ36" s="1"/>
  <c r="J37"/>
  <c r="U37"/>
  <c r="AP37"/>
  <c r="AQ37" s="1"/>
  <c r="BA37"/>
  <c r="BB37" s="1"/>
  <c r="J38"/>
  <c r="K38" s="1"/>
  <c r="AP38"/>
  <c r="AQ38" s="1"/>
  <c r="BA38"/>
  <c r="BB38" s="1"/>
  <c r="BI38"/>
  <c r="BJ38" s="1"/>
  <c r="J39"/>
  <c r="U39"/>
  <c r="V39" s="1"/>
  <c r="BI39"/>
  <c r="BJ39" s="1"/>
  <c r="U40"/>
  <c r="V40" s="1"/>
  <c r="AP41"/>
  <c r="AQ41" s="1"/>
  <c r="BA41"/>
  <c r="BB41" s="1"/>
  <c r="J42"/>
  <c r="K42" s="1"/>
  <c r="AP42"/>
  <c r="AQ42" s="1"/>
  <c r="BA42"/>
  <c r="BB42" s="1"/>
  <c r="BI42"/>
  <c r="BJ42" s="1"/>
  <c r="J43"/>
  <c r="U43"/>
  <c r="V43" s="1"/>
  <c r="BI43"/>
  <c r="BJ43" s="1"/>
  <c r="U44"/>
  <c r="V44" s="1"/>
  <c r="AP45"/>
  <c r="AQ45" s="1"/>
  <c r="BA45"/>
  <c r="BB45" s="1"/>
  <c r="J46"/>
  <c r="BI47"/>
  <c r="BJ47" s="1"/>
  <c r="U48"/>
  <c r="V48" s="1"/>
  <c r="AP49"/>
  <c r="AQ49" s="1"/>
  <c r="BA49"/>
  <c r="BB49" s="1"/>
  <c r="J50"/>
  <c r="BI51"/>
  <c r="BJ51" s="1"/>
  <c r="U52"/>
  <c r="V52" s="1"/>
  <c r="AP52"/>
  <c r="AQ52" s="1"/>
  <c r="BA52"/>
  <c r="BB52" s="1"/>
  <c r="BI52"/>
  <c r="BJ52" s="1"/>
  <c r="J53"/>
  <c r="U53"/>
  <c r="V53" s="1"/>
  <c r="BI53"/>
  <c r="BJ53" s="1"/>
  <c r="U54"/>
  <c r="V54" s="1"/>
  <c r="BI55"/>
  <c r="BJ55" s="1"/>
  <c r="U56"/>
  <c r="V56" s="1"/>
  <c r="AP57"/>
  <c r="AQ57" s="1"/>
  <c r="BA57"/>
  <c r="BB57" s="1"/>
  <c r="J58"/>
  <c r="AP58"/>
  <c r="AQ58" s="1"/>
  <c r="BA58"/>
  <c r="BB58" s="1"/>
  <c r="BI58"/>
  <c r="J59"/>
  <c r="U59"/>
  <c r="BI59"/>
  <c r="BJ59" s="1"/>
  <c r="U60"/>
  <c r="V60" s="1"/>
  <c r="AP60"/>
  <c r="AQ60" s="1"/>
  <c r="BA60"/>
  <c r="BB60" s="1"/>
  <c r="BI60"/>
  <c r="BJ60" s="1"/>
  <c r="J61"/>
  <c r="K61" s="1"/>
  <c r="U61"/>
  <c r="V61" s="1"/>
  <c r="AP61"/>
  <c r="AQ61" s="1"/>
  <c r="BA61"/>
  <c r="BB61" s="1"/>
  <c r="J62"/>
  <c r="K62" s="1"/>
  <c r="U62"/>
  <c r="V62" s="1"/>
  <c r="AP62"/>
  <c r="AQ62" s="1"/>
  <c r="BA62"/>
  <c r="BB62" s="1"/>
  <c r="BA63"/>
  <c r="BB63" s="1"/>
  <c r="BI63"/>
  <c r="BJ63" s="1"/>
  <c r="J64"/>
  <c r="K64" s="1"/>
  <c r="U64"/>
  <c r="V64" s="1"/>
  <c r="BI64"/>
  <c r="BJ64" s="1"/>
  <c r="U65"/>
  <c r="V65" s="1"/>
  <c r="AP66"/>
  <c r="AQ66" s="1"/>
  <c r="BA66"/>
  <c r="BB66" s="1"/>
  <c r="J67"/>
  <c r="K67" s="1"/>
  <c r="AP67"/>
  <c r="AQ67" s="1"/>
  <c r="BA67"/>
  <c r="BB67" s="1"/>
  <c r="BI67"/>
  <c r="BJ67" s="1"/>
  <c r="J68"/>
  <c r="U68"/>
  <c r="V68" s="1"/>
  <c r="AP68"/>
  <c r="AQ68" s="1"/>
  <c r="BA68"/>
  <c r="BB68" s="1"/>
  <c r="J69"/>
  <c r="AP70"/>
  <c r="BA70"/>
  <c r="BB70" s="1"/>
  <c r="J71"/>
  <c r="AP72"/>
  <c r="AQ72" s="1"/>
  <c r="BA72"/>
  <c r="BB72" s="1"/>
  <c r="J73"/>
  <c r="AP74"/>
  <c r="AQ74" s="1"/>
  <c r="BA74"/>
  <c r="BB74" s="1"/>
  <c r="J75"/>
  <c r="BI76"/>
  <c r="BJ76" s="1"/>
  <c r="U77"/>
  <c r="V77" s="1"/>
  <c r="AP78"/>
  <c r="AQ78" s="1"/>
  <c r="BA78"/>
  <c r="BB78" s="1"/>
  <c r="J79"/>
  <c r="K79" s="1"/>
  <c r="AP79"/>
  <c r="AQ79" s="1"/>
  <c r="BA79"/>
  <c r="BB79" s="1"/>
  <c r="BI79"/>
  <c r="BJ79" s="1"/>
  <c r="J80"/>
  <c r="U80"/>
  <c r="BI80"/>
  <c r="BJ80" s="1"/>
  <c r="U81"/>
  <c r="V81" s="1"/>
  <c r="AP82"/>
  <c r="AQ82" s="1"/>
  <c r="BA82"/>
  <c r="BB82" s="1"/>
  <c r="J83"/>
  <c r="BP83" s="1"/>
  <c r="BS83" s="1"/>
  <c r="AP84"/>
  <c r="AQ84" s="1"/>
  <c r="BA84"/>
  <c r="BB84" s="1"/>
  <c r="J85"/>
  <c r="AP85"/>
  <c r="BA85"/>
  <c r="BI85"/>
  <c r="BI86"/>
  <c r="BJ86" s="1"/>
  <c r="U87"/>
  <c r="V87" s="1"/>
  <c r="AP88"/>
  <c r="AQ88" s="1"/>
  <c r="BA88"/>
  <c r="BB88" s="1"/>
  <c r="J89"/>
  <c r="AP90"/>
  <c r="AQ90" s="1"/>
  <c r="BA90"/>
  <c r="BB90" s="1"/>
  <c r="J91"/>
  <c r="AP91"/>
  <c r="AQ91" s="1"/>
  <c r="BA91"/>
  <c r="BB91" s="1"/>
  <c r="BI91"/>
  <c r="BJ91" s="1"/>
  <c r="J92"/>
  <c r="K92" s="1"/>
  <c r="U92"/>
  <c r="V92" s="1"/>
  <c r="BI92"/>
  <c r="BJ92" s="1"/>
  <c r="U93"/>
  <c r="V93" s="1"/>
  <c r="AP93"/>
  <c r="BA93"/>
  <c r="BB93" s="1"/>
  <c r="BI93"/>
  <c r="BJ93" s="1"/>
  <c r="BP17"/>
  <c r="BS17" s="1"/>
  <c r="BP18"/>
  <c r="K21"/>
  <c r="BP11"/>
  <c r="BS11" s="1"/>
  <c r="BP14"/>
  <c r="BS14" s="1"/>
  <c r="BP16"/>
  <c r="BP19"/>
  <c r="BP26"/>
  <c r="BS26" s="1"/>
  <c r="K26"/>
  <c r="K27"/>
  <c r="BP30"/>
  <c r="K30"/>
  <c r="BP32"/>
  <c r="BS32" s="1"/>
  <c r="K32"/>
  <c r="BP34"/>
  <c r="BP35"/>
  <c r="BP40"/>
  <c r="BS40" s="1"/>
  <c r="K40"/>
  <c r="K41"/>
  <c r="BP41"/>
  <c r="BS41" s="1"/>
  <c r="BP44"/>
  <c r="BS44" s="1"/>
  <c r="K44"/>
  <c r="K47"/>
  <c r="BP47"/>
  <c r="BS47" s="1"/>
  <c r="BP48"/>
  <c r="K48"/>
  <c r="K49"/>
  <c r="K51"/>
  <c r="BP52"/>
  <c r="BS52" s="1"/>
  <c r="K52"/>
  <c r="BP54"/>
  <c r="BS54" s="1"/>
  <c r="K54"/>
  <c r="K55"/>
  <c r="BP55"/>
  <c r="BS55" s="1"/>
  <c r="BP56"/>
  <c r="BS56" s="1"/>
  <c r="K56"/>
  <c r="BP57"/>
  <c r="K60"/>
  <c r="U9"/>
  <c r="V9" s="1"/>
  <c r="J9"/>
  <c r="N94"/>
  <c r="T94"/>
  <c r="Z9"/>
  <c r="AD94"/>
  <c r="AL94"/>
  <c r="AP9"/>
  <c r="AQ9" s="1"/>
  <c r="AT94"/>
  <c r="AZ94"/>
  <c r="BH94"/>
  <c r="BN9"/>
  <c r="BN94" s="1"/>
  <c r="BI21"/>
  <c r="BJ21" s="1"/>
  <c r="BI23"/>
  <c r="BJ23" s="1"/>
  <c r="BP25"/>
  <c r="BS25" s="1"/>
  <c r="BP29"/>
  <c r="K31"/>
  <c r="BP31"/>
  <c r="BP33"/>
  <c r="BS33" s="1"/>
  <c r="BP38"/>
  <c r="BS38" s="1"/>
  <c r="K39"/>
  <c r="BP42"/>
  <c r="BS42" s="1"/>
  <c r="K43"/>
  <c r="BP46"/>
  <c r="BP50"/>
  <c r="BS50" s="1"/>
  <c r="K50"/>
  <c r="K53"/>
  <c r="BP58"/>
  <c r="BP59"/>
  <c r="AF59" s="1"/>
  <c r="BP61"/>
  <c r="BP62"/>
  <c r="BS62" s="1"/>
  <c r="BP64"/>
  <c r="BS64" s="1"/>
  <c r="AE94"/>
  <c r="BA9"/>
  <c r="BB9" s="1"/>
  <c r="BI9"/>
  <c r="BP20"/>
  <c r="BP22"/>
  <c r="K22"/>
  <c r="AA25"/>
  <c r="AA32"/>
  <c r="AF34"/>
  <c r="AA40"/>
  <c r="AF40"/>
  <c r="BJ58"/>
  <c r="BP65"/>
  <c r="BS65" s="1"/>
  <c r="K65"/>
  <c r="K66"/>
  <c r="BP70"/>
  <c r="K72"/>
  <c r="BP72"/>
  <c r="K76"/>
  <c r="BP77"/>
  <c r="BS77" s="1"/>
  <c r="K77"/>
  <c r="BP78"/>
  <c r="BP81"/>
  <c r="K81"/>
  <c r="K82"/>
  <c r="BP82"/>
  <c r="BS82" s="1"/>
  <c r="K86"/>
  <c r="BP86"/>
  <c r="BS86" s="1"/>
  <c r="BP87"/>
  <c r="BS87" s="1"/>
  <c r="K87"/>
  <c r="BP88"/>
  <c r="K90"/>
  <c r="BP90"/>
  <c r="BS90" s="1"/>
  <c r="AA70"/>
  <c r="AA86"/>
  <c r="BP67"/>
  <c r="K68"/>
  <c r="BP69"/>
  <c r="BP71"/>
  <c r="K71"/>
  <c r="BP73"/>
  <c r="BP75"/>
  <c r="BS75" s="1"/>
  <c r="K75"/>
  <c r="BP79"/>
  <c r="BP80"/>
  <c r="K83"/>
  <c r="BP89"/>
  <c r="K89" s="1"/>
  <c r="K91"/>
  <c r="BP92"/>
  <c r="BS92" s="1"/>
  <c r="J63"/>
  <c r="AA64"/>
  <c r="V80" l="1"/>
  <c r="AQ70"/>
  <c r="BB50"/>
  <c r="AA82"/>
  <c r="AA17"/>
  <c r="V59"/>
  <c r="V18"/>
  <c r="V19"/>
  <c r="AA69"/>
  <c r="BS69"/>
  <c r="AA81"/>
  <c r="BS81"/>
  <c r="AA89"/>
  <c r="BS89"/>
  <c r="K80"/>
  <c r="BS80"/>
  <c r="AA73"/>
  <c r="BS73"/>
  <c r="AA71"/>
  <c r="BS71"/>
  <c r="K78"/>
  <c r="BS78"/>
  <c r="AA72"/>
  <c r="BS72"/>
  <c r="K70"/>
  <c r="BS70"/>
  <c r="AA20"/>
  <c r="BS20"/>
  <c r="AA61"/>
  <c r="BS61"/>
  <c r="AA58"/>
  <c r="BS58"/>
  <c r="AA46"/>
  <c r="BS46"/>
  <c r="AA31"/>
  <c r="BS31"/>
  <c r="AA29"/>
  <c r="BS29"/>
  <c r="K35"/>
  <c r="BS35"/>
  <c r="K16"/>
  <c r="BS16"/>
  <c r="K18"/>
  <c r="BS18"/>
  <c r="J94"/>
  <c r="AA14"/>
  <c r="K17"/>
  <c r="AA79"/>
  <c r="BS79"/>
  <c r="AA67"/>
  <c r="BS67"/>
  <c r="K88"/>
  <c r="BS88"/>
  <c r="AA22"/>
  <c r="BS22"/>
  <c r="K57"/>
  <c r="BS57"/>
  <c r="AA48"/>
  <c r="BS48"/>
  <c r="K34"/>
  <c r="BS34"/>
  <c r="AA30"/>
  <c r="BS30"/>
  <c r="AF19"/>
  <c r="BS19"/>
  <c r="V78"/>
  <c r="BP91"/>
  <c r="BS91" s="1"/>
  <c r="K73"/>
  <c r="K69"/>
  <c r="BP68"/>
  <c r="BS68" s="1"/>
  <c r="K46"/>
  <c r="BP43"/>
  <c r="BS43" s="1"/>
  <c r="BP39"/>
  <c r="BS39" s="1"/>
  <c r="BP37"/>
  <c r="BP36"/>
  <c r="BS36" s="1"/>
  <c r="BP28"/>
  <c r="BP24"/>
  <c r="BS24" s="1"/>
  <c r="BP15"/>
  <c r="BS15" s="1"/>
  <c r="BP12"/>
  <c r="BS12" s="1"/>
  <c r="AA28"/>
  <c r="AF28"/>
  <c r="K28"/>
  <c r="AA15"/>
  <c r="AF15"/>
  <c r="K15"/>
  <c r="AA12"/>
  <c r="AF58"/>
  <c r="AA19"/>
  <c r="AA80"/>
  <c r="BP85"/>
  <c r="BS85" s="1"/>
  <c r="AA78"/>
  <c r="BP93"/>
  <c r="AQ93" s="1"/>
  <c r="BP84"/>
  <c r="BP76"/>
  <c r="BP74"/>
  <c r="BS74" s="1"/>
  <c r="BP66"/>
  <c r="AA59"/>
  <c r="AA34"/>
  <c r="AF20"/>
  <c r="K58"/>
  <c r="BP53"/>
  <c r="AA57"/>
  <c r="BP60"/>
  <c r="BP51"/>
  <c r="BP49"/>
  <c r="BS49" s="1"/>
  <c r="BP45"/>
  <c r="BP27"/>
  <c r="BS27" s="1"/>
  <c r="AA18"/>
  <c r="BP13"/>
  <c r="BS13" s="1"/>
  <c r="BP10"/>
  <c r="BS10" s="1"/>
  <c r="BA94"/>
  <c r="Z94"/>
  <c r="BP63"/>
  <c r="K63"/>
  <c r="BI94"/>
  <c r="BJ9"/>
  <c r="AP94"/>
  <c r="K9"/>
  <c r="BP9"/>
  <c r="BS9" s="1"/>
  <c r="U94"/>
  <c r="AF12"/>
  <c r="BP21"/>
  <c r="AF78"/>
  <c r="AA88"/>
  <c r="AA84"/>
  <c r="AA37"/>
  <c r="K20"/>
  <c r="K59"/>
  <c r="AA45"/>
  <c r="AA35"/>
  <c r="AA16"/>
  <c r="BP23"/>
  <c r="BS23" s="1"/>
  <c r="K12" l="1"/>
  <c r="AA24"/>
  <c r="K36"/>
  <c r="AA63"/>
  <c r="BS63"/>
  <c r="AA60"/>
  <c r="BS60"/>
  <c r="AF53"/>
  <c r="BS53"/>
  <c r="K84"/>
  <c r="BS84"/>
  <c r="BS28"/>
  <c r="V28"/>
  <c r="K37"/>
  <c r="BS37"/>
  <c r="K24"/>
  <c r="AA36"/>
  <c r="V85"/>
  <c r="AQ24"/>
  <c r="BB85"/>
  <c r="AA21"/>
  <c r="BS21"/>
  <c r="K45"/>
  <c r="BS45"/>
  <c r="AA51"/>
  <c r="BS51"/>
  <c r="AA66"/>
  <c r="BS66"/>
  <c r="AA76"/>
  <c r="BS76"/>
  <c r="K93"/>
  <c r="BS93"/>
  <c r="V21"/>
  <c r="V37"/>
  <c r="AQ85"/>
  <c r="K13"/>
  <c r="AA13"/>
  <c r="K74"/>
  <c r="AA74"/>
  <c r="AA10"/>
  <c r="K10"/>
  <c r="AF85"/>
  <c r="AA85"/>
  <c r="BO85"/>
  <c r="K85"/>
  <c r="BJ85"/>
  <c r="BP94"/>
  <c r="AA9"/>
</calcChain>
</file>

<file path=xl/sharedStrings.xml><?xml version="1.0" encoding="utf-8"?>
<sst xmlns="http://schemas.openxmlformats.org/spreadsheetml/2006/main" count="1343" uniqueCount="242">
  <si>
    <t>Ecole Supérieure de Technologie - Safi -</t>
  </si>
  <si>
    <t>Nom</t>
  </si>
  <si>
    <t>Université Cadi Ayyad</t>
  </si>
  <si>
    <t>Modules</t>
  </si>
  <si>
    <t>Coefficients</t>
  </si>
  <si>
    <t>Prénom</t>
  </si>
  <si>
    <t>TEC</t>
  </si>
  <si>
    <t>Anglais</t>
  </si>
  <si>
    <t>DJ</t>
  </si>
  <si>
    <t>NR</t>
  </si>
  <si>
    <t>NAR</t>
  </si>
  <si>
    <t>NF</t>
  </si>
  <si>
    <t>Filière : Génie Informatique</t>
  </si>
  <si>
    <t>M.G</t>
  </si>
  <si>
    <t>Décision  de Jury</t>
  </si>
  <si>
    <t>Ayoub</t>
  </si>
  <si>
    <t>Yassine</t>
  </si>
  <si>
    <t>MOHAMED</t>
  </si>
  <si>
    <t>SOUKAINA</t>
  </si>
  <si>
    <t>KHALID</t>
  </si>
  <si>
    <t xml:space="preserve">                                       </t>
  </si>
  <si>
    <t xml:space="preserve">M9 : Programmation Orientée Objet </t>
  </si>
  <si>
    <t>M10 : Bases de Données Avancées &amp; Technol.Web</t>
  </si>
  <si>
    <t>M11 : Systèmes d'Expl.</t>
  </si>
  <si>
    <t>M12 : Réseaux Informat.</t>
  </si>
  <si>
    <t>M13 : Administ.des Syst.de Réseaux Informatique</t>
  </si>
  <si>
    <t>M14 : Communication &amp; Management</t>
  </si>
  <si>
    <t>M15 : Stages en Entreprises</t>
  </si>
  <si>
    <t>M16:Projet Fin d'Etud.</t>
  </si>
  <si>
    <t>Eléments de Modules</t>
  </si>
  <si>
    <t>Moy.</t>
  </si>
  <si>
    <t>BD Orient.Objet</t>
  </si>
  <si>
    <t>SGBD Posgresql</t>
  </si>
  <si>
    <t>Technol.  Web</t>
  </si>
  <si>
    <t>Syst. d'Expl.</t>
  </si>
  <si>
    <t>Rés. Informat.</t>
  </si>
  <si>
    <t>A.E.M.W.Serv</t>
  </si>
  <si>
    <t>Ad. Sous Linux</t>
  </si>
  <si>
    <t>Syst.Télécom</t>
  </si>
  <si>
    <t>M.Q. &amp; G.P.</t>
  </si>
  <si>
    <t xml:space="preserve">Sta In.(FinS2) </t>
  </si>
  <si>
    <t>Sta T.(S4)</t>
  </si>
  <si>
    <t>P. F. E.</t>
  </si>
  <si>
    <t>N°</t>
  </si>
  <si>
    <t>MG</t>
  </si>
  <si>
    <t xml:space="preserve">             </t>
  </si>
  <si>
    <t>Filière : Génie Informatique 2ème Année</t>
  </si>
  <si>
    <t>Moy.1ère Année</t>
  </si>
  <si>
    <t>Moy.2ème Année</t>
  </si>
  <si>
    <t>Moy.de Sortie</t>
  </si>
  <si>
    <t xml:space="preserve">Mention </t>
  </si>
  <si>
    <t>Décision du Jury</t>
  </si>
  <si>
    <t>S1 + S2</t>
  </si>
  <si>
    <t>S3 + S4</t>
  </si>
  <si>
    <t xml:space="preserve">décision </t>
  </si>
  <si>
    <t>C++</t>
  </si>
  <si>
    <t>Admis(e)</t>
  </si>
  <si>
    <t>Département Informatique</t>
  </si>
  <si>
    <t>Khaoula</t>
  </si>
  <si>
    <t xml:space="preserve">Moyenne de la Classe : </t>
  </si>
  <si>
    <t xml:space="preserve">                                                                      Signatures des membres du jury :</t>
  </si>
  <si>
    <t xml:space="preserve">            Délibérations finales: Moyenne de sortie DUT</t>
  </si>
  <si>
    <t xml:space="preserve">              Délibérations : Grille des modules S3 + S4  Finales (DUT)</t>
  </si>
  <si>
    <t xml:space="preserve"> Signatures des membres du jury :</t>
  </si>
  <si>
    <t xml:space="preserve">AABIDI                  </t>
  </si>
  <si>
    <t>HASSAN</t>
  </si>
  <si>
    <t xml:space="preserve">AANNI                </t>
  </si>
  <si>
    <t xml:space="preserve">ZAKARYA  </t>
  </si>
  <si>
    <t xml:space="preserve">ABIBI                  </t>
  </si>
  <si>
    <t>OUSSAMA</t>
  </si>
  <si>
    <t xml:space="preserve">ABID                     </t>
  </si>
  <si>
    <t>HAFSA</t>
  </si>
  <si>
    <t xml:space="preserve">AGUERCHI                 </t>
  </si>
  <si>
    <t>SAIDA</t>
  </si>
  <si>
    <t xml:space="preserve">BAHAJ                    </t>
  </si>
  <si>
    <t>GHITA</t>
  </si>
  <si>
    <t xml:space="preserve">BAHIRI                   </t>
  </si>
  <si>
    <t>HOUDA</t>
  </si>
  <si>
    <t xml:space="preserve">BEHHARI                   </t>
  </si>
  <si>
    <t>ANAS</t>
  </si>
  <si>
    <t xml:space="preserve">BELKHADIR                </t>
  </si>
  <si>
    <t>AYOUB</t>
  </si>
  <si>
    <t xml:space="preserve">BENCHHABA                </t>
  </si>
  <si>
    <t>NAIMA</t>
  </si>
  <si>
    <t xml:space="preserve">BENDAOUIA </t>
  </si>
  <si>
    <t xml:space="preserve">BENDNAIBA               </t>
  </si>
  <si>
    <t>YACINE</t>
  </si>
  <si>
    <t xml:space="preserve">BOUHDADI </t>
  </si>
  <si>
    <t>Rajaa</t>
  </si>
  <si>
    <t xml:space="preserve">BOUJMEL               </t>
  </si>
  <si>
    <t>NOUHAILA</t>
  </si>
  <si>
    <t xml:space="preserve">BOUJNIA                    </t>
  </si>
  <si>
    <t>AYA</t>
  </si>
  <si>
    <t xml:space="preserve">BOULAMI      </t>
  </si>
  <si>
    <t xml:space="preserve">HAMZA </t>
  </si>
  <si>
    <t xml:space="preserve">BOUMENZEL                </t>
  </si>
  <si>
    <t>AHMED</t>
  </si>
  <si>
    <t xml:space="preserve">BOUSBA              </t>
  </si>
  <si>
    <t>BADREDDINE</t>
  </si>
  <si>
    <t xml:space="preserve">CHAWKI </t>
  </si>
  <si>
    <t xml:space="preserve">CHERADI                  </t>
  </si>
  <si>
    <t>NAJWA</t>
  </si>
  <si>
    <t xml:space="preserve">CHERGAOUI              </t>
  </si>
  <si>
    <t>YOUSSEF</t>
  </si>
  <si>
    <t xml:space="preserve">CHERRADI                 </t>
  </si>
  <si>
    <t>YAZID</t>
  </si>
  <si>
    <t xml:space="preserve">CHOUKRI </t>
  </si>
  <si>
    <t>Alaa-Eddine</t>
  </si>
  <si>
    <t xml:space="preserve">DOUIHI                   </t>
  </si>
  <si>
    <t>AMINE</t>
  </si>
  <si>
    <t xml:space="preserve">EL FADIL               </t>
  </si>
  <si>
    <t xml:space="preserve">EL GBOURI                 </t>
  </si>
  <si>
    <t>SAAD</t>
  </si>
  <si>
    <t xml:space="preserve">EL GUAMRAOUI          </t>
  </si>
  <si>
    <t xml:space="preserve">EL JASSIMI   </t>
  </si>
  <si>
    <t xml:space="preserve">ABDELMOUHAIMINE  </t>
  </si>
  <si>
    <t xml:space="preserve">EL KILALI            </t>
  </si>
  <si>
    <t xml:space="preserve">NOUHAILA </t>
  </si>
  <si>
    <t xml:space="preserve">NOURA </t>
  </si>
  <si>
    <t xml:space="preserve">EL MOUDEN            </t>
  </si>
  <si>
    <t>ABDELAZIZ</t>
  </si>
  <si>
    <t xml:space="preserve">ELASAAD               </t>
  </si>
  <si>
    <t>M'HAMMED</t>
  </si>
  <si>
    <t xml:space="preserve">ELHAJJOUT         </t>
  </si>
  <si>
    <t xml:space="preserve">ABDERRAHMAN </t>
  </si>
  <si>
    <t xml:space="preserve">ELHALLAOUI </t>
  </si>
  <si>
    <t>Youness</t>
  </si>
  <si>
    <t xml:space="preserve">ELOUALID                    </t>
  </si>
  <si>
    <t>OUMAIMA</t>
  </si>
  <si>
    <t xml:space="preserve">ELOUAZZANI               </t>
  </si>
  <si>
    <t>NIHAD</t>
  </si>
  <si>
    <t xml:space="preserve">ENNAH                 </t>
  </si>
  <si>
    <t>GHIZLANE</t>
  </si>
  <si>
    <t xml:space="preserve">EZZAHRI                 </t>
  </si>
  <si>
    <t>YASSER</t>
  </si>
  <si>
    <t xml:space="preserve">FADEL              </t>
  </si>
  <si>
    <t xml:space="preserve">ABDELHAMID </t>
  </si>
  <si>
    <t xml:space="preserve">FATAM </t>
  </si>
  <si>
    <t>Narjis</t>
  </si>
  <si>
    <t xml:space="preserve">FEKARI                  </t>
  </si>
  <si>
    <t xml:space="preserve">SAAD  </t>
  </si>
  <si>
    <t xml:space="preserve">FIKRI                    </t>
  </si>
  <si>
    <t>LAILA</t>
  </si>
  <si>
    <t xml:space="preserve">GAMAL                  </t>
  </si>
  <si>
    <t xml:space="preserve">HAIMOUD             </t>
  </si>
  <si>
    <t>AZZ-ELARAB</t>
  </si>
  <si>
    <t xml:space="preserve">HIRCHI                 </t>
  </si>
  <si>
    <t>SOUHAIL</t>
  </si>
  <si>
    <t xml:space="preserve">JOULALE             </t>
  </si>
  <si>
    <t>NOUREDDINE</t>
  </si>
  <si>
    <t xml:space="preserve">KAIDI </t>
  </si>
  <si>
    <t>Sokayna</t>
  </si>
  <si>
    <t xml:space="preserve">KARKAZA                  </t>
  </si>
  <si>
    <t>TAHAR</t>
  </si>
  <si>
    <t xml:space="preserve">KETTANE                </t>
  </si>
  <si>
    <t xml:space="preserve">KHATTABI              </t>
  </si>
  <si>
    <t xml:space="preserve">LAARID </t>
  </si>
  <si>
    <t xml:space="preserve">LAKSANTINI              </t>
  </si>
  <si>
    <t xml:space="preserve">LAMBARAA             </t>
  </si>
  <si>
    <t xml:space="preserve">ABDELLAH </t>
  </si>
  <si>
    <t xml:space="preserve">LEBDAOUI </t>
  </si>
  <si>
    <t>MERYAM</t>
  </si>
  <si>
    <t xml:space="preserve">LOUGSARI               </t>
  </si>
  <si>
    <t>CHAIMAA</t>
  </si>
  <si>
    <t xml:space="preserve">MACHROU                 </t>
  </si>
  <si>
    <t>ISMAIL</t>
  </si>
  <si>
    <t xml:space="preserve">MAKDAD              </t>
  </si>
  <si>
    <t>ABDESSAMAD</t>
  </si>
  <si>
    <t xml:space="preserve">MEHRACH                </t>
  </si>
  <si>
    <t xml:space="preserve">MERIBAA                 </t>
  </si>
  <si>
    <t>ZIYAD</t>
  </si>
  <si>
    <t xml:space="preserve">MIKKI                   </t>
  </si>
  <si>
    <t>KAWTAR</t>
  </si>
  <si>
    <t xml:space="preserve">MIMTI                    </t>
  </si>
  <si>
    <t>ZINEB</t>
  </si>
  <si>
    <t xml:space="preserve">MOURCHID             </t>
  </si>
  <si>
    <t xml:space="preserve">MOUSSATEF              </t>
  </si>
  <si>
    <t xml:space="preserve">MTAHRI                     </t>
  </si>
  <si>
    <t>ALI</t>
  </si>
  <si>
    <t xml:space="preserve">NOUKTA                </t>
  </si>
  <si>
    <t>Ibtissam</t>
  </si>
  <si>
    <t xml:space="preserve">OUIKE                 </t>
  </si>
  <si>
    <t xml:space="preserve">CHAIMAE </t>
  </si>
  <si>
    <t xml:space="preserve">OUMAIR </t>
  </si>
  <si>
    <t>Ikram</t>
  </si>
  <si>
    <t xml:space="preserve">QNAIS                    </t>
  </si>
  <si>
    <t>ASMAA</t>
  </si>
  <si>
    <t xml:space="preserve">RGUIBI                 </t>
  </si>
  <si>
    <t>ZAKARIA</t>
  </si>
  <si>
    <t xml:space="preserve">SAIDI                     </t>
  </si>
  <si>
    <t xml:space="preserve">SAIFI                    </t>
  </si>
  <si>
    <t>WALID</t>
  </si>
  <si>
    <t xml:space="preserve">SOUANY </t>
  </si>
  <si>
    <t xml:space="preserve">SOUHAIB         </t>
  </si>
  <si>
    <t>HAMZA</t>
  </si>
  <si>
    <t xml:space="preserve">SOUKRATI </t>
  </si>
  <si>
    <t>Hibatou Allah</t>
  </si>
  <si>
    <t xml:space="preserve">TELBISSI          </t>
  </si>
  <si>
    <t xml:space="preserve">IQBAL ZAHRA </t>
  </si>
  <si>
    <t xml:space="preserve">TEMSAMANI                 </t>
  </si>
  <si>
    <t>OMAR</t>
  </si>
  <si>
    <t xml:space="preserve">TIHR                       </t>
  </si>
  <si>
    <t>RIM</t>
  </si>
  <si>
    <t xml:space="preserve">TOUGUI </t>
  </si>
  <si>
    <t>Ahmed</t>
  </si>
  <si>
    <t xml:space="preserve">TOUMLAL               </t>
  </si>
  <si>
    <t xml:space="preserve">KAOUTAR </t>
  </si>
  <si>
    <t xml:space="preserve">WAOUA           </t>
  </si>
  <si>
    <t>MOHAMMED-AMINE</t>
  </si>
  <si>
    <t xml:space="preserve">ZAAKOUR </t>
  </si>
  <si>
    <t>MUSTAPHA</t>
  </si>
  <si>
    <t xml:space="preserve">ZINABIDINE              </t>
  </si>
  <si>
    <t xml:space="preserve">AYMAN </t>
  </si>
  <si>
    <t xml:space="preserve">ZOHARI                   </t>
  </si>
  <si>
    <t xml:space="preserve">RKIA </t>
  </si>
  <si>
    <t xml:space="preserve">ZOUAI                    </t>
  </si>
  <si>
    <t>HAJAR</t>
  </si>
  <si>
    <t xml:space="preserve">ZOUIHAR                  </t>
  </si>
  <si>
    <t>RIYAD</t>
  </si>
  <si>
    <t>Safi,  le 15-07-2020</t>
  </si>
  <si>
    <t xml:space="preserve"> A.U : 2019/2020</t>
  </si>
  <si>
    <t>A.U : 2019-2020</t>
  </si>
  <si>
    <t xml:space="preserve">            Délibérations de S3+S4 définitives  du 15/07/2020</t>
  </si>
  <si>
    <t>Mention</t>
  </si>
  <si>
    <t>JAVA</t>
  </si>
  <si>
    <t>T.B</t>
  </si>
  <si>
    <t>B</t>
  </si>
  <si>
    <t>A.B</t>
  </si>
  <si>
    <t/>
  </si>
  <si>
    <t>Admis(e) avec point de jury</t>
  </si>
  <si>
    <t xml:space="preserve">Redouble avec validation des acquis </t>
  </si>
  <si>
    <t>Abscence justifiée</t>
  </si>
  <si>
    <t>Redouble avec validation des acquis</t>
  </si>
  <si>
    <t>Admis(e) avec validation des acquis</t>
  </si>
  <si>
    <t>EL MORCHIDI</t>
  </si>
  <si>
    <t>CHOUAIB</t>
  </si>
  <si>
    <t>Admis(e) avec point de jury  0,273</t>
  </si>
  <si>
    <t>Admis(e) avec point de jury en 1ere année de 0,102</t>
  </si>
  <si>
    <t>Admis(e) avec point de jury en 2eme année de 0,273</t>
  </si>
  <si>
    <t>Admis(e) avec point de jury en 1ere année de 0,215</t>
  </si>
  <si>
    <t>Admis(e) avec point de jury en 1ere année de 0,107</t>
  </si>
  <si>
    <t>Admis(e) avec point de jury en 1ere année de 0,199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</si>
</sst>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0.000"/>
    <numFmt numFmtId="166" formatCode="##,#00.000"/>
    <numFmt numFmtId="167" formatCode="00.00"/>
  </numFmts>
  <fonts count="35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rgb="FFFFFF00"/>
      <name val="Arial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5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11" fillId="3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14" fontId="15" fillId="0" borderId="0" xfId="0" applyNumberFormat="1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8" fillId="3" borderId="0" xfId="0" applyFont="1" applyFill="1"/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9" fillId="0" borderId="0" xfId="0" applyFont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Fill="1"/>
    <xf numFmtId="0" fontId="6" fillId="3" borderId="0" xfId="0" applyFont="1" applyFill="1"/>
    <xf numFmtId="0" fontId="8" fillId="0" borderId="0" xfId="0" applyFont="1" applyFill="1" applyAlignment="1">
      <alignment horizontal="center" vertical="center"/>
    </xf>
    <xf numFmtId="0" fontId="12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20" fillId="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64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64" fontId="23" fillId="3" borderId="2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3" fillId="5" borderId="0" xfId="0" applyFont="1" applyFill="1"/>
    <xf numFmtId="0" fontId="16" fillId="5" borderId="0" xfId="0" applyFont="1" applyFill="1"/>
    <xf numFmtId="14" fontId="15" fillId="5" borderId="0" xfId="0" applyNumberFormat="1" applyFont="1" applyFill="1" applyAlignment="1">
      <alignment horizontal="left"/>
    </xf>
    <xf numFmtId="2" fontId="16" fillId="5" borderId="0" xfId="0" applyNumberFormat="1" applyFont="1" applyFill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/>
    <xf numFmtId="0" fontId="26" fillId="0" borderId="1" xfId="4" applyFont="1" applyBorder="1"/>
    <xf numFmtId="0" fontId="26" fillId="7" borderId="1" xfId="4" applyFont="1" applyFill="1" applyBorder="1"/>
    <xf numFmtId="0" fontId="26" fillId="8" borderId="1" xfId="4" applyFont="1" applyFill="1" applyBorder="1"/>
    <xf numFmtId="0" fontId="26" fillId="0" borderId="1" xfId="4" applyFont="1" applyFill="1" applyBorder="1"/>
    <xf numFmtId="49" fontId="26" fillId="0" borderId="1" xfId="4" applyNumberFormat="1" applyFont="1" applyBorder="1"/>
    <xf numFmtId="164" fontId="20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3" fillId="5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27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center"/>
    </xf>
    <xf numFmtId="165" fontId="27" fillId="0" borderId="3" xfId="0" applyNumberFormat="1" applyFont="1" applyBorder="1" applyAlignment="1">
      <alignment vertical="center"/>
    </xf>
    <xf numFmtId="165" fontId="27" fillId="0" borderId="1" xfId="0" applyNumberFormat="1" applyFont="1" applyBorder="1" applyAlignment="1">
      <alignment vertical="center"/>
    </xf>
    <xf numFmtId="165" fontId="27" fillId="5" borderId="1" xfId="0" applyNumberFormat="1" applyFont="1" applyFill="1" applyBorder="1" applyAlignment="1">
      <alignment horizontal="center" vertical="center"/>
    </xf>
    <xf numFmtId="165" fontId="29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9" fontId="2" fillId="6" borderId="1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31" fillId="6" borderId="0" xfId="0" applyFont="1" applyFill="1" applyAlignment="1">
      <alignment horizontal="center"/>
    </xf>
    <xf numFmtId="0" fontId="1" fillId="0" borderId="0" xfId="0" applyFont="1" applyFill="1" applyBorder="1"/>
    <xf numFmtId="166" fontId="32" fillId="6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2" fillId="6" borderId="0" xfId="0" applyFont="1" applyFill="1" applyBorder="1"/>
    <xf numFmtId="0" fontId="1" fillId="5" borderId="0" xfId="0" applyFont="1" applyFill="1" applyBorder="1" applyAlignment="1">
      <alignment horizontal="center"/>
    </xf>
    <xf numFmtId="167" fontId="31" fillId="6" borderId="0" xfId="0" applyNumberFormat="1" applyFont="1" applyFill="1"/>
    <xf numFmtId="0" fontId="10" fillId="6" borderId="1" xfId="0" applyFont="1" applyFill="1" applyBorder="1" applyAlignment="1">
      <alignment horizontal="center" vertical="center"/>
    </xf>
    <xf numFmtId="49" fontId="26" fillId="6" borderId="1" xfId="4" applyNumberFormat="1" applyFont="1" applyFill="1" applyBorder="1"/>
    <xf numFmtId="0" fontId="26" fillId="6" borderId="1" xfId="4" applyFont="1" applyFill="1" applyBorder="1"/>
    <xf numFmtId="166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165" fontId="28" fillId="6" borderId="1" xfId="0" applyNumberFormat="1" applyFont="1" applyFill="1" applyBorder="1" applyAlignment="1">
      <alignment horizontal="center"/>
    </xf>
    <xf numFmtId="165" fontId="29" fillId="6" borderId="1" xfId="0" applyNumberFormat="1" applyFont="1" applyFill="1" applyBorder="1" applyAlignment="1">
      <alignment horizontal="center"/>
    </xf>
    <xf numFmtId="164" fontId="20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165" fontId="29" fillId="6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66" fontId="3" fillId="5" borderId="1" xfId="0" applyNumberFormat="1" applyFont="1" applyFill="1" applyBorder="1" applyAlignment="1">
      <alignment horizontal="center"/>
    </xf>
    <xf numFmtId="165" fontId="29" fillId="0" borderId="3" xfId="0" applyNumberFormat="1" applyFont="1" applyBorder="1" applyAlignment="1">
      <alignment horizontal="center"/>
    </xf>
    <xf numFmtId="164" fontId="6" fillId="5" borderId="5" xfId="0" applyNumberFormat="1" applyFont="1" applyFill="1" applyBorder="1" applyAlignment="1">
      <alignment horizontal="center" vertical="center"/>
    </xf>
    <xf numFmtId="0" fontId="0" fillId="5" borderId="0" xfId="0" applyFill="1"/>
    <xf numFmtId="165" fontId="6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0" fontId="0" fillId="0" borderId="0" xfId="0" applyBorder="1"/>
    <xf numFmtId="165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34" fillId="3" borderId="2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/>
    <xf numFmtId="165" fontId="0" fillId="0" borderId="0" xfId="0" applyNumberFormat="1" applyBorder="1"/>
    <xf numFmtId="164" fontId="34" fillId="3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34" fillId="9" borderId="1" xfId="0" applyNumberFormat="1" applyFont="1" applyFill="1" applyBorder="1" applyAlignment="1">
      <alignment horizontal="center" vertical="center"/>
    </xf>
    <xf numFmtId="2" fontId="24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6" fillId="0" borderId="1" xfId="4" applyNumberFormat="1" applyFont="1" applyFill="1" applyBorder="1" applyAlignment="1">
      <alignment vertical="center"/>
    </xf>
    <xf numFmtId="0" fontId="26" fillId="0" borderId="1" xfId="4" applyFont="1" applyBorder="1" applyAlignment="1">
      <alignment vertical="center"/>
    </xf>
    <xf numFmtId="164" fontId="2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23" fillId="9" borderId="1" xfId="0" applyNumberFormat="1" applyFont="1" applyFill="1" applyBorder="1" applyAlignment="1">
      <alignment horizontal="center" vertical="center"/>
    </xf>
    <xf numFmtId="164" fontId="34" fillId="9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20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2" fillId="6" borderId="2" xfId="0" applyNumberFormat="1" applyFont="1" applyFill="1" applyBorder="1" applyAlignment="1">
      <alignment horizontal="center"/>
    </xf>
    <xf numFmtId="49" fontId="12" fillId="6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0" borderId="0" xfId="0" applyFont="1" applyAlignment="1"/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11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5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9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25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46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5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58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9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7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95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0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10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108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12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85725</xdr:colOff>
      <xdr:row>1</xdr:row>
      <xdr:rowOff>19050</xdr:rowOff>
    </xdr:to>
    <xdr:sp macro="" textlink="">
      <xdr:nvSpPr>
        <xdr:cNvPr id="130" name="Texte 1"/>
        <xdr:cNvSpPr txBox="1">
          <a:spLocks noChangeArrowheads="1"/>
        </xdr:cNvSpPr>
      </xdr:nvSpPr>
      <xdr:spPr bwMode="auto">
        <a:xfrm>
          <a:off x="2419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145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5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5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52" name="Rectangle 205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53" name="Rectangle 206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154" name="Rectangle 21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155" name="Rectangle 21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156" name="Rectangle 21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7" name="Rectangle 216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8" name="Rectangle 217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59" name="Rectangle 218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60" name="Rectangle 219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61" name="Rectangle 220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62" name="Rectangle 221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163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164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165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66" name="Rectangle 2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67" name="Rectangle 2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68" name="Rectangle 2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69" name="Rectangle 2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0" name="Rectangle 2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1" name="Rectangle 2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2" name="Rectangle 2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3" name="Rectangle 2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4" name="Rectangle 2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5" name="Rectangle 2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6" name="Rectangle 2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7" name="Rectangle 2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8" name="Rectangle 2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79" name="Rectangle 2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0" name="Rectangle 2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1" name="Rectangle 2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2" name="Rectangle 2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3" name="Rectangle 2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4" name="Rectangle 2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5" name="Rectangle 2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6" name="Rectangle 2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7" name="Rectangle 2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8" name="Rectangle 2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89" name="Rectangle 2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0" name="Rectangle 2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1" name="Rectangle 2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2" name="Rectangle 2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3" name="Rectangle 2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4" name="Rectangle 2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5" name="Rectangle 2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6" name="Rectangle 2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7" name="Rectangle 2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8" name="Rectangle 25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199" name="Rectangle 25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200" name="Rectangle 25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201" name="Rectangle 26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202" name="Rectangle 26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203" name="Rectangle 26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04" name="Rectangle 2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05" name="Rectangle 2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06" name="Rectangle 2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07" name="Rectangle 2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08" name="Rectangle 2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09" name="Rectangle 2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0" name="Rectangle 2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1" name="Rectangle 2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12" name="Rectangle 2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3" name="Rectangle 2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4" name="Rectangle 2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15" name="Rectangle 2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6" name="Rectangle 2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7" name="Rectangle 2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18" name="Rectangle 2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19" name="Rectangle 2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20" name="Rectangle 2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21" name="Rectangle 2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22" name="Rectangle 2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23" name="Rectangle 2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24" name="Rectangle 2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25" name="Rectangle 28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226" name="Rectangle 28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227" name="Rectangle 28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28" name="Rectangle 287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29" name="Rectangle 288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0" name="Rectangle 298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1" name="Rectangle 299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32" name="Rectangle 300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3" name="Rectangle 301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4" name="Rectangle 302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35" name="Rectangle 303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36" name="Rectangle 369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37" name="Rectangle 370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8" name="Rectangle 380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9" name="Rectangle 381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0" name="Rectangle 382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1" name="Rectangle 383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2" name="Rectangle 384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3" name="Rectangle 385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4" name="Rectangle 4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5" name="Rectangle 4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6" name="Rectangle 4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7" name="Rectangle 4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8" name="Rectangle 4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49" name="Rectangle 4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0" name="Rectangle 4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1" name="Rectangle 4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2" name="Rectangle 4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3" name="Rectangle 4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4" name="Rectangle 4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5" name="Rectangle 4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6" name="Rectangle 4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7" name="Rectangle 4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8" name="Rectangle 4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59" name="Rectangle 4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0" name="Rectangle 4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1" name="Rectangle 4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2" name="Rectangle 4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3" name="Rectangle 4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4" name="Rectangle 4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5" name="Rectangle 4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6" name="Rectangle 4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7" name="Rectangle 4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8" name="Rectangle 4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69" name="Rectangle 4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0" name="Rectangle 4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1" name="Rectangle 4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2" name="Rectangle 4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3" name="Rectangle 5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4" name="Rectangle 5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5" name="Rectangle 5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6" name="Rectangle 50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7" name="Rectangle 50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8" name="Rectangle 50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279" name="Rectangle 50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80" name="Rectangle 50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81" name="Rectangle 50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2" name="Rectangle 5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3" name="Rectangle 5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84" name="Rectangle 5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5" name="Rectangle 5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6" name="Rectangle 5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87" name="Rectangle 5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8" name="Rectangle 5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89" name="Rectangle 5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90" name="Rectangle 5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1" name="Rectangle 5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2" name="Rectangle 5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93" name="Rectangle 5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4" name="Rectangle 5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5" name="Rectangle 5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96" name="Rectangle 5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7" name="Rectangle 5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298" name="Rectangle 5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99" name="Rectangle 5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300" name="Rectangle 527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301" name="Rectangle 528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2" name="Rectangle 529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303" name="Rectangle 530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304" name="Rectangle 531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5" name="Rectangle 532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06" name="Rectangle 6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07" name="Rectangle 6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308" name="Rectangle 6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09" name="Rectangle 629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10" name="Rectangle 630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311" name="Rectangle 631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12" name="Rectangle 632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313" name="Rectangle 633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314" name="Rectangle 634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28575</xdr:rowOff>
    </xdr:to>
    <xdr:sp macro="" textlink="">
      <xdr:nvSpPr>
        <xdr:cNvPr id="330" name="Texte 1"/>
        <xdr:cNvSpPr txBox="1">
          <a:spLocks noChangeArrowheads="1"/>
        </xdr:cNvSpPr>
      </xdr:nvSpPr>
      <xdr:spPr bwMode="auto">
        <a:xfrm>
          <a:off x="50958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9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0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1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2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3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4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5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6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9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0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1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28575</xdr:rowOff>
    </xdr:to>
    <xdr:sp macro="" textlink="">
      <xdr:nvSpPr>
        <xdr:cNvPr id="352" name="Texte 1"/>
        <xdr:cNvSpPr txBox="1">
          <a:spLocks noChangeArrowheads="1"/>
        </xdr:cNvSpPr>
      </xdr:nvSpPr>
      <xdr:spPr bwMode="auto">
        <a:xfrm>
          <a:off x="194214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3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4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5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6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359" name="Rectangle 299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360" name="Rectangle 300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361" name="Rectangle 30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362" name="Rectangle 30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363" name="Rectangle 30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364" name="Rectangle 310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365" name="Rectangle 311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366" name="Rectangle 312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367" name="Rectangle 313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368" name="Rectangle 314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369" name="Rectangle 315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370" name="Rectangle 31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371" name="Rectangle 31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372" name="Rectangle 31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3" name="Rectangle 31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4" name="Rectangle 32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5" name="Rectangle 32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6" name="Rectangle 32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7" name="Rectangle 32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8" name="Rectangle 32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79" name="Rectangle 3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0" name="Rectangle 3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1" name="Rectangle 3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2" name="Rectangle 3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3" name="Rectangle 3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4" name="Rectangle 3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5" name="Rectangle 3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6" name="Rectangle 3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7" name="Rectangle 3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8" name="Rectangle 3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89" name="Rectangle 3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0" name="Rectangle 3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1" name="Rectangle 3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2" name="Rectangle 3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3" name="Rectangle 3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4" name="Rectangle 3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5" name="Rectangle 3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6" name="Rectangle 3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7" name="Rectangle 3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8" name="Rectangle 3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399" name="Rectangle 3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0" name="Rectangle 3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1" name="Rectangle 3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2" name="Rectangle 3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3" name="Rectangle 3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4" name="Rectangle 3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5" name="Rectangle 3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6" name="Rectangle 3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7" name="Rectangle 3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408" name="Rectangle 3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409" name="Rectangle 3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410" name="Rectangle 3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1" name="Rectangle 35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2" name="Rectangle 35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13" name="Rectangle 35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4" name="Rectangle 36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5" name="Rectangle 36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16" name="Rectangle 36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7" name="Rectangle 3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18" name="Rectangle 3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19" name="Rectangle 3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0" name="Rectangle 3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1" name="Rectangle 3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22" name="Rectangle 3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3" name="Rectangle 3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4" name="Rectangle 3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25" name="Rectangle 3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6" name="Rectangle 3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7" name="Rectangle 3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28" name="Rectangle 3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29" name="Rectangle 3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30" name="Rectangle 3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31" name="Rectangle 3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32" name="Rectangle 3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433" name="Rectangle 3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434" name="Rectangle 3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435" name="Rectangle 381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436" name="Rectangle 382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437" name="Rectangle 392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438" name="Rectangle 393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439" name="Rectangle 394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440" name="Rectangle 395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441" name="Rectangle 396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442" name="Rectangle 397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443" name="Rectangle 463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444" name="Rectangle 464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445" name="Rectangle 474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446" name="Rectangle 475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447" name="Rectangle 476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448" name="Rectangle 477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449" name="Rectangle 478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450" name="Rectangle 479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1" name="Rectangle 56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2" name="Rectangle 56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3" name="Rectangle 56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4" name="Rectangle 56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5" name="Rectangle 56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6" name="Rectangle 57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7" name="Rectangle 5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8" name="Rectangle 5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59" name="Rectangle 5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0" name="Rectangle 5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1" name="Rectangle 5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2" name="Rectangle 5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3" name="Rectangle 5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4" name="Rectangle 5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5" name="Rectangle 5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6" name="Rectangle 5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7" name="Rectangle 5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8" name="Rectangle 5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69" name="Rectangle 5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0" name="Rectangle 5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1" name="Rectangle 5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2" name="Rectangle 5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3" name="Rectangle 5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4" name="Rectangle 5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5" name="Rectangle 5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6" name="Rectangle 5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7" name="Rectangle 5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8" name="Rectangle 5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79" name="Rectangle 5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0" name="Rectangle 5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1" name="Rectangle 5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2" name="Rectangle 5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3" name="Rectangle 5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4" name="Rectangle 5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5" name="Rectangle 5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400050</xdr:colOff>
      <xdr:row>47</xdr:row>
      <xdr:rowOff>0</xdr:rowOff>
    </xdr:to>
    <xdr:sp macro="" textlink="">
      <xdr:nvSpPr>
        <xdr:cNvPr id="486" name="Rectangle 6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87" name="Rectangle 6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88" name="Rectangle 6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89" name="Rectangle 603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0" name="Rectangle 604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91" name="Rectangle 605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2" name="Rectangle 606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3" name="Rectangle 607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94" name="Rectangle 608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5" name="Rectangle 6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6" name="Rectangle 6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97" name="Rectangle 6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8" name="Rectangle 6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499" name="Rectangle 6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0" name="Rectangle 6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1" name="Rectangle 6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2" name="Rectangle 6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3" name="Rectangle 6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4" name="Rectangle 6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5" name="Rectangle 6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6" name="Rectangle 6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7" name="Rectangle 6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08" name="Rectangle 6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9" name="Rectangle 6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10" name="Rectangle 6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511" name="Rectangle 6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12" name="Rectangle 6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13" name="Rectangle 720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14" name="Rectangle 721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515" name="Rectangle 722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16" name="Rectangle 723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17" name="Rectangle 724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518" name="Rectangle 725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19" name="Rectangle 7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520" name="Rectangle 7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521" name="Rectangle 7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522" name="Rectangle 164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523" name="Rectangle 165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24" name="Rectangle 1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25" name="Rectangle 1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26" name="Rectangle 1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527" name="Rectangle 175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528" name="Rectangle 176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529" name="Rectangle 177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530" name="Rectangle 178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531" name="Rectangle 179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532" name="Rectangle 180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33" name="Rectangle 1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34" name="Rectangle 1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35" name="Rectangle 1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36" name="Rectangle 18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37" name="Rectangle 18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38" name="Rectangle 18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39" name="Rectangle 18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0" name="Rectangle 18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1" name="Rectangle 18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2" name="Rectangle 19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3" name="Rectangle 19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4" name="Rectangle 19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5" name="Rectangle 19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6" name="Rectangle 19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7" name="Rectangle 19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8" name="Rectangle 19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49" name="Rectangle 19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0" name="Rectangle 19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1" name="Rectangle 19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2" name="Rectangle 20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3" name="Rectangle 20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4" name="Rectangle 20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5" name="Rectangle 20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6" name="Rectangle 20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7" name="Rectangle 20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8" name="Rectangle 20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59" name="Rectangle 20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0" name="Rectangle 20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1" name="Rectangle 20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2" name="Rectangle 21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3" name="Rectangle 21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4" name="Rectangle 21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5" name="Rectangle 21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6" name="Rectangle 21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7" name="Rectangle 21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8" name="Rectangle 21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69" name="Rectangle 21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70" name="Rectangle 21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400050</xdr:colOff>
      <xdr:row>42</xdr:row>
      <xdr:rowOff>0</xdr:rowOff>
    </xdr:to>
    <xdr:sp macro="" textlink="">
      <xdr:nvSpPr>
        <xdr:cNvPr id="571" name="Rectangle 21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572" name="Rectangle 22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42</xdr:row>
      <xdr:rowOff>0</xdr:rowOff>
    </xdr:from>
    <xdr:to>
      <xdr:col>2</xdr:col>
      <xdr:colOff>266700</xdr:colOff>
      <xdr:row>42</xdr:row>
      <xdr:rowOff>0</xdr:rowOff>
    </xdr:to>
    <xdr:sp macro="" textlink="">
      <xdr:nvSpPr>
        <xdr:cNvPr id="573" name="Rectangle 22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74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75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76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77" name="Rectangle 22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78" name="Rectangle 22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79" name="Rectangle 22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0" name="Rectangle 22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1" name="Rectangle 22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82" name="Rectangle 23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3" name="Rectangle 23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4" name="Rectangle 23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85" name="Rectangle 23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6" name="Rectangle 23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7" name="Rectangle 23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88" name="Rectangle 23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89" name="Rectangle 23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90" name="Rectangle 23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91" name="Rectangle 23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92" name="Rectangle 24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93" name="Rectangle 24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94" name="Rectangle 24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95" name="Rectangle 24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42</xdr:row>
      <xdr:rowOff>0</xdr:rowOff>
    </xdr:from>
    <xdr:to>
      <xdr:col>1</xdr:col>
      <xdr:colOff>504825</xdr:colOff>
      <xdr:row>42</xdr:row>
      <xdr:rowOff>0</xdr:rowOff>
    </xdr:to>
    <xdr:sp macro="" textlink="">
      <xdr:nvSpPr>
        <xdr:cNvPr id="596" name="Rectangle 24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42</xdr:row>
      <xdr:rowOff>0</xdr:rowOff>
    </xdr:from>
    <xdr:to>
      <xdr:col>2</xdr:col>
      <xdr:colOff>9525</xdr:colOff>
      <xdr:row>42</xdr:row>
      <xdr:rowOff>0</xdr:rowOff>
    </xdr:to>
    <xdr:sp macro="" textlink="">
      <xdr:nvSpPr>
        <xdr:cNvPr id="597" name="Rectangle 24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598" name="Rectangle 246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599" name="Rectangle 247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600" name="Rectangle 257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601" name="Rectangle 258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02" name="Rectangle 259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603" name="Rectangle 260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604" name="Rectangle 261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05" name="Rectangle 262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606" name="Rectangle 328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607" name="Rectangle 329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608" name="Rectangle 339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609" name="Rectangle 340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610" name="Rectangle 341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611" name="Rectangle 342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612" name="Rectangle 343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613" name="Rectangle 344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1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1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19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3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4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4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3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5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6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7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8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9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0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1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3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5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28575</xdr:rowOff>
    </xdr:to>
    <xdr:sp macro="" textlink="">
      <xdr:nvSpPr>
        <xdr:cNvPr id="656" name="Texte 1"/>
        <xdr:cNvSpPr txBox="1">
          <a:spLocks noChangeArrowheads="1"/>
        </xdr:cNvSpPr>
      </xdr:nvSpPr>
      <xdr:spPr bwMode="auto">
        <a:xfrm>
          <a:off x="554355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7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8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9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0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1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4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6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7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71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87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12</xdr:row>
      <xdr:rowOff>85725</xdr:rowOff>
    </xdr:to>
    <xdr:sp macro="" textlink="">
      <xdr:nvSpPr>
        <xdr:cNvPr id="692" name="Texte 1"/>
        <xdr:cNvSpPr txBox="1">
          <a:spLocks noChangeArrowheads="1"/>
        </xdr:cNvSpPr>
      </xdr:nvSpPr>
      <xdr:spPr bwMode="auto">
        <a:xfrm>
          <a:off x="0" y="0"/>
          <a:ext cx="62865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30</xdr:col>
      <xdr:colOff>447674</xdr:colOff>
      <xdr:row>36</xdr:row>
      <xdr:rowOff>57150</xdr:rowOff>
    </xdr:to>
    <xdr:sp macro="" textlink="">
      <xdr:nvSpPr>
        <xdr:cNvPr id="693" name="Texte 1"/>
        <xdr:cNvSpPr txBox="1">
          <a:spLocks noChangeArrowheads="1"/>
        </xdr:cNvSpPr>
      </xdr:nvSpPr>
      <xdr:spPr bwMode="auto">
        <a:xfrm>
          <a:off x="0" y="0"/>
          <a:ext cx="14944724" cy="6638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28575</xdr:rowOff>
    </xdr:to>
    <xdr:sp macro="" textlink="">
      <xdr:nvSpPr>
        <xdr:cNvPr id="708" name="Texte 1"/>
        <xdr:cNvSpPr txBox="1">
          <a:spLocks noChangeArrowheads="1"/>
        </xdr:cNvSpPr>
      </xdr:nvSpPr>
      <xdr:spPr bwMode="auto">
        <a:xfrm>
          <a:off x="50958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3</xdr:row>
      <xdr:rowOff>133350</xdr:rowOff>
    </xdr:from>
    <xdr:to>
      <xdr:col>2</xdr:col>
      <xdr:colOff>866775</xdr:colOff>
      <xdr:row>4</xdr:row>
      <xdr:rowOff>152400</xdr:rowOff>
    </xdr:to>
    <xdr:sp macro="" textlink="">
      <xdr:nvSpPr>
        <xdr:cNvPr id="716" name="Texte 1"/>
        <xdr:cNvSpPr txBox="1">
          <a:spLocks noChangeArrowheads="1"/>
        </xdr:cNvSpPr>
      </xdr:nvSpPr>
      <xdr:spPr bwMode="auto">
        <a:xfrm>
          <a:off x="2124075" y="733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18" name="Rectangle 21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19" name="Rectangle 21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20" name="Rectangle 21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21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22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23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4" name="Rectangle 2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5" name="Rectangle 2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6" name="Rectangle 2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7" name="Rectangle 2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8" name="Rectangle 2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29" name="Rectangle 2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0" name="Rectangle 2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1" name="Rectangle 2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2" name="Rectangle 2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3" name="Rectangle 2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4" name="Rectangle 2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5" name="Rectangle 2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6" name="Rectangle 2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7" name="Rectangle 2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8" name="Rectangle 2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39" name="Rectangle 2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0" name="Rectangle 2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1" name="Rectangle 2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2" name="Rectangle 2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3" name="Rectangle 2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4" name="Rectangle 2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5" name="Rectangle 2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6" name="Rectangle 2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7" name="Rectangle 2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8" name="Rectangle 2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49" name="Rectangle 2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0" name="Rectangle 2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1" name="Rectangle 2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2" name="Rectangle 2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3" name="Rectangle 2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4" name="Rectangle 2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5" name="Rectangle 2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6" name="Rectangle 25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7" name="Rectangle 25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8" name="Rectangle 25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759" name="Rectangle 26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760" name="Rectangle 26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761" name="Rectangle 26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2" name="Rectangle 2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3" name="Rectangle 2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64" name="Rectangle 2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5" name="Rectangle 2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6" name="Rectangle 2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67" name="Rectangle 2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8" name="Rectangle 2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69" name="Rectangle 2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0" name="Rectangle 2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1" name="Rectangle 2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2" name="Rectangle 2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3" name="Rectangle 2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4" name="Rectangle 2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5" name="Rectangle 2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6" name="Rectangle 2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7" name="Rectangle 2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78" name="Rectangle 2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79" name="Rectangle 2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80" name="Rectangle 2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81" name="Rectangle 2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82" name="Rectangle 2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83" name="Rectangle 28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784" name="Rectangle 28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85" name="Rectangle 28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86" name="Rectangle 4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87" name="Rectangle 4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88" name="Rectangle 4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89" name="Rectangle 4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0" name="Rectangle 4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1" name="Rectangle 4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2" name="Rectangle 4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3" name="Rectangle 4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4" name="Rectangle 4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5" name="Rectangle 4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6" name="Rectangle 4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7" name="Rectangle 4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8" name="Rectangle 4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799" name="Rectangle 4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0" name="Rectangle 4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1" name="Rectangle 4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2" name="Rectangle 4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3" name="Rectangle 4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4" name="Rectangle 4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5" name="Rectangle 4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6" name="Rectangle 4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7" name="Rectangle 4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8" name="Rectangle 4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09" name="Rectangle 4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0" name="Rectangle 4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1" name="Rectangle 4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2" name="Rectangle 4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3" name="Rectangle 4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4" name="Rectangle 4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5" name="Rectangle 5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6" name="Rectangle 5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7" name="Rectangle 5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8" name="Rectangle 50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19" name="Rectangle 50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20" name="Rectangle 50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821" name="Rectangle 50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822" name="Rectangle 50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823" name="Rectangle 50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24" name="Rectangle 5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25" name="Rectangle 5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26" name="Rectangle 5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27" name="Rectangle 5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28" name="Rectangle 5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29" name="Rectangle 5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0" name="Rectangle 5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1" name="Rectangle 5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32" name="Rectangle 5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3" name="Rectangle 5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4" name="Rectangle 5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35" name="Rectangle 5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6" name="Rectangle 5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7" name="Rectangle 5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38" name="Rectangle 5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39" name="Rectangle 5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40" name="Rectangle 5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41" name="Rectangle 5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42" name="Rectangle 527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43" name="Rectangle 528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44" name="Rectangle 529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45" name="Rectangle 530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846" name="Rectangle 531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847" name="Rectangle 532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48" name="Rectangle 30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49" name="Rectangle 30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50" name="Rectangle 30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51" name="Rectangle 31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52" name="Rectangle 31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53" name="Rectangle 31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4" name="Rectangle 31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5" name="Rectangle 32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6" name="Rectangle 32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7" name="Rectangle 32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8" name="Rectangle 32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59" name="Rectangle 32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0" name="Rectangle 3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1" name="Rectangle 3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2" name="Rectangle 3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3" name="Rectangle 3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4" name="Rectangle 3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5" name="Rectangle 3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6" name="Rectangle 3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7" name="Rectangle 3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8" name="Rectangle 3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69" name="Rectangle 3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0" name="Rectangle 3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1" name="Rectangle 3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2" name="Rectangle 3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3" name="Rectangle 3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4" name="Rectangle 3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5" name="Rectangle 3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6" name="Rectangle 3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7" name="Rectangle 3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8" name="Rectangle 3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79" name="Rectangle 3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0" name="Rectangle 3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1" name="Rectangle 3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2" name="Rectangle 3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3" name="Rectangle 3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4" name="Rectangle 3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5" name="Rectangle 3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6" name="Rectangle 3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7" name="Rectangle 3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8" name="Rectangle 3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889" name="Rectangle 3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890" name="Rectangle 3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891" name="Rectangle 3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2" name="Rectangle 35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3" name="Rectangle 35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94" name="Rectangle 35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5" name="Rectangle 36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6" name="Rectangle 36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897" name="Rectangle 36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8" name="Rectangle 3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899" name="Rectangle 3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00" name="Rectangle 3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1" name="Rectangle 3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2" name="Rectangle 3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03" name="Rectangle 3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4" name="Rectangle 3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5" name="Rectangle 3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06" name="Rectangle 3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7" name="Rectangle 3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08" name="Rectangle 3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09" name="Rectangle 3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10" name="Rectangle 3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11" name="Rectangle 3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12" name="Rectangle 3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13" name="Rectangle 3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14" name="Rectangle 3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15" name="Rectangle 3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16" name="Rectangle 56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17" name="Rectangle 56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18" name="Rectangle 56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19" name="Rectangle 56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0" name="Rectangle 56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1" name="Rectangle 57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2" name="Rectangle 5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3" name="Rectangle 5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4" name="Rectangle 5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5" name="Rectangle 5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6" name="Rectangle 5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7" name="Rectangle 5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8" name="Rectangle 5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29" name="Rectangle 5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0" name="Rectangle 5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1" name="Rectangle 5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2" name="Rectangle 5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3" name="Rectangle 5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4" name="Rectangle 5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5" name="Rectangle 5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6" name="Rectangle 5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7" name="Rectangle 5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8" name="Rectangle 5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39" name="Rectangle 5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0" name="Rectangle 5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1" name="Rectangle 5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2" name="Rectangle 5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3" name="Rectangle 5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4" name="Rectangle 5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5" name="Rectangle 5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6" name="Rectangle 5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7" name="Rectangle 5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8" name="Rectangle 5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49" name="Rectangle 5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50" name="Rectangle 5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951" name="Rectangle 6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952" name="Rectangle 6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953" name="Rectangle 6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54" name="Rectangle 603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55" name="Rectangle 604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56" name="Rectangle 605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57" name="Rectangle 606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58" name="Rectangle 607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59" name="Rectangle 608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0" name="Rectangle 6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1" name="Rectangle 6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62" name="Rectangle 6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3" name="Rectangle 6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4" name="Rectangle 6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65" name="Rectangle 6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6" name="Rectangle 6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7" name="Rectangle 6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68" name="Rectangle 6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69" name="Rectangle 6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70" name="Rectangle 6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71" name="Rectangle 6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72" name="Rectangle 6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73" name="Rectangle 6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74" name="Rectangle 6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75" name="Rectangle 6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976" name="Rectangle 6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977" name="Rectangle 6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78" name="Rectangle 1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79" name="Rectangle 1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80" name="Rectangle 1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81" name="Rectangle 1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982" name="Rectangle 1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983" name="Rectangle 1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4" name="Rectangle 18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5" name="Rectangle 18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6" name="Rectangle 18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7" name="Rectangle 18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8" name="Rectangle 18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89" name="Rectangle 18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0" name="Rectangle 19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1" name="Rectangle 19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2" name="Rectangle 19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3" name="Rectangle 19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4" name="Rectangle 19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5" name="Rectangle 19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6" name="Rectangle 19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7" name="Rectangle 19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8" name="Rectangle 19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999" name="Rectangle 19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0" name="Rectangle 20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1" name="Rectangle 20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2" name="Rectangle 20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3" name="Rectangle 20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4" name="Rectangle 20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5" name="Rectangle 20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6" name="Rectangle 20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7" name="Rectangle 20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8" name="Rectangle 20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09" name="Rectangle 20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0" name="Rectangle 21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1" name="Rectangle 21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2" name="Rectangle 21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3" name="Rectangle 21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4" name="Rectangle 21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5" name="Rectangle 21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6" name="Rectangle 21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7" name="Rectangle 21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8" name="Rectangle 21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1019" name="Rectangle 21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1020" name="Rectangle 22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1021" name="Rectangle 22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2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3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24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5" name="Rectangle 22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6" name="Rectangle 22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27" name="Rectangle 22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8" name="Rectangle 22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29" name="Rectangle 22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0" name="Rectangle 23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1" name="Rectangle 23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2" name="Rectangle 23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3" name="Rectangle 23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4" name="Rectangle 23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5" name="Rectangle 23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6" name="Rectangle 23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7" name="Rectangle 23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38" name="Rectangle 23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39" name="Rectangle 23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40" name="Rectangle 24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41" name="Rectangle 24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42" name="Rectangle 24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43" name="Rectangle 24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1044" name="Rectangle 24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1045" name="Rectangle 24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5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9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25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2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3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3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46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4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5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5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5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58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59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6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7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7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8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8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95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9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0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0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10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5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6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7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108" name="Texte 1"/>
        <xdr:cNvSpPr txBox="1">
          <a:spLocks noChangeArrowheads="1"/>
        </xdr:cNvSpPr>
      </xdr:nvSpPr>
      <xdr:spPr bwMode="auto">
        <a:xfrm>
          <a:off x="13335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109" name="Texte 1"/>
        <xdr:cNvSpPr txBox="1">
          <a:spLocks noChangeArrowheads="1"/>
        </xdr:cNvSpPr>
      </xdr:nvSpPr>
      <xdr:spPr bwMode="auto">
        <a:xfrm>
          <a:off x="13335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4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1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0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1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2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3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28575</xdr:rowOff>
    </xdr:to>
    <xdr:sp macro="" textlink="">
      <xdr:nvSpPr>
        <xdr:cNvPr id="124" name="Texte 1"/>
        <xdr:cNvSpPr txBox="1">
          <a:spLocks noChangeArrowheads="1"/>
        </xdr:cNvSpPr>
      </xdr:nvSpPr>
      <xdr:spPr bwMode="auto">
        <a:xfrm>
          <a:off x="240982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5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6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7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8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19050</xdr:rowOff>
    </xdr:to>
    <xdr:sp macro="" textlink="">
      <xdr:nvSpPr>
        <xdr:cNvPr id="129" name="Texte 1"/>
        <xdr:cNvSpPr txBox="1">
          <a:spLocks noChangeArrowheads="1"/>
        </xdr:cNvSpPr>
      </xdr:nvSpPr>
      <xdr:spPr bwMode="auto">
        <a:xfrm>
          <a:off x="24098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85725</xdr:colOff>
      <xdr:row>1</xdr:row>
      <xdr:rowOff>19050</xdr:rowOff>
    </xdr:to>
    <xdr:sp macro="" textlink="">
      <xdr:nvSpPr>
        <xdr:cNvPr id="130" name="Texte 1"/>
        <xdr:cNvSpPr txBox="1">
          <a:spLocks noChangeArrowheads="1"/>
        </xdr:cNvSpPr>
      </xdr:nvSpPr>
      <xdr:spPr bwMode="auto">
        <a:xfrm>
          <a:off x="24193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5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3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2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3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4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28575</xdr:rowOff>
    </xdr:to>
    <xdr:sp macro="" textlink="">
      <xdr:nvSpPr>
        <xdr:cNvPr id="145" name="Texte 1"/>
        <xdr:cNvSpPr txBox="1">
          <a:spLocks noChangeArrowheads="1"/>
        </xdr:cNvSpPr>
      </xdr:nvSpPr>
      <xdr:spPr bwMode="auto">
        <a:xfrm>
          <a:off x="122586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6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7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8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49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50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19050</xdr:rowOff>
    </xdr:to>
    <xdr:sp macro="" textlink="">
      <xdr:nvSpPr>
        <xdr:cNvPr id="151" name="Texte 1"/>
        <xdr:cNvSpPr txBox="1">
          <a:spLocks noChangeArrowheads="1"/>
        </xdr:cNvSpPr>
      </xdr:nvSpPr>
      <xdr:spPr bwMode="auto">
        <a:xfrm>
          <a:off x="122586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152" name="Rectangle 205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153" name="Rectangle 206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54" name="Rectangle 21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55" name="Rectangle 21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6" name="Rectangle 21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57" name="Rectangle 216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58" name="Rectangle 217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59" name="Rectangle 218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60" name="Rectangle 219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61" name="Rectangle 220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62" name="Rectangle 221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63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64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65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66" name="Rectangle 2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67" name="Rectangle 2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68" name="Rectangle 2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69" name="Rectangle 2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0" name="Rectangle 2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1" name="Rectangle 2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2" name="Rectangle 2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3" name="Rectangle 2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4" name="Rectangle 2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5" name="Rectangle 2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6" name="Rectangle 2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7" name="Rectangle 2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8" name="Rectangle 2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9" name="Rectangle 2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0" name="Rectangle 2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1" name="Rectangle 2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2" name="Rectangle 2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3" name="Rectangle 2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4" name="Rectangle 2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5" name="Rectangle 2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6" name="Rectangle 2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7" name="Rectangle 2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8" name="Rectangle 2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9" name="Rectangle 2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0" name="Rectangle 2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1" name="Rectangle 2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2" name="Rectangle 2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3" name="Rectangle 2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4" name="Rectangle 2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5" name="Rectangle 2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6" name="Rectangle 2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7" name="Rectangle 2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8" name="Rectangle 25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9" name="Rectangle 25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0" name="Rectangle 25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1" name="Rectangle 26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202" name="Rectangle 26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203" name="Rectangle 26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04" name="Rectangle 2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05" name="Rectangle 2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06" name="Rectangle 2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07" name="Rectangle 2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08" name="Rectangle 2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09" name="Rectangle 2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0" name="Rectangle 2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1" name="Rectangle 2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12" name="Rectangle 2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3" name="Rectangle 2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4" name="Rectangle 2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15" name="Rectangle 2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6" name="Rectangle 2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7" name="Rectangle 2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18" name="Rectangle 2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9" name="Rectangle 2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0" name="Rectangle 2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1" name="Rectangle 2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2" name="Rectangle 2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3" name="Rectangle 2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4" name="Rectangle 2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5" name="Rectangle 28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6" name="Rectangle 28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7" name="Rectangle 28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228" name="Rectangle 287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229" name="Rectangle 288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30" name="Rectangle 298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31" name="Rectangle 299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232" name="Rectangle 300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33" name="Rectangle 301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34" name="Rectangle 302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235" name="Rectangle 303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236" name="Rectangle 369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237" name="Rectangle 370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38" name="Rectangle 380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39" name="Rectangle 381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40" name="Rectangle 382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41" name="Rectangle 383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42" name="Rectangle 384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43" name="Rectangle 385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4" name="Rectangle 4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5" name="Rectangle 4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6" name="Rectangle 4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7" name="Rectangle 4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8" name="Rectangle 4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49" name="Rectangle 4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0" name="Rectangle 4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1" name="Rectangle 4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2" name="Rectangle 4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3" name="Rectangle 4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4" name="Rectangle 4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5" name="Rectangle 4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6" name="Rectangle 4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7" name="Rectangle 4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8" name="Rectangle 4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9" name="Rectangle 4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0" name="Rectangle 4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1" name="Rectangle 4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2" name="Rectangle 4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3" name="Rectangle 4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4" name="Rectangle 4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5" name="Rectangle 4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6" name="Rectangle 4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7" name="Rectangle 4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8" name="Rectangle 4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9" name="Rectangle 4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0" name="Rectangle 4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1" name="Rectangle 4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2" name="Rectangle 4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3" name="Rectangle 5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4" name="Rectangle 5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5" name="Rectangle 5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6" name="Rectangle 50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7" name="Rectangle 50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8" name="Rectangle 50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9" name="Rectangle 50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280" name="Rectangle 50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281" name="Rectangle 50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2" name="Rectangle 5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3" name="Rectangle 5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84" name="Rectangle 5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5" name="Rectangle 5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6" name="Rectangle 5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87" name="Rectangle 5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8" name="Rectangle 5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89" name="Rectangle 5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90" name="Rectangle 5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1" name="Rectangle 5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2" name="Rectangle 5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93" name="Rectangle 5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4" name="Rectangle 5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5" name="Rectangle 5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96" name="Rectangle 5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7" name="Rectangle 5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8" name="Rectangle 5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99" name="Rectangle 5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0" name="Rectangle 527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1" name="Rectangle 528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2" name="Rectangle 529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3" name="Rectangle 530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4" name="Rectangle 531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5" name="Rectangle 532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06" name="Rectangle 6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07" name="Rectangle 6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08" name="Rectangle 6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09" name="Rectangle 629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10" name="Rectangle 630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11" name="Rectangle 631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12" name="Rectangle 632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13" name="Rectangle 633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14" name="Rectangle 634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1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2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28575</xdr:rowOff>
    </xdr:to>
    <xdr:sp macro="" textlink="">
      <xdr:nvSpPr>
        <xdr:cNvPr id="330" name="Texte 1"/>
        <xdr:cNvSpPr txBox="1">
          <a:spLocks noChangeArrowheads="1"/>
        </xdr:cNvSpPr>
      </xdr:nvSpPr>
      <xdr:spPr bwMode="auto">
        <a:xfrm>
          <a:off x="50958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33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39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0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1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2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3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4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5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6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49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0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1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28575</xdr:rowOff>
    </xdr:to>
    <xdr:sp macro="" textlink="">
      <xdr:nvSpPr>
        <xdr:cNvPr id="352" name="Texte 1"/>
        <xdr:cNvSpPr txBox="1">
          <a:spLocks noChangeArrowheads="1"/>
        </xdr:cNvSpPr>
      </xdr:nvSpPr>
      <xdr:spPr bwMode="auto">
        <a:xfrm>
          <a:off x="194214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3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4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5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6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7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76200</xdr:colOff>
      <xdr:row>1</xdr:row>
      <xdr:rowOff>19050</xdr:rowOff>
    </xdr:to>
    <xdr:sp macro="" textlink="">
      <xdr:nvSpPr>
        <xdr:cNvPr id="358" name="Texte 1"/>
        <xdr:cNvSpPr txBox="1">
          <a:spLocks noChangeArrowheads="1"/>
        </xdr:cNvSpPr>
      </xdr:nvSpPr>
      <xdr:spPr bwMode="auto">
        <a:xfrm>
          <a:off x="194214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59" name="Rectangle 299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60" name="Rectangle 300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61" name="Rectangle 30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62" name="Rectangle 30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63" name="Rectangle 30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64" name="Rectangle 310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65" name="Rectangle 311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66" name="Rectangle 312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67" name="Rectangle 313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68" name="Rectangle 314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69" name="Rectangle 315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70" name="Rectangle 31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71" name="Rectangle 31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72" name="Rectangle 31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3" name="Rectangle 31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4" name="Rectangle 32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5" name="Rectangle 32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6" name="Rectangle 32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7" name="Rectangle 32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8" name="Rectangle 32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9" name="Rectangle 3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0" name="Rectangle 3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1" name="Rectangle 3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2" name="Rectangle 3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3" name="Rectangle 3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4" name="Rectangle 3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5" name="Rectangle 3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6" name="Rectangle 3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7" name="Rectangle 3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8" name="Rectangle 3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9" name="Rectangle 3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0" name="Rectangle 3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1" name="Rectangle 3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2" name="Rectangle 3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3" name="Rectangle 3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4" name="Rectangle 3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5" name="Rectangle 3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6" name="Rectangle 3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7" name="Rectangle 3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8" name="Rectangle 3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9" name="Rectangle 3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0" name="Rectangle 3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1" name="Rectangle 3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2" name="Rectangle 3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3" name="Rectangle 3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4" name="Rectangle 3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5" name="Rectangle 3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6" name="Rectangle 3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7" name="Rectangle 3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8" name="Rectangle 3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409" name="Rectangle 3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410" name="Rectangle 3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1" name="Rectangle 35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2" name="Rectangle 35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13" name="Rectangle 35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4" name="Rectangle 36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5" name="Rectangle 36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16" name="Rectangle 36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7" name="Rectangle 3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18" name="Rectangle 3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19" name="Rectangle 3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0" name="Rectangle 3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1" name="Rectangle 3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22" name="Rectangle 3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3" name="Rectangle 3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4" name="Rectangle 3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25" name="Rectangle 3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6" name="Rectangle 3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7" name="Rectangle 3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28" name="Rectangle 3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29" name="Rectangle 3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30" name="Rectangle 3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1" name="Rectangle 3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32" name="Rectangle 3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33" name="Rectangle 3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4" name="Rectangle 3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435" name="Rectangle 381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436" name="Rectangle 382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37" name="Rectangle 392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38" name="Rectangle 393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439" name="Rectangle 394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40" name="Rectangle 395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41" name="Rectangle 396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442" name="Rectangle 397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443" name="Rectangle 463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444" name="Rectangle 464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45" name="Rectangle 474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46" name="Rectangle 475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447" name="Rectangle 476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48" name="Rectangle 477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49" name="Rectangle 478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450" name="Rectangle 479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1" name="Rectangle 56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2" name="Rectangle 56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3" name="Rectangle 56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4" name="Rectangle 56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5" name="Rectangle 56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6" name="Rectangle 57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7" name="Rectangle 5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8" name="Rectangle 5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59" name="Rectangle 5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0" name="Rectangle 5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1" name="Rectangle 5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2" name="Rectangle 5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3" name="Rectangle 5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4" name="Rectangle 5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5" name="Rectangle 5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6" name="Rectangle 5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7" name="Rectangle 5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8" name="Rectangle 5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69" name="Rectangle 5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0" name="Rectangle 5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1" name="Rectangle 5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2" name="Rectangle 5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3" name="Rectangle 5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4" name="Rectangle 5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5" name="Rectangle 5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6" name="Rectangle 5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7" name="Rectangle 5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8" name="Rectangle 5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79" name="Rectangle 5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0" name="Rectangle 5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1" name="Rectangle 5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2" name="Rectangle 5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3" name="Rectangle 5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4" name="Rectangle 5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5" name="Rectangle 5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486" name="Rectangle 6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487" name="Rectangle 6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488" name="Rectangle 6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89" name="Rectangle 603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0" name="Rectangle 604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491" name="Rectangle 605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2" name="Rectangle 606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3" name="Rectangle 607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494" name="Rectangle 608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5" name="Rectangle 6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6" name="Rectangle 6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497" name="Rectangle 6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8" name="Rectangle 6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499" name="Rectangle 6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500" name="Rectangle 6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1" name="Rectangle 6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2" name="Rectangle 6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503" name="Rectangle 6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4" name="Rectangle 6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5" name="Rectangle 6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506" name="Rectangle 6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7" name="Rectangle 6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08" name="Rectangle 6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509" name="Rectangle 6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10" name="Rectangle 6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511" name="Rectangle 6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512" name="Rectangle 6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13" name="Rectangle 720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14" name="Rectangle 721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515" name="Rectangle 722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16" name="Rectangle 723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17" name="Rectangle 724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518" name="Rectangle 725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19" name="Rectangle 7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520" name="Rectangle 7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521" name="Rectangle 7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522" name="Rectangle 164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523" name="Rectangle 165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24" name="Rectangle 1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25" name="Rectangle 1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26" name="Rectangle 1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527" name="Rectangle 175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528" name="Rectangle 176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529" name="Rectangle 177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530" name="Rectangle 178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531" name="Rectangle 179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532" name="Rectangle 180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33" name="Rectangle 1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34" name="Rectangle 1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35" name="Rectangle 1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36" name="Rectangle 18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37" name="Rectangle 18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38" name="Rectangle 18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39" name="Rectangle 18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0" name="Rectangle 18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1" name="Rectangle 18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2" name="Rectangle 19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3" name="Rectangle 19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4" name="Rectangle 19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5" name="Rectangle 19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6" name="Rectangle 19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7" name="Rectangle 19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8" name="Rectangle 19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49" name="Rectangle 19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0" name="Rectangle 19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1" name="Rectangle 19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2" name="Rectangle 20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3" name="Rectangle 20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4" name="Rectangle 20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5" name="Rectangle 20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6" name="Rectangle 20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7" name="Rectangle 20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8" name="Rectangle 20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59" name="Rectangle 20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0" name="Rectangle 20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1" name="Rectangle 20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2" name="Rectangle 21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3" name="Rectangle 21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4" name="Rectangle 21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5" name="Rectangle 21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6" name="Rectangle 21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7" name="Rectangle 21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8" name="Rectangle 21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69" name="Rectangle 21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70" name="Rectangle 21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71" name="Rectangle 21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72" name="Rectangle 22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73" name="Rectangle 22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74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75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76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77" name="Rectangle 22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78" name="Rectangle 22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79" name="Rectangle 22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0" name="Rectangle 22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1" name="Rectangle 22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2" name="Rectangle 23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3" name="Rectangle 23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4" name="Rectangle 23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5" name="Rectangle 23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6" name="Rectangle 23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7" name="Rectangle 23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88" name="Rectangle 23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9" name="Rectangle 23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90" name="Rectangle 23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91" name="Rectangle 23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92" name="Rectangle 24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93" name="Rectangle 24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94" name="Rectangle 24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95" name="Rectangle 24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96" name="Rectangle 24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97" name="Rectangle 24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598" name="Rectangle 246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599" name="Rectangle 247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600" name="Rectangle 257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601" name="Rectangle 258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602" name="Rectangle 259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603" name="Rectangle 260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604" name="Rectangle 261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605" name="Rectangle 262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606" name="Rectangle 328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607" name="Rectangle 329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608" name="Rectangle 339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609" name="Rectangle 340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10" name="Rectangle 341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611" name="Rectangle 342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612" name="Rectangle 343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13" name="Rectangle 344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1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1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1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19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2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3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3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4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4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3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5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6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7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8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49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0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1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3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4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5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28575</xdr:rowOff>
    </xdr:to>
    <xdr:sp macro="" textlink="">
      <xdr:nvSpPr>
        <xdr:cNvPr id="656" name="Texte 1"/>
        <xdr:cNvSpPr txBox="1">
          <a:spLocks noChangeArrowheads="1"/>
        </xdr:cNvSpPr>
      </xdr:nvSpPr>
      <xdr:spPr bwMode="auto">
        <a:xfrm>
          <a:off x="554355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7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8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59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0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1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19050</xdr:rowOff>
    </xdr:to>
    <xdr:sp macro="" textlink="">
      <xdr:nvSpPr>
        <xdr:cNvPr id="662" name="Texte 1"/>
        <xdr:cNvSpPr txBox="1">
          <a:spLocks noChangeArrowheads="1"/>
        </xdr:cNvSpPr>
      </xdr:nvSpPr>
      <xdr:spPr bwMode="auto">
        <a:xfrm>
          <a:off x="5543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4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5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6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67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6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71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7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7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4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6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687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8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89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0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1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2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693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8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69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5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6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7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28575</xdr:rowOff>
    </xdr:to>
    <xdr:sp macro="" textlink="">
      <xdr:nvSpPr>
        <xdr:cNvPr id="708" name="Texte 1"/>
        <xdr:cNvSpPr txBox="1">
          <a:spLocks noChangeArrowheads="1"/>
        </xdr:cNvSpPr>
      </xdr:nvSpPr>
      <xdr:spPr bwMode="auto">
        <a:xfrm>
          <a:off x="5095875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09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0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1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2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3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1</xdr:row>
      <xdr:rowOff>19050</xdr:rowOff>
    </xdr:to>
    <xdr:sp macro="" textlink="">
      <xdr:nvSpPr>
        <xdr:cNvPr id="714" name="Texte 1"/>
        <xdr:cNvSpPr txBox="1">
          <a:spLocks noChangeArrowheads="1"/>
        </xdr:cNvSpPr>
      </xdr:nvSpPr>
      <xdr:spPr bwMode="auto">
        <a:xfrm>
          <a:off x="5095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715" name="Texte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716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28575</xdr:rowOff>
    </xdr:to>
    <xdr:sp macro="" textlink="">
      <xdr:nvSpPr>
        <xdr:cNvPr id="717" name="Texte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18" name="Rectangle 21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19" name="Rectangle 21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20" name="Rectangle 21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1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2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23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4" name="Rectangle 2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5" name="Rectangle 2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6" name="Rectangle 2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7" name="Rectangle 2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8" name="Rectangle 2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9" name="Rectangle 2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0" name="Rectangle 2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1" name="Rectangle 2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2" name="Rectangle 2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3" name="Rectangle 2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4" name="Rectangle 2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5" name="Rectangle 2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6" name="Rectangle 2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7" name="Rectangle 2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8" name="Rectangle 2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39" name="Rectangle 2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0" name="Rectangle 2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1" name="Rectangle 2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2" name="Rectangle 2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3" name="Rectangle 2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4" name="Rectangle 2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5" name="Rectangle 2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6" name="Rectangle 2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7" name="Rectangle 2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8" name="Rectangle 2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49" name="Rectangle 2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0" name="Rectangle 2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1" name="Rectangle 2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2" name="Rectangle 2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3" name="Rectangle 2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4" name="Rectangle 2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5" name="Rectangle 2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6" name="Rectangle 25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7" name="Rectangle 25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8" name="Rectangle 25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59" name="Rectangle 26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760" name="Rectangle 26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761" name="Rectangle 26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2" name="Rectangle 2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3" name="Rectangle 2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64" name="Rectangle 2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5" name="Rectangle 2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6" name="Rectangle 2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67" name="Rectangle 2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8" name="Rectangle 2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69" name="Rectangle 2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70" name="Rectangle 2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1" name="Rectangle 2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2" name="Rectangle 2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73" name="Rectangle 2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4" name="Rectangle 2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5" name="Rectangle 2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76" name="Rectangle 2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7" name="Rectangle 2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78" name="Rectangle 2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79" name="Rectangle 2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80" name="Rectangle 2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81" name="Rectangle 2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82" name="Rectangle 2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83" name="Rectangle 28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84" name="Rectangle 28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85" name="Rectangle 28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86" name="Rectangle 4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87" name="Rectangle 4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88" name="Rectangle 4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89" name="Rectangle 4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0" name="Rectangle 4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1" name="Rectangle 4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2" name="Rectangle 4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3" name="Rectangle 4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4" name="Rectangle 4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5" name="Rectangle 4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6" name="Rectangle 4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7" name="Rectangle 4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8" name="Rectangle 4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799" name="Rectangle 4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0" name="Rectangle 4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1" name="Rectangle 4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2" name="Rectangle 4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3" name="Rectangle 4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4" name="Rectangle 4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5" name="Rectangle 4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6" name="Rectangle 4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7" name="Rectangle 4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8" name="Rectangle 4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09" name="Rectangle 4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0" name="Rectangle 4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1" name="Rectangle 4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2" name="Rectangle 4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3" name="Rectangle 4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4" name="Rectangle 4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5" name="Rectangle 5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6" name="Rectangle 5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7" name="Rectangle 5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8" name="Rectangle 50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19" name="Rectangle 50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20" name="Rectangle 50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21" name="Rectangle 50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822" name="Rectangle 50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823" name="Rectangle 50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24" name="Rectangle 5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25" name="Rectangle 5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26" name="Rectangle 5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27" name="Rectangle 5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28" name="Rectangle 5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29" name="Rectangle 5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0" name="Rectangle 5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1" name="Rectangle 5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32" name="Rectangle 5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3" name="Rectangle 5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4" name="Rectangle 5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35" name="Rectangle 5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6" name="Rectangle 5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7" name="Rectangle 5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38" name="Rectangle 5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39" name="Rectangle 5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40" name="Rectangle 5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41" name="Rectangle 5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42" name="Rectangle 527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43" name="Rectangle 528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44" name="Rectangle 529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45" name="Rectangle 530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46" name="Rectangle 531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47" name="Rectangle 532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48" name="Rectangle 30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49" name="Rectangle 30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850" name="Rectangle 30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51" name="Rectangle 31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52" name="Rectangle 31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853" name="Rectangle 31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4" name="Rectangle 31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5" name="Rectangle 32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6" name="Rectangle 32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7" name="Rectangle 32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8" name="Rectangle 32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59" name="Rectangle 32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0" name="Rectangle 3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1" name="Rectangle 3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2" name="Rectangle 3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3" name="Rectangle 3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4" name="Rectangle 3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5" name="Rectangle 3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6" name="Rectangle 3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7" name="Rectangle 3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8" name="Rectangle 3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69" name="Rectangle 3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0" name="Rectangle 3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1" name="Rectangle 3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2" name="Rectangle 3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3" name="Rectangle 3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4" name="Rectangle 3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5" name="Rectangle 3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6" name="Rectangle 3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7" name="Rectangle 3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8" name="Rectangle 3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79" name="Rectangle 3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0" name="Rectangle 3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1" name="Rectangle 3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2" name="Rectangle 3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3" name="Rectangle 3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4" name="Rectangle 3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5" name="Rectangle 3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6" name="Rectangle 3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7" name="Rectangle 3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8" name="Rectangle 3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889" name="Rectangle 3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890" name="Rectangle 3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891" name="Rectangle 3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2" name="Rectangle 35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3" name="Rectangle 35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894" name="Rectangle 35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5" name="Rectangle 36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6" name="Rectangle 36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897" name="Rectangle 36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8" name="Rectangle 3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899" name="Rectangle 3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00" name="Rectangle 3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1" name="Rectangle 3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2" name="Rectangle 3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03" name="Rectangle 3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4" name="Rectangle 3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5" name="Rectangle 3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06" name="Rectangle 3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7" name="Rectangle 3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08" name="Rectangle 3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09" name="Rectangle 3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10" name="Rectangle 3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11" name="Rectangle 3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12" name="Rectangle 3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13" name="Rectangle 3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14" name="Rectangle 3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15" name="Rectangle 3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16" name="Rectangle 56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17" name="Rectangle 56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18" name="Rectangle 56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19" name="Rectangle 56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0" name="Rectangle 56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1" name="Rectangle 57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2" name="Rectangle 5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3" name="Rectangle 5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4" name="Rectangle 5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5" name="Rectangle 5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6" name="Rectangle 5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7" name="Rectangle 5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8" name="Rectangle 5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29" name="Rectangle 5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0" name="Rectangle 5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1" name="Rectangle 5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2" name="Rectangle 5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3" name="Rectangle 5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4" name="Rectangle 5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5" name="Rectangle 5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6" name="Rectangle 5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7" name="Rectangle 5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8" name="Rectangle 5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39" name="Rectangle 5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0" name="Rectangle 5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1" name="Rectangle 5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2" name="Rectangle 5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3" name="Rectangle 5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4" name="Rectangle 5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5" name="Rectangle 5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6" name="Rectangle 5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7" name="Rectangle 5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8" name="Rectangle 5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49" name="Rectangle 5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50" name="Rectangle 5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951" name="Rectangle 6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952" name="Rectangle 6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953" name="Rectangle 6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54" name="Rectangle 603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55" name="Rectangle 604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56" name="Rectangle 605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57" name="Rectangle 606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58" name="Rectangle 607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59" name="Rectangle 608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0" name="Rectangle 6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1" name="Rectangle 6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62" name="Rectangle 6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3" name="Rectangle 6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4" name="Rectangle 6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65" name="Rectangle 6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6" name="Rectangle 6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7" name="Rectangle 6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68" name="Rectangle 6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69" name="Rectangle 6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70" name="Rectangle 6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71" name="Rectangle 6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72" name="Rectangle 6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73" name="Rectangle 6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74" name="Rectangle 6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75" name="Rectangle 6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76" name="Rectangle 6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77" name="Rectangle 6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78" name="Rectangle 1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79" name="Rectangle 1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80" name="Rectangle 1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81" name="Rectangle 1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982" name="Rectangle 1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983" name="Rectangle 1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4" name="Rectangle 18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5" name="Rectangle 18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6" name="Rectangle 18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7" name="Rectangle 18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8" name="Rectangle 18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89" name="Rectangle 18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0" name="Rectangle 19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1" name="Rectangle 19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2" name="Rectangle 19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3" name="Rectangle 19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4" name="Rectangle 19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5" name="Rectangle 19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6" name="Rectangle 19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7" name="Rectangle 19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8" name="Rectangle 19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999" name="Rectangle 19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0" name="Rectangle 20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1" name="Rectangle 20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2" name="Rectangle 20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3" name="Rectangle 20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4" name="Rectangle 20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5" name="Rectangle 20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6" name="Rectangle 20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7" name="Rectangle 20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8" name="Rectangle 20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09" name="Rectangle 20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0" name="Rectangle 21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1" name="Rectangle 21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2" name="Rectangle 21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3" name="Rectangle 21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4" name="Rectangle 21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5" name="Rectangle 21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6" name="Rectangle 21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7" name="Rectangle 21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8" name="Rectangle 21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1019" name="Rectangle 21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1020" name="Rectangle 22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1021" name="Rectangle 22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2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3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24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5" name="Rectangle 22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6" name="Rectangle 22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27" name="Rectangle 22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8" name="Rectangle 22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29" name="Rectangle 22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30" name="Rectangle 23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1" name="Rectangle 23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2" name="Rectangle 23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33" name="Rectangle 23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4" name="Rectangle 23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5" name="Rectangle 23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36" name="Rectangle 23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7" name="Rectangle 23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38" name="Rectangle 23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39" name="Rectangle 23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40" name="Rectangle 24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41" name="Rectangle 24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42" name="Rectangle 24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43" name="Rectangle 24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1044" name="Rectangle 24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1045" name="Rectangle 24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" name="Rectangle 205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" name="Rectangle 206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" name="Rectangle 210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" name="Rectangle 211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" name="Rectangle 212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7" name="Rectangle 216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8" name="Rectangle 217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9" name="Rectangle 218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0" name="Rectangle 219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1" name="Rectangle 220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2" name="Rectangle 221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3" name="Rectangle 222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4" name="Rectangle 223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" name="Rectangle 224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6" name="Rectangle 22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" name="Rectangle 22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" name="Rectangle 22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" name="Rectangle 22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" name="Rectangle 22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" name="Rectangle 23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2" name="Rectangle 23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3" name="Rectangle 23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4" name="Rectangle 23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5" name="Rectangle 23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6" name="Rectangle 23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7" name="Rectangle 23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8" name="Rectangle 23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9" name="Rectangle 23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0" name="Rectangle 23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1" name="Rectangle 24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2" name="Rectangle 24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3" name="Rectangle 24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" name="Rectangle 24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" name="Rectangle 24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" name="Rectangle 24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" name="Rectangle 24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8" name="Rectangle 24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9" name="Rectangle 24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0" name="Rectangle 24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1" name="Rectangle 25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2" name="Rectangle 25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3" name="Rectangle 25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4" name="Rectangle 25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5" name="Rectangle 25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6" name="Rectangle 25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7" name="Rectangle 25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8" name="Rectangle 25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49" name="Rectangle 25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0" name="Rectangle 25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51" name="Rectangle 26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2" name="Rectangle 26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53" name="Rectangle 26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4" name="Rectangle 263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5" name="Rectangle 264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6" name="Rectangle 265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7" name="Rectangle 266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58" name="Rectangle 267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9" name="Rectangle 268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0" name="Rectangle 269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1" name="Rectangle 270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" name="Rectangle 271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3" name="Rectangle 272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4" name="Rectangle 273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5" name="Rectangle 274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6" name="Rectangle 275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7" name="Rectangle 276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8" name="Rectangle 277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69" name="Rectangle 278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70" name="Rectangle 279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71" name="Rectangle 280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72" name="Rectangle 281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73" name="Rectangle 282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74" name="Rectangle 283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75" name="Rectangle 284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76" name="Rectangle 285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77" name="Rectangle 286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78" name="Rectangle 287"/>
        <xdr:cNvSpPr>
          <a:spLocks noChangeArrowheads="1"/>
        </xdr:cNvSpPr>
      </xdr:nvSpPr>
      <xdr:spPr bwMode="auto">
        <a:xfrm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79" name="Rectangle 288"/>
        <xdr:cNvSpPr>
          <a:spLocks noChangeArrowheads="1"/>
        </xdr:cNvSpPr>
      </xdr:nvSpPr>
      <xdr:spPr bwMode="auto">
        <a:xfrm flipH="1"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80" name="Rectangle 298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81" name="Rectangle 299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82" name="Rectangle 300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83" name="Rectangle 301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84" name="Rectangle 302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85" name="Rectangle 303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86" name="Rectangle 369"/>
        <xdr:cNvSpPr>
          <a:spLocks noChangeArrowheads="1"/>
        </xdr:cNvSpPr>
      </xdr:nvSpPr>
      <xdr:spPr bwMode="auto">
        <a:xfrm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87" name="Rectangle 370"/>
        <xdr:cNvSpPr>
          <a:spLocks noChangeArrowheads="1"/>
        </xdr:cNvSpPr>
      </xdr:nvSpPr>
      <xdr:spPr bwMode="auto">
        <a:xfrm flipH="1"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88" name="Rectangle 380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89" name="Rectangle 381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90" name="Rectangle 382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91" name="Rectangle 383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92" name="Rectangle 384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93" name="Rectangle 385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4" name="Rectangle 47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5" name="Rectangle 47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6" name="Rectangle 47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7" name="Rectangle 47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8" name="Rectangle 47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99" name="Rectangle 47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0" name="Rectangle 47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1" name="Rectangle 47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2" name="Rectangle 47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3" name="Rectangle 48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4" name="Rectangle 48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5" name="Rectangle 48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6" name="Rectangle 48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7" name="Rectangle 48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8" name="Rectangle 48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09" name="Rectangle 48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0" name="Rectangle 48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1" name="Rectangle 48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2" name="Rectangle 48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3" name="Rectangle 49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4" name="Rectangle 49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5" name="Rectangle 49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6" name="Rectangle 49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7" name="Rectangle 49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8" name="Rectangle 49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19" name="Rectangle 49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0" name="Rectangle 49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1" name="Rectangle 49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2" name="Rectangle 49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3" name="Rectangle 50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4" name="Rectangle 50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5" name="Rectangle 50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6" name="Rectangle 50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7" name="Rectangle 50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8" name="Rectangle 50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129" name="Rectangle 50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130" name="Rectangle 50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131" name="Rectangle 50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2" name="Rectangle 509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3" name="Rectangle 510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34" name="Rectangle 511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5" name="Rectangle 512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6" name="Rectangle 513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37" name="Rectangle 514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8" name="Rectangle 515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39" name="Rectangle 516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40" name="Rectangle 517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1" name="Rectangle 518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2" name="Rectangle 519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43" name="Rectangle 520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4" name="Rectangle 521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5" name="Rectangle 522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46" name="Rectangle 523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7" name="Rectangle 524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48" name="Rectangle 525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49" name="Rectangle 526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50" name="Rectangle 527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51" name="Rectangle 528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52" name="Rectangle 529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53" name="Rectangle 530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154" name="Rectangle 531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155" name="Rectangle 532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56" name="Rectangle 626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57" name="Rectangle 627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158" name="Rectangle 628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59" name="Rectangle 629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60" name="Rectangle 630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161" name="Rectangle 631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62" name="Rectangle 632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163" name="Rectangle 633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164" name="Rectangle 634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165" name="Rectangle 299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166" name="Rectangle 300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67" name="Rectangle 304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68" name="Rectangle 305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69" name="Rectangle 306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70" name="Rectangle 310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71" name="Rectangle 311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2" name="Rectangle 312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73" name="Rectangle 313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174" name="Rectangle 314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5" name="Rectangle 315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76" name="Rectangle 316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177" name="Rectangle 317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78" name="Rectangle 318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79" name="Rectangle 31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0" name="Rectangle 32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1" name="Rectangle 32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2" name="Rectangle 32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3" name="Rectangle 32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4" name="Rectangle 32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5" name="Rectangle 32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6" name="Rectangle 32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7" name="Rectangle 32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8" name="Rectangle 32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89" name="Rectangle 32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0" name="Rectangle 33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1" name="Rectangle 33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2" name="Rectangle 33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3" name="Rectangle 33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4" name="Rectangle 33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5" name="Rectangle 33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6" name="Rectangle 33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7" name="Rectangle 33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8" name="Rectangle 33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199" name="Rectangle 33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0" name="Rectangle 34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1" name="Rectangle 34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2" name="Rectangle 34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3" name="Rectangle 34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4" name="Rectangle 34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5" name="Rectangle 34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6" name="Rectangle 34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7" name="Rectangle 347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8" name="Rectangle 348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09" name="Rectangle 349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0" name="Rectangle 350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1" name="Rectangle 351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2" name="Rectangle 352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3" name="Rectangle 353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214" name="Rectangle 354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215" name="Rectangle 355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216" name="Rectangle 356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7" name="Rectangle 357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18" name="Rectangle 358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19" name="Rectangle 359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0" name="Rectangle 360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1" name="Rectangle 361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2" name="Rectangle 362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3" name="Rectangle 363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4" name="Rectangle 364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5" name="Rectangle 365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6" name="Rectangle 366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7" name="Rectangle 367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28" name="Rectangle 368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29" name="Rectangle 369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0" name="Rectangle 370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31" name="Rectangle 371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2" name="Rectangle 372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3" name="Rectangle 373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34" name="Rectangle 374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5" name="Rectangle 375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6" name="Rectangle 376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37" name="Rectangle 377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8" name="Rectangle 378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239" name="Rectangle 379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240" name="Rectangle 380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241" name="Rectangle 381"/>
        <xdr:cNvSpPr>
          <a:spLocks noChangeArrowheads="1"/>
        </xdr:cNvSpPr>
      </xdr:nvSpPr>
      <xdr:spPr bwMode="auto">
        <a:xfrm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242" name="Rectangle 382"/>
        <xdr:cNvSpPr>
          <a:spLocks noChangeArrowheads="1"/>
        </xdr:cNvSpPr>
      </xdr:nvSpPr>
      <xdr:spPr bwMode="auto">
        <a:xfrm flipH="1"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43" name="Rectangle 392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44" name="Rectangle 393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245" name="Rectangle 394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46" name="Rectangle 395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247" name="Rectangle 396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248" name="Rectangle 397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249" name="Rectangle 463"/>
        <xdr:cNvSpPr>
          <a:spLocks noChangeArrowheads="1"/>
        </xdr:cNvSpPr>
      </xdr:nvSpPr>
      <xdr:spPr bwMode="auto">
        <a:xfrm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250" name="Rectangle 464"/>
        <xdr:cNvSpPr>
          <a:spLocks noChangeArrowheads="1"/>
        </xdr:cNvSpPr>
      </xdr:nvSpPr>
      <xdr:spPr bwMode="auto">
        <a:xfrm flipH="1"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51" name="Rectangle 474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52" name="Rectangle 475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53" name="Rectangle 476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54" name="Rectangle 477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255" name="Rectangle 478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56" name="Rectangle 479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7" name="Rectangle 56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8" name="Rectangle 56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59" name="Rectangle 56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0" name="Rectangle 56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1" name="Rectangle 56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2" name="Rectangle 57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3" name="Rectangle 57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4" name="Rectangle 57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5" name="Rectangle 57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6" name="Rectangle 57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7" name="Rectangle 57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8" name="Rectangle 57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69" name="Rectangle 57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0" name="Rectangle 57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1" name="Rectangle 57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2" name="Rectangle 58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3" name="Rectangle 58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4" name="Rectangle 58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5" name="Rectangle 58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6" name="Rectangle 58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7" name="Rectangle 58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8" name="Rectangle 58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79" name="Rectangle 58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0" name="Rectangle 58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1" name="Rectangle 58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2" name="Rectangle 59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3" name="Rectangle 59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4" name="Rectangle 59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5" name="Rectangle 593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6" name="Rectangle 594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7" name="Rectangle 595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8" name="Rectangle 596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89" name="Rectangle 597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90" name="Rectangle 598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91" name="Rectangle 599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400050</xdr:colOff>
      <xdr:row>66</xdr:row>
      <xdr:rowOff>0</xdr:rowOff>
    </xdr:to>
    <xdr:sp macro="" textlink="">
      <xdr:nvSpPr>
        <xdr:cNvPr id="292" name="Rectangle 600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293" name="Rectangle 601"/>
        <xdr:cNvSpPr>
          <a:spLocks noChangeArrowheads="1"/>
        </xdr:cNvSpPr>
      </xdr:nvSpPr>
      <xdr:spPr bwMode="auto">
        <a:xfrm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66</xdr:row>
      <xdr:rowOff>0</xdr:rowOff>
    </xdr:from>
    <xdr:to>
      <xdr:col>2</xdr:col>
      <xdr:colOff>266700</xdr:colOff>
      <xdr:row>66</xdr:row>
      <xdr:rowOff>0</xdr:rowOff>
    </xdr:to>
    <xdr:sp macro="" textlink="">
      <xdr:nvSpPr>
        <xdr:cNvPr id="294" name="Rectangle 602"/>
        <xdr:cNvSpPr>
          <a:spLocks noChangeArrowheads="1"/>
        </xdr:cNvSpPr>
      </xdr:nvSpPr>
      <xdr:spPr bwMode="auto">
        <a:xfrm flipH="1">
          <a:off x="19621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5" name="Rectangle 603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6" name="Rectangle 604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297" name="Rectangle 605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8" name="Rectangle 606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299" name="Rectangle 607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0" name="Rectangle 608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1" name="Rectangle 609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2" name="Rectangle 610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3" name="Rectangle 611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4" name="Rectangle 612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5" name="Rectangle 613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6" name="Rectangle 614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7" name="Rectangle 615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08" name="Rectangle 616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09" name="Rectangle 617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0" name="Rectangle 618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1" name="Rectangle 619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12" name="Rectangle 620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3" name="Rectangle 621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4" name="Rectangle 622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15" name="Rectangle 623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6" name="Rectangle 624"/>
        <xdr:cNvSpPr>
          <a:spLocks noChangeArrowheads="1"/>
        </xdr:cNvSpPr>
      </xdr:nvSpPr>
      <xdr:spPr bwMode="auto">
        <a:xfrm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66</xdr:row>
      <xdr:rowOff>0</xdr:rowOff>
    </xdr:from>
    <xdr:to>
      <xdr:col>1</xdr:col>
      <xdr:colOff>504825</xdr:colOff>
      <xdr:row>66</xdr:row>
      <xdr:rowOff>0</xdr:rowOff>
    </xdr:to>
    <xdr:sp macro="" textlink="">
      <xdr:nvSpPr>
        <xdr:cNvPr id="317" name="Rectangle 625"/>
        <xdr:cNvSpPr>
          <a:spLocks noChangeArrowheads="1"/>
        </xdr:cNvSpPr>
      </xdr:nvSpPr>
      <xdr:spPr bwMode="auto">
        <a:xfrm flipH="1">
          <a:off x="790575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66</xdr:row>
      <xdr:rowOff>0</xdr:rowOff>
    </xdr:from>
    <xdr:to>
      <xdr:col>2</xdr:col>
      <xdr:colOff>9525</xdr:colOff>
      <xdr:row>66</xdr:row>
      <xdr:rowOff>0</xdr:rowOff>
    </xdr:to>
    <xdr:sp macro="" textlink="">
      <xdr:nvSpPr>
        <xdr:cNvPr id="318" name="Rectangle 626"/>
        <xdr:cNvSpPr>
          <a:spLocks noChangeArrowheads="1"/>
        </xdr:cNvSpPr>
      </xdr:nvSpPr>
      <xdr:spPr bwMode="auto">
        <a:xfrm flipH="1">
          <a:off x="1352550" y="11963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19" name="Rectangle 720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20" name="Rectangle 721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21" name="Rectangle 722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22" name="Rectangle 723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23" name="Rectangle 724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24" name="Rectangle 725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25" name="Rectangle 726"/>
        <xdr:cNvSpPr>
          <a:spLocks noChangeArrowheads="1"/>
        </xdr:cNvSpPr>
      </xdr:nvSpPr>
      <xdr:spPr bwMode="auto">
        <a:xfrm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504825</xdr:colOff>
      <xdr:row>73</xdr:row>
      <xdr:rowOff>0</xdr:rowOff>
    </xdr:to>
    <xdr:sp macro="" textlink="">
      <xdr:nvSpPr>
        <xdr:cNvPr id="326" name="Rectangle 727"/>
        <xdr:cNvSpPr>
          <a:spLocks noChangeArrowheads="1"/>
        </xdr:cNvSpPr>
      </xdr:nvSpPr>
      <xdr:spPr bwMode="auto">
        <a:xfrm flipH="1">
          <a:off x="790575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27" name="Rectangle 728"/>
        <xdr:cNvSpPr>
          <a:spLocks noChangeArrowheads="1"/>
        </xdr:cNvSpPr>
      </xdr:nvSpPr>
      <xdr:spPr bwMode="auto">
        <a:xfrm flipH="1">
          <a:off x="1352550" y="13096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28" name="Rectangle 164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29" name="Rectangle 165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30" name="Rectangle 169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31" name="Rectangle 170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32" name="Rectangle 171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3" name="Rectangle 175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4" name="Rectangle 176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5" name="Rectangle 177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6" name="Rectangle 178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" name="Rectangle 179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8" name="Rectangle 180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39" name="Rectangle 181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40" name="Rectangle 182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41" name="Rectangle 183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2" name="Rectangle 184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3" name="Rectangle 185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4" name="Rectangle 186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5" name="Rectangle 187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6" name="Rectangle 188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7" name="Rectangle 189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8" name="Rectangle 190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49" name="Rectangle 191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0" name="Rectangle 192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1" name="Rectangle 193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2" name="Rectangle 194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3" name="Rectangle 195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4" name="Rectangle 196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5" name="Rectangle 197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6" name="Rectangle 198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7" name="Rectangle 199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8" name="Rectangle 200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59" name="Rectangle 201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0" name="Rectangle 202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1" name="Rectangle 203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2" name="Rectangle 204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3" name="Rectangle 205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4" name="Rectangle 206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5" name="Rectangle 207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6" name="Rectangle 208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7" name="Rectangle 209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8" name="Rectangle 210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69" name="Rectangle 211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0" name="Rectangle 212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1" name="Rectangle 213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2" name="Rectangle 214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3" name="Rectangle 215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4" name="Rectangle 216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5" name="Rectangle 217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6" name="Rectangle 218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400050</xdr:colOff>
      <xdr:row>19</xdr:row>
      <xdr:rowOff>0</xdr:rowOff>
    </xdr:to>
    <xdr:sp macro="" textlink="">
      <xdr:nvSpPr>
        <xdr:cNvPr id="377" name="Rectangle 219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378" name="Rectangle 220"/>
        <xdr:cNvSpPr>
          <a:spLocks noChangeArrowheads="1"/>
        </xdr:cNvSpPr>
      </xdr:nvSpPr>
      <xdr:spPr bwMode="auto">
        <a:xfrm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379" name="Rectangle 221"/>
        <xdr:cNvSpPr>
          <a:spLocks noChangeArrowheads="1"/>
        </xdr:cNvSpPr>
      </xdr:nvSpPr>
      <xdr:spPr bwMode="auto">
        <a:xfrm flipH="1">
          <a:off x="19621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0" name="Rectangle 222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1" name="Rectangle 223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82" name="Rectangle 224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3" name="Rectangle 225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4" name="Rectangle 226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85" name="Rectangle 227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6" name="Rectangle 228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7" name="Rectangle 229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88" name="Rectangle 230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89" name="Rectangle 231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0" name="Rectangle 232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91" name="Rectangle 233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2" name="Rectangle 234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3" name="Rectangle 235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94" name="Rectangle 236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5" name="Rectangle 237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6" name="Rectangle 238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397" name="Rectangle 239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8" name="Rectangle 240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399" name="Rectangle 241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00" name="Rectangle 242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01" name="Rectangle 243"/>
        <xdr:cNvSpPr>
          <a:spLocks noChangeArrowheads="1"/>
        </xdr:cNvSpPr>
      </xdr:nvSpPr>
      <xdr:spPr bwMode="auto">
        <a:xfrm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504825</xdr:colOff>
      <xdr:row>19</xdr:row>
      <xdr:rowOff>0</xdr:rowOff>
    </xdr:to>
    <xdr:sp macro="" textlink="">
      <xdr:nvSpPr>
        <xdr:cNvPr id="402" name="Rectangle 244"/>
        <xdr:cNvSpPr>
          <a:spLocks noChangeArrowheads="1"/>
        </xdr:cNvSpPr>
      </xdr:nvSpPr>
      <xdr:spPr bwMode="auto">
        <a:xfrm flipH="1">
          <a:off x="7905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03" name="Rectangle 245"/>
        <xdr:cNvSpPr>
          <a:spLocks noChangeArrowheads="1"/>
        </xdr:cNvSpPr>
      </xdr:nvSpPr>
      <xdr:spPr bwMode="auto">
        <a:xfrm flipH="1">
          <a:off x="135255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404" name="Rectangle 246"/>
        <xdr:cNvSpPr>
          <a:spLocks noChangeArrowheads="1"/>
        </xdr:cNvSpPr>
      </xdr:nvSpPr>
      <xdr:spPr bwMode="auto">
        <a:xfrm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61</xdr:row>
      <xdr:rowOff>0</xdr:rowOff>
    </xdr:from>
    <xdr:to>
      <xdr:col>2</xdr:col>
      <xdr:colOff>266700</xdr:colOff>
      <xdr:row>61</xdr:row>
      <xdr:rowOff>0</xdr:rowOff>
    </xdr:to>
    <xdr:sp macro="" textlink="">
      <xdr:nvSpPr>
        <xdr:cNvPr id="405" name="Rectangle 247"/>
        <xdr:cNvSpPr>
          <a:spLocks noChangeArrowheads="1"/>
        </xdr:cNvSpPr>
      </xdr:nvSpPr>
      <xdr:spPr bwMode="auto">
        <a:xfrm flipH="1">
          <a:off x="19621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06" name="Rectangle 257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07" name="Rectangle 258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408" name="Rectangle 259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09" name="Rectangle 260"/>
        <xdr:cNvSpPr>
          <a:spLocks noChangeArrowheads="1"/>
        </xdr:cNvSpPr>
      </xdr:nvSpPr>
      <xdr:spPr bwMode="auto">
        <a:xfrm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61</xdr:row>
      <xdr:rowOff>0</xdr:rowOff>
    </xdr:from>
    <xdr:to>
      <xdr:col>1</xdr:col>
      <xdr:colOff>504825</xdr:colOff>
      <xdr:row>61</xdr:row>
      <xdr:rowOff>0</xdr:rowOff>
    </xdr:to>
    <xdr:sp macro="" textlink="">
      <xdr:nvSpPr>
        <xdr:cNvPr id="410" name="Rectangle 261"/>
        <xdr:cNvSpPr>
          <a:spLocks noChangeArrowheads="1"/>
        </xdr:cNvSpPr>
      </xdr:nvSpPr>
      <xdr:spPr bwMode="auto">
        <a:xfrm flipH="1">
          <a:off x="790575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61</xdr:row>
      <xdr:rowOff>0</xdr:rowOff>
    </xdr:from>
    <xdr:to>
      <xdr:col>2</xdr:col>
      <xdr:colOff>9525</xdr:colOff>
      <xdr:row>61</xdr:row>
      <xdr:rowOff>0</xdr:rowOff>
    </xdr:to>
    <xdr:sp macro="" textlink="">
      <xdr:nvSpPr>
        <xdr:cNvPr id="411" name="Rectangle 262"/>
        <xdr:cNvSpPr>
          <a:spLocks noChangeArrowheads="1"/>
        </xdr:cNvSpPr>
      </xdr:nvSpPr>
      <xdr:spPr bwMode="auto">
        <a:xfrm flipH="1">
          <a:off x="1352550" y="11096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412" name="Rectangle 328"/>
        <xdr:cNvSpPr>
          <a:spLocks noChangeArrowheads="1"/>
        </xdr:cNvSpPr>
      </xdr:nvSpPr>
      <xdr:spPr bwMode="auto">
        <a:xfrm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 macro="" textlink="">
      <xdr:nvSpPr>
        <xdr:cNvPr id="413" name="Rectangle 329"/>
        <xdr:cNvSpPr>
          <a:spLocks noChangeArrowheads="1"/>
        </xdr:cNvSpPr>
      </xdr:nvSpPr>
      <xdr:spPr bwMode="auto">
        <a:xfrm flipH="1">
          <a:off x="19621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14" name="Rectangle 339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15" name="Rectangle 340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416" name="Rectangle 341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17" name="Rectangle 342"/>
        <xdr:cNvSpPr>
          <a:spLocks noChangeArrowheads="1"/>
        </xdr:cNvSpPr>
      </xdr:nvSpPr>
      <xdr:spPr bwMode="auto">
        <a:xfrm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504825</xdr:colOff>
      <xdr:row>25</xdr:row>
      <xdr:rowOff>0</xdr:rowOff>
    </xdr:to>
    <xdr:sp macro="" textlink="">
      <xdr:nvSpPr>
        <xdr:cNvPr id="418" name="Rectangle 343"/>
        <xdr:cNvSpPr>
          <a:spLocks noChangeArrowheads="1"/>
        </xdr:cNvSpPr>
      </xdr:nvSpPr>
      <xdr:spPr bwMode="auto">
        <a:xfrm flipH="1">
          <a:off x="790575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419" name="Rectangle 344"/>
        <xdr:cNvSpPr>
          <a:spLocks noChangeArrowheads="1"/>
        </xdr:cNvSpPr>
      </xdr:nvSpPr>
      <xdr:spPr bwMode="auto">
        <a:xfrm flipH="1">
          <a:off x="1352550" y="4591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20" name="Rectangle 210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21" name="Rectangle 211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22" name="Rectangle 212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23" name="Rectangle 222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24" name="Rectangle 223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25" name="Rectangle 224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26" name="Rectangle 22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27" name="Rectangle 22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28" name="Rectangle 22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29" name="Rectangle 22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0" name="Rectangle 22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1" name="Rectangle 23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2" name="Rectangle 23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3" name="Rectangle 23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4" name="Rectangle 23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5" name="Rectangle 23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6" name="Rectangle 23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7" name="Rectangle 23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8" name="Rectangle 23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39" name="Rectangle 23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0" name="Rectangle 23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1" name="Rectangle 24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2" name="Rectangle 24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3" name="Rectangle 24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4" name="Rectangle 24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5" name="Rectangle 24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6" name="Rectangle 24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7" name="Rectangle 24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8" name="Rectangle 24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49" name="Rectangle 24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0" name="Rectangle 24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1" name="Rectangle 25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2" name="Rectangle 25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3" name="Rectangle 25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4" name="Rectangle 25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5" name="Rectangle 25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6" name="Rectangle 25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7" name="Rectangle 25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8" name="Rectangle 25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59" name="Rectangle 25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60" name="Rectangle 25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461" name="Rectangle 26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462" name="Rectangle 26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463" name="Rectangle 26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64" name="Rectangle 263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65" name="Rectangle 264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66" name="Rectangle 265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67" name="Rectangle 266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68" name="Rectangle 267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69" name="Rectangle 268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0" name="Rectangle 269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1" name="Rectangle 270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72" name="Rectangle 271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3" name="Rectangle 272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4" name="Rectangle 273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75" name="Rectangle 274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6" name="Rectangle 275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7" name="Rectangle 276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78" name="Rectangle 277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79" name="Rectangle 278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80" name="Rectangle 279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81" name="Rectangle 280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82" name="Rectangle 281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83" name="Rectangle 282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84" name="Rectangle 283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85" name="Rectangle 284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486" name="Rectangle 285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487" name="Rectangle 286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88" name="Rectangle 47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89" name="Rectangle 47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0" name="Rectangle 47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1" name="Rectangle 47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2" name="Rectangle 47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3" name="Rectangle 47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4" name="Rectangle 47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5" name="Rectangle 47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6" name="Rectangle 47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7" name="Rectangle 48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8" name="Rectangle 48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499" name="Rectangle 48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0" name="Rectangle 48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1" name="Rectangle 48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2" name="Rectangle 48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3" name="Rectangle 48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4" name="Rectangle 48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5" name="Rectangle 48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6" name="Rectangle 48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7" name="Rectangle 49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8" name="Rectangle 49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09" name="Rectangle 49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0" name="Rectangle 49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1" name="Rectangle 49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2" name="Rectangle 49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3" name="Rectangle 49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4" name="Rectangle 49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5" name="Rectangle 49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6" name="Rectangle 49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7" name="Rectangle 50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8" name="Rectangle 50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19" name="Rectangle 50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20" name="Rectangle 50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21" name="Rectangle 50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22" name="Rectangle 50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523" name="Rectangle 50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524" name="Rectangle 50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525" name="Rectangle 50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26" name="Rectangle 509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27" name="Rectangle 510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28" name="Rectangle 511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29" name="Rectangle 512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0" name="Rectangle 513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31" name="Rectangle 514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2" name="Rectangle 515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3" name="Rectangle 516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34" name="Rectangle 517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5" name="Rectangle 518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6" name="Rectangle 519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37" name="Rectangle 520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8" name="Rectangle 521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39" name="Rectangle 522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40" name="Rectangle 523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1" name="Rectangle 524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2" name="Rectangle 525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43" name="Rectangle 526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4" name="Rectangle 527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5" name="Rectangle 528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46" name="Rectangle 529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7" name="Rectangle 530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548" name="Rectangle 531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549" name="Rectangle 532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50" name="Rectangle 304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51" name="Rectangle 305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552" name="Rectangle 306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53" name="Rectangle 316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54" name="Rectangle 317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555" name="Rectangle 318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56" name="Rectangle 31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57" name="Rectangle 32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58" name="Rectangle 32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59" name="Rectangle 32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0" name="Rectangle 32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1" name="Rectangle 32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2" name="Rectangle 32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3" name="Rectangle 32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4" name="Rectangle 32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5" name="Rectangle 32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6" name="Rectangle 32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7" name="Rectangle 33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8" name="Rectangle 33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69" name="Rectangle 33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0" name="Rectangle 33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1" name="Rectangle 33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2" name="Rectangle 33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3" name="Rectangle 33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4" name="Rectangle 33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5" name="Rectangle 33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6" name="Rectangle 33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7" name="Rectangle 34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8" name="Rectangle 34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79" name="Rectangle 34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0" name="Rectangle 34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1" name="Rectangle 34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2" name="Rectangle 34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3" name="Rectangle 34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4" name="Rectangle 347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5" name="Rectangle 348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6" name="Rectangle 349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7" name="Rectangle 350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8" name="Rectangle 351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89" name="Rectangle 352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90" name="Rectangle 353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591" name="Rectangle 354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592" name="Rectangle 355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593" name="Rectangle 356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94" name="Rectangle 357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95" name="Rectangle 358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596" name="Rectangle 359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97" name="Rectangle 360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598" name="Rectangle 361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599" name="Rectangle 362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0" name="Rectangle 363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1" name="Rectangle 364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02" name="Rectangle 365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3" name="Rectangle 366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4" name="Rectangle 367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05" name="Rectangle 368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6" name="Rectangle 369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7" name="Rectangle 370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08" name="Rectangle 371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09" name="Rectangle 372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10" name="Rectangle 373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11" name="Rectangle 374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12" name="Rectangle 375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13" name="Rectangle 376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14" name="Rectangle 377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15" name="Rectangle 378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16" name="Rectangle 379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17" name="Rectangle 380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18" name="Rectangle 56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19" name="Rectangle 56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0" name="Rectangle 56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1" name="Rectangle 56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2" name="Rectangle 56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3" name="Rectangle 57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4" name="Rectangle 57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5" name="Rectangle 57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6" name="Rectangle 57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7" name="Rectangle 57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8" name="Rectangle 57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29" name="Rectangle 57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0" name="Rectangle 57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1" name="Rectangle 57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2" name="Rectangle 57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3" name="Rectangle 58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4" name="Rectangle 58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5" name="Rectangle 58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6" name="Rectangle 58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7" name="Rectangle 58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8" name="Rectangle 58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39" name="Rectangle 58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0" name="Rectangle 58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1" name="Rectangle 58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2" name="Rectangle 58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3" name="Rectangle 59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4" name="Rectangle 59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5" name="Rectangle 59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6" name="Rectangle 593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7" name="Rectangle 594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8" name="Rectangle 595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49" name="Rectangle 596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50" name="Rectangle 597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51" name="Rectangle 598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52" name="Rectangle 599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653" name="Rectangle 600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654" name="Rectangle 601"/>
        <xdr:cNvSpPr>
          <a:spLocks noChangeArrowheads="1"/>
        </xdr:cNvSpPr>
      </xdr:nvSpPr>
      <xdr:spPr bwMode="auto">
        <a:xfrm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655" name="Rectangle 602"/>
        <xdr:cNvSpPr>
          <a:spLocks noChangeArrowheads="1"/>
        </xdr:cNvSpPr>
      </xdr:nvSpPr>
      <xdr:spPr bwMode="auto">
        <a:xfrm flipH="1">
          <a:off x="19621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56" name="Rectangle 603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57" name="Rectangle 604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58" name="Rectangle 605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59" name="Rectangle 606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0" name="Rectangle 607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61" name="Rectangle 608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2" name="Rectangle 609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3" name="Rectangle 610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64" name="Rectangle 611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5" name="Rectangle 612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6" name="Rectangle 613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67" name="Rectangle 614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8" name="Rectangle 615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69" name="Rectangle 616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70" name="Rectangle 617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1" name="Rectangle 618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2" name="Rectangle 619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73" name="Rectangle 620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4" name="Rectangle 621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5" name="Rectangle 622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76" name="Rectangle 623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7" name="Rectangle 624"/>
        <xdr:cNvSpPr>
          <a:spLocks noChangeArrowheads="1"/>
        </xdr:cNvSpPr>
      </xdr:nvSpPr>
      <xdr:spPr bwMode="auto">
        <a:xfrm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678" name="Rectangle 625"/>
        <xdr:cNvSpPr>
          <a:spLocks noChangeArrowheads="1"/>
        </xdr:cNvSpPr>
      </xdr:nvSpPr>
      <xdr:spPr bwMode="auto">
        <a:xfrm flipH="1">
          <a:off x="790575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679" name="Rectangle 626"/>
        <xdr:cNvSpPr>
          <a:spLocks noChangeArrowheads="1"/>
        </xdr:cNvSpPr>
      </xdr:nvSpPr>
      <xdr:spPr bwMode="auto">
        <a:xfrm flipH="1">
          <a:off x="1352550" y="11801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80" name="Rectangle 169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81" name="Rectangle 170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82" name="Rectangle 171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83" name="Rectangle 181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684" name="Rectangle 182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685" name="Rectangle 183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86" name="Rectangle 184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87" name="Rectangle 185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88" name="Rectangle 186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89" name="Rectangle 187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0" name="Rectangle 188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1" name="Rectangle 189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2" name="Rectangle 190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3" name="Rectangle 191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4" name="Rectangle 192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5" name="Rectangle 193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6" name="Rectangle 194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7" name="Rectangle 195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8" name="Rectangle 196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699" name="Rectangle 197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0" name="Rectangle 198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1" name="Rectangle 199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2" name="Rectangle 200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3" name="Rectangle 201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4" name="Rectangle 202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5" name="Rectangle 203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6" name="Rectangle 204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7" name="Rectangle 205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8" name="Rectangle 206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09" name="Rectangle 207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0" name="Rectangle 208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1" name="Rectangle 209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2" name="Rectangle 210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3" name="Rectangle 211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4" name="Rectangle 212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5" name="Rectangle 213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6" name="Rectangle 214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7" name="Rectangle 215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8" name="Rectangle 216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19" name="Rectangle 217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0" name="Rectangle 218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400050</xdr:colOff>
      <xdr:row>86</xdr:row>
      <xdr:rowOff>0</xdr:rowOff>
    </xdr:to>
    <xdr:sp macro="" textlink="">
      <xdr:nvSpPr>
        <xdr:cNvPr id="721" name="Rectangle 219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722" name="Rectangle 220"/>
        <xdr:cNvSpPr>
          <a:spLocks noChangeArrowheads="1"/>
        </xdr:cNvSpPr>
      </xdr:nvSpPr>
      <xdr:spPr bwMode="auto">
        <a:xfrm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86</xdr:row>
      <xdr:rowOff>0</xdr:rowOff>
    </xdr:from>
    <xdr:to>
      <xdr:col>2</xdr:col>
      <xdr:colOff>266700</xdr:colOff>
      <xdr:row>86</xdr:row>
      <xdr:rowOff>0</xdr:rowOff>
    </xdr:to>
    <xdr:sp macro="" textlink="">
      <xdr:nvSpPr>
        <xdr:cNvPr id="723" name="Rectangle 221"/>
        <xdr:cNvSpPr>
          <a:spLocks noChangeArrowheads="1"/>
        </xdr:cNvSpPr>
      </xdr:nvSpPr>
      <xdr:spPr bwMode="auto">
        <a:xfrm flipH="1">
          <a:off x="19621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4" name="Rectangle 222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5" name="Rectangle 223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26" name="Rectangle 224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7" name="Rectangle 225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28" name="Rectangle 226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29" name="Rectangle 227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0" name="Rectangle 228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1" name="Rectangle 229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32" name="Rectangle 230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3" name="Rectangle 231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4" name="Rectangle 232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35" name="Rectangle 233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6" name="Rectangle 234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7" name="Rectangle 235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38" name="Rectangle 236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39" name="Rectangle 237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40" name="Rectangle 238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41" name="Rectangle 239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42" name="Rectangle 240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43" name="Rectangle 241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44" name="Rectangle 242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45" name="Rectangle 243"/>
        <xdr:cNvSpPr>
          <a:spLocks noChangeArrowheads="1"/>
        </xdr:cNvSpPr>
      </xdr:nvSpPr>
      <xdr:spPr bwMode="auto">
        <a:xfrm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86</xdr:row>
      <xdr:rowOff>0</xdr:rowOff>
    </xdr:from>
    <xdr:to>
      <xdr:col>1</xdr:col>
      <xdr:colOff>504825</xdr:colOff>
      <xdr:row>86</xdr:row>
      <xdr:rowOff>0</xdr:rowOff>
    </xdr:to>
    <xdr:sp macro="" textlink="">
      <xdr:nvSpPr>
        <xdr:cNvPr id="746" name="Rectangle 244"/>
        <xdr:cNvSpPr>
          <a:spLocks noChangeArrowheads="1"/>
        </xdr:cNvSpPr>
      </xdr:nvSpPr>
      <xdr:spPr bwMode="auto">
        <a:xfrm flipH="1">
          <a:off x="790575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86</xdr:row>
      <xdr:rowOff>0</xdr:rowOff>
    </xdr:from>
    <xdr:to>
      <xdr:col>2</xdr:col>
      <xdr:colOff>9525</xdr:colOff>
      <xdr:row>86</xdr:row>
      <xdr:rowOff>0</xdr:rowOff>
    </xdr:to>
    <xdr:sp macro="" textlink="">
      <xdr:nvSpPr>
        <xdr:cNvPr id="747" name="Rectangle 245"/>
        <xdr:cNvSpPr>
          <a:spLocks noChangeArrowheads="1"/>
        </xdr:cNvSpPr>
      </xdr:nvSpPr>
      <xdr:spPr bwMode="auto">
        <a:xfrm flipH="1">
          <a:off x="1352550" y="15201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2" name="Rectangle 205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3" name="Rectangle 206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4" name="Rectangle 210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5" name="Rectangle 211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6" name="Rectangle 212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7" name="Rectangle 216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8" name="Rectangle 217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9" name="Rectangle 218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0" name="Rectangle 219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1" name="Rectangle 220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2" name="Rectangle 221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3" name="Rectangle 222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4" name="Rectangle 223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15" name="Rectangle 224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6" name="Rectangle 22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7" name="Rectangle 22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" name="Rectangle 22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" name="Rectangle 22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" name="Rectangle 22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" name="Rectangle 23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2" name="Rectangle 23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3" name="Rectangle 23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4" name="Rectangle 23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5" name="Rectangle 23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6" name="Rectangle 23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7" name="Rectangle 23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8" name="Rectangle 23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9" name="Rectangle 23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0" name="Rectangle 23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1" name="Rectangle 24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2" name="Rectangle 24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3" name="Rectangle 24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" name="Rectangle 24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" name="Rectangle 24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" name="Rectangle 24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" name="Rectangle 24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8" name="Rectangle 24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9" name="Rectangle 24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0" name="Rectangle 24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1" name="Rectangle 25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2" name="Rectangle 25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3" name="Rectangle 25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4" name="Rectangle 25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5" name="Rectangle 25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6" name="Rectangle 25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7" name="Rectangle 25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8" name="Rectangle 25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49" name="Rectangle 25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50" name="Rectangle 25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51" name="Rectangle 26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52" name="Rectangle 26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53" name="Rectangle 26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54" name="Rectangle 263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55" name="Rectangle 264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56" name="Rectangle 265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57" name="Rectangle 266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58" name="Rectangle 267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59" name="Rectangle 268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0" name="Rectangle 269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1" name="Rectangle 270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62" name="Rectangle 271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3" name="Rectangle 272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4" name="Rectangle 273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65" name="Rectangle 274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6" name="Rectangle 275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7" name="Rectangle 276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68" name="Rectangle 277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69" name="Rectangle 278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70" name="Rectangle 279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71" name="Rectangle 280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72" name="Rectangle 281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73" name="Rectangle 282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74" name="Rectangle 283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75" name="Rectangle 284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76" name="Rectangle 285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77" name="Rectangle 286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78" name="Rectangle 287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79" name="Rectangle 288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80" name="Rectangle 298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81" name="Rectangle 299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82" name="Rectangle 300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83" name="Rectangle 301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84" name="Rectangle 302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85" name="Rectangle 303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86" name="Rectangle 369"/>
        <xdr:cNvSpPr>
          <a:spLocks noChangeArrowheads="1"/>
        </xdr:cNvSpPr>
      </xdr:nvSpPr>
      <xdr:spPr bwMode="auto">
        <a:xfrm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87" name="Rectangle 370"/>
        <xdr:cNvSpPr>
          <a:spLocks noChangeArrowheads="1"/>
        </xdr:cNvSpPr>
      </xdr:nvSpPr>
      <xdr:spPr bwMode="auto">
        <a:xfrm flipH="1"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88" name="Rectangle 380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89" name="Rectangle 381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90" name="Rectangle 382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91" name="Rectangle 383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92" name="Rectangle 384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93" name="Rectangle 385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4" name="Rectangle 47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5" name="Rectangle 47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6" name="Rectangle 47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7" name="Rectangle 47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8" name="Rectangle 47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99" name="Rectangle 47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0" name="Rectangle 47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1" name="Rectangle 47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2" name="Rectangle 47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3" name="Rectangle 48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4" name="Rectangle 48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5" name="Rectangle 48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6" name="Rectangle 48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7" name="Rectangle 48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8" name="Rectangle 48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09" name="Rectangle 48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0" name="Rectangle 48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1" name="Rectangle 48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2" name="Rectangle 48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3" name="Rectangle 49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4" name="Rectangle 49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5" name="Rectangle 49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6" name="Rectangle 49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7" name="Rectangle 49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8" name="Rectangle 49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19" name="Rectangle 49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0" name="Rectangle 49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1" name="Rectangle 49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2" name="Rectangle 49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3" name="Rectangle 50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4" name="Rectangle 50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5" name="Rectangle 50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6" name="Rectangle 50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7" name="Rectangle 50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8" name="Rectangle 50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129" name="Rectangle 50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266700</xdr:colOff>
      <xdr:row>39</xdr:row>
      <xdr:rowOff>0</xdr:rowOff>
    </xdr:to>
    <xdr:sp macro="" textlink="">
      <xdr:nvSpPr>
        <xdr:cNvPr id="130" name="Rectangle 50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266700</xdr:colOff>
      <xdr:row>39</xdr:row>
      <xdr:rowOff>0</xdr:rowOff>
    </xdr:to>
    <xdr:sp macro="" textlink="">
      <xdr:nvSpPr>
        <xdr:cNvPr id="131" name="Rectangle 50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2" name="Rectangle 509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3" name="Rectangle 510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34" name="Rectangle 511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5" name="Rectangle 512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6" name="Rectangle 513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37" name="Rectangle 514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8" name="Rectangle 515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39" name="Rectangle 516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40" name="Rectangle 517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1" name="Rectangle 518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2" name="Rectangle 519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43" name="Rectangle 520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4" name="Rectangle 521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5" name="Rectangle 522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46" name="Rectangle 523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7" name="Rectangle 524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48" name="Rectangle 525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49" name="Rectangle 526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50" name="Rectangle 527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51" name="Rectangle 528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52" name="Rectangle 529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53" name="Rectangle 530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154" name="Rectangle 531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155" name="Rectangle 532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56" name="Rectangle 626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57" name="Rectangle 627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58" name="Rectangle 628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59" name="Rectangle 629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60" name="Rectangle 630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61" name="Rectangle 631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62" name="Rectangle 632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163" name="Rectangle 633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64" name="Rectangle 634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65" name="Rectangle 299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66" name="Rectangle 300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67" name="Rectangle 304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68" name="Rectangle 305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169" name="Rectangle 306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70" name="Rectangle 310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71" name="Rectangle 311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72" name="Rectangle 312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73" name="Rectangle 313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74" name="Rectangle 314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75" name="Rectangle 315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76" name="Rectangle 316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177" name="Rectangle 317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178" name="Rectangle 318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79" name="Rectangle 31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0" name="Rectangle 32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1" name="Rectangle 32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2" name="Rectangle 32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3" name="Rectangle 32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4" name="Rectangle 32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5" name="Rectangle 32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6" name="Rectangle 32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7" name="Rectangle 32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8" name="Rectangle 32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89" name="Rectangle 32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0" name="Rectangle 33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1" name="Rectangle 33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2" name="Rectangle 33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3" name="Rectangle 33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4" name="Rectangle 33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5" name="Rectangle 33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6" name="Rectangle 33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7" name="Rectangle 33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8" name="Rectangle 33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199" name="Rectangle 33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0" name="Rectangle 34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1" name="Rectangle 34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2" name="Rectangle 34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3" name="Rectangle 34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4" name="Rectangle 34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5" name="Rectangle 34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6" name="Rectangle 34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7" name="Rectangle 347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8" name="Rectangle 348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09" name="Rectangle 349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0" name="Rectangle 350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1" name="Rectangle 351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2" name="Rectangle 352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3" name="Rectangle 353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214" name="Rectangle 354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215" name="Rectangle 355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216" name="Rectangle 356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17" name="Rectangle 357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18" name="Rectangle 358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19" name="Rectangle 359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0" name="Rectangle 360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1" name="Rectangle 361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22" name="Rectangle 362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3" name="Rectangle 363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4" name="Rectangle 364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25" name="Rectangle 365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6" name="Rectangle 366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7" name="Rectangle 367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28" name="Rectangle 368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29" name="Rectangle 369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0" name="Rectangle 370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31" name="Rectangle 371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2" name="Rectangle 372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3" name="Rectangle 373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34" name="Rectangle 374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5" name="Rectangle 375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6" name="Rectangle 376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37" name="Rectangle 377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8" name="Rectangle 378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239" name="Rectangle 379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240" name="Rectangle 380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41" name="Rectangle 381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42" name="Rectangle 382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3" name="Rectangle 392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4" name="Rectangle 393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45" name="Rectangle 394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6" name="Rectangle 395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7" name="Rectangle 396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48" name="Rectangle 397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249" name="Rectangle 463"/>
        <xdr:cNvSpPr>
          <a:spLocks noChangeArrowheads="1"/>
        </xdr:cNvSpPr>
      </xdr:nvSpPr>
      <xdr:spPr bwMode="auto">
        <a:xfrm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250" name="Rectangle 464"/>
        <xdr:cNvSpPr>
          <a:spLocks noChangeArrowheads="1"/>
        </xdr:cNvSpPr>
      </xdr:nvSpPr>
      <xdr:spPr bwMode="auto">
        <a:xfrm flipH="1"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251" name="Rectangle 474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252" name="Rectangle 475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253" name="Rectangle 476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254" name="Rectangle 477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255" name="Rectangle 478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256" name="Rectangle 479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57" name="Rectangle 56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58" name="Rectangle 56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59" name="Rectangle 56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0" name="Rectangle 56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1" name="Rectangle 56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2" name="Rectangle 57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3" name="Rectangle 57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4" name="Rectangle 57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5" name="Rectangle 57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6" name="Rectangle 57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7" name="Rectangle 57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8" name="Rectangle 57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69" name="Rectangle 57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0" name="Rectangle 57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1" name="Rectangle 57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2" name="Rectangle 58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3" name="Rectangle 58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4" name="Rectangle 58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5" name="Rectangle 58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6" name="Rectangle 58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7" name="Rectangle 58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8" name="Rectangle 58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79" name="Rectangle 58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0" name="Rectangle 58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1" name="Rectangle 58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2" name="Rectangle 59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3" name="Rectangle 59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4" name="Rectangle 59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5" name="Rectangle 593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6" name="Rectangle 594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7" name="Rectangle 595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8" name="Rectangle 596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89" name="Rectangle 597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90" name="Rectangle 598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91" name="Rectangle 599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400050</xdr:colOff>
      <xdr:row>39</xdr:row>
      <xdr:rowOff>0</xdr:rowOff>
    </xdr:to>
    <xdr:sp macro="" textlink="">
      <xdr:nvSpPr>
        <xdr:cNvPr id="292" name="Rectangle 600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266700</xdr:colOff>
      <xdr:row>39</xdr:row>
      <xdr:rowOff>0</xdr:rowOff>
    </xdr:to>
    <xdr:sp macro="" textlink="">
      <xdr:nvSpPr>
        <xdr:cNvPr id="293" name="Rectangle 601"/>
        <xdr:cNvSpPr>
          <a:spLocks noChangeArrowheads="1"/>
        </xdr:cNvSpPr>
      </xdr:nvSpPr>
      <xdr:spPr bwMode="auto">
        <a:xfrm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39</xdr:row>
      <xdr:rowOff>0</xdr:rowOff>
    </xdr:from>
    <xdr:to>
      <xdr:col>2</xdr:col>
      <xdr:colOff>266700</xdr:colOff>
      <xdr:row>39</xdr:row>
      <xdr:rowOff>0</xdr:rowOff>
    </xdr:to>
    <xdr:sp macro="" textlink="">
      <xdr:nvSpPr>
        <xdr:cNvPr id="294" name="Rectangle 602"/>
        <xdr:cNvSpPr>
          <a:spLocks noChangeArrowheads="1"/>
        </xdr:cNvSpPr>
      </xdr:nvSpPr>
      <xdr:spPr bwMode="auto">
        <a:xfrm flipH="1">
          <a:off x="21812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95" name="Rectangle 603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96" name="Rectangle 604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297" name="Rectangle 605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98" name="Rectangle 606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99" name="Rectangle 607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00" name="Rectangle 608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1" name="Rectangle 609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2" name="Rectangle 610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03" name="Rectangle 611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4" name="Rectangle 612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5" name="Rectangle 613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06" name="Rectangle 614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7" name="Rectangle 615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08" name="Rectangle 616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09" name="Rectangle 617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0" name="Rectangle 618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1" name="Rectangle 619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12" name="Rectangle 620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3" name="Rectangle 621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4" name="Rectangle 622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15" name="Rectangle 623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6" name="Rectangle 624"/>
        <xdr:cNvSpPr>
          <a:spLocks noChangeArrowheads="1"/>
        </xdr:cNvSpPr>
      </xdr:nvSpPr>
      <xdr:spPr bwMode="auto">
        <a:xfrm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317" name="Rectangle 625"/>
        <xdr:cNvSpPr>
          <a:spLocks noChangeArrowheads="1"/>
        </xdr:cNvSpPr>
      </xdr:nvSpPr>
      <xdr:spPr bwMode="auto">
        <a:xfrm flipH="1">
          <a:off x="876300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39</xdr:row>
      <xdr:rowOff>0</xdr:rowOff>
    </xdr:from>
    <xdr:to>
      <xdr:col>2</xdr:col>
      <xdr:colOff>9525</xdr:colOff>
      <xdr:row>39</xdr:row>
      <xdr:rowOff>0</xdr:rowOff>
    </xdr:to>
    <xdr:sp macro="" textlink="">
      <xdr:nvSpPr>
        <xdr:cNvPr id="318" name="Rectangle 626"/>
        <xdr:cNvSpPr>
          <a:spLocks noChangeArrowheads="1"/>
        </xdr:cNvSpPr>
      </xdr:nvSpPr>
      <xdr:spPr bwMode="auto">
        <a:xfrm flipH="1">
          <a:off x="1571625" y="610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19" name="Rectangle 720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20" name="Rectangle 721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321" name="Rectangle 722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22" name="Rectangle 723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23" name="Rectangle 724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324" name="Rectangle 725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25" name="Rectangle 726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326" name="Rectangle 727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327" name="Rectangle 728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328" name="Rectangle 164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329" name="Rectangle 165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30" name="Rectangle 169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31" name="Rectangle 170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32" name="Rectangle 171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333" name="Rectangle 175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334" name="Rectangle 176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335" name="Rectangle 177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336" name="Rectangle 178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337" name="Rectangle 179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338" name="Rectangle 180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39" name="Rectangle 181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40" name="Rectangle 182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41" name="Rectangle 183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2" name="Rectangle 184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3" name="Rectangle 185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4" name="Rectangle 186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5" name="Rectangle 187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6" name="Rectangle 188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7" name="Rectangle 189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8" name="Rectangle 190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49" name="Rectangle 191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0" name="Rectangle 192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1" name="Rectangle 193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2" name="Rectangle 194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3" name="Rectangle 195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4" name="Rectangle 196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5" name="Rectangle 197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6" name="Rectangle 198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7" name="Rectangle 199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8" name="Rectangle 200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59" name="Rectangle 201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0" name="Rectangle 202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1" name="Rectangle 203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2" name="Rectangle 204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3" name="Rectangle 205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4" name="Rectangle 206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5" name="Rectangle 207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6" name="Rectangle 208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7" name="Rectangle 209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8" name="Rectangle 210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69" name="Rectangle 211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0" name="Rectangle 212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1" name="Rectangle 213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2" name="Rectangle 214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3" name="Rectangle 215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4" name="Rectangle 216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5" name="Rectangle 217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6" name="Rectangle 218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400050</xdr:colOff>
      <xdr:row>76</xdr:row>
      <xdr:rowOff>0</xdr:rowOff>
    </xdr:to>
    <xdr:sp macro="" textlink="">
      <xdr:nvSpPr>
        <xdr:cNvPr id="377" name="Rectangle 219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378" name="Rectangle 220"/>
        <xdr:cNvSpPr>
          <a:spLocks noChangeArrowheads="1"/>
        </xdr:cNvSpPr>
      </xdr:nvSpPr>
      <xdr:spPr bwMode="auto">
        <a:xfrm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76</xdr:row>
      <xdr:rowOff>0</xdr:rowOff>
    </xdr:from>
    <xdr:to>
      <xdr:col>2</xdr:col>
      <xdr:colOff>266700</xdr:colOff>
      <xdr:row>76</xdr:row>
      <xdr:rowOff>0</xdr:rowOff>
    </xdr:to>
    <xdr:sp macro="" textlink="">
      <xdr:nvSpPr>
        <xdr:cNvPr id="379" name="Rectangle 221"/>
        <xdr:cNvSpPr>
          <a:spLocks noChangeArrowheads="1"/>
        </xdr:cNvSpPr>
      </xdr:nvSpPr>
      <xdr:spPr bwMode="auto">
        <a:xfrm flipH="1">
          <a:off x="21812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0" name="Rectangle 222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1" name="Rectangle 223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82" name="Rectangle 224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3" name="Rectangle 225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4" name="Rectangle 226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85" name="Rectangle 227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6" name="Rectangle 228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7" name="Rectangle 229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88" name="Rectangle 230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89" name="Rectangle 231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0" name="Rectangle 232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91" name="Rectangle 233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2" name="Rectangle 234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3" name="Rectangle 235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94" name="Rectangle 236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5" name="Rectangle 237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6" name="Rectangle 238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397" name="Rectangle 239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8" name="Rectangle 240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399" name="Rectangle 241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400" name="Rectangle 242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401" name="Rectangle 243"/>
        <xdr:cNvSpPr>
          <a:spLocks noChangeArrowheads="1"/>
        </xdr:cNvSpPr>
      </xdr:nvSpPr>
      <xdr:spPr bwMode="auto">
        <a:xfrm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76</xdr:row>
      <xdr:rowOff>0</xdr:rowOff>
    </xdr:from>
    <xdr:to>
      <xdr:col>1</xdr:col>
      <xdr:colOff>504825</xdr:colOff>
      <xdr:row>76</xdr:row>
      <xdr:rowOff>0</xdr:rowOff>
    </xdr:to>
    <xdr:sp macro="" textlink="">
      <xdr:nvSpPr>
        <xdr:cNvPr id="402" name="Rectangle 244"/>
        <xdr:cNvSpPr>
          <a:spLocks noChangeArrowheads="1"/>
        </xdr:cNvSpPr>
      </xdr:nvSpPr>
      <xdr:spPr bwMode="auto">
        <a:xfrm flipH="1">
          <a:off x="876300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76</xdr:row>
      <xdr:rowOff>0</xdr:rowOff>
    </xdr:from>
    <xdr:to>
      <xdr:col>2</xdr:col>
      <xdr:colOff>9525</xdr:colOff>
      <xdr:row>76</xdr:row>
      <xdr:rowOff>0</xdr:rowOff>
    </xdr:to>
    <xdr:sp macro="" textlink="">
      <xdr:nvSpPr>
        <xdr:cNvPr id="403" name="Rectangle 245"/>
        <xdr:cNvSpPr>
          <a:spLocks noChangeArrowheads="1"/>
        </xdr:cNvSpPr>
      </xdr:nvSpPr>
      <xdr:spPr bwMode="auto">
        <a:xfrm flipH="1">
          <a:off x="1571625" y="995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404" name="Rectangle 246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405" name="Rectangle 247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406" name="Rectangle 257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407" name="Rectangle 258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408" name="Rectangle 259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409" name="Rectangle 260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410" name="Rectangle 261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411" name="Rectangle 262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412" name="Rectangle 328"/>
        <xdr:cNvSpPr>
          <a:spLocks noChangeArrowheads="1"/>
        </xdr:cNvSpPr>
      </xdr:nvSpPr>
      <xdr:spPr bwMode="auto">
        <a:xfrm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266700</xdr:colOff>
      <xdr:row>18</xdr:row>
      <xdr:rowOff>0</xdr:rowOff>
    </xdr:to>
    <xdr:sp macro="" textlink="">
      <xdr:nvSpPr>
        <xdr:cNvPr id="413" name="Rectangle 329"/>
        <xdr:cNvSpPr>
          <a:spLocks noChangeArrowheads="1"/>
        </xdr:cNvSpPr>
      </xdr:nvSpPr>
      <xdr:spPr bwMode="auto">
        <a:xfrm flipH="1">
          <a:off x="21812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414" name="Rectangle 339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415" name="Rectangle 340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16" name="Rectangle 341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417" name="Rectangle 342"/>
        <xdr:cNvSpPr>
          <a:spLocks noChangeArrowheads="1"/>
        </xdr:cNvSpPr>
      </xdr:nvSpPr>
      <xdr:spPr bwMode="auto">
        <a:xfrm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504825</xdr:colOff>
      <xdr:row>18</xdr:row>
      <xdr:rowOff>0</xdr:rowOff>
    </xdr:to>
    <xdr:sp macro="" textlink="">
      <xdr:nvSpPr>
        <xdr:cNvPr id="418" name="Rectangle 343"/>
        <xdr:cNvSpPr>
          <a:spLocks noChangeArrowheads="1"/>
        </xdr:cNvSpPr>
      </xdr:nvSpPr>
      <xdr:spPr bwMode="auto">
        <a:xfrm flipH="1">
          <a:off x="876300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419" name="Rectangle 344"/>
        <xdr:cNvSpPr>
          <a:spLocks noChangeArrowheads="1"/>
        </xdr:cNvSpPr>
      </xdr:nvSpPr>
      <xdr:spPr bwMode="auto">
        <a:xfrm flipH="1">
          <a:off x="1571625" y="2809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20" name="Rectangle 210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21" name="Rectangle 211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22" name="Rectangle 212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23" name="Rectangle 222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24" name="Rectangle 223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25" name="Rectangle 224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26" name="Rectangle 22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27" name="Rectangle 22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28" name="Rectangle 22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29" name="Rectangle 22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0" name="Rectangle 22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1" name="Rectangle 23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2" name="Rectangle 23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3" name="Rectangle 23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4" name="Rectangle 23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5" name="Rectangle 23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6" name="Rectangle 23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7" name="Rectangle 23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8" name="Rectangle 23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39" name="Rectangle 23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0" name="Rectangle 23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1" name="Rectangle 24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2" name="Rectangle 24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3" name="Rectangle 24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4" name="Rectangle 24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5" name="Rectangle 24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6" name="Rectangle 24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7" name="Rectangle 24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8" name="Rectangle 24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49" name="Rectangle 24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0" name="Rectangle 24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1" name="Rectangle 25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2" name="Rectangle 25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3" name="Rectangle 25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4" name="Rectangle 25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5" name="Rectangle 25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6" name="Rectangle 25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7" name="Rectangle 25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8" name="Rectangle 25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59" name="Rectangle 25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60" name="Rectangle 25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461" name="Rectangle 26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462" name="Rectangle 26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463" name="Rectangle 26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64" name="Rectangle 263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65" name="Rectangle 264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66" name="Rectangle 265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67" name="Rectangle 266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68" name="Rectangle 267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69" name="Rectangle 268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0" name="Rectangle 269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1" name="Rectangle 270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72" name="Rectangle 271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3" name="Rectangle 272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4" name="Rectangle 273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75" name="Rectangle 274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6" name="Rectangle 275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7" name="Rectangle 276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78" name="Rectangle 277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79" name="Rectangle 278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80" name="Rectangle 279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81" name="Rectangle 280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82" name="Rectangle 281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83" name="Rectangle 282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84" name="Rectangle 283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85" name="Rectangle 284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486" name="Rectangle 285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487" name="Rectangle 286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88" name="Rectangle 47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89" name="Rectangle 47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0" name="Rectangle 47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1" name="Rectangle 47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2" name="Rectangle 47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3" name="Rectangle 47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4" name="Rectangle 47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5" name="Rectangle 47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6" name="Rectangle 47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7" name="Rectangle 48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8" name="Rectangle 48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499" name="Rectangle 48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0" name="Rectangle 48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1" name="Rectangle 48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2" name="Rectangle 48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3" name="Rectangle 48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4" name="Rectangle 48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5" name="Rectangle 48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6" name="Rectangle 48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7" name="Rectangle 49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8" name="Rectangle 49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09" name="Rectangle 49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0" name="Rectangle 49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1" name="Rectangle 49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2" name="Rectangle 49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3" name="Rectangle 49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4" name="Rectangle 49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5" name="Rectangle 49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6" name="Rectangle 49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7" name="Rectangle 50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8" name="Rectangle 50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19" name="Rectangle 50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20" name="Rectangle 50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21" name="Rectangle 50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22" name="Rectangle 50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523" name="Rectangle 50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524" name="Rectangle 50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525" name="Rectangle 50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26" name="Rectangle 509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27" name="Rectangle 510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28" name="Rectangle 511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29" name="Rectangle 512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0" name="Rectangle 513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31" name="Rectangle 514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2" name="Rectangle 515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3" name="Rectangle 516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34" name="Rectangle 517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5" name="Rectangle 518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6" name="Rectangle 519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37" name="Rectangle 520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8" name="Rectangle 521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39" name="Rectangle 522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40" name="Rectangle 523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1" name="Rectangle 524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2" name="Rectangle 525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43" name="Rectangle 526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4" name="Rectangle 527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5" name="Rectangle 528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46" name="Rectangle 529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7" name="Rectangle 530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548" name="Rectangle 531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549" name="Rectangle 532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50" name="Rectangle 304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51" name="Rectangle 305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552" name="Rectangle 306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53" name="Rectangle 316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54" name="Rectangle 317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555" name="Rectangle 318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56" name="Rectangle 31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57" name="Rectangle 32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58" name="Rectangle 32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59" name="Rectangle 32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0" name="Rectangle 32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1" name="Rectangle 32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2" name="Rectangle 32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3" name="Rectangle 32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4" name="Rectangle 32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5" name="Rectangle 32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6" name="Rectangle 32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7" name="Rectangle 33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8" name="Rectangle 33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69" name="Rectangle 33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0" name="Rectangle 33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1" name="Rectangle 33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2" name="Rectangle 33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3" name="Rectangle 33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4" name="Rectangle 33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5" name="Rectangle 33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6" name="Rectangle 33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7" name="Rectangle 34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8" name="Rectangle 34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79" name="Rectangle 34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0" name="Rectangle 34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1" name="Rectangle 34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2" name="Rectangle 34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3" name="Rectangle 34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4" name="Rectangle 347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5" name="Rectangle 348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6" name="Rectangle 349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7" name="Rectangle 350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8" name="Rectangle 351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89" name="Rectangle 352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90" name="Rectangle 353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591" name="Rectangle 354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592" name="Rectangle 355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593" name="Rectangle 356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94" name="Rectangle 357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95" name="Rectangle 358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596" name="Rectangle 359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97" name="Rectangle 360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598" name="Rectangle 361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599" name="Rectangle 362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0" name="Rectangle 363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1" name="Rectangle 364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02" name="Rectangle 365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3" name="Rectangle 366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4" name="Rectangle 367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05" name="Rectangle 368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6" name="Rectangle 369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7" name="Rectangle 370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08" name="Rectangle 371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09" name="Rectangle 372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10" name="Rectangle 373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11" name="Rectangle 374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12" name="Rectangle 375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13" name="Rectangle 376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14" name="Rectangle 377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15" name="Rectangle 378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16" name="Rectangle 379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17" name="Rectangle 380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18" name="Rectangle 56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19" name="Rectangle 56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0" name="Rectangle 56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1" name="Rectangle 56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2" name="Rectangle 56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3" name="Rectangle 57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4" name="Rectangle 57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5" name="Rectangle 57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6" name="Rectangle 57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7" name="Rectangle 57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8" name="Rectangle 57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29" name="Rectangle 57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0" name="Rectangle 57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1" name="Rectangle 57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2" name="Rectangle 57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3" name="Rectangle 58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4" name="Rectangle 58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5" name="Rectangle 58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6" name="Rectangle 58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7" name="Rectangle 58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8" name="Rectangle 58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39" name="Rectangle 58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0" name="Rectangle 58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1" name="Rectangle 58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2" name="Rectangle 58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3" name="Rectangle 59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4" name="Rectangle 59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5" name="Rectangle 59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6" name="Rectangle 593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7" name="Rectangle 594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8" name="Rectangle 595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49" name="Rectangle 596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50" name="Rectangle 597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51" name="Rectangle 598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52" name="Rectangle 599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400050</xdr:colOff>
      <xdr:row>33</xdr:row>
      <xdr:rowOff>0</xdr:rowOff>
    </xdr:to>
    <xdr:sp macro="" textlink="">
      <xdr:nvSpPr>
        <xdr:cNvPr id="653" name="Rectangle 600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654" name="Rectangle 601"/>
        <xdr:cNvSpPr>
          <a:spLocks noChangeArrowheads="1"/>
        </xdr:cNvSpPr>
      </xdr:nvSpPr>
      <xdr:spPr bwMode="auto">
        <a:xfrm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266700</xdr:colOff>
      <xdr:row>33</xdr:row>
      <xdr:rowOff>0</xdr:rowOff>
    </xdr:to>
    <xdr:sp macro="" textlink="">
      <xdr:nvSpPr>
        <xdr:cNvPr id="655" name="Rectangle 602"/>
        <xdr:cNvSpPr>
          <a:spLocks noChangeArrowheads="1"/>
        </xdr:cNvSpPr>
      </xdr:nvSpPr>
      <xdr:spPr bwMode="auto">
        <a:xfrm flipH="1">
          <a:off x="21812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56" name="Rectangle 603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57" name="Rectangle 604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58" name="Rectangle 605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59" name="Rectangle 606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0" name="Rectangle 607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1" name="Rectangle 608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2" name="Rectangle 609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3" name="Rectangle 610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4" name="Rectangle 611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5" name="Rectangle 612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6" name="Rectangle 613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7" name="Rectangle 614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8" name="Rectangle 615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69" name="Rectangle 616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0" name="Rectangle 617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1" name="Rectangle 618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2" name="Rectangle 619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3" name="Rectangle 620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4" name="Rectangle 621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5" name="Rectangle 622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6" name="Rectangle 623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7" name="Rectangle 624"/>
        <xdr:cNvSpPr>
          <a:spLocks noChangeArrowheads="1"/>
        </xdr:cNvSpPr>
      </xdr:nvSpPr>
      <xdr:spPr bwMode="auto">
        <a:xfrm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504825</xdr:colOff>
      <xdr:row>33</xdr:row>
      <xdr:rowOff>0</xdr:rowOff>
    </xdr:to>
    <xdr:sp macro="" textlink="">
      <xdr:nvSpPr>
        <xdr:cNvPr id="678" name="Rectangle 625"/>
        <xdr:cNvSpPr>
          <a:spLocks noChangeArrowheads="1"/>
        </xdr:cNvSpPr>
      </xdr:nvSpPr>
      <xdr:spPr bwMode="auto">
        <a:xfrm flipH="1">
          <a:off x="876300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9" name="Rectangle 626"/>
        <xdr:cNvSpPr>
          <a:spLocks noChangeArrowheads="1"/>
        </xdr:cNvSpPr>
      </xdr:nvSpPr>
      <xdr:spPr bwMode="auto">
        <a:xfrm flipH="1">
          <a:off x="1571625" y="5324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80" name="Rectangle 169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81" name="Rectangle 170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82" name="Rectangle 171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83" name="Rectangle 181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684" name="Rectangle 182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685" name="Rectangle 183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86" name="Rectangle 184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87" name="Rectangle 185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88" name="Rectangle 186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89" name="Rectangle 187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0" name="Rectangle 188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1" name="Rectangle 189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2" name="Rectangle 190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3" name="Rectangle 191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4" name="Rectangle 192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5" name="Rectangle 193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6" name="Rectangle 194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7" name="Rectangle 195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8" name="Rectangle 196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699" name="Rectangle 197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0" name="Rectangle 198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1" name="Rectangle 199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2" name="Rectangle 200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3" name="Rectangle 201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4" name="Rectangle 202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5" name="Rectangle 203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6" name="Rectangle 204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7" name="Rectangle 205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8" name="Rectangle 206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09" name="Rectangle 207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0" name="Rectangle 208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1" name="Rectangle 209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2" name="Rectangle 210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3" name="Rectangle 211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4" name="Rectangle 212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5" name="Rectangle 213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6" name="Rectangle 214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7" name="Rectangle 215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8" name="Rectangle 216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19" name="Rectangle 217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20" name="Rectangle 218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400050</xdr:colOff>
      <xdr:row>59</xdr:row>
      <xdr:rowOff>0</xdr:rowOff>
    </xdr:to>
    <xdr:sp macro="" textlink="">
      <xdr:nvSpPr>
        <xdr:cNvPr id="721" name="Rectangle 219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722" name="Rectangle 220"/>
        <xdr:cNvSpPr>
          <a:spLocks noChangeArrowheads="1"/>
        </xdr:cNvSpPr>
      </xdr:nvSpPr>
      <xdr:spPr bwMode="auto">
        <a:xfrm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59</xdr:row>
      <xdr:rowOff>0</xdr:rowOff>
    </xdr:from>
    <xdr:to>
      <xdr:col>2</xdr:col>
      <xdr:colOff>266700</xdr:colOff>
      <xdr:row>59</xdr:row>
      <xdr:rowOff>0</xdr:rowOff>
    </xdr:to>
    <xdr:sp macro="" textlink="">
      <xdr:nvSpPr>
        <xdr:cNvPr id="723" name="Rectangle 221"/>
        <xdr:cNvSpPr>
          <a:spLocks noChangeArrowheads="1"/>
        </xdr:cNvSpPr>
      </xdr:nvSpPr>
      <xdr:spPr bwMode="auto">
        <a:xfrm flipH="1">
          <a:off x="21812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24" name="Rectangle 222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25" name="Rectangle 223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26" name="Rectangle 224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27" name="Rectangle 225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28" name="Rectangle 226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29" name="Rectangle 227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0" name="Rectangle 228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1" name="Rectangle 229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32" name="Rectangle 230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3" name="Rectangle 231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4" name="Rectangle 232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35" name="Rectangle 233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6" name="Rectangle 234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7" name="Rectangle 235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38" name="Rectangle 236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39" name="Rectangle 237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40" name="Rectangle 238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41" name="Rectangle 239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42" name="Rectangle 240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43" name="Rectangle 241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44" name="Rectangle 242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45" name="Rectangle 243"/>
        <xdr:cNvSpPr>
          <a:spLocks noChangeArrowheads="1"/>
        </xdr:cNvSpPr>
      </xdr:nvSpPr>
      <xdr:spPr bwMode="auto">
        <a:xfrm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59</xdr:row>
      <xdr:rowOff>0</xdr:rowOff>
    </xdr:from>
    <xdr:to>
      <xdr:col>1</xdr:col>
      <xdr:colOff>504825</xdr:colOff>
      <xdr:row>59</xdr:row>
      <xdr:rowOff>0</xdr:rowOff>
    </xdr:to>
    <xdr:sp macro="" textlink="">
      <xdr:nvSpPr>
        <xdr:cNvPr id="746" name="Rectangle 244"/>
        <xdr:cNvSpPr>
          <a:spLocks noChangeArrowheads="1"/>
        </xdr:cNvSpPr>
      </xdr:nvSpPr>
      <xdr:spPr bwMode="auto">
        <a:xfrm flipH="1">
          <a:off x="876300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9525</xdr:colOff>
      <xdr:row>59</xdr:row>
      <xdr:rowOff>0</xdr:rowOff>
    </xdr:to>
    <xdr:sp macro="" textlink="">
      <xdr:nvSpPr>
        <xdr:cNvPr id="747" name="Rectangle 245"/>
        <xdr:cNvSpPr>
          <a:spLocks noChangeArrowheads="1"/>
        </xdr:cNvSpPr>
      </xdr:nvSpPr>
      <xdr:spPr bwMode="auto">
        <a:xfrm flipH="1">
          <a:off x="1571625" y="1173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748" name="Rectangle 205"/>
        <xdr:cNvSpPr>
          <a:spLocks noChangeArrowheads="1"/>
        </xdr:cNvSpPr>
      </xdr:nvSpPr>
      <xdr:spPr bwMode="auto">
        <a:xfrm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749" name="Rectangle 206"/>
        <xdr:cNvSpPr>
          <a:spLocks noChangeArrowheads="1"/>
        </xdr:cNvSpPr>
      </xdr:nvSpPr>
      <xdr:spPr bwMode="auto">
        <a:xfrm flipH="1"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750" name="Rectangle 210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751" name="Rectangle 211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752" name="Rectangle 212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753" name="Rectangle 216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754" name="Rectangle 217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755" name="Rectangle 218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756" name="Rectangle 219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757" name="Rectangle 220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758" name="Rectangle 221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759" name="Rectangle 222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760" name="Rectangle 223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761" name="Rectangle 224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2" name="Rectangle 22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3" name="Rectangle 22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4" name="Rectangle 22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5" name="Rectangle 22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6" name="Rectangle 22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7" name="Rectangle 23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8" name="Rectangle 23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69" name="Rectangle 23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0" name="Rectangle 23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1" name="Rectangle 23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2" name="Rectangle 23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3" name="Rectangle 23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4" name="Rectangle 23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5" name="Rectangle 23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6" name="Rectangle 23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7" name="Rectangle 24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8" name="Rectangle 24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79" name="Rectangle 24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0" name="Rectangle 24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1" name="Rectangle 24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2" name="Rectangle 24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3" name="Rectangle 24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4" name="Rectangle 24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5" name="Rectangle 24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6" name="Rectangle 24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7" name="Rectangle 25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8" name="Rectangle 25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89" name="Rectangle 25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0" name="Rectangle 25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1" name="Rectangle 25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2" name="Rectangle 25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3" name="Rectangle 25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4" name="Rectangle 25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5" name="Rectangle 25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6" name="Rectangle 25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797" name="Rectangle 26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798" name="Rectangle 26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799" name="Rectangle 26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0" name="Rectangle 263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1" name="Rectangle 264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02" name="Rectangle 265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3" name="Rectangle 266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4" name="Rectangle 267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05" name="Rectangle 268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6" name="Rectangle 269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7" name="Rectangle 270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08" name="Rectangle 271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09" name="Rectangle 272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0" name="Rectangle 273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11" name="Rectangle 274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2" name="Rectangle 275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3" name="Rectangle 276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14" name="Rectangle 277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5" name="Rectangle 278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6" name="Rectangle 279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17" name="Rectangle 280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8" name="Rectangle 281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19" name="Rectangle 282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20" name="Rectangle 283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21" name="Rectangle 284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822" name="Rectangle 285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823" name="Rectangle 286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824" name="Rectangle 287"/>
        <xdr:cNvSpPr>
          <a:spLocks noChangeArrowheads="1"/>
        </xdr:cNvSpPr>
      </xdr:nvSpPr>
      <xdr:spPr bwMode="auto">
        <a:xfrm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825" name="Rectangle 288"/>
        <xdr:cNvSpPr>
          <a:spLocks noChangeArrowheads="1"/>
        </xdr:cNvSpPr>
      </xdr:nvSpPr>
      <xdr:spPr bwMode="auto">
        <a:xfrm flipH="1"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826" name="Rectangle 298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827" name="Rectangle 299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28" name="Rectangle 300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829" name="Rectangle 301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830" name="Rectangle 302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31" name="Rectangle 303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0" name="Rectangle 47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1" name="Rectangle 47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2" name="Rectangle 47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3" name="Rectangle 47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4" name="Rectangle 47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5" name="Rectangle 47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6" name="Rectangle 47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7" name="Rectangle 47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8" name="Rectangle 47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49" name="Rectangle 48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0" name="Rectangle 48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1" name="Rectangle 48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2" name="Rectangle 48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3" name="Rectangle 48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4" name="Rectangle 48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5" name="Rectangle 48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6" name="Rectangle 48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7" name="Rectangle 48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8" name="Rectangle 48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59" name="Rectangle 49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0" name="Rectangle 49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1" name="Rectangle 49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2" name="Rectangle 49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3" name="Rectangle 49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4" name="Rectangle 49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5" name="Rectangle 49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6" name="Rectangle 49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7" name="Rectangle 49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8" name="Rectangle 49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69" name="Rectangle 50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0" name="Rectangle 50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1" name="Rectangle 50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2" name="Rectangle 50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3" name="Rectangle 50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4" name="Rectangle 50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875" name="Rectangle 50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876" name="Rectangle 50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877" name="Rectangle 50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78" name="Rectangle 509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79" name="Rectangle 510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80" name="Rectangle 511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1" name="Rectangle 512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2" name="Rectangle 513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83" name="Rectangle 514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4" name="Rectangle 515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5" name="Rectangle 516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86" name="Rectangle 517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7" name="Rectangle 518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88" name="Rectangle 519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89" name="Rectangle 520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0" name="Rectangle 521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1" name="Rectangle 522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92" name="Rectangle 523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3" name="Rectangle 524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4" name="Rectangle 525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95" name="Rectangle 526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6" name="Rectangle 527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7" name="Rectangle 528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898" name="Rectangle 529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899" name="Rectangle 530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900" name="Rectangle 531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901" name="Rectangle 532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2" name="Rectangle 626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3" name="Rectangle 627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904" name="Rectangle 628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5" name="Rectangle 629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6" name="Rectangle 630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907" name="Rectangle 631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8" name="Rectangle 632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909" name="Rectangle 633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910" name="Rectangle 634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911" name="Rectangle 299"/>
        <xdr:cNvSpPr>
          <a:spLocks noChangeArrowheads="1"/>
        </xdr:cNvSpPr>
      </xdr:nvSpPr>
      <xdr:spPr bwMode="auto">
        <a:xfrm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912" name="Rectangle 300"/>
        <xdr:cNvSpPr>
          <a:spLocks noChangeArrowheads="1"/>
        </xdr:cNvSpPr>
      </xdr:nvSpPr>
      <xdr:spPr bwMode="auto">
        <a:xfrm flipH="1"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13" name="Rectangle 304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14" name="Rectangle 305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15" name="Rectangle 306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916" name="Rectangle 310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917" name="Rectangle 311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918" name="Rectangle 312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919" name="Rectangle 313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920" name="Rectangle 314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921" name="Rectangle 315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22" name="Rectangle 316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23" name="Rectangle 317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24" name="Rectangle 318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25" name="Rectangle 31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26" name="Rectangle 32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27" name="Rectangle 32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28" name="Rectangle 32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29" name="Rectangle 32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0" name="Rectangle 32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1" name="Rectangle 32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2" name="Rectangle 32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3" name="Rectangle 32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4" name="Rectangle 32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5" name="Rectangle 32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6" name="Rectangle 33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7" name="Rectangle 33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8" name="Rectangle 33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39" name="Rectangle 33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0" name="Rectangle 33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1" name="Rectangle 33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2" name="Rectangle 33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3" name="Rectangle 33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4" name="Rectangle 33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5" name="Rectangle 33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6" name="Rectangle 34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7" name="Rectangle 34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8" name="Rectangle 34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49" name="Rectangle 34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0" name="Rectangle 34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1" name="Rectangle 34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2" name="Rectangle 34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3" name="Rectangle 347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4" name="Rectangle 348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5" name="Rectangle 349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6" name="Rectangle 350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7" name="Rectangle 351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8" name="Rectangle 352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59" name="Rectangle 353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960" name="Rectangle 354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961" name="Rectangle 355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962" name="Rectangle 356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63" name="Rectangle 357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64" name="Rectangle 358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65" name="Rectangle 359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66" name="Rectangle 360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67" name="Rectangle 361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68" name="Rectangle 362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69" name="Rectangle 363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0" name="Rectangle 364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71" name="Rectangle 365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2" name="Rectangle 366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3" name="Rectangle 367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74" name="Rectangle 368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5" name="Rectangle 369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6" name="Rectangle 370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77" name="Rectangle 371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8" name="Rectangle 372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79" name="Rectangle 373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80" name="Rectangle 374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81" name="Rectangle 375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82" name="Rectangle 376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83" name="Rectangle 377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84" name="Rectangle 378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985" name="Rectangle 379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986" name="Rectangle 380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987" name="Rectangle 381"/>
        <xdr:cNvSpPr>
          <a:spLocks noChangeArrowheads="1"/>
        </xdr:cNvSpPr>
      </xdr:nvSpPr>
      <xdr:spPr bwMode="auto">
        <a:xfrm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988" name="Rectangle 382"/>
        <xdr:cNvSpPr>
          <a:spLocks noChangeArrowheads="1"/>
        </xdr:cNvSpPr>
      </xdr:nvSpPr>
      <xdr:spPr bwMode="auto">
        <a:xfrm flipH="1"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989" name="Rectangle 392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990" name="Rectangle 393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991" name="Rectangle 394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992" name="Rectangle 395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993" name="Rectangle 396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994" name="Rectangle 397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3" name="Rectangle 56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4" name="Rectangle 56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5" name="Rectangle 56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6" name="Rectangle 56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7" name="Rectangle 56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8" name="Rectangle 57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09" name="Rectangle 57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0" name="Rectangle 57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1" name="Rectangle 57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2" name="Rectangle 57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3" name="Rectangle 57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4" name="Rectangle 57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5" name="Rectangle 57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6" name="Rectangle 57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7" name="Rectangle 57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8" name="Rectangle 58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19" name="Rectangle 58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0" name="Rectangle 58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1" name="Rectangle 58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2" name="Rectangle 58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3" name="Rectangle 58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4" name="Rectangle 58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5" name="Rectangle 58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6" name="Rectangle 58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7" name="Rectangle 58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8" name="Rectangle 59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29" name="Rectangle 59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0" name="Rectangle 59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1" name="Rectangle 593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2" name="Rectangle 594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3" name="Rectangle 595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4" name="Rectangle 596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5" name="Rectangle 597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6" name="Rectangle 598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7" name="Rectangle 599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400050</xdr:colOff>
      <xdr:row>65</xdr:row>
      <xdr:rowOff>0</xdr:rowOff>
    </xdr:to>
    <xdr:sp macro="" textlink="">
      <xdr:nvSpPr>
        <xdr:cNvPr id="1038" name="Rectangle 600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1039" name="Rectangle 601"/>
        <xdr:cNvSpPr>
          <a:spLocks noChangeArrowheads="1"/>
        </xdr:cNvSpPr>
      </xdr:nvSpPr>
      <xdr:spPr bwMode="auto">
        <a:xfrm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1040" name="Rectangle 602"/>
        <xdr:cNvSpPr>
          <a:spLocks noChangeArrowheads="1"/>
        </xdr:cNvSpPr>
      </xdr:nvSpPr>
      <xdr:spPr bwMode="auto">
        <a:xfrm flipH="1">
          <a:off x="21812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1" name="Rectangle 603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2" name="Rectangle 604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43" name="Rectangle 605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4" name="Rectangle 606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5" name="Rectangle 607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46" name="Rectangle 608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7" name="Rectangle 609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48" name="Rectangle 610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49" name="Rectangle 611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0" name="Rectangle 612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1" name="Rectangle 613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52" name="Rectangle 614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3" name="Rectangle 615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4" name="Rectangle 616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55" name="Rectangle 617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6" name="Rectangle 618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7" name="Rectangle 619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58" name="Rectangle 620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59" name="Rectangle 621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60" name="Rectangle 622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61" name="Rectangle 623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62" name="Rectangle 624"/>
        <xdr:cNvSpPr>
          <a:spLocks noChangeArrowheads="1"/>
        </xdr:cNvSpPr>
      </xdr:nvSpPr>
      <xdr:spPr bwMode="auto">
        <a:xfrm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504825</xdr:colOff>
      <xdr:row>65</xdr:row>
      <xdr:rowOff>0</xdr:rowOff>
    </xdr:to>
    <xdr:sp macro="" textlink="">
      <xdr:nvSpPr>
        <xdr:cNvPr id="1063" name="Rectangle 625"/>
        <xdr:cNvSpPr>
          <a:spLocks noChangeArrowheads="1"/>
        </xdr:cNvSpPr>
      </xdr:nvSpPr>
      <xdr:spPr bwMode="auto">
        <a:xfrm flipH="1">
          <a:off x="876300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1064" name="Rectangle 626"/>
        <xdr:cNvSpPr>
          <a:spLocks noChangeArrowheads="1"/>
        </xdr:cNvSpPr>
      </xdr:nvSpPr>
      <xdr:spPr bwMode="auto">
        <a:xfrm flipH="1">
          <a:off x="1571625" y="6734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65" name="Rectangle 720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66" name="Rectangle 721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67" name="Rectangle 722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68" name="Rectangle 723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69" name="Rectangle 724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70" name="Rectangle 725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71" name="Rectangle 726"/>
        <xdr:cNvSpPr>
          <a:spLocks noChangeArrowheads="1"/>
        </xdr:cNvSpPr>
      </xdr:nvSpPr>
      <xdr:spPr bwMode="auto">
        <a:xfrm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504825</xdr:colOff>
      <xdr:row>30</xdr:row>
      <xdr:rowOff>0</xdr:rowOff>
    </xdr:to>
    <xdr:sp macro="" textlink="">
      <xdr:nvSpPr>
        <xdr:cNvPr id="1072" name="Rectangle 727"/>
        <xdr:cNvSpPr>
          <a:spLocks noChangeArrowheads="1"/>
        </xdr:cNvSpPr>
      </xdr:nvSpPr>
      <xdr:spPr bwMode="auto">
        <a:xfrm flipH="1">
          <a:off x="876300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73" name="Rectangle 728"/>
        <xdr:cNvSpPr>
          <a:spLocks noChangeArrowheads="1"/>
        </xdr:cNvSpPr>
      </xdr:nvSpPr>
      <xdr:spPr bwMode="auto">
        <a:xfrm flipH="1">
          <a:off x="1571625" y="626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1074" name="Rectangle 164"/>
        <xdr:cNvSpPr>
          <a:spLocks noChangeArrowheads="1"/>
        </xdr:cNvSpPr>
      </xdr:nvSpPr>
      <xdr:spPr bwMode="auto">
        <a:xfrm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 macro="" textlink="">
      <xdr:nvSpPr>
        <xdr:cNvPr id="1075" name="Rectangle 165"/>
        <xdr:cNvSpPr>
          <a:spLocks noChangeArrowheads="1"/>
        </xdr:cNvSpPr>
      </xdr:nvSpPr>
      <xdr:spPr bwMode="auto">
        <a:xfrm flipH="1">
          <a:off x="21812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076" name="Rectangle 169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077" name="Rectangle 170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078" name="Rectangle 171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1079" name="Rectangle 175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1080" name="Rectangle 176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1081" name="Rectangle 177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1082" name="Rectangle 178"/>
        <xdr:cNvSpPr>
          <a:spLocks noChangeArrowheads="1"/>
        </xdr:cNvSpPr>
      </xdr:nvSpPr>
      <xdr:spPr bwMode="auto">
        <a:xfrm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504825</xdr:colOff>
      <xdr:row>72</xdr:row>
      <xdr:rowOff>0</xdr:rowOff>
    </xdr:to>
    <xdr:sp macro="" textlink="">
      <xdr:nvSpPr>
        <xdr:cNvPr id="1083" name="Rectangle 179"/>
        <xdr:cNvSpPr>
          <a:spLocks noChangeArrowheads="1"/>
        </xdr:cNvSpPr>
      </xdr:nvSpPr>
      <xdr:spPr bwMode="auto">
        <a:xfrm flipH="1">
          <a:off x="87630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1084" name="Rectangle 180"/>
        <xdr:cNvSpPr>
          <a:spLocks noChangeArrowheads="1"/>
        </xdr:cNvSpPr>
      </xdr:nvSpPr>
      <xdr:spPr bwMode="auto">
        <a:xfrm flipH="1">
          <a:off x="1571625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085" name="Rectangle 181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086" name="Rectangle 182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087" name="Rectangle 183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88" name="Rectangle 184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89" name="Rectangle 185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0" name="Rectangle 186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1" name="Rectangle 187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2" name="Rectangle 188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3" name="Rectangle 189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4" name="Rectangle 190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5" name="Rectangle 191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6" name="Rectangle 192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7" name="Rectangle 193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8" name="Rectangle 194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099" name="Rectangle 195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0" name="Rectangle 196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1" name="Rectangle 197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2" name="Rectangle 198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3" name="Rectangle 199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4" name="Rectangle 200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5" name="Rectangle 201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6" name="Rectangle 202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7" name="Rectangle 203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8" name="Rectangle 204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09" name="Rectangle 205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0" name="Rectangle 206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1" name="Rectangle 207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2" name="Rectangle 208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3" name="Rectangle 209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4" name="Rectangle 210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5" name="Rectangle 211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6" name="Rectangle 212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7" name="Rectangle 213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8" name="Rectangle 214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19" name="Rectangle 215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20" name="Rectangle 216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21" name="Rectangle 217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22" name="Rectangle 218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400050</xdr:colOff>
      <xdr:row>23</xdr:row>
      <xdr:rowOff>0</xdr:rowOff>
    </xdr:to>
    <xdr:sp macro="" textlink="">
      <xdr:nvSpPr>
        <xdr:cNvPr id="1123" name="Rectangle 219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1124" name="Rectangle 220"/>
        <xdr:cNvSpPr>
          <a:spLocks noChangeArrowheads="1"/>
        </xdr:cNvSpPr>
      </xdr:nvSpPr>
      <xdr:spPr bwMode="auto">
        <a:xfrm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266700</xdr:colOff>
      <xdr:row>23</xdr:row>
      <xdr:rowOff>0</xdr:rowOff>
    </xdr:to>
    <xdr:sp macro="" textlink="">
      <xdr:nvSpPr>
        <xdr:cNvPr id="1125" name="Rectangle 221"/>
        <xdr:cNvSpPr>
          <a:spLocks noChangeArrowheads="1"/>
        </xdr:cNvSpPr>
      </xdr:nvSpPr>
      <xdr:spPr bwMode="auto">
        <a:xfrm flipH="1">
          <a:off x="21812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26" name="Rectangle 222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27" name="Rectangle 223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28" name="Rectangle 224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29" name="Rectangle 225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0" name="Rectangle 226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31" name="Rectangle 227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2" name="Rectangle 228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3" name="Rectangle 229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34" name="Rectangle 230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5" name="Rectangle 231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6" name="Rectangle 232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37" name="Rectangle 233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8" name="Rectangle 234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39" name="Rectangle 235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40" name="Rectangle 236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1" name="Rectangle 237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2" name="Rectangle 238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43" name="Rectangle 239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4" name="Rectangle 240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5" name="Rectangle 241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46" name="Rectangle 242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7" name="Rectangle 243"/>
        <xdr:cNvSpPr>
          <a:spLocks noChangeArrowheads="1"/>
        </xdr:cNvSpPr>
      </xdr:nvSpPr>
      <xdr:spPr bwMode="auto">
        <a:xfrm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504825</xdr:colOff>
      <xdr:row>23</xdr:row>
      <xdr:rowOff>0</xdr:rowOff>
    </xdr:to>
    <xdr:sp macro="" textlink="">
      <xdr:nvSpPr>
        <xdr:cNvPr id="1148" name="Rectangle 244"/>
        <xdr:cNvSpPr>
          <a:spLocks noChangeArrowheads="1"/>
        </xdr:cNvSpPr>
      </xdr:nvSpPr>
      <xdr:spPr bwMode="auto">
        <a:xfrm flipH="1">
          <a:off x="876300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149" name="Rectangle 245"/>
        <xdr:cNvSpPr>
          <a:spLocks noChangeArrowheads="1"/>
        </xdr:cNvSpPr>
      </xdr:nvSpPr>
      <xdr:spPr bwMode="auto">
        <a:xfrm flipH="1">
          <a:off x="1571625" y="3286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150" name="Rectangle 246"/>
        <xdr:cNvSpPr>
          <a:spLocks noChangeArrowheads="1"/>
        </xdr:cNvSpPr>
      </xdr:nvSpPr>
      <xdr:spPr bwMode="auto">
        <a:xfrm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151" name="Rectangle 247"/>
        <xdr:cNvSpPr>
          <a:spLocks noChangeArrowheads="1"/>
        </xdr:cNvSpPr>
      </xdr:nvSpPr>
      <xdr:spPr bwMode="auto">
        <a:xfrm flipH="1">
          <a:off x="21812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1152" name="Rectangle 257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1153" name="Rectangle 258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54" name="Rectangle 259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1155" name="Rectangle 260"/>
        <xdr:cNvSpPr>
          <a:spLocks noChangeArrowheads="1"/>
        </xdr:cNvSpPr>
      </xdr:nvSpPr>
      <xdr:spPr bwMode="auto">
        <a:xfrm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504825</xdr:colOff>
      <xdr:row>47</xdr:row>
      <xdr:rowOff>0</xdr:rowOff>
    </xdr:to>
    <xdr:sp macro="" textlink="">
      <xdr:nvSpPr>
        <xdr:cNvPr id="1156" name="Rectangle 261"/>
        <xdr:cNvSpPr>
          <a:spLocks noChangeArrowheads="1"/>
        </xdr:cNvSpPr>
      </xdr:nvSpPr>
      <xdr:spPr bwMode="auto">
        <a:xfrm flipH="1">
          <a:off x="876300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57" name="Rectangle 262"/>
        <xdr:cNvSpPr>
          <a:spLocks noChangeArrowheads="1"/>
        </xdr:cNvSpPr>
      </xdr:nvSpPr>
      <xdr:spPr bwMode="auto">
        <a:xfrm flipH="1">
          <a:off x="1571625" y="7048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166" name="Rectangle 210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167" name="Rectangle 211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168" name="Rectangle 212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169" name="Rectangle 222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170" name="Rectangle 223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171" name="Rectangle 224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2" name="Rectangle 22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3" name="Rectangle 22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4" name="Rectangle 22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5" name="Rectangle 22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6" name="Rectangle 22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7" name="Rectangle 23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8" name="Rectangle 23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79" name="Rectangle 23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0" name="Rectangle 23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1" name="Rectangle 23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2" name="Rectangle 23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3" name="Rectangle 23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4" name="Rectangle 23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5" name="Rectangle 23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6" name="Rectangle 23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7" name="Rectangle 24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8" name="Rectangle 24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89" name="Rectangle 24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0" name="Rectangle 24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1" name="Rectangle 24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2" name="Rectangle 24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3" name="Rectangle 24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4" name="Rectangle 24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5" name="Rectangle 24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6" name="Rectangle 24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7" name="Rectangle 25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8" name="Rectangle 25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199" name="Rectangle 25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0" name="Rectangle 25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1" name="Rectangle 25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2" name="Rectangle 25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3" name="Rectangle 25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4" name="Rectangle 25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5" name="Rectangle 25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6" name="Rectangle 25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207" name="Rectangle 26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208" name="Rectangle 26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209" name="Rectangle 26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0" name="Rectangle 263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1" name="Rectangle 264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12" name="Rectangle 265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3" name="Rectangle 266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4" name="Rectangle 267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15" name="Rectangle 268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6" name="Rectangle 269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7" name="Rectangle 270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18" name="Rectangle 271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19" name="Rectangle 272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0" name="Rectangle 273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21" name="Rectangle 274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2" name="Rectangle 275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3" name="Rectangle 276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24" name="Rectangle 277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5" name="Rectangle 278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6" name="Rectangle 279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27" name="Rectangle 280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8" name="Rectangle 281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29" name="Rectangle 282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30" name="Rectangle 283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31" name="Rectangle 284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32" name="Rectangle 285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33" name="Rectangle 286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4" name="Rectangle 47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5" name="Rectangle 47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6" name="Rectangle 47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7" name="Rectangle 47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8" name="Rectangle 47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39" name="Rectangle 47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0" name="Rectangle 47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1" name="Rectangle 47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2" name="Rectangle 47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3" name="Rectangle 48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4" name="Rectangle 48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5" name="Rectangle 48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6" name="Rectangle 48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7" name="Rectangle 48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8" name="Rectangle 48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49" name="Rectangle 48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0" name="Rectangle 48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1" name="Rectangle 48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2" name="Rectangle 48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3" name="Rectangle 49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4" name="Rectangle 49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5" name="Rectangle 49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6" name="Rectangle 49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7" name="Rectangle 49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8" name="Rectangle 49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59" name="Rectangle 49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0" name="Rectangle 49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1" name="Rectangle 49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2" name="Rectangle 49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3" name="Rectangle 50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4" name="Rectangle 50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5" name="Rectangle 50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6" name="Rectangle 50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7" name="Rectangle 50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8" name="Rectangle 50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269" name="Rectangle 50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266700</xdr:colOff>
      <xdr:row>82</xdr:row>
      <xdr:rowOff>0</xdr:rowOff>
    </xdr:to>
    <xdr:sp macro="" textlink="">
      <xdr:nvSpPr>
        <xdr:cNvPr id="1270" name="Rectangle 50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266700</xdr:colOff>
      <xdr:row>82</xdr:row>
      <xdr:rowOff>0</xdr:rowOff>
    </xdr:to>
    <xdr:sp macro="" textlink="">
      <xdr:nvSpPr>
        <xdr:cNvPr id="1271" name="Rectangle 50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2" name="Rectangle 509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3" name="Rectangle 510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74" name="Rectangle 511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5" name="Rectangle 512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6" name="Rectangle 513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77" name="Rectangle 514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8" name="Rectangle 515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79" name="Rectangle 516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80" name="Rectangle 517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1" name="Rectangle 518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2" name="Rectangle 519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83" name="Rectangle 520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4" name="Rectangle 521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5" name="Rectangle 522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86" name="Rectangle 523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7" name="Rectangle 524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88" name="Rectangle 525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89" name="Rectangle 526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90" name="Rectangle 527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91" name="Rectangle 528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92" name="Rectangle 529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93" name="Rectangle 530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294" name="Rectangle 531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295" name="Rectangle 532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96" name="Rectangle 304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97" name="Rectangle 305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298" name="Rectangle 306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299" name="Rectangle 316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00" name="Rectangle 317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01" name="Rectangle 318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2" name="Rectangle 31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3" name="Rectangle 32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4" name="Rectangle 32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5" name="Rectangle 32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6" name="Rectangle 32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7" name="Rectangle 32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8" name="Rectangle 32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09" name="Rectangle 32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0" name="Rectangle 32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1" name="Rectangle 32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2" name="Rectangle 32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3" name="Rectangle 33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4" name="Rectangle 33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5" name="Rectangle 33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6" name="Rectangle 33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7" name="Rectangle 33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8" name="Rectangle 33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19" name="Rectangle 33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0" name="Rectangle 33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1" name="Rectangle 33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2" name="Rectangle 33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3" name="Rectangle 34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4" name="Rectangle 34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5" name="Rectangle 34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6" name="Rectangle 34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7" name="Rectangle 34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8" name="Rectangle 34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29" name="Rectangle 34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0" name="Rectangle 347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1" name="Rectangle 348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2" name="Rectangle 349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3" name="Rectangle 350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4" name="Rectangle 351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5" name="Rectangle 352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6" name="Rectangle 353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337" name="Rectangle 354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338" name="Rectangle 355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339" name="Rectangle 356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0" name="Rectangle 357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1" name="Rectangle 358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42" name="Rectangle 359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3" name="Rectangle 360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4" name="Rectangle 361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45" name="Rectangle 362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6" name="Rectangle 363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7" name="Rectangle 364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48" name="Rectangle 365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49" name="Rectangle 366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0" name="Rectangle 367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51" name="Rectangle 368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2" name="Rectangle 369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3" name="Rectangle 370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54" name="Rectangle 371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5" name="Rectangle 372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6" name="Rectangle 373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57" name="Rectangle 374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8" name="Rectangle 375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59" name="Rectangle 376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60" name="Rectangle 377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61" name="Rectangle 378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362" name="Rectangle 379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363" name="Rectangle 380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4" name="Rectangle 56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5" name="Rectangle 56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6" name="Rectangle 56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7" name="Rectangle 56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8" name="Rectangle 56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69" name="Rectangle 57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0" name="Rectangle 57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1" name="Rectangle 57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2" name="Rectangle 57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3" name="Rectangle 57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4" name="Rectangle 57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5" name="Rectangle 57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6" name="Rectangle 57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7" name="Rectangle 57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8" name="Rectangle 57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79" name="Rectangle 58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0" name="Rectangle 58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1" name="Rectangle 58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2" name="Rectangle 58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3" name="Rectangle 58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4" name="Rectangle 58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5" name="Rectangle 58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6" name="Rectangle 58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7" name="Rectangle 58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8" name="Rectangle 58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89" name="Rectangle 59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0" name="Rectangle 59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1" name="Rectangle 59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2" name="Rectangle 593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3" name="Rectangle 594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4" name="Rectangle 595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5" name="Rectangle 596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6" name="Rectangle 597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7" name="Rectangle 598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8" name="Rectangle 599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400050</xdr:colOff>
      <xdr:row>82</xdr:row>
      <xdr:rowOff>0</xdr:rowOff>
    </xdr:to>
    <xdr:sp macro="" textlink="">
      <xdr:nvSpPr>
        <xdr:cNvPr id="1399" name="Rectangle 600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266700</xdr:colOff>
      <xdr:row>82</xdr:row>
      <xdr:rowOff>0</xdr:rowOff>
    </xdr:to>
    <xdr:sp macro="" textlink="">
      <xdr:nvSpPr>
        <xdr:cNvPr id="1400" name="Rectangle 601"/>
        <xdr:cNvSpPr>
          <a:spLocks noChangeArrowheads="1"/>
        </xdr:cNvSpPr>
      </xdr:nvSpPr>
      <xdr:spPr bwMode="auto">
        <a:xfrm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0</xdr:rowOff>
    </xdr:from>
    <xdr:to>
      <xdr:col>2</xdr:col>
      <xdr:colOff>266700</xdr:colOff>
      <xdr:row>82</xdr:row>
      <xdr:rowOff>0</xdr:rowOff>
    </xdr:to>
    <xdr:sp macro="" textlink="">
      <xdr:nvSpPr>
        <xdr:cNvPr id="1401" name="Rectangle 602"/>
        <xdr:cNvSpPr>
          <a:spLocks noChangeArrowheads="1"/>
        </xdr:cNvSpPr>
      </xdr:nvSpPr>
      <xdr:spPr bwMode="auto">
        <a:xfrm flipH="1">
          <a:off x="21812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2" name="Rectangle 603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3" name="Rectangle 604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04" name="Rectangle 605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5" name="Rectangle 606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6" name="Rectangle 607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07" name="Rectangle 608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8" name="Rectangle 609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09" name="Rectangle 610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10" name="Rectangle 611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1" name="Rectangle 612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2" name="Rectangle 613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13" name="Rectangle 614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4" name="Rectangle 615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5" name="Rectangle 616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16" name="Rectangle 617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7" name="Rectangle 618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18" name="Rectangle 619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19" name="Rectangle 620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20" name="Rectangle 621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21" name="Rectangle 622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22" name="Rectangle 623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23" name="Rectangle 624"/>
        <xdr:cNvSpPr>
          <a:spLocks noChangeArrowheads="1"/>
        </xdr:cNvSpPr>
      </xdr:nvSpPr>
      <xdr:spPr bwMode="auto">
        <a:xfrm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504825</xdr:colOff>
      <xdr:row>82</xdr:row>
      <xdr:rowOff>0</xdr:rowOff>
    </xdr:to>
    <xdr:sp macro="" textlink="">
      <xdr:nvSpPr>
        <xdr:cNvPr id="1424" name="Rectangle 625"/>
        <xdr:cNvSpPr>
          <a:spLocks noChangeArrowheads="1"/>
        </xdr:cNvSpPr>
      </xdr:nvSpPr>
      <xdr:spPr bwMode="auto">
        <a:xfrm flipH="1">
          <a:off x="876300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1425" name="Rectangle 626"/>
        <xdr:cNvSpPr>
          <a:spLocks noChangeArrowheads="1"/>
        </xdr:cNvSpPr>
      </xdr:nvSpPr>
      <xdr:spPr bwMode="auto">
        <a:xfrm flipH="1">
          <a:off x="1571625" y="1205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26" name="Rectangle 169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27" name="Rectangle 170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28" name="Rectangle 171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29" name="Rectangle 181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30" name="Rectangle 182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31" name="Rectangle 183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2" name="Rectangle 184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3" name="Rectangle 185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4" name="Rectangle 186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5" name="Rectangle 187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6" name="Rectangle 188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7" name="Rectangle 189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8" name="Rectangle 190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39" name="Rectangle 191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0" name="Rectangle 192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1" name="Rectangle 193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2" name="Rectangle 194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3" name="Rectangle 195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4" name="Rectangle 196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5" name="Rectangle 197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6" name="Rectangle 198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7" name="Rectangle 199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8" name="Rectangle 200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49" name="Rectangle 201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0" name="Rectangle 202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1" name="Rectangle 203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2" name="Rectangle 204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3" name="Rectangle 205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4" name="Rectangle 206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5" name="Rectangle 207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6" name="Rectangle 208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7" name="Rectangle 209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8" name="Rectangle 210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59" name="Rectangle 211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0" name="Rectangle 212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1" name="Rectangle 213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2" name="Rectangle 214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3" name="Rectangle 215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4" name="Rectangle 216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5" name="Rectangle 217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6" name="Rectangle 218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400050</xdr:colOff>
      <xdr:row>16</xdr:row>
      <xdr:rowOff>0</xdr:rowOff>
    </xdr:to>
    <xdr:sp macro="" textlink="">
      <xdr:nvSpPr>
        <xdr:cNvPr id="1467" name="Rectangle 219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468" name="Rectangle 220"/>
        <xdr:cNvSpPr>
          <a:spLocks noChangeArrowheads="1"/>
        </xdr:cNvSpPr>
      </xdr:nvSpPr>
      <xdr:spPr bwMode="auto">
        <a:xfrm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266700</xdr:colOff>
      <xdr:row>16</xdr:row>
      <xdr:rowOff>0</xdr:rowOff>
    </xdr:to>
    <xdr:sp macro="" textlink="">
      <xdr:nvSpPr>
        <xdr:cNvPr id="1469" name="Rectangle 221"/>
        <xdr:cNvSpPr>
          <a:spLocks noChangeArrowheads="1"/>
        </xdr:cNvSpPr>
      </xdr:nvSpPr>
      <xdr:spPr bwMode="auto">
        <a:xfrm flipH="1">
          <a:off x="21812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0" name="Rectangle 222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1" name="Rectangle 223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72" name="Rectangle 224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3" name="Rectangle 225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4" name="Rectangle 226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75" name="Rectangle 227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6" name="Rectangle 228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7" name="Rectangle 229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78" name="Rectangle 230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79" name="Rectangle 231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0" name="Rectangle 232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81" name="Rectangle 233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2" name="Rectangle 234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3" name="Rectangle 235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84" name="Rectangle 236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8" name="Rectangle 240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89" name="Rectangle 241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90" name="Rectangle 242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91" name="Rectangle 243"/>
        <xdr:cNvSpPr>
          <a:spLocks noChangeArrowheads="1"/>
        </xdr:cNvSpPr>
      </xdr:nvSpPr>
      <xdr:spPr bwMode="auto">
        <a:xfrm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504825</xdr:colOff>
      <xdr:row>16</xdr:row>
      <xdr:rowOff>0</xdr:rowOff>
    </xdr:to>
    <xdr:sp macro="" textlink="">
      <xdr:nvSpPr>
        <xdr:cNvPr id="1492" name="Rectangle 244"/>
        <xdr:cNvSpPr>
          <a:spLocks noChangeArrowheads="1"/>
        </xdr:cNvSpPr>
      </xdr:nvSpPr>
      <xdr:spPr bwMode="auto">
        <a:xfrm flipH="1">
          <a:off x="876300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1493" name="Rectangle 245"/>
        <xdr:cNvSpPr>
          <a:spLocks noChangeArrowheads="1"/>
        </xdr:cNvSpPr>
      </xdr:nvSpPr>
      <xdr:spPr bwMode="auto">
        <a:xfrm flipH="1">
          <a:off x="157162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494" name="Rectangle 205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495" name="Rectangle 206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496" name="Rectangle 210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497" name="Rectangle 211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498" name="Rectangle 212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499" name="Rectangle 216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500" name="Rectangle 217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501" name="Rectangle 218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502" name="Rectangle 219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503" name="Rectangle 220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504" name="Rectangle 221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05" name="Rectangle 222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06" name="Rectangle 223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07" name="Rectangle 224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08" name="Rectangle 22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09" name="Rectangle 22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0" name="Rectangle 22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1" name="Rectangle 22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2" name="Rectangle 22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3" name="Rectangle 23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4" name="Rectangle 23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5" name="Rectangle 23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6" name="Rectangle 23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7" name="Rectangle 23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8" name="Rectangle 23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19" name="Rectangle 23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0" name="Rectangle 23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1" name="Rectangle 23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2" name="Rectangle 23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3" name="Rectangle 24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4" name="Rectangle 24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5" name="Rectangle 24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6" name="Rectangle 24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7" name="Rectangle 24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8" name="Rectangle 24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29" name="Rectangle 24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0" name="Rectangle 24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1" name="Rectangle 24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2" name="Rectangle 24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3" name="Rectangle 25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4" name="Rectangle 25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5" name="Rectangle 25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6" name="Rectangle 25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7" name="Rectangle 25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8" name="Rectangle 25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39" name="Rectangle 25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40" name="Rectangle 25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41" name="Rectangle 25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42" name="Rectangle 25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543" name="Rectangle 26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544" name="Rectangle 26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545" name="Rectangle 26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46" name="Rectangle 263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47" name="Rectangle 264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48" name="Rectangle 265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49" name="Rectangle 266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0" name="Rectangle 267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51" name="Rectangle 268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2" name="Rectangle 269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3" name="Rectangle 270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54" name="Rectangle 271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5" name="Rectangle 272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6" name="Rectangle 273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57" name="Rectangle 274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8" name="Rectangle 275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59" name="Rectangle 276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60" name="Rectangle 277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1" name="Rectangle 278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2" name="Rectangle 279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63" name="Rectangle 280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4" name="Rectangle 281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5" name="Rectangle 282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66" name="Rectangle 283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7" name="Rectangle 284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568" name="Rectangle 285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569" name="Rectangle 286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570" name="Rectangle 287"/>
        <xdr:cNvSpPr>
          <a:spLocks noChangeArrowheads="1"/>
        </xdr:cNvSpPr>
      </xdr:nvSpPr>
      <xdr:spPr bwMode="auto">
        <a:xfrm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571" name="Rectangle 288"/>
        <xdr:cNvSpPr>
          <a:spLocks noChangeArrowheads="1"/>
        </xdr:cNvSpPr>
      </xdr:nvSpPr>
      <xdr:spPr bwMode="auto">
        <a:xfrm flipH="1"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72" name="Rectangle 298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73" name="Rectangle 299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574" name="Rectangle 300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75" name="Rectangle 301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576" name="Rectangle 302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577" name="Rectangle 303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78" name="Rectangle 369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579" name="Rectangle 370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580" name="Rectangle 380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581" name="Rectangle 381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582" name="Rectangle 382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583" name="Rectangle 383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584" name="Rectangle 384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585" name="Rectangle 385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86" name="Rectangle 47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87" name="Rectangle 47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88" name="Rectangle 47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89" name="Rectangle 47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0" name="Rectangle 47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1" name="Rectangle 47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2" name="Rectangle 47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3" name="Rectangle 47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4" name="Rectangle 47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5" name="Rectangle 48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6" name="Rectangle 48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7" name="Rectangle 48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8" name="Rectangle 48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599" name="Rectangle 48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0" name="Rectangle 48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1" name="Rectangle 48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2" name="Rectangle 48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3" name="Rectangle 48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4" name="Rectangle 48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5" name="Rectangle 49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6" name="Rectangle 49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7" name="Rectangle 49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8" name="Rectangle 49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09" name="Rectangle 49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0" name="Rectangle 49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1" name="Rectangle 49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2" name="Rectangle 49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3" name="Rectangle 49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4" name="Rectangle 49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5" name="Rectangle 50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6" name="Rectangle 50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7" name="Rectangle 50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8" name="Rectangle 50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19" name="Rectangle 50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20" name="Rectangle 50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621" name="Rectangle 50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1622" name="Rectangle 50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1623" name="Rectangle 50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24" name="Rectangle 509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25" name="Rectangle 510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26" name="Rectangle 511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27" name="Rectangle 512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28" name="Rectangle 513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29" name="Rectangle 514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0" name="Rectangle 515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1" name="Rectangle 516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32" name="Rectangle 517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3" name="Rectangle 518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4" name="Rectangle 519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35" name="Rectangle 520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6" name="Rectangle 521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7" name="Rectangle 522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38" name="Rectangle 523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39" name="Rectangle 524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40" name="Rectangle 525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41" name="Rectangle 526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42" name="Rectangle 527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43" name="Rectangle 528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44" name="Rectangle 529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45" name="Rectangle 530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646" name="Rectangle 531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647" name="Rectangle 532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48" name="Rectangle 626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49" name="Rectangle 627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0" name="Rectangle 628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51" name="Rectangle 629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52" name="Rectangle 630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3" name="Rectangle 631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54" name="Rectangle 632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655" name="Rectangle 633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6" name="Rectangle 634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657" name="Rectangle 299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658" name="Rectangle 300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659" name="Rectangle 304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660" name="Rectangle 305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661" name="Rectangle 306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662" name="Rectangle 310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663" name="Rectangle 311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664" name="Rectangle 312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665" name="Rectangle 313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666" name="Rectangle 314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667" name="Rectangle 315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668" name="Rectangle 316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669" name="Rectangle 317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670" name="Rectangle 318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1" name="Rectangle 31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2" name="Rectangle 32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3" name="Rectangle 32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4" name="Rectangle 32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5" name="Rectangle 32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6" name="Rectangle 32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7" name="Rectangle 32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8" name="Rectangle 32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79" name="Rectangle 32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0" name="Rectangle 32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1" name="Rectangle 32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2" name="Rectangle 33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3" name="Rectangle 33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4" name="Rectangle 33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5" name="Rectangle 33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6" name="Rectangle 33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7" name="Rectangle 33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8" name="Rectangle 33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89" name="Rectangle 33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0" name="Rectangle 33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1" name="Rectangle 33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2" name="Rectangle 34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3" name="Rectangle 34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4" name="Rectangle 34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5" name="Rectangle 34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6" name="Rectangle 34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7" name="Rectangle 34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8" name="Rectangle 34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699" name="Rectangle 347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0" name="Rectangle 348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1" name="Rectangle 349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2" name="Rectangle 350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3" name="Rectangle 351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4" name="Rectangle 352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5" name="Rectangle 353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706" name="Rectangle 354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707" name="Rectangle 355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708" name="Rectangle 356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09" name="Rectangle 357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0" name="Rectangle 358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11" name="Rectangle 359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2" name="Rectangle 360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3" name="Rectangle 361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14" name="Rectangle 362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5" name="Rectangle 363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6" name="Rectangle 364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17" name="Rectangle 365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8" name="Rectangle 366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19" name="Rectangle 367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20" name="Rectangle 368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1" name="Rectangle 369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2" name="Rectangle 370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23" name="Rectangle 371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4" name="Rectangle 372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5" name="Rectangle 373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26" name="Rectangle 374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7" name="Rectangle 375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28" name="Rectangle 376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29" name="Rectangle 377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30" name="Rectangle 378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731" name="Rectangle 379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732" name="Rectangle 380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733" name="Rectangle 381"/>
        <xdr:cNvSpPr>
          <a:spLocks noChangeArrowheads="1"/>
        </xdr:cNvSpPr>
      </xdr:nvSpPr>
      <xdr:spPr bwMode="auto">
        <a:xfrm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734" name="Rectangle 382"/>
        <xdr:cNvSpPr>
          <a:spLocks noChangeArrowheads="1"/>
        </xdr:cNvSpPr>
      </xdr:nvSpPr>
      <xdr:spPr bwMode="auto">
        <a:xfrm flipH="1"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735" name="Rectangle 392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736" name="Rectangle 393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737" name="Rectangle 394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738" name="Rectangle 395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739" name="Rectangle 396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740" name="Rectangle 397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741" name="Rectangle 463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742" name="Rectangle 464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743" name="Rectangle 474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744" name="Rectangle 475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745" name="Rectangle 476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746" name="Rectangle 477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747" name="Rectangle 478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748" name="Rectangle 479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49" name="Rectangle 56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0" name="Rectangle 56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1" name="Rectangle 56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2" name="Rectangle 56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3" name="Rectangle 56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4" name="Rectangle 57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5" name="Rectangle 57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6" name="Rectangle 57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7" name="Rectangle 57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8" name="Rectangle 57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59" name="Rectangle 57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0" name="Rectangle 57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1" name="Rectangle 57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2" name="Rectangle 57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3" name="Rectangle 57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4" name="Rectangle 58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5" name="Rectangle 58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6" name="Rectangle 58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7" name="Rectangle 58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8" name="Rectangle 58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69" name="Rectangle 58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0" name="Rectangle 58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1" name="Rectangle 58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2" name="Rectangle 58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3" name="Rectangle 58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4" name="Rectangle 59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5" name="Rectangle 59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6" name="Rectangle 59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7" name="Rectangle 593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8" name="Rectangle 594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79" name="Rectangle 595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80" name="Rectangle 596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81" name="Rectangle 597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82" name="Rectangle 598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83" name="Rectangle 599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400050</xdr:colOff>
      <xdr:row>71</xdr:row>
      <xdr:rowOff>0</xdr:rowOff>
    </xdr:to>
    <xdr:sp macro="" textlink="">
      <xdr:nvSpPr>
        <xdr:cNvPr id="1784" name="Rectangle 600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1785" name="Rectangle 601"/>
        <xdr:cNvSpPr>
          <a:spLocks noChangeArrowheads="1"/>
        </xdr:cNvSpPr>
      </xdr:nvSpPr>
      <xdr:spPr bwMode="auto">
        <a:xfrm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266700</xdr:colOff>
      <xdr:row>71</xdr:row>
      <xdr:rowOff>0</xdr:rowOff>
    </xdr:to>
    <xdr:sp macro="" textlink="">
      <xdr:nvSpPr>
        <xdr:cNvPr id="1786" name="Rectangle 602"/>
        <xdr:cNvSpPr>
          <a:spLocks noChangeArrowheads="1"/>
        </xdr:cNvSpPr>
      </xdr:nvSpPr>
      <xdr:spPr bwMode="auto">
        <a:xfrm flipH="1">
          <a:off x="21812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87" name="Rectangle 603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88" name="Rectangle 604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789" name="Rectangle 605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0" name="Rectangle 606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1" name="Rectangle 607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792" name="Rectangle 608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3" name="Rectangle 609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4" name="Rectangle 610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795" name="Rectangle 611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6" name="Rectangle 612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7" name="Rectangle 613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798" name="Rectangle 614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799" name="Rectangle 615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0" name="Rectangle 616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801" name="Rectangle 617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2" name="Rectangle 618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3" name="Rectangle 619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804" name="Rectangle 620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5" name="Rectangle 621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6" name="Rectangle 622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807" name="Rectangle 623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8" name="Rectangle 624"/>
        <xdr:cNvSpPr>
          <a:spLocks noChangeArrowheads="1"/>
        </xdr:cNvSpPr>
      </xdr:nvSpPr>
      <xdr:spPr bwMode="auto">
        <a:xfrm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504825</xdr:colOff>
      <xdr:row>71</xdr:row>
      <xdr:rowOff>0</xdr:rowOff>
    </xdr:to>
    <xdr:sp macro="" textlink="">
      <xdr:nvSpPr>
        <xdr:cNvPr id="1809" name="Rectangle 625"/>
        <xdr:cNvSpPr>
          <a:spLocks noChangeArrowheads="1"/>
        </xdr:cNvSpPr>
      </xdr:nvSpPr>
      <xdr:spPr bwMode="auto">
        <a:xfrm flipH="1">
          <a:off x="876300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1810" name="Rectangle 626"/>
        <xdr:cNvSpPr>
          <a:spLocks noChangeArrowheads="1"/>
        </xdr:cNvSpPr>
      </xdr:nvSpPr>
      <xdr:spPr bwMode="auto">
        <a:xfrm flipH="1">
          <a:off x="1571625" y="802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1" name="Rectangle 720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2" name="Rectangle 721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13" name="Rectangle 722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4" name="Rectangle 723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5" name="Rectangle 724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16" name="Rectangle 725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7" name="Rectangle 726"/>
        <xdr:cNvSpPr>
          <a:spLocks noChangeArrowheads="1"/>
        </xdr:cNvSpPr>
      </xdr:nvSpPr>
      <xdr:spPr bwMode="auto">
        <a:xfrm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504825</xdr:colOff>
      <xdr:row>14</xdr:row>
      <xdr:rowOff>0</xdr:rowOff>
    </xdr:to>
    <xdr:sp macro="" textlink="">
      <xdr:nvSpPr>
        <xdr:cNvPr id="1818" name="Rectangle 727"/>
        <xdr:cNvSpPr>
          <a:spLocks noChangeArrowheads="1"/>
        </xdr:cNvSpPr>
      </xdr:nvSpPr>
      <xdr:spPr bwMode="auto">
        <a:xfrm flipH="1">
          <a:off x="876300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19" name="Rectangle 728"/>
        <xdr:cNvSpPr>
          <a:spLocks noChangeArrowheads="1"/>
        </xdr:cNvSpPr>
      </xdr:nvSpPr>
      <xdr:spPr bwMode="auto">
        <a:xfrm flipH="1">
          <a:off x="1571625" y="3448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820" name="Rectangle 164"/>
        <xdr:cNvSpPr>
          <a:spLocks noChangeArrowheads="1"/>
        </xdr:cNvSpPr>
      </xdr:nvSpPr>
      <xdr:spPr bwMode="auto">
        <a:xfrm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67</xdr:row>
      <xdr:rowOff>0</xdr:rowOff>
    </xdr:from>
    <xdr:to>
      <xdr:col>2</xdr:col>
      <xdr:colOff>266700</xdr:colOff>
      <xdr:row>67</xdr:row>
      <xdr:rowOff>0</xdr:rowOff>
    </xdr:to>
    <xdr:sp macro="" textlink="">
      <xdr:nvSpPr>
        <xdr:cNvPr id="1821" name="Rectangle 165"/>
        <xdr:cNvSpPr>
          <a:spLocks noChangeArrowheads="1"/>
        </xdr:cNvSpPr>
      </xdr:nvSpPr>
      <xdr:spPr bwMode="auto">
        <a:xfrm flipH="1">
          <a:off x="21812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22" name="Rectangle 169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23" name="Rectangle 170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24" name="Rectangle 171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825" name="Rectangle 175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826" name="Rectangle 176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827" name="Rectangle 177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828" name="Rectangle 178"/>
        <xdr:cNvSpPr>
          <a:spLocks noChangeArrowheads="1"/>
        </xdr:cNvSpPr>
      </xdr:nvSpPr>
      <xdr:spPr bwMode="auto">
        <a:xfrm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67</xdr:row>
      <xdr:rowOff>0</xdr:rowOff>
    </xdr:from>
    <xdr:to>
      <xdr:col>1</xdr:col>
      <xdr:colOff>504825</xdr:colOff>
      <xdr:row>67</xdr:row>
      <xdr:rowOff>0</xdr:rowOff>
    </xdr:to>
    <xdr:sp macro="" textlink="">
      <xdr:nvSpPr>
        <xdr:cNvPr id="1829" name="Rectangle 179"/>
        <xdr:cNvSpPr>
          <a:spLocks noChangeArrowheads="1"/>
        </xdr:cNvSpPr>
      </xdr:nvSpPr>
      <xdr:spPr bwMode="auto">
        <a:xfrm flipH="1">
          <a:off x="876300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67</xdr:row>
      <xdr:rowOff>0</xdr:rowOff>
    </xdr:from>
    <xdr:to>
      <xdr:col>2</xdr:col>
      <xdr:colOff>9525</xdr:colOff>
      <xdr:row>67</xdr:row>
      <xdr:rowOff>0</xdr:rowOff>
    </xdr:to>
    <xdr:sp macro="" textlink="">
      <xdr:nvSpPr>
        <xdr:cNvPr id="1830" name="Rectangle 180"/>
        <xdr:cNvSpPr>
          <a:spLocks noChangeArrowheads="1"/>
        </xdr:cNvSpPr>
      </xdr:nvSpPr>
      <xdr:spPr bwMode="auto">
        <a:xfrm flipH="1">
          <a:off x="1571625" y="4076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31" name="Rectangle 181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32" name="Rectangle 182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33" name="Rectangle 183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4" name="Rectangle 184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5" name="Rectangle 185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6" name="Rectangle 186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7" name="Rectangle 187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8" name="Rectangle 188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39" name="Rectangle 189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0" name="Rectangle 190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1" name="Rectangle 191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2" name="Rectangle 192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3" name="Rectangle 193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4" name="Rectangle 194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5" name="Rectangle 195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6" name="Rectangle 196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7" name="Rectangle 197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8" name="Rectangle 198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49" name="Rectangle 199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0" name="Rectangle 200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1" name="Rectangle 201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2" name="Rectangle 202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3" name="Rectangle 203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4" name="Rectangle 204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5" name="Rectangle 205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6" name="Rectangle 206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7" name="Rectangle 207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8" name="Rectangle 208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59" name="Rectangle 209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0" name="Rectangle 210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1" name="Rectangle 211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2" name="Rectangle 212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3" name="Rectangle 213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4" name="Rectangle 214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5" name="Rectangle 215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6" name="Rectangle 216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7" name="Rectangle 217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8" name="Rectangle 218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400050</xdr:colOff>
      <xdr:row>40</xdr:row>
      <xdr:rowOff>0</xdr:rowOff>
    </xdr:to>
    <xdr:sp macro="" textlink="">
      <xdr:nvSpPr>
        <xdr:cNvPr id="1869" name="Rectangle 219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870" name="Rectangle 220"/>
        <xdr:cNvSpPr>
          <a:spLocks noChangeArrowheads="1"/>
        </xdr:cNvSpPr>
      </xdr:nvSpPr>
      <xdr:spPr bwMode="auto">
        <a:xfrm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266700</xdr:colOff>
      <xdr:row>40</xdr:row>
      <xdr:rowOff>0</xdr:rowOff>
    </xdr:to>
    <xdr:sp macro="" textlink="">
      <xdr:nvSpPr>
        <xdr:cNvPr id="1871" name="Rectangle 221"/>
        <xdr:cNvSpPr>
          <a:spLocks noChangeArrowheads="1"/>
        </xdr:cNvSpPr>
      </xdr:nvSpPr>
      <xdr:spPr bwMode="auto">
        <a:xfrm flipH="1">
          <a:off x="21812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2" name="Rectangle 222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3" name="Rectangle 223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74" name="Rectangle 224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5" name="Rectangle 225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6" name="Rectangle 226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77" name="Rectangle 227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8" name="Rectangle 228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79" name="Rectangle 229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80" name="Rectangle 230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1" name="Rectangle 231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2" name="Rectangle 232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83" name="Rectangle 233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4" name="Rectangle 234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5" name="Rectangle 235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86" name="Rectangle 236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7" name="Rectangle 237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88" name="Rectangle 238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89" name="Rectangle 239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90" name="Rectangle 240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91" name="Rectangle 241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92" name="Rectangle 242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93" name="Rectangle 243"/>
        <xdr:cNvSpPr>
          <a:spLocks noChangeArrowheads="1"/>
        </xdr:cNvSpPr>
      </xdr:nvSpPr>
      <xdr:spPr bwMode="auto">
        <a:xfrm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1894" name="Rectangle 244"/>
        <xdr:cNvSpPr>
          <a:spLocks noChangeArrowheads="1"/>
        </xdr:cNvSpPr>
      </xdr:nvSpPr>
      <xdr:spPr bwMode="auto">
        <a:xfrm flipH="1">
          <a:off x="876300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1895" name="Rectangle 245"/>
        <xdr:cNvSpPr>
          <a:spLocks noChangeArrowheads="1"/>
        </xdr:cNvSpPr>
      </xdr:nvSpPr>
      <xdr:spPr bwMode="auto">
        <a:xfrm flipH="1">
          <a:off x="1571625" y="7210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896" name="Rectangle 246"/>
        <xdr:cNvSpPr>
          <a:spLocks noChangeArrowheads="1"/>
        </xdr:cNvSpPr>
      </xdr:nvSpPr>
      <xdr:spPr bwMode="auto">
        <a:xfrm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266700</xdr:colOff>
      <xdr:row>22</xdr:row>
      <xdr:rowOff>0</xdr:rowOff>
    </xdr:to>
    <xdr:sp macro="" textlink="">
      <xdr:nvSpPr>
        <xdr:cNvPr id="1897" name="Rectangle 247"/>
        <xdr:cNvSpPr>
          <a:spLocks noChangeArrowheads="1"/>
        </xdr:cNvSpPr>
      </xdr:nvSpPr>
      <xdr:spPr bwMode="auto">
        <a:xfrm flipH="1">
          <a:off x="21812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898" name="Rectangle 257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899" name="Rectangle 258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900" name="Rectangle 259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901" name="Rectangle 260"/>
        <xdr:cNvSpPr>
          <a:spLocks noChangeArrowheads="1"/>
        </xdr:cNvSpPr>
      </xdr:nvSpPr>
      <xdr:spPr bwMode="auto">
        <a:xfrm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504825</xdr:colOff>
      <xdr:row>22</xdr:row>
      <xdr:rowOff>0</xdr:rowOff>
    </xdr:to>
    <xdr:sp macro="" textlink="">
      <xdr:nvSpPr>
        <xdr:cNvPr id="1902" name="Rectangle 261"/>
        <xdr:cNvSpPr>
          <a:spLocks noChangeArrowheads="1"/>
        </xdr:cNvSpPr>
      </xdr:nvSpPr>
      <xdr:spPr bwMode="auto">
        <a:xfrm flipH="1">
          <a:off x="876300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903" name="Rectangle 262"/>
        <xdr:cNvSpPr>
          <a:spLocks noChangeArrowheads="1"/>
        </xdr:cNvSpPr>
      </xdr:nvSpPr>
      <xdr:spPr bwMode="auto">
        <a:xfrm flipH="1">
          <a:off x="1571625" y="468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904" name="Rectangle 328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1905" name="Rectangle 329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906" name="Rectangle 339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907" name="Rectangle 340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908" name="Rectangle 341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909" name="Rectangle 342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1910" name="Rectangle 343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1911" name="Rectangle 344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12" name="Rectangle 210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13" name="Rectangle 211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14" name="Rectangle 212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15" name="Rectangle 222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16" name="Rectangle 223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17" name="Rectangle 224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18" name="Rectangle 22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19" name="Rectangle 22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0" name="Rectangle 22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1" name="Rectangle 22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2" name="Rectangle 22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3" name="Rectangle 23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4" name="Rectangle 23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5" name="Rectangle 23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6" name="Rectangle 23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7" name="Rectangle 23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8" name="Rectangle 23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29" name="Rectangle 23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0" name="Rectangle 23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1" name="Rectangle 23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2" name="Rectangle 23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3" name="Rectangle 24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4" name="Rectangle 24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5" name="Rectangle 24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6" name="Rectangle 24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7" name="Rectangle 24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8" name="Rectangle 24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39" name="Rectangle 24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0" name="Rectangle 24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1" name="Rectangle 24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2" name="Rectangle 24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3" name="Rectangle 25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4" name="Rectangle 25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5" name="Rectangle 25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6" name="Rectangle 25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7" name="Rectangle 25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8" name="Rectangle 25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49" name="Rectangle 25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50" name="Rectangle 25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51" name="Rectangle 25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52" name="Rectangle 25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1953" name="Rectangle 26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954" name="Rectangle 26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955" name="Rectangle 26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56" name="Rectangle 263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57" name="Rectangle 264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58" name="Rectangle 265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59" name="Rectangle 266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0" name="Rectangle 267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61" name="Rectangle 268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2" name="Rectangle 269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3" name="Rectangle 270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64" name="Rectangle 271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5" name="Rectangle 272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6" name="Rectangle 273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67" name="Rectangle 274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8" name="Rectangle 275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69" name="Rectangle 276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70" name="Rectangle 277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1" name="Rectangle 278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2" name="Rectangle 279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73" name="Rectangle 280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4" name="Rectangle 281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5" name="Rectangle 282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76" name="Rectangle 283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7" name="Rectangle 284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1978" name="Rectangle 285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979" name="Rectangle 286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0" name="Rectangle 47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1" name="Rectangle 47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2" name="Rectangle 47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3" name="Rectangle 47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4" name="Rectangle 47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5" name="Rectangle 47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6" name="Rectangle 47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7" name="Rectangle 47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8" name="Rectangle 47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89" name="Rectangle 48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0" name="Rectangle 48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1" name="Rectangle 48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2" name="Rectangle 48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3" name="Rectangle 48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4" name="Rectangle 48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5" name="Rectangle 48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6" name="Rectangle 48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7" name="Rectangle 48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8" name="Rectangle 48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1999" name="Rectangle 49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0" name="Rectangle 49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1" name="Rectangle 49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2" name="Rectangle 49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3" name="Rectangle 49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4" name="Rectangle 49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5" name="Rectangle 49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6" name="Rectangle 49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7" name="Rectangle 49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8" name="Rectangle 49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09" name="Rectangle 50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0" name="Rectangle 50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1" name="Rectangle 50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2" name="Rectangle 50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3" name="Rectangle 50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4" name="Rectangle 50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015" name="Rectangle 50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266700</xdr:colOff>
      <xdr:row>50</xdr:row>
      <xdr:rowOff>0</xdr:rowOff>
    </xdr:to>
    <xdr:sp macro="" textlink="">
      <xdr:nvSpPr>
        <xdr:cNvPr id="2016" name="Rectangle 50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266700</xdr:colOff>
      <xdr:row>50</xdr:row>
      <xdr:rowOff>0</xdr:rowOff>
    </xdr:to>
    <xdr:sp macro="" textlink="">
      <xdr:nvSpPr>
        <xdr:cNvPr id="2017" name="Rectangle 50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18" name="Rectangle 509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19" name="Rectangle 510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20" name="Rectangle 511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1" name="Rectangle 512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2" name="Rectangle 513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23" name="Rectangle 514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4" name="Rectangle 515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5" name="Rectangle 516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26" name="Rectangle 517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7" name="Rectangle 518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28" name="Rectangle 519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29" name="Rectangle 520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0" name="Rectangle 521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1" name="Rectangle 522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32" name="Rectangle 523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3" name="Rectangle 524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4" name="Rectangle 525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35" name="Rectangle 526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6" name="Rectangle 527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7" name="Rectangle 528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38" name="Rectangle 529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39" name="Rectangle 530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040" name="Rectangle 531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041" name="Rectangle 532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42" name="Rectangle 304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43" name="Rectangle 305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44" name="Rectangle 306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45" name="Rectangle 316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46" name="Rectangle 317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47" name="Rectangle 318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48" name="Rectangle 31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49" name="Rectangle 32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0" name="Rectangle 32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1" name="Rectangle 32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2" name="Rectangle 32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3" name="Rectangle 32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4" name="Rectangle 32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5" name="Rectangle 32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6" name="Rectangle 32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7" name="Rectangle 32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8" name="Rectangle 32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59" name="Rectangle 33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0" name="Rectangle 33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1" name="Rectangle 33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2" name="Rectangle 33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3" name="Rectangle 33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4" name="Rectangle 33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5" name="Rectangle 33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6" name="Rectangle 33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7" name="Rectangle 33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8" name="Rectangle 33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69" name="Rectangle 34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0" name="Rectangle 34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1" name="Rectangle 34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2" name="Rectangle 34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3" name="Rectangle 34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4" name="Rectangle 34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5" name="Rectangle 34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6" name="Rectangle 347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7" name="Rectangle 348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8" name="Rectangle 349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79" name="Rectangle 350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80" name="Rectangle 351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81" name="Rectangle 352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82" name="Rectangle 353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083" name="Rectangle 354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084" name="Rectangle 355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085" name="Rectangle 356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86" name="Rectangle 357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87" name="Rectangle 358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88" name="Rectangle 359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89" name="Rectangle 360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0" name="Rectangle 361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91" name="Rectangle 362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2" name="Rectangle 363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3" name="Rectangle 364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94" name="Rectangle 365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5" name="Rectangle 366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6" name="Rectangle 367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097" name="Rectangle 368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8" name="Rectangle 369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099" name="Rectangle 370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00" name="Rectangle 371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1" name="Rectangle 372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2" name="Rectangle 373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03" name="Rectangle 374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4" name="Rectangle 375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5" name="Rectangle 376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06" name="Rectangle 377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7" name="Rectangle 378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08" name="Rectangle 379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09" name="Rectangle 380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0" name="Rectangle 56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1" name="Rectangle 56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2" name="Rectangle 56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3" name="Rectangle 56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4" name="Rectangle 56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5" name="Rectangle 57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6" name="Rectangle 57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7" name="Rectangle 57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8" name="Rectangle 57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19" name="Rectangle 57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0" name="Rectangle 57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1" name="Rectangle 57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2" name="Rectangle 57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3" name="Rectangle 57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4" name="Rectangle 57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5" name="Rectangle 58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6" name="Rectangle 58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7" name="Rectangle 58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8" name="Rectangle 58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29" name="Rectangle 58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0" name="Rectangle 58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1" name="Rectangle 58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2" name="Rectangle 58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3" name="Rectangle 58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4" name="Rectangle 58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5" name="Rectangle 59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6" name="Rectangle 59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7" name="Rectangle 59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8" name="Rectangle 593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39" name="Rectangle 594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0" name="Rectangle 595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1" name="Rectangle 596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2" name="Rectangle 597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3" name="Rectangle 598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4" name="Rectangle 599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400050</xdr:colOff>
      <xdr:row>50</xdr:row>
      <xdr:rowOff>0</xdr:rowOff>
    </xdr:to>
    <xdr:sp macro="" textlink="">
      <xdr:nvSpPr>
        <xdr:cNvPr id="2145" name="Rectangle 600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266700</xdr:colOff>
      <xdr:row>50</xdr:row>
      <xdr:rowOff>0</xdr:rowOff>
    </xdr:to>
    <xdr:sp macro="" textlink="">
      <xdr:nvSpPr>
        <xdr:cNvPr id="2146" name="Rectangle 601"/>
        <xdr:cNvSpPr>
          <a:spLocks noChangeArrowheads="1"/>
        </xdr:cNvSpPr>
      </xdr:nvSpPr>
      <xdr:spPr bwMode="auto">
        <a:xfrm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50</xdr:row>
      <xdr:rowOff>0</xdr:rowOff>
    </xdr:from>
    <xdr:to>
      <xdr:col>2</xdr:col>
      <xdr:colOff>266700</xdr:colOff>
      <xdr:row>50</xdr:row>
      <xdr:rowOff>0</xdr:rowOff>
    </xdr:to>
    <xdr:sp macro="" textlink="">
      <xdr:nvSpPr>
        <xdr:cNvPr id="2147" name="Rectangle 602"/>
        <xdr:cNvSpPr>
          <a:spLocks noChangeArrowheads="1"/>
        </xdr:cNvSpPr>
      </xdr:nvSpPr>
      <xdr:spPr bwMode="auto">
        <a:xfrm flipH="1">
          <a:off x="21812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48" name="Rectangle 603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49" name="Rectangle 604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50" name="Rectangle 605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1" name="Rectangle 606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2" name="Rectangle 607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53" name="Rectangle 608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4" name="Rectangle 609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5" name="Rectangle 610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56" name="Rectangle 611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7" name="Rectangle 612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58" name="Rectangle 613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59" name="Rectangle 614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0" name="Rectangle 615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1" name="Rectangle 616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62" name="Rectangle 617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3" name="Rectangle 618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4" name="Rectangle 619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65" name="Rectangle 620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6" name="Rectangle 621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7" name="Rectangle 622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68" name="Rectangle 623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69" name="Rectangle 624"/>
        <xdr:cNvSpPr>
          <a:spLocks noChangeArrowheads="1"/>
        </xdr:cNvSpPr>
      </xdr:nvSpPr>
      <xdr:spPr bwMode="auto">
        <a:xfrm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2170" name="Rectangle 625"/>
        <xdr:cNvSpPr>
          <a:spLocks noChangeArrowheads="1"/>
        </xdr:cNvSpPr>
      </xdr:nvSpPr>
      <xdr:spPr bwMode="auto">
        <a:xfrm flipH="1">
          <a:off x="876300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171" name="Rectangle 626"/>
        <xdr:cNvSpPr>
          <a:spLocks noChangeArrowheads="1"/>
        </xdr:cNvSpPr>
      </xdr:nvSpPr>
      <xdr:spPr bwMode="auto">
        <a:xfrm flipH="1">
          <a:off x="1571625" y="6581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72" name="Rectangle 169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73" name="Rectangle 170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74" name="Rectangle 171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75" name="Rectangle 181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176" name="Rectangle 182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177" name="Rectangle 183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78" name="Rectangle 184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79" name="Rectangle 185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0" name="Rectangle 186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1" name="Rectangle 187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2" name="Rectangle 188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3" name="Rectangle 189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4" name="Rectangle 190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5" name="Rectangle 191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6" name="Rectangle 192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7" name="Rectangle 193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8" name="Rectangle 194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89" name="Rectangle 195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0" name="Rectangle 196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1" name="Rectangle 197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2" name="Rectangle 198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3" name="Rectangle 199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4" name="Rectangle 200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5" name="Rectangle 201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6" name="Rectangle 202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7" name="Rectangle 203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8" name="Rectangle 204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199" name="Rectangle 205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0" name="Rectangle 206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1" name="Rectangle 207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2" name="Rectangle 208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3" name="Rectangle 209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4" name="Rectangle 210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5" name="Rectangle 211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6" name="Rectangle 212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7" name="Rectangle 213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8" name="Rectangle 214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09" name="Rectangle 215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10" name="Rectangle 216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11" name="Rectangle 217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12" name="Rectangle 218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400050</xdr:colOff>
      <xdr:row>44</xdr:row>
      <xdr:rowOff>0</xdr:rowOff>
    </xdr:to>
    <xdr:sp macro="" textlink="">
      <xdr:nvSpPr>
        <xdr:cNvPr id="2213" name="Rectangle 219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214" name="Rectangle 220"/>
        <xdr:cNvSpPr>
          <a:spLocks noChangeArrowheads="1"/>
        </xdr:cNvSpPr>
      </xdr:nvSpPr>
      <xdr:spPr bwMode="auto">
        <a:xfrm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215" name="Rectangle 221"/>
        <xdr:cNvSpPr>
          <a:spLocks noChangeArrowheads="1"/>
        </xdr:cNvSpPr>
      </xdr:nvSpPr>
      <xdr:spPr bwMode="auto">
        <a:xfrm flipH="1">
          <a:off x="21812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16" name="Rectangle 222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17" name="Rectangle 223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18" name="Rectangle 224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19" name="Rectangle 225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0" name="Rectangle 226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21" name="Rectangle 227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2" name="Rectangle 228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3" name="Rectangle 229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24" name="Rectangle 230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5" name="Rectangle 231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6" name="Rectangle 232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27" name="Rectangle 233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8" name="Rectangle 234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29" name="Rectangle 235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30" name="Rectangle 236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1" name="Rectangle 237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2" name="Rectangle 238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33" name="Rectangle 239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4" name="Rectangle 240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5" name="Rectangle 241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36" name="Rectangle 242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7" name="Rectangle 243"/>
        <xdr:cNvSpPr>
          <a:spLocks noChangeArrowheads="1"/>
        </xdr:cNvSpPr>
      </xdr:nvSpPr>
      <xdr:spPr bwMode="auto">
        <a:xfrm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238" name="Rectangle 244"/>
        <xdr:cNvSpPr>
          <a:spLocks noChangeArrowheads="1"/>
        </xdr:cNvSpPr>
      </xdr:nvSpPr>
      <xdr:spPr bwMode="auto">
        <a:xfrm flipH="1">
          <a:off x="876300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239" name="Rectangle 245"/>
        <xdr:cNvSpPr>
          <a:spLocks noChangeArrowheads="1"/>
        </xdr:cNvSpPr>
      </xdr:nvSpPr>
      <xdr:spPr bwMode="auto">
        <a:xfrm flipH="1">
          <a:off x="1571625" y="579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240" name="Rectangle 205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241" name="Rectangle 206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42" name="Rectangle 210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43" name="Rectangle 211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244" name="Rectangle 212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245" name="Rectangle 216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246" name="Rectangle 217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247" name="Rectangle 218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248" name="Rectangle 219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249" name="Rectangle 220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250" name="Rectangle 221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51" name="Rectangle 222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52" name="Rectangle 223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253" name="Rectangle 224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4" name="Rectangle 22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5" name="Rectangle 22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6" name="Rectangle 22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7" name="Rectangle 22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8" name="Rectangle 22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59" name="Rectangle 23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0" name="Rectangle 23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1" name="Rectangle 23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2" name="Rectangle 23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3" name="Rectangle 23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4" name="Rectangle 23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5" name="Rectangle 23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6" name="Rectangle 23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7" name="Rectangle 23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8" name="Rectangle 23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69" name="Rectangle 24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0" name="Rectangle 24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1" name="Rectangle 24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2" name="Rectangle 24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3" name="Rectangle 24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4" name="Rectangle 24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5" name="Rectangle 24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6" name="Rectangle 24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7" name="Rectangle 24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8" name="Rectangle 24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79" name="Rectangle 25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0" name="Rectangle 25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1" name="Rectangle 25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2" name="Rectangle 25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3" name="Rectangle 25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4" name="Rectangle 25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5" name="Rectangle 25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6" name="Rectangle 25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7" name="Rectangle 25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8" name="Rectangle 25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289" name="Rectangle 26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290" name="Rectangle 26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291" name="Rectangle 26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2" name="Rectangle 263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3" name="Rectangle 264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294" name="Rectangle 265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5" name="Rectangle 266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6" name="Rectangle 267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297" name="Rectangle 268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8" name="Rectangle 269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299" name="Rectangle 270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00" name="Rectangle 271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1" name="Rectangle 272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2" name="Rectangle 273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03" name="Rectangle 274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4" name="Rectangle 275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5" name="Rectangle 276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06" name="Rectangle 277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7" name="Rectangle 278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08" name="Rectangle 279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09" name="Rectangle 280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10" name="Rectangle 281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11" name="Rectangle 282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12" name="Rectangle 283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13" name="Rectangle 284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314" name="Rectangle 285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315" name="Rectangle 286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316" name="Rectangle 287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317" name="Rectangle 288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318" name="Rectangle 298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319" name="Rectangle 299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320" name="Rectangle 300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321" name="Rectangle 301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322" name="Rectangle 302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323" name="Rectangle 303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324" name="Rectangle 369"/>
        <xdr:cNvSpPr>
          <a:spLocks noChangeArrowheads="1"/>
        </xdr:cNvSpPr>
      </xdr:nvSpPr>
      <xdr:spPr bwMode="auto">
        <a:xfrm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325" name="Rectangle 370"/>
        <xdr:cNvSpPr>
          <a:spLocks noChangeArrowheads="1"/>
        </xdr:cNvSpPr>
      </xdr:nvSpPr>
      <xdr:spPr bwMode="auto">
        <a:xfrm flipH="1"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26" name="Rectangle 380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27" name="Rectangle 381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328" name="Rectangle 382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29" name="Rectangle 383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330" name="Rectangle 384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331" name="Rectangle 385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2" name="Rectangle 47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3" name="Rectangle 47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4" name="Rectangle 47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5" name="Rectangle 47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6" name="Rectangle 47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7" name="Rectangle 47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8" name="Rectangle 47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39" name="Rectangle 47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0" name="Rectangle 47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1" name="Rectangle 48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2" name="Rectangle 48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3" name="Rectangle 48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4" name="Rectangle 48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5" name="Rectangle 48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6" name="Rectangle 48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7" name="Rectangle 48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8" name="Rectangle 48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49" name="Rectangle 48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0" name="Rectangle 48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1" name="Rectangle 49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2" name="Rectangle 49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3" name="Rectangle 49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4" name="Rectangle 49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5" name="Rectangle 49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6" name="Rectangle 49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7" name="Rectangle 49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8" name="Rectangle 49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59" name="Rectangle 49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0" name="Rectangle 49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1" name="Rectangle 50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2" name="Rectangle 50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3" name="Rectangle 50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4" name="Rectangle 50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5" name="Rectangle 50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6" name="Rectangle 50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367" name="Rectangle 50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368" name="Rectangle 50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369" name="Rectangle 50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0" name="Rectangle 509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1" name="Rectangle 510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72" name="Rectangle 511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3" name="Rectangle 512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4" name="Rectangle 513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75" name="Rectangle 514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6" name="Rectangle 515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7" name="Rectangle 516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78" name="Rectangle 517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79" name="Rectangle 518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0" name="Rectangle 519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81" name="Rectangle 520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2" name="Rectangle 521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3" name="Rectangle 522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84" name="Rectangle 523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5" name="Rectangle 524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6" name="Rectangle 525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87" name="Rectangle 526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8" name="Rectangle 527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89" name="Rectangle 528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90" name="Rectangle 529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91" name="Rectangle 530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392" name="Rectangle 531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393" name="Rectangle 532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394" name="Rectangle 626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395" name="Rectangle 627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396" name="Rectangle 628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397" name="Rectangle 629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398" name="Rectangle 630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399" name="Rectangle 631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400" name="Rectangle 632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401" name="Rectangle 633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402" name="Rectangle 634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403" name="Rectangle 299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404" name="Rectangle 300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05" name="Rectangle 304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06" name="Rectangle 305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07" name="Rectangle 306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408" name="Rectangle 310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409" name="Rectangle 311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410" name="Rectangle 312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411" name="Rectangle 313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412" name="Rectangle 314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413" name="Rectangle 315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14" name="Rectangle 316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15" name="Rectangle 317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16" name="Rectangle 318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17" name="Rectangle 31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18" name="Rectangle 32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19" name="Rectangle 32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0" name="Rectangle 32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1" name="Rectangle 32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2" name="Rectangle 32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3" name="Rectangle 32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4" name="Rectangle 32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5" name="Rectangle 32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6" name="Rectangle 32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7" name="Rectangle 32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8" name="Rectangle 33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29" name="Rectangle 33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0" name="Rectangle 33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1" name="Rectangle 33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2" name="Rectangle 33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3" name="Rectangle 33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4" name="Rectangle 33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5" name="Rectangle 33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6" name="Rectangle 33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7" name="Rectangle 33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8" name="Rectangle 34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39" name="Rectangle 34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0" name="Rectangle 34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1" name="Rectangle 34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2" name="Rectangle 34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3" name="Rectangle 34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4" name="Rectangle 34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5" name="Rectangle 347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6" name="Rectangle 348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7" name="Rectangle 349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8" name="Rectangle 350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49" name="Rectangle 351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50" name="Rectangle 352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51" name="Rectangle 353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452" name="Rectangle 354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453" name="Rectangle 355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454" name="Rectangle 356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55" name="Rectangle 357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56" name="Rectangle 358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57" name="Rectangle 359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58" name="Rectangle 360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59" name="Rectangle 361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60" name="Rectangle 362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1" name="Rectangle 363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2" name="Rectangle 364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63" name="Rectangle 365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4" name="Rectangle 366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5" name="Rectangle 367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66" name="Rectangle 368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7" name="Rectangle 369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68" name="Rectangle 370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69" name="Rectangle 371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0" name="Rectangle 372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1" name="Rectangle 373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72" name="Rectangle 374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3" name="Rectangle 375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4" name="Rectangle 376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75" name="Rectangle 377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6" name="Rectangle 378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477" name="Rectangle 379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478" name="Rectangle 380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479" name="Rectangle 381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480" name="Rectangle 382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81" name="Rectangle 392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82" name="Rectangle 393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483" name="Rectangle 394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84" name="Rectangle 395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485" name="Rectangle 396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486" name="Rectangle 397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487" name="Rectangle 463"/>
        <xdr:cNvSpPr>
          <a:spLocks noChangeArrowheads="1"/>
        </xdr:cNvSpPr>
      </xdr:nvSpPr>
      <xdr:spPr bwMode="auto">
        <a:xfrm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488" name="Rectangle 464"/>
        <xdr:cNvSpPr>
          <a:spLocks noChangeArrowheads="1"/>
        </xdr:cNvSpPr>
      </xdr:nvSpPr>
      <xdr:spPr bwMode="auto">
        <a:xfrm flipH="1"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489" name="Rectangle 474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490" name="Rectangle 475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491" name="Rectangle 476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492" name="Rectangle 477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493" name="Rectangle 478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494" name="Rectangle 479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495" name="Rectangle 56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496" name="Rectangle 56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497" name="Rectangle 56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498" name="Rectangle 56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499" name="Rectangle 56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0" name="Rectangle 57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1" name="Rectangle 57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2" name="Rectangle 57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3" name="Rectangle 57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4" name="Rectangle 57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5" name="Rectangle 57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6" name="Rectangle 57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7" name="Rectangle 57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8" name="Rectangle 57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09" name="Rectangle 57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0" name="Rectangle 58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1" name="Rectangle 58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2" name="Rectangle 58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3" name="Rectangle 58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4" name="Rectangle 58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5" name="Rectangle 58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6" name="Rectangle 58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7" name="Rectangle 58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8" name="Rectangle 58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19" name="Rectangle 58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0" name="Rectangle 59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1" name="Rectangle 59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2" name="Rectangle 59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3" name="Rectangle 593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4" name="Rectangle 594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5" name="Rectangle 595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6" name="Rectangle 596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7" name="Rectangle 597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8" name="Rectangle 598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29" name="Rectangle 599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2530" name="Rectangle 600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531" name="Rectangle 601"/>
        <xdr:cNvSpPr>
          <a:spLocks noChangeArrowheads="1"/>
        </xdr:cNvSpPr>
      </xdr:nvSpPr>
      <xdr:spPr bwMode="auto">
        <a:xfrm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2532" name="Rectangle 602"/>
        <xdr:cNvSpPr>
          <a:spLocks noChangeArrowheads="1"/>
        </xdr:cNvSpPr>
      </xdr:nvSpPr>
      <xdr:spPr bwMode="auto">
        <a:xfrm flipH="1">
          <a:off x="21812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33" name="Rectangle 603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34" name="Rectangle 604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35" name="Rectangle 605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36" name="Rectangle 606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37" name="Rectangle 607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38" name="Rectangle 608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39" name="Rectangle 609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0" name="Rectangle 610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41" name="Rectangle 611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2" name="Rectangle 612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3" name="Rectangle 613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44" name="Rectangle 614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5" name="Rectangle 615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6" name="Rectangle 616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47" name="Rectangle 617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8" name="Rectangle 618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49" name="Rectangle 619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50" name="Rectangle 620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51" name="Rectangle 621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52" name="Rectangle 622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53" name="Rectangle 623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54" name="Rectangle 624"/>
        <xdr:cNvSpPr>
          <a:spLocks noChangeArrowheads="1"/>
        </xdr:cNvSpPr>
      </xdr:nvSpPr>
      <xdr:spPr bwMode="auto">
        <a:xfrm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2555" name="Rectangle 625"/>
        <xdr:cNvSpPr>
          <a:spLocks noChangeArrowheads="1"/>
        </xdr:cNvSpPr>
      </xdr:nvSpPr>
      <xdr:spPr bwMode="auto">
        <a:xfrm flipH="1">
          <a:off x="876300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2556" name="Rectangle 626"/>
        <xdr:cNvSpPr>
          <a:spLocks noChangeArrowheads="1"/>
        </xdr:cNvSpPr>
      </xdr:nvSpPr>
      <xdr:spPr bwMode="auto">
        <a:xfrm flipH="1">
          <a:off x="1571625" y="1108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57" name="Rectangle 720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58" name="Rectangle 721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559" name="Rectangle 722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60" name="Rectangle 723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61" name="Rectangle 724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562" name="Rectangle 725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63" name="Rectangle 726"/>
        <xdr:cNvSpPr>
          <a:spLocks noChangeArrowheads="1"/>
        </xdr:cNvSpPr>
      </xdr:nvSpPr>
      <xdr:spPr bwMode="auto">
        <a:xfrm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2564" name="Rectangle 727"/>
        <xdr:cNvSpPr>
          <a:spLocks noChangeArrowheads="1"/>
        </xdr:cNvSpPr>
      </xdr:nvSpPr>
      <xdr:spPr bwMode="auto">
        <a:xfrm flipH="1">
          <a:off x="876300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565" name="Rectangle 728"/>
        <xdr:cNvSpPr>
          <a:spLocks noChangeArrowheads="1"/>
        </xdr:cNvSpPr>
      </xdr:nvSpPr>
      <xdr:spPr bwMode="auto">
        <a:xfrm flipH="1">
          <a:off x="1571625" y="1222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566" name="Rectangle 164"/>
        <xdr:cNvSpPr>
          <a:spLocks noChangeArrowheads="1"/>
        </xdr:cNvSpPr>
      </xdr:nvSpPr>
      <xdr:spPr bwMode="auto">
        <a:xfrm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567" name="Rectangle 165"/>
        <xdr:cNvSpPr>
          <a:spLocks noChangeArrowheads="1"/>
        </xdr:cNvSpPr>
      </xdr:nvSpPr>
      <xdr:spPr bwMode="auto">
        <a:xfrm flipH="1">
          <a:off x="21812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568" name="Rectangle 169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569" name="Rectangle 170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570" name="Rectangle 171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571" name="Rectangle 175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572" name="Rectangle 176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573" name="Rectangle 177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574" name="Rectangle 178"/>
        <xdr:cNvSpPr>
          <a:spLocks noChangeArrowheads="1"/>
        </xdr:cNvSpPr>
      </xdr:nvSpPr>
      <xdr:spPr bwMode="auto">
        <a:xfrm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575" name="Rectangle 179"/>
        <xdr:cNvSpPr>
          <a:spLocks noChangeArrowheads="1"/>
        </xdr:cNvSpPr>
      </xdr:nvSpPr>
      <xdr:spPr bwMode="auto">
        <a:xfrm flipH="1">
          <a:off x="876300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576" name="Rectangle 180"/>
        <xdr:cNvSpPr>
          <a:spLocks noChangeArrowheads="1"/>
        </xdr:cNvSpPr>
      </xdr:nvSpPr>
      <xdr:spPr bwMode="auto">
        <a:xfrm flipH="1">
          <a:off x="1571625" y="501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577" name="Rectangle 181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578" name="Rectangle 182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579" name="Rectangle 183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0" name="Rectangle 184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1" name="Rectangle 185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2" name="Rectangle 186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3" name="Rectangle 187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4" name="Rectangle 188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5" name="Rectangle 189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6" name="Rectangle 190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7" name="Rectangle 191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8" name="Rectangle 192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89" name="Rectangle 193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0" name="Rectangle 194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1" name="Rectangle 195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2" name="Rectangle 196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3" name="Rectangle 197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4" name="Rectangle 198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5" name="Rectangle 199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6" name="Rectangle 200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7" name="Rectangle 201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8" name="Rectangle 202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599" name="Rectangle 203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0" name="Rectangle 204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1" name="Rectangle 205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2" name="Rectangle 206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3" name="Rectangle 207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4" name="Rectangle 208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5" name="Rectangle 209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6" name="Rectangle 210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7" name="Rectangle 211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8" name="Rectangle 212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09" name="Rectangle 213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0" name="Rectangle 214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1" name="Rectangle 215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2" name="Rectangle 216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3" name="Rectangle 217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4" name="Rectangle 218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2615" name="Rectangle 219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616" name="Rectangle 220"/>
        <xdr:cNvSpPr>
          <a:spLocks noChangeArrowheads="1"/>
        </xdr:cNvSpPr>
      </xdr:nvSpPr>
      <xdr:spPr bwMode="auto">
        <a:xfrm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2617" name="Rectangle 221"/>
        <xdr:cNvSpPr>
          <a:spLocks noChangeArrowheads="1"/>
        </xdr:cNvSpPr>
      </xdr:nvSpPr>
      <xdr:spPr bwMode="auto">
        <a:xfrm flipH="1">
          <a:off x="21812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18" name="Rectangle 222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19" name="Rectangle 223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20" name="Rectangle 224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1" name="Rectangle 225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2" name="Rectangle 226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23" name="Rectangle 227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4" name="Rectangle 228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5" name="Rectangle 229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26" name="Rectangle 230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7" name="Rectangle 231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28" name="Rectangle 232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29" name="Rectangle 233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0" name="Rectangle 234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1" name="Rectangle 235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32" name="Rectangle 236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3" name="Rectangle 237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4" name="Rectangle 238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35" name="Rectangle 239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6" name="Rectangle 240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7" name="Rectangle 241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38" name="Rectangle 242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39" name="Rectangle 243"/>
        <xdr:cNvSpPr>
          <a:spLocks noChangeArrowheads="1"/>
        </xdr:cNvSpPr>
      </xdr:nvSpPr>
      <xdr:spPr bwMode="auto">
        <a:xfrm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640" name="Rectangle 244"/>
        <xdr:cNvSpPr>
          <a:spLocks noChangeArrowheads="1"/>
        </xdr:cNvSpPr>
      </xdr:nvSpPr>
      <xdr:spPr bwMode="auto">
        <a:xfrm flipH="1">
          <a:off x="876300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641" name="Rectangle 245"/>
        <xdr:cNvSpPr>
          <a:spLocks noChangeArrowheads="1"/>
        </xdr:cNvSpPr>
      </xdr:nvSpPr>
      <xdr:spPr bwMode="auto">
        <a:xfrm flipH="1">
          <a:off x="1571625" y="3600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642" name="Rectangle 246"/>
        <xdr:cNvSpPr>
          <a:spLocks noChangeArrowheads="1"/>
        </xdr:cNvSpPr>
      </xdr:nvSpPr>
      <xdr:spPr bwMode="auto">
        <a:xfrm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2643" name="Rectangle 247"/>
        <xdr:cNvSpPr>
          <a:spLocks noChangeArrowheads="1"/>
        </xdr:cNvSpPr>
      </xdr:nvSpPr>
      <xdr:spPr bwMode="auto">
        <a:xfrm flipH="1">
          <a:off x="21812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644" name="Rectangle 257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645" name="Rectangle 258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646" name="Rectangle 259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647" name="Rectangle 260"/>
        <xdr:cNvSpPr>
          <a:spLocks noChangeArrowheads="1"/>
        </xdr:cNvSpPr>
      </xdr:nvSpPr>
      <xdr:spPr bwMode="auto">
        <a:xfrm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2648" name="Rectangle 261"/>
        <xdr:cNvSpPr>
          <a:spLocks noChangeArrowheads="1"/>
        </xdr:cNvSpPr>
      </xdr:nvSpPr>
      <xdr:spPr bwMode="auto">
        <a:xfrm flipH="1">
          <a:off x="876300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2649" name="Rectangle 262"/>
        <xdr:cNvSpPr>
          <a:spLocks noChangeArrowheads="1"/>
        </xdr:cNvSpPr>
      </xdr:nvSpPr>
      <xdr:spPr bwMode="auto">
        <a:xfrm flipH="1">
          <a:off x="1571625" y="10277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650" name="Rectangle 328"/>
        <xdr:cNvSpPr>
          <a:spLocks noChangeArrowheads="1"/>
        </xdr:cNvSpPr>
      </xdr:nvSpPr>
      <xdr:spPr bwMode="auto">
        <a:xfrm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2651" name="Rectangle 329"/>
        <xdr:cNvSpPr>
          <a:spLocks noChangeArrowheads="1"/>
        </xdr:cNvSpPr>
      </xdr:nvSpPr>
      <xdr:spPr bwMode="auto">
        <a:xfrm flipH="1">
          <a:off x="21812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652" name="Rectangle 339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653" name="Rectangle 340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654" name="Rectangle 341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655" name="Rectangle 342"/>
        <xdr:cNvSpPr>
          <a:spLocks noChangeArrowheads="1"/>
        </xdr:cNvSpPr>
      </xdr:nvSpPr>
      <xdr:spPr bwMode="auto">
        <a:xfrm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2656" name="Rectangle 343"/>
        <xdr:cNvSpPr>
          <a:spLocks noChangeArrowheads="1"/>
        </xdr:cNvSpPr>
      </xdr:nvSpPr>
      <xdr:spPr bwMode="auto">
        <a:xfrm flipH="1">
          <a:off x="876300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2657" name="Rectangle 344"/>
        <xdr:cNvSpPr>
          <a:spLocks noChangeArrowheads="1"/>
        </xdr:cNvSpPr>
      </xdr:nvSpPr>
      <xdr:spPr bwMode="auto">
        <a:xfrm flipH="1">
          <a:off x="1571625" y="4533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658" name="Rectangle 210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659" name="Rectangle 211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660" name="Rectangle 212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661" name="Rectangle 222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662" name="Rectangle 223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663" name="Rectangle 224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4" name="Rectangle 22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5" name="Rectangle 22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6" name="Rectangle 22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7" name="Rectangle 22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8" name="Rectangle 22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69" name="Rectangle 23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0" name="Rectangle 23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1" name="Rectangle 23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2" name="Rectangle 23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3" name="Rectangle 23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4" name="Rectangle 23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5" name="Rectangle 23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6" name="Rectangle 23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7" name="Rectangle 23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8" name="Rectangle 23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79" name="Rectangle 24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0" name="Rectangle 24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1" name="Rectangle 24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2" name="Rectangle 24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3" name="Rectangle 24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4" name="Rectangle 24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5" name="Rectangle 24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6" name="Rectangle 24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7" name="Rectangle 24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8" name="Rectangle 24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89" name="Rectangle 25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0" name="Rectangle 25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1" name="Rectangle 25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2" name="Rectangle 25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3" name="Rectangle 25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4" name="Rectangle 25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5" name="Rectangle 25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6" name="Rectangle 25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7" name="Rectangle 25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8" name="Rectangle 25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699" name="Rectangle 26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700" name="Rectangle 26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701" name="Rectangle 26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2" name="Rectangle 263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3" name="Rectangle 264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04" name="Rectangle 265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5" name="Rectangle 266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6" name="Rectangle 267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07" name="Rectangle 268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8" name="Rectangle 269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09" name="Rectangle 270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10" name="Rectangle 271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1" name="Rectangle 272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2" name="Rectangle 273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13" name="Rectangle 274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4" name="Rectangle 275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5" name="Rectangle 276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16" name="Rectangle 277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7" name="Rectangle 278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18" name="Rectangle 279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19" name="Rectangle 280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20" name="Rectangle 281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21" name="Rectangle 282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22" name="Rectangle 283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23" name="Rectangle 284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24" name="Rectangle 285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25" name="Rectangle 286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26" name="Rectangle 47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27" name="Rectangle 47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28" name="Rectangle 47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29" name="Rectangle 47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0" name="Rectangle 47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1" name="Rectangle 47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2" name="Rectangle 47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3" name="Rectangle 47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4" name="Rectangle 47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5" name="Rectangle 48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6" name="Rectangle 48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7" name="Rectangle 48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8" name="Rectangle 48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39" name="Rectangle 48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0" name="Rectangle 48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1" name="Rectangle 48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2" name="Rectangle 48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3" name="Rectangle 48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4" name="Rectangle 48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5" name="Rectangle 49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6" name="Rectangle 49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7" name="Rectangle 49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8" name="Rectangle 49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49" name="Rectangle 49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0" name="Rectangle 49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1" name="Rectangle 49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2" name="Rectangle 49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3" name="Rectangle 49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4" name="Rectangle 49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5" name="Rectangle 50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6" name="Rectangle 50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7" name="Rectangle 50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8" name="Rectangle 50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59" name="Rectangle 50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60" name="Rectangle 50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761" name="Rectangle 50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2762" name="Rectangle 50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2763" name="Rectangle 50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64" name="Rectangle 509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65" name="Rectangle 510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66" name="Rectangle 511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67" name="Rectangle 512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68" name="Rectangle 513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69" name="Rectangle 514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0" name="Rectangle 515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1" name="Rectangle 516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72" name="Rectangle 517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3" name="Rectangle 518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4" name="Rectangle 519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75" name="Rectangle 520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6" name="Rectangle 521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7" name="Rectangle 522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78" name="Rectangle 523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79" name="Rectangle 524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80" name="Rectangle 525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81" name="Rectangle 526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82" name="Rectangle 527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83" name="Rectangle 528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84" name="Rectangle 529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85" name="Rectangle 530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786" name="Rectangle 531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787" name="Rectangle 532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88" name="Rectangle 304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89" name="Rectangle 305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90" name="Rectangle 306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91" name="Rectangle 316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792" name="Rectangle 317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793" name="Rectangle 318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4" name="Rectangle 31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5" name="Rectangle 32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6" name="Rectangle 32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7" name="Rectangle 32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8" name="Rectangle 32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799" name="Rectangle 32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0" name="Rectangle 32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1" name="Rectangle 32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2" name="Rectangle 32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3" name="Rectangle 32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4" name="Rectangle 32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5" name="Rectangle 33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6" name="Rectangle 33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7" name="Rectangle 33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8" name="Rectangle 33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09" name="Rectangle 33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0" name="Rectangle 33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1" name="Rectangle 33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2" name="Rectangle 33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3" name="Rectangle 33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4" name="Rectangle 33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5" name="Rectangle 34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6" name="Rectangle 34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7" name="Rectangle 34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8" name="Rectangle 34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19" name="Rectangle 34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0" name="Rectangle 34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1" name="Rectangle 34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2" name="Rectangle 347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3" name="Rectangle 348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4" name="Rectangle 349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5" name="Rectangle 350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6" name="Rectangle 351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7" name="Rectangle 352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8" name="Rectangle 353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829" name="Rectangle 354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830" name="Rectangle 355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831" name="Rectangle 356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2" name="Rectangle 357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3" name="Rectangle 358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34" name="Rectangle 359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5" name="Rectangle 360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6" name="Rectangle 361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37" name="Rectangle 362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8" name="Rectangle 363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39" name="Rectangle 364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40" name="Rectangle 365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1" name="Rectangle 366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2" name="Rectangle 367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43" name="Rectangle 368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4" name="Rectangle 369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5" name="Rectangle 370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46" name="Rectangle 371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7" name="Rectangle 372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48" name="Rectangle 373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49" name="Rectangle 374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50" name="Rectangle 375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51" name="Rectangle 376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52" name="Rectangle 377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53" name="Rectangle 378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854" name="Rectangle 379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855" name="Rectangle 380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56" name="Rectangle 56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57" name="Rectangle 56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58" name="Rectangle 56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59" name="Rectangle 56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0" name="Rectangle 56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1" name="Rectangle 57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2" name="Rectangle 57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3" name="Rectangle 57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4" name="Rectangle 57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5" name="Rectangle 57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6" name="Rectangle 57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7" name="Rectangle 57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8" name="Rectangle 57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69" name="Rectangle 57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0" name="Rectangle 57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1" name="Rectangle 58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2" name="Rectangle 58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3" name="Rectangle 58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4" name="Rectangle 58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5" name="Rectangle 58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6" name="Rectangle 58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7" name="Rectangle 58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8" name="Rectangle 58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79" name="Rectangle 58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0" name="Rectangle 58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1" name="Rectangle 59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2" name="Rectangle 59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3" name="Rectangle 59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4" name="Rectangle 593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5" name="Rectangle 594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6" name="Rectangle 595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7" name="Rectangle 596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8" name="Rectangle 597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89" name="Rectangle 598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90" name="Rectangle 599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2891" name="Rectangle 600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2892" name="Rectangle 601"/>
        <xdr:cNvSpPr>
          <a:spLocks noChangeArrowheads="1"/>
        </xdr:cNvSpPr>
      </xdr:nvSpPr>
      <xdr:spPr bwMode="auto">
        <a:xfrm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2893" name="Rectangle 602"/>
        <xdr:cNvSpPr>
          <a:spLocks noChangeArrowheads="1"/>
        </xdr:cNvSpPr>
      </xdr:nvSpPr>
      <xdr:spPr bwMode="auto">
        <a:xfrm flipH="1">
          <a:off x="21812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894" name="Rectangle 603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895" name="Rectangle 604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896" name="Rectangle 605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897" name="Rectangle 606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898" name="Rectangle 607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899" name="Rectangle 608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0" name="Rectangle 609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1" name="Rectangle 610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02" name="Rectangle 611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3" name="Rectangle 612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4" name="Rectangle 613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05" name="Rectangle 614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6" name="Rectangle 615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7" name="Rectangle 616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08" name="Rectangle 617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09" name="Rectangle 618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10" name="Rectangle 619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11" name="Rectangle 620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12" name="Rectangle 621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13" name="Rectangle 622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14" name="Rectangle 623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15" name="Rectangle 624"/>
        <xdr:cNvSpPr>
          <a:spLocks noChangeArrowheads="1"/>
        </xdr:cNvSpPr>
      </xdr:nvSpPr>
      <xdr:spPr bwMode="auto">
        <a:xfrm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2916" name="Rectangle 625"/>
        <xdr:cNvSpPr>
          <a:spLocks noChangeArrowheads="1"/>
        </xdr:cNvSpPr>
      </xdr:nvSpPr>
      <xdr:spPr bwMode="auto">
        <a:xfrm flipH="1">
          <a:off x="876300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917" name="Rectangle 626"/>
        <xdr:cNvSpPr>
          <a:spLocks noChangeArrowheads="1"/>
        </xdr:cNvSpPr>
      </xdr:nvSpPr>
      <xdr:spPr bwMode="auto">
        <a:xfrm flipH="1">
          <a:off x="1571625" y="10925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18" name="Rectangle 169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19" name="Rectangle 170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20" name="Rectangle 171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21" name="Rectangle 181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22" name="Rectangle 182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23" name="Rectangle 183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4" name="Rectangle 184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5" name="Rectangle 185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6" name="Rectangle 186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7" name="Rectangle 187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8" name="Rectangle 188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29" name="Rectangle 189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0" name="Rectangle 190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1" name="Rectangle 191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2" name="Rectangle 192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3" name="Rectangle 193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4" name="Rectangle 194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5" name="Rectangle 195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6" name="Rectangle 196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7" name="Rectangle 197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8" name="Rectangle 198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39" name="Rectangle 199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0" name="Rectangle 200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1" name="Rectangle 201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2" name="Rectangle 202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3" name="Rectangle 203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4" name="Rectangle 204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5" name="Rectangle 205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6" name="Rectangle 206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7" name="Rectangle 207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8" name="Rectangle 208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49" name="Rectangle 209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0" name="Rectangle 210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1" name="Rectangle 211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2" name="Rectangle 212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3" name="Rectangle 213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4" name="Rectangle 214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5" name="Rectangle 215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6" name="Rectangle 216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7" name="Rectangle 217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8" name="Rectangle 218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2959" name="Rectangle 219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960" name="Rectangle 220"/>
        <xdr:cNvSpPr>
          <a:spLocks noChangeArrowheads="1"/>
        </xdr:cNvSpPr>
      </xdr:nvSpPr>
      <xdr:spPr bwMode="auto">
        <a:xfrm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2961" name="Rectangle 221"/>
        <xdr:cNvSpPr>
          <a:spLocks noChangeArrowheads="1"/>
        </xdr:cNvSpPr>
      </xdr:nvSpPr>
      <xdr:spPr bwMode="auto">
        <a:xfrm flipH="1">
          <a:off x="21812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2" name="Rectangle 222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3" name="Rectangle 223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64" name="Rectangle 224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5" name="Rectangle 225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6" name="Rectangle 226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67" name="Rectangle 227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8" name="Rectangle 228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69" name="Rectangle 229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70" name="Rectangle 230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1" name="Rectangle 231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2" name="Rectangle 232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73" name="Rectangle 233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4" name="Rectangle 234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5" name="Rectangle 235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76" name="Rectangle 236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7" name="Rectangle 237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78" name="Rectangle 238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79" name="Rectangle 239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80" name="Rectangle 240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81" name="Rectangle 241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82" name="Rectangle 242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83" name="Rectangle 243"/>
        <xdr:cNvSpPr>
          <a:spLocks noChangeArrowheads="1"/>
        </xdr:cNvSpPr>
      </xdr:nvSpPr>
      <xdr:spPr bwMode="auto">
        <a:xfrm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2984" name="Rectangle 244"/>
        <xdr:cNvSpPr>
          <a:spLocks noChangeArrowheads="1"/>
        </xdr:cNvSpPr>
      </xdr:nvSpPr>
      <xdr:spPr bwMode="auto">
        <a:xfrm flipH="1">
          <a:off x="876300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2985" name="Rectangle 245"/>
        <xdr:cNvSpPr>
          <a:spLocks noChangeArrowheads="1"/>
        </xdr:cNvSpPr>
      </xdr:nvSpPr>
      <xdr:spPr bwMode="auto">
        <a:xfrm flipH="1">
          <a:off x="1571625" y="1432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986" name="Rectangle 205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2987" name="Rectangle 206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988" name="Rectangle 21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989" name="Rectangle 21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990" name="Rectangle 21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991" name="Rectangle 216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992" name="Rectangle 217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993" name="Rectangle 218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994" name="Rectangle 219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2995" name="Rectangle 220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2996" name="Rectangle 221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997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2998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999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0" name="Rectangle 2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1" name="Rectangle 2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2" name="Rectangle 2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3" name="Rectangle 2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4" name="Rectangle 2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5" name="Rectangle 2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6" name="Rectangle 2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7" name="Rectangle 2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8" name="Rectangle 2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09" name="Rectangle 2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0" name="Rectangle 2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1" name="Rectangle 2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2" name="Rectangle 2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3" name="Rectangle 2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4" name="Rectangle 2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5" name="Rectangle 2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6" name="Rectangle 2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7" name="Rectangle 2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8" name="Rectangle 2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19" name="Rectangle 2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0" name="Rectangle 2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1" name="Rectangle 2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2" name="Rectangle 2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3" name="Rectangle 2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4" name="Rectangle 2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5" name="Rectangle 2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6" name="Rectangle 2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7" name="Rectangle 2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8" name="Rectangle 2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29" name="Rectangle 2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0" name="Rectangle 2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1" name="Rectangle 2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2" name="Rectangle 25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3" name="Rectangle 25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4" name="Rectangle 25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035" name="Rectangle 26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036" name="Rectangle 26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037" name="Rectangle 26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38" name="Rectangle 2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39" name="Rectangle 2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40" name="Rectangle 2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1" name="Rectangle 2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2" name="Rectangle 2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43" name="Rectangle 2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4" name="Rectangle 2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5" name="Rectangle 2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46" name="Rectangle 2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7" name="Rectangle 2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48" name="Rectangle 2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49" name="Rectangle 2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0" name="Rectangle 2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1" name="Rectangle 2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52" name="Rectangle 2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3" name="Rectangle 2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4" name="Rectangle 2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55" name="Rectangle 2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6" name="Rectangle 2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7" name="Rectangle 2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58" name="Rectangle 2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59" name="Rectangle 28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060" name="Rectangle 28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061" name="Rectangle 28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062" name="Rectangle 287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063" name="Rectangle 288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064" name="Rectangle 298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065" name="Rectangle 299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066" name="Rectangle 300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067" name="Rectangle 301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068" name="Rectangle 302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069" name="Rectangle 303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070" name="Rectangle 369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071" name="Rectangle 370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072" name="Rectangle 380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073" name="Rectangle 381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074" name="Rectangle 382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075" name="Rectangle 383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076" name="Rectangle 384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077" name="Rectangle 385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78" name="Rectangle 4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79" name="Rectangle 4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0" name="Rectangle 4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1" name="Rectangle 4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2" name="Rectangle 4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3" name="Rectangle 4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4" name="Rectangle 4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5" name="Rectangle 4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6" name="Rectangle 4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7" name="Rectangle 4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8" name="Rectangle 4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89" name="Rectangle 4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0" name="Rectangle 4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1" name="Rectangle 4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2" name="Rectangle 4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3" name="Rectangle 4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4" name="Rectangle 4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5" name="Rectangle 4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6" name="Rectangle 4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7" name="Rectangle 4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8" name="Rectangle 4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099" name="Rectangle 4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0" name="Rectangle 4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1" name="Rectangle 4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2" name="Rectangle 4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3" name="Rectangle 4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4" name="Rectangle 4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5" name="Rectangle 4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6" name="Rectangle 4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7" name="Rectangle 5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8" name="Rectangle 5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09" name="Rectangle 5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10" name="Rectangle 50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11" name="Rectangle 50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12" name="Rectangle 50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113" name="Rectangle 50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114" name="Rectangle 50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115" name="Rectangle 50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16" name="Rectangle 5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17" name="Rectangle 5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18" name="Rectangle 5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19" name="Rectangle 5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0" name="Rectangle 5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21" name="Rectangle 5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2" name="Rectangle 5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3" name="Rectangle 5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24" name="Rectangle 5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5" name="Rectangle 5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6" name="Rectangle 5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27" name="Rectangle 5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8" name="Rectangle 5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29" name="Rectangle 5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30" name="Rectangle 5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1" name="Rectangle 5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2" name="Rectangle 5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33" name="Rectangle 5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4" name="Rectangle 527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5" name="Rectangle 528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36" name="Rectangle 529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7" name="Rectangle 530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138" name="Rectangle 531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139" name="Rectangle 532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0" name="Rectangle 6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1" name="Rectangle 6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142" name="Rectangle 6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3" name="Rectangle 629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4" name="Rectangle 630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145" name="Rectangle 631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6" name="Rectangle 632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147" name="Rectangle 633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148" name="Rectangle 634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3149" name="Rectangle 299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3150" name="Rectangle 300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151" name="Rectangle 30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152" name="Rectangle 30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153" name="Rectangle 30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154" name="Rectangle 310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155" name="Rectangle 311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3156" name="Rectangle 312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157" name="Rectangle 313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158" name="Rectangle 314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3159" name="Rectangle 315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160" name="Rectangle 31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161" name="Rectangle 31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162" name="Rectangle 31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3" name="Rectangle 31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4" name="Rectangle 32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5" name="Rectangle 32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6" name="Rectangle 32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7" name="Rectangle 32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8" name="Rectangle 32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69" name="Rectangle 32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0" name="Rectangle 32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1" name="Rectangle 32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2" name="Rectangle 32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3" name="Rectangle 32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4" name="Rectangle 33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5" name="Rectangle 33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6" name="Rectangle 33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7" name="Rectangle 33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8" name="Rectangle 33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79" name="Rectangle 33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0" name="Rectangle 33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1" name="Rectangle 33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2" name="Rectangle 33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3" name="Rectangle 33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4" name="Rectangle 34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5" name="Rectangle 34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6" name="Rectangle 34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7" name="Rectangle 34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8" name="Rectangle 34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89" name="Rectangle 34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0" name="Rectangle 34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1" name="Rectangle 347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2" name="Rectangle 348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3" name="Rectangle 349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4" name="Rectangle 350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5" name="Rectangle 351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6" name="Rectangle 352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7" name="Rectangle 353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198" name="Rectangle 354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199" name="Rectangle 355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200" name="Rectangle 356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1" name="Rectangle 35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2" name="Rectangle 35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03" name="Rectangle 35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4" name="Rectangle 36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5" name="Rectangle 36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06" name="Rectangle 36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7" name="Rectangle 36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08" name="Rectangle 36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09" name="Rectangle 36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0" name="Rectangle 366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1" name="Rectangle 367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12" name="Rectangle 368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3" name="Rectangle 3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4" name="Rectangle 3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15" name="Rectangle 3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6" name="Rectangle 37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7" name="Rectangle 37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18" name="Rectangle 37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19" name="Rectangle 37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20" name="Rectangle 37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21" name="Rectangle 37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22" name="Rectangle 37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223" name="Rectangle 37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224" name="Rectangle 38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225" name="Rectangle 381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226" name="Rectangle 382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227" name="Rectangle 392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228" name="Rectangle 393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229" name="Rectangle 394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230" name="Rectangle 395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231" name="Rectangle 396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232" name="Rectangle 397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233" name="Rectangle 463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234" name="Rectangle 464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235" name="Rectangle 474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236" name="Rectangle 475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237" name="Rectangle 476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238" name="Rectangle 477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239" name="Rectangle 478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240" name="Rectangle 479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1" name="Rectangle 56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2" name="Rectangle 56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3" name="Rectangle 56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4" name="Rectangle 56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5" name="Rectangle 56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6" name="Rectangle 57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7" name="Rectangle 57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8" name="Rectangle 57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49" name="Rectangle 57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0" name="Rectangle 57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1" name="Rectangle 57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2" name="Rectangle 57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3" name="Rectangle 57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4" name="Rectangle 57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5" name="Rectangle 57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6" name="Rectangle 58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7" name="Rectangle 58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8" name="Rectangle 58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59" name="Rectangle 58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0" name="Rectangle 58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1" name="Rectangle 58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2" name="Rectangle 58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3" name="Rectangle 58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4" name="Rectangle 58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5" name="Rectangle 58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6" name="Rectangle 59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7" name="Rectangle 59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8" name="Rectangle 59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69" name="Rectangle 593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0" name="Rectangle 594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1" name="Rectangle 595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2" name="Rectangle 596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3" name="Rectangle 597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4" name="Rectangle 598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5" name="Rectangle 599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400050</xdr:colOff>
      <xdr:row>46</xdr:row>
      <xdr:rowOff>0</xdr:rowOff>
    </xdr:to>
    <xdr:sp macro="" textlink="">
      <xdr:nvSpPr>
        <xdr:cNvPr id="3276" name="Rectangle 600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277" name="Rectangle 601"/>
        <xdr:cNvSpPr>
          <a:spLocks noChangeArrowheads="1"/>
        </xdr:cNvSpPr>
      </xdr:nvSpPr>
      <xdr:spPr bwMode="auto">
        <a:xfrm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3278" name="Rectangle 602"/>
        <xdr:cNvSpPr>
          <a:spLocks noChangeArrowheads="1"/>
        </xdr:cNvSpPr>
      </xdr:nvSpPr>
      <xdr:spPr bwMode="auto">
        <a:xfrm flipH="1">
          <a:off x="19621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79" name="Rectangle 603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0" name="Rectangle 604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81" name="Rectangle 605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2" name="Rectangle 606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3" name="Rectangle 607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84" name="Rectangle 608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5" name="Rectangle 609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6" name="Rectangle 610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87" name="Rectangle 611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8" name="Rectangle 612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89" name="Rectangle 613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90" name="Rectangle 614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1" name="Rectangle 615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2" name="Rectangle 616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93" name="Rectangle 617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4" name="Rectangle 618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5" name="Rectangle 619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96" name="Rectangle 620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7" name="Rectangle 621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298" name="Rectangle 622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299" name="Rectangle 623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300" name="Rectangle 624"/>
        <xdr:cNvSpPr>
          <a:spLocks noChangeArrowheads="1"/>
        </xdr:cNvSpPr>
      </xdr:nvSpPr>
      <xdr:spPr bwMode="auto">
        <a:xfrm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301" name="Rectangle 625"/>
        <xdr:cNvSpPr>
          <a:spLocks noChangeArrowheads="1"/>
        </xdr:cNvSpPr>
      </xdr:nvSpPr>
      <xdr:spPr bwMode="auto">
        <a:xfrm flipH="1">
          <a:off x="790575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3302" name="Rectangle 626"/>
        <xdr:cNvSpPr>
          <a:spLocks noChangeArrowheads="1"/>
        </xdr:cNvSpPr>
      </xdr:nvSpPr>
      <xdr:spPr bwMode="auto">
        <a:xfrm flipH="1">
          <a:off x="1352550" y="8562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03" name="Rectangle 720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04" name="Rectangle 721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305" name="Rectangle 722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06" name="Rectangle 723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07" name="Rectangle 724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308" name="Rectangle 725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09" name="Rectangle 726"/>
        <xdr:cNvSpPr>
          <a:spLocks noChangeArrowheads="1"/>
        </xdr:cNvSpPr>
      </xdr:nvSpPr>
      <xdr:spPr bwMode="auto">
        <a:xfrm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504825</xdr:colOff>
      <xdr:row>80</xdr:row>
      <xdr:rowOff>0</xdr:rowOff>
    </xdr:to>
    <xdr:sp macro="" textlink="">
      <xdr:nvSpPr>
        <xdr:cNvPr id="3310" name="Rectangle 727"/>
        <xdr:cNvSpPr>
          <a:spLocks noChangeArrowheads="1"/>
        </xdr:cNvSpPr>
      </xdr:nvSpPr>
      <xdr:spPr bwMode="auto">
        <a:xfrm flipH="1">
          <a:off x="790575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311" name="Rectangle 728"/>
        <xdr:cNvSpPr>
          <a:spLocks noChangeArrowheads="1"/>
        </xdr:cNvSpPr>
      </xdr:nvSpPr>
      <xdr:spPr bwMode="auto">
        <a:xfrm flipH="1">
          <a:off x="1352550" y="3324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3312" name="Rectangle 164"/>
        <xdr:cNvSpPr>
          <a:spLocks noChangeArrowheads="1"/>
        </xdr:cNvSpPr>
      </xdr:nvSpPr>
      <xdr:spPr bwMode="auto">
        <a:xfrm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3313" name="Rectangle 165"/>
        <xdr:cNvSpPr>
          <a:spLocks noChangeArrowheads="1"/>
        </xdr:cNvSpPr>
      </xdr:nvSpPr>
      <xdr:spPr bwMode="auto">
        <a:xfrm flipH="1">
          <a:off x="19621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14" name="Rectangle 169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15" name="Rectangle 170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16" name="Rectangle 171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317" name="Rectangle 175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318" name="Rectangle 176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3319" name="Rectangle 177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320" name="Rectangle 178"/>
        <xdr:cNvSpPr>
          <a:spLocks noChangeArrowheads="1"/>
        </xdr:cNvSpPr>
      </xdr:nvSpPr>
      <xdr:spPr bwMode="auto">
        <a:xfrm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504825</xdr:colOff>
      <xdr:row>29</xdr:row>
      <xdr:rowOff>0</xdr:rowOff>
    </xdr:to>
    <xdr:sp macro="" textlink="">
      <xdr:nvSpPr>
        <xdr:cNvPr id="3321" name="Rectangle 179"/>
        <xdr:cNvSpPr>
          <a:spLocks noChangeArrowheads="1"/>
        </xdr:cNvSpPr>
      </xdr:nvSpPr>
      <xdr:spPr bwMode="auto">
        <a:xfrm flipH="1">
          <a:off x="790575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3322" name="Rectangle 180"/>
        <xdr:cNvSpPr>
          <a:spLocks noChangeArrowheads="1"/>
        </xdr:cNvSpPr>
      </xdr:nvSpPr>
      <xdr:spPr bwMode="auto">
        <a:xfrm flipH="1">
          <a:off x="1352550" y="404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23" name="Rectangle 18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24" name="Rectangle 18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25" name="Rectangle 18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26" name="Rectangle 18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27" name="Rectangle 18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28" name="Rectangle 18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29" name="Rectangle 18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0" name="Rectangle 18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1" name="Rectangle 18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2" name="Rectangle 19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3" name="Rectangle 19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4" name="Rectangle 19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5" name="Rectangle 19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6" name="Rectangle 19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7" name="Rectangle 19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8" name="Rectangle 19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39" name="Rectangle 19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0" name="Rectangle 19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1" name="Rectangle 19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2" name="Rectangle 20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3" name="Rectangle 20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4" name="Rectangle 20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5" name="Rectangle 20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6" name="Rectangle 20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7" name="Rectangle 20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8" name="Rectangle 20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49" name="Rectangle 20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0" name="Rectangle 20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1" name="Rectangle 20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2" name="Rectangle 21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3" name="Rectangle 21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4" name="Rectangle 212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5" name="Rectangle 213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6" name="Rectangle 214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7" name="Rectangle 215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8" name="Rectangle 216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59" name="Rectangle 217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60" name="Rectangle 218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400050</xdr:colOff>
      <xdr:row>28</xdr:row>
      <xdr:rowOff>0</xdr:rowOff>
    </xdr:to>
    <xdr:sp macro="" textlink="">
      <xdr:nvSpPr>
        <xdr:cNvPr id="3361" name="Rectangle 219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362" name="Rectangle 220"/>
        <xdr:cNvSpPr>
          <a:spLocks noChangeArrowheads="1"/>
        </xdr:cNvSpPr>
      </xdr:nvSpPr>
      <xdr:spPr bwMode="auto">
        <a:xfrm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266700</xdr:colOff>
      <xdr:row>28</xdr:row>
      <xdr:rowOff>0</xdr:rowOff>
    </xdr:to>
    <xdr:sp macro="" textlink="">
      <xdr:nvSpPr>
        <xdr:cNvPr id="3363" name="Rectangle 221"/>
        <xdr:cNvSpPr>
          <a:spLocks noChangeArrowheads="1"/>
        </xdr:cNvSpPr>
      </xdr:nvSpPr>
      <xdr:spPr bwMode="auto">
        <a:xfrm flipH="1">
          <a:off x="19621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64" name="Rectangle 222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65" name="Rectangle 223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66" name="Rectangle 224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67" name="Rectangle 225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68" name="Rectangle 226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69" name="Rectangle 227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0" name="Rectangle 228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1" name="Rectangle 229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72" name="Rectangle 230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3" name="Rectangle 231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4" name="Rectangle 232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75" name="Rectangle 233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6" name="Rectangle 234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7" name="Rectangle 235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78" name="Rectangle 236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79" name="Rectangle 237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80" name="Rectangle 238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81" name="Rectangle 239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82" name="Rectangle 240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83" name="Rectangle 241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84" name="Rectangle 242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85" name="Rectangle 243"/>
        <xdr:cNvSpPr>
          <a:spLocks noChangeArrowheads="1"/>
        </xdr:cNvSpPr>
      </xdr:nvSpPr>
      <xdr:spPr bwMode="auto">
        <a:xfrm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504825</xdr:colOff>
      <xdr:row>28</xdr:row>
      <xdr:rowOff>0</xdr:rowOff>
    </xdr:to>
    <xdr:sp macro="" textlink="">
      <xdr:nvSpPr>
        <xdr:cNvPr id="3386" name="Rectangle 244"/>
        <xdr:cNvSpPr>
          <a:spLocks noChangeArrowheads="1"/>
        </xdr:cNvSpPr>
      </xdr:nvSpPr>
      <xdr:spPr bwMode="auto">
        <a:xfrm flipH="1">
          <a:off x="790575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3387" name="Rectangle 245"/>
        <xdr:cNvSpPr>
          <a:spLocks noChangeArrowheads="1"/>
        </xdr:cNvSpPr>
      </xdr:nvSpPr>
      <xdr:spPr bwMode="auto">
        <a:xfrm flipH="1">
          <a:off x="1352550" y="7667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388" name="Rectangle 246"/>
        <xdr:cNvSpPr>
          <a:spLocks noChangeArrowheads="1"/>
        </xdr:cNvSpPr>
      </xdr:nvSpPr>
      <xdr:spPr bwMode="auto">
        <a:xfrm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 macro="" textlink="">
      <xdr:nvSpPr>
        <xdr:cNvPr id="3389" name="Rectangle 247"/>
        <xdr:cNvSpPr>
          <a:spLocks noChangeArrowheads="1"/>
        </xdr:cNvSpPr>
      </xdr:nvSpPr>
      <xdr:spPr bwMode="auto">
        <a:xfrm flipH="1">
          <a:off x="19621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390" name="Rectangle 257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391" name="Rectangle 258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392" name="Rectangle 259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393" name="Rectangle 260"/>
        <xdr:cNvSpPr>
          <a:spLocks noChangeArrowheads="1"/>
        </xdr:cNvSpPr>
      </xdr:nvSpPr>
      <xdr:spPr bwMode="auto">
        <a:xfrm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504825</xdr:colOff>
      <xdr:row>60</xdr:row>
      <xdr:rowOff>0</xdr:rowOff>
    </xdr:to>
    <xdr:sp macro="" textlink="">
      <xdr:nvSpPr>
        <xdr:cNvPr id="3394" name="Rectangle 261"/>
        <xdr:cNvSpPr>
          <a:spLocks noChangeArrowheads="1"/>
        </xdr:cNvSpPr>
      </xdr:nvSpPr>
      <xdr:spPr bwMode="auto">
        <a:xfrm flipH="1">
          <a:off x="790575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3395" name="Rectangle 262"/>
        <xdr:cNvSpPr>
          <a:spLocks noChangeArrowheads="1"/>
        </xdr:cNvSpPr>
      </xdr:nvSpPr>
      <xdr:spPr bwMode="auto">
        <a:xfrm flipH="1">
          <a:off x="1352550" y="4772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396" name="Rectangle 328"/>
        <xdr:cNvSpPr>
          <a:spLocks noChangeArrowheads="1"/>
        </xdr:cNvSpPr>
      </xdr:nvSpPr>
      <xdr:spPr bwMode="auto">
        <a:xfrm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3397" name="Rectangle 329"/>
        <xdr:cNvSpPr>
          <a:spLocks noChangeArrowheads="1"/>
        </xdr:cNvSpPr>
      </xdr:nvSpPr>
      <xdr:spPr bwMode="auto">
        <a:xfrm flipH="1">
          <a:off x="19621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398" name="Rectangle 339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399" name="Rectangle 340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400" name="Rectangle 341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401" name="Rectangle 342"/>
        <xdr:cNvSpPr>
          <a:spLocks noChangeArrowheads="1"/>
        </xdr:cNvSpPr>
      </xdr:nvSpPr>
      <xdr:spPr bwMode="auto">
        <a:xfrm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504825</xdr:colOff>
      <xdr:row>26</xdr:row>
      <xdr:rowOff>0</xdr:rowOff>
    </xdr:to>
    <xdr:sp macro="" textlink="">
      <xdr:nvSpPr>
        <xdr:cNvPr id="3402" name="Rectangle 343"/>
        <xdr:cNvSpPr>
          <a:spLocks noChangeArrowheads="1"/>
        </xdr:cNvSpPr>
      </xdr:nvSpPr>
      <xdr:spPr bwMode="auto">
        <a:xfrm flipH="1">
          <a:off x="790575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3403" name="Rectangle 344"/>
        <xdr:cNvSpPr>
          <a:spLocks noChangeArrowheads="1"/>
        </xdr:cNvSpPr>
      </xdr:nvSpPr>
      <xdr:spPr bwMode="auto">
        <a:xfrm flipH="1">
          <a:off x="1352550" y="5133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04" name="Rectangle 21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05" name="Rectangle 21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06" name="Rectangle 21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07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08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09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0" name="Rectangle 2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1" name="Rectangle 2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2" name="Rectangle 2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3" name="Rectangle 2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4" name="Rectangle 2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5" name="Rectangle 2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6" name="Rectangle 2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7" name="Rectangle 2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8" name="Rectangle 2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19" name="Rectangle 2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0" name="Rectangle 2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1" name="Rectangle 2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2" name="Rectangle 2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3" name="Rectangle 2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4" name="Rectangle 2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5" name="Rectangle 2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6" name="Rectangle 2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7" name="Rectangle 2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8" name="Rectangle 2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29" name="Rectangle 2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0" name="Rectangle 2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1" name="Rectangle 2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2" name="Rectangle 2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3" name="Rectangle 2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4" name="Rectangle 2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5" name="Rectangle 2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6" name="Rectangle 2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7" name="Rectangle 2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8" name="Rectangle 2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39" name="Rectangle 2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0" name="Rectangle 2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1" name="Rectangle 2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2" name="Rectangle 25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3" name="Rectangle 25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4" name="Rectangle 25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445" name="Rectangle 26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446" name="Rectangle 26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447" name="Rectangle 26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48" name="Rectangle 2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49" name="Rectangle 2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50" name="Rectangle 2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1" name="Rectangle 2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2" name="Rectangle 2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53" name="Rectangle 2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4" name="Rectangle 2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5" name="Rectangle 2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56" name="Rectangle 2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7" name="Rectangle 2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58" name="Rectangle 2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59" name="Rectangle 2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0" name="Rectangle 2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1" name="Rectangle 2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62" name="Rectangle 2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3" name="Rectangle 2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4" name="Rectangle 2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65" name="Rectangle 2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6" name="Rectangle 2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7" name="Rectangle 2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68" name="Rectangle 2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69" name="Rectangle 28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470" name="Rectangle 28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471" name="Rectangle 28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2" name="Rectangle 4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3" name="Rectangle 4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4" name="Rectangle 4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5" name="Rectangle 4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6" name="Rectangle 4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7" name="Rectangle 4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8" name="Rectangle 4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79" name="Rectangle 4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0" name="Rectangle 4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1" name="Rectangle 4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2" name="Rectangle 4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3" name="Rectangle 4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4" name="Rectangle 4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5" name="Rectangle 4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6" name="Rectangle 4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7" name="Rectangle 4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8" name="Rectangle 4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89" name="Rectangle 4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0" name="Rectangle 4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1" name="Rectangle 4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2" name="Rectangle 4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3" name="Rectangle 4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4" name="Rectangle 4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5" name="Rectangle 4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6" name="Rectangle 4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7" name="Rectangle 4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8" name="Rectangle 4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499" name="Rectangle 4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0" name="Rectangle 4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1" name="Rectangle 5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2" name="Rectangle 5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3" name="Rectangle 5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4" name="Rectangle 50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5" name="Rectangle 50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6" name="Rectangle 50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507" name="Rectangle 50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3508" name="Rectangle 50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3509" name="Rectangle 50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0" name="Rectangle 5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1" name="Rectangle 5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12" name="Rectangle 5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3" name="Rectangle 5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4" name="Rectangle 5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15" name="Rectangle 5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6" name="Rectangle 5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7" name="Rectangle 5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18" name="Rectangle 5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19" name="Rectangle 5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0" name="Rectangle 5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21" name="Rectangle 5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2" name="Rectangle 5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3" name="Rectangle 5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24" name="Rectangle 5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5" name="Rectangle 5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6" name="Rectangle 5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27" name="Rectangle 5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8" name="Rectangle 527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29" name="Rectangle 528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30" name="Rectangle 529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31" name="Rectangle 530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532" name="Rectangle 531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533" name="Rectangle 532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34" name="Rectangle 30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35" name="Rectangle 30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36" name="Rectangle 30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37" name="Rectangle 31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38" name="Rectangle 31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39" name="Rectangle 31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0" name="Rectangle 31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1" name="Rectangle 32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2" name="Rectangle 32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3" name="Rectangle 32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4" name="Rectangle 32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5" name="Rectangle 32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6" name="Rectangle 32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7" name="Rectangle 32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8" name="Rectangle 32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49" name="Rectangle 32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0" name="Rectangle 32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1" name="Rectangle 33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2" name="Rectangle 33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3" name="Rectangle 33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4" name="Rectangle 33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5" name="Rectangle 33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6" name="Rectangle 33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7" name="Rectangle 33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8" name="Rectangle 33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59" name="Rectangle 33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0" name="Rectangle 33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1" name="Rectangle 34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2" name="Rectangle 34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3" name="Rectangle 34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4" name="Rectangle 34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5" name="Rectangle 34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6" name="Rectangle 34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7" name="Rectangle 34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8" name="Rectangle 347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69" name="Rectangle 348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0" name="Rectangle 349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1" name="Rectangle 350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2" name="Rectangle 351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3" name="Rectangle 352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4" name="Rectangle 353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575" name="Rectangle 354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576" name="Rectangle 355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577" name="Rectangle 356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78" name="Rectangle 35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79" name="Rectangle 35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80" name="Rectangle 35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1" name="Rectangle 36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2" name="Rectangle 36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83" name="Rectangle 36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4" name="Rectangle 36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5" name="Rectangle 36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86" name="Rectangle 36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7" name="Rectangle 366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88" name="Rectangle 367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89" name="Rectangle 368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0" name="Rectangle 3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1" name="Rectangle 3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92" name="Rectangle 3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3" name="Rectangle 37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4" name="Rectangle 37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95" name="Rectangle 37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6" name="Rectangle 37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7" name="Rectangle 37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598" name="Rectangle 37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599" name="Rectangle 37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600" name="Rectangle 37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601" name="Rectangle 38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2" name="Rectangle 56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3" name="Rectangle 56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4" name="Rectangle 56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5" name="Rectangle 56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6" name="Rectangle 56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7" name="Rectangle 57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8" name="Rectangle 57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09" name="Rectangle 57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0" name="Rectangle 57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1" name="Rectangle 57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2" name="Rectangle 57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3" name="Rectangle 57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4" name="Rectangle 57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5" name="Rectangle 57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6" name="Rectangle 57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7" name="Rectangle 58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8" name="Rectangle 58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19" name="Rectangle 58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0" name="Rectangle 58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1" name="Rectangle 58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2" name="Rectangle 58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3" name="Rectangle 58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4" name="Rectangle 58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5" name="Rectangle 58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6" name="Rectangle 58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7" name="Rectangle 59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8" name="Rectangle 59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29" name="Rectangle 59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0" name="Rectangle 593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1" name="Rectangle 594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2" name="Rectangle 595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3" name="Rectangle 596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4" name="Rectangle 597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5" name="Rectangle 598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6" name="Rectangle 599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400050</xdr:colOff>
      <xdr:row>35</xdr:row>
      <xdr:rowOff>0</xdr:rowOff>
    </xdr:to>
    <xdr:sp macro="" textlink="">
      <xdr:nvSpPr>
        <xdr:cNvPr id="3637" name="Rectangle 600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3638" name="Rectangle 601"/>
        <xdr:cNvSpPr>
          <a:spLocks noChangeArrowheads="1"/>
        </xdr:cNvSpPr>
      </xdr:nvSpPr>
      <xdr:spPr bwMode="auto">
        <a:xfrm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266700</xdr:colOff>
      <xdr:row>35</xdr:row>
      <xdr:rowOff>0</xdr:rowOff>
    </xdr:to>
    <xdr:sp macro="" textlink="">
      <xdr:nvSpPr>
        <xdr:cNvPr id="3639" name="Rectangle 602"/>
        <xdr:cNvSpPr>
          <a:spLocks noChangeArrowheads="1"/>
        </xdr:cNvSpPr>
      </xdr:nvSpPr>
      <xdr:spPr bwMode="auto">
        <a:xfrm flipH="1">
          <a:off x="19621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0" name="Rectangle 603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1" name="Rectangle 604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42" name="Rectangle 605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3" name="Rectangle 606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4" name="Rectangle 607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45" name="Rectangle 608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6" name="Rectangle 609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7" name="Rectangle 610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48" name="Rectangle 611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49" name="Rectangle 612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0" name="Rectangle 613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51" name="Rectangle 614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2" name="Rectangle 615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3" name="Rectangle 616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54" name="Rectangle 617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5" name="Rectangle 618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6" name="Rectangle 619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57" name="Rectangle 620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8" name="Rectangle 621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59" name="Rectangle 622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60" name="Rectangle 623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61" name="Rectangle 624"/>
        <xdr:cNvSpPr>
          <a:spLocks noChangeArrowheads="1"/>
        </xdr:cNvSpPr>
      </xdr:nvSpPr>
      <xdr:spPr bwMode="auto">
        <a:xfrm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504825</xdr:colOff>
      <xdr:row>35</xdr:row>
      <xdr:rowOff>0</xdr:rowOff>
    </xdr:to>
    <xdr:sp macro="" textlink="">
      <xdr:nvSpPr>
        <xdr:cNvPr id="3662" name="Rectangle 625"/>
        <xdr:cNvSpPr>
          <a:spLocks noChangeArrowheads="1"/>
        </xdr:cNvSpPr>
      </xdr:nvSpPr>
      <xdr:spPr bwMode="auto">
        <a:xfrm flipH="1">
          <a:off x="790575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3663" name="Rectangle 626"/>
        <xdr:cNvSpPr>
          <a:spLocks noChangeArrowheads="1"/>
        </xdr:cNvSpPr>
      </xdr:nvSpPr>
      <xdr:spPr bwMode="auto">
        <a:xfrm flipH="1">
          <a:off x="1352550" y="6943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664" name="Rectangle 169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665" name="Rectangle 170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666" name="Rectangle 171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667" name="Rectangle 18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668" name="Rectangle 18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669" name="Rectangle 18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0" name="Rectangle 18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1" name="Rectangle 18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2" name="Rectangle 18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3" name="Rectangle 18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4" name="Rectangle 18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5" name="Rectangle 18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6" name="Rectangle 19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7" name="Rectangle 19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8" name="Rectangle 19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79" name="Rectangle 19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0" name="Rectangle 19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1" name="Rectangle 19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2" name="Rectangle 19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3" name="Rectangle 19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4" name="Rectangle 19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5" name="Rectangle 19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6" name="Rectangle 20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7" name="Rectangle 20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8" name="Rectangle 20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89" name="Rectangle 20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0" name="Rectangle 20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1" name="Rectangle 20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2" name="Rectangle 20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3" name="Rectangle 20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4" name="Rectangle 20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5" name="Rectangle 20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6" name="Rectangle 21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7" name="Rectangle 21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8" name="Rectangle 212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699" name="Rectangle 213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0" name="Rectangle 214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1" name="Rectangle 215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2" name="Rectangle 216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3" name="Rectangle 217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4" name="Rectangle 218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400050</xdr:colOff>
      <xdr:row>89</xdr:row>
      <xdr:rowOff>0</xdr:rowOff>
    </xdr:to>
    <xdr:sp macro="" textlink="">
      <xdr:nvSpPr>
        <xdr:cNvPr id="3705" name="Rectangle 219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706" name="Rectangle 220"/>
        <xdr:cNvSpPr>
          <a:spLocks noChangeArrowheads="1"/>
        </xdr:cNvSpPr>
      </xdr:nvSpPr>
      <xdr:spPr bwMode="auto">
        <a:xfrm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89</xdr:row>
      <xdr:rowOff>0</xdr:rowOff>
    </xdr:from>
    <xdr:to>
      <xdr:col>2</xdr:col>
      <xdr:colOff>266700</xdr:colOff>
      <xdr:row>89</xdr:row>
      <xdr:rowOff>0</xdr:rowOff>
    </xdr:to>
    <xdr:sp macro="" textlink="">
      <xdr:nvSpPr>
        <xdr:cNvPr id="3707" name="Rectangle 221"/>
        <xdr:cNvSpPr>
          <a:spLocks noChangeArrowheads="1"/>
        </xdr:cNvSpPr>
      </xdr:nvSpPr>
      <xdr:spPr bwMode="auto">
        <a:xfrm flipH="1">
          <a:off x="19621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08" name="Rectangle 222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09" name="Rectangle 223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10" name="Rectangle 224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1" name="Rectangle 225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2" name="Rectangle 226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13" name="Rectangle 227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4" name="Rectangle 228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5" name="Rectangle 229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16" name="Rectangle 230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7" name="Rectangle 231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18" name="Rectangle 232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19" name="Rectangle 233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0" name="Rectangle 234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1" name="Rectangle 235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22" name="Rectangle 236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3" name="Rectangle 237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4" name="Rectangle 238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25" name="Rectangle 239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6" name="Rectangle 240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7" name="Rectangle 241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28" name="Rectangle 242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29" name="Rectangle 243"/>
        <xdr:cNvSpPr>
          <a:spLocks noChangeArrowheads="1"/>
        </xdr:cNvSpPr>
      </xdr:nvSpPr>
      <xdr:spPr bwMode="auto">
        <a:xfrm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89</xdr:row>
      <xdr:rowOff>0</xdr:rowOff>
    </xdr:from>
    <xdr:to>
      <xdr:col>1</xdr:col>
      <xdr:colOff>504825</xdr:colOff>
      <xdr:row>89</xdr:row>
      <xdr:rowOff>0</xdr:rowOff>
    </xdr:to>
    <xdr:sp macro="" textlink="">
      <xdr:nvSpPr>
        <xdr:cNvPr id="3730" name="Rectangle 244"/>
        <xdr:cNvSpPr>
          <a:spLocks noChangeArrowheads="1"/>
        </xdr:cNvSpPr>
      </xdr:nvSpPr>
      <xdr:spPr bwMode="auto">
        <a:xfrm flipH="1">
          <a:off x="790575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89</xdr:row>
      <xdr:rowOff>0</xdr:rowOff>
    </xdr:from>
    <xdr:to>
      <xdr:col>2</xdr:col>
      <xdr:colOff>9525</xdr:colOff>
      <xdr:row>89</xdr:row>
      <xdr:rowOff>0</xdr:rowOff>
    </xdr:to>
    <xdr:sp macro="" textlink="">
      <xdr:nvSpPr>
        <xdr:cNvPr id="3731" name="Rectangle 245"/>
        <xdr:cNvSpPr>
          <a:spLocks noChangeArrowheads="1"/>
        </xdr:cNvSpPr>
      </xdr:nvSpPr>
      <xdr:spPr bwMode="auto">
        <a:xfrm flipH="1">
          <a:off x="1352550" y="603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6"/>
  <sheetViews>
    <sheetView topLeftCell="AQ25" workbookViewId="0">
      <selection activeCell="A38" sqref="A38:XFD38"/>
    </sheetView>
  </sheetViews>
  <sheetFormatPr baseColWidth="10" defaultColWidth="11.44140625" defaultRowHeight="14.25" customHeight="1"/>
  <cols>
    <col min="1" max="1" width="2.44140625" style="26" customWidth="1"/>
    <col min="2" max="2" width="17.5546875" style="26" customWidth="1"/>
    <col min="3" max="3" width="16.109375" style="26" customWidth="1"/>
    <col min="4" max="4" width="6.6640625" style="67" customWidth="1"/>
    <col min="5" max="6" width="6.6640625" style="27" customWidth="1"/>
    <col min="7" max="7" width="6.6640625" style="67" customWidth="1"/>
    <col min="8" max="9" width="6.6640625" style="27" customWidth="1"/>
    <col min="10" max="11" width="6.6640625" style="26" customWidth="1"/>
    <col min="12" max="12" width="6.6640625" style="66" customWidth="1"/>
    <col min="13" max="14" width="6.6640625" style="26" customWidth="1"/>
    <col min="15" max="15" width="6.6640625" style="66" customWidth="1"/>
    <col min="16" max="17" width="6.6640625" style="26" customWidth="1"/>
    <col min="18" max="18" width="6.6640625" style="66" customWidth="1"/>
    <col min="19" max="22" width="6.6640625" style="26" customWidth="1"/>
    <col min="23" max="23" width="6.6640625" style="66" customWidth="1"/>
    <col min="24" max="27" width="6.6640625" style="26" customWidth="1"/>
    <col min="28" max="28" width="6.6640625" style="66" customWidth="1"/>
    <col min="29" max="32" width="6.6640625" style="26" customWidth="1"/>
    <col min="33" max="33" width="6.6640625" style="66" customWidth="1"/>
    <col min="34" max="35" width="6.6640625" style="26" customWidth="1"/>
    <col min="36" max="36" width="6.6640625" style="67" customWidth="1"/>
    <col min="37" max="38" width="6.6640625" style="27" customWidth="1"/>
    <col min="39" max="39" width="6.6640625" style="66" customWidth="1"/>
    <col min="40" max="43" width="6.6640625" style="26" customWidth="1"/>
    <col min="44" max="44" width="6.6640625" style="66" customWidth="1"/>
    <col min="45" max="46" width="6.6640625" style="26" customWidth="1"/>
    <col min="47" max="47" width="6.6640625" style="66" customWidth="1"/>
    <col min="48" max="49" width="6.6640625" style="26" customWidth="1"/>
    <col min="50" max="50" width="6.6640625" style="66" customWidth="1"/>
    <col min="51" max="54" width="6.6640625" style="26" customWidth="1"/>
    <col min="55" max="55" width="6.6640625" style="66" customWidth="1"/>
    <col min="56" max="57" width="6.6640625" style="26" customWidth="1"/>
    <col min="58" max="58" width="6.6640625" style="66" customWidth="1"/>
    <col min="59" max="62" width="6.6640625" style="26" customWidth="1"/>
    <col min="63" max="63" width="6.6640625" style="66" customWidth="1"/>
    <col min="64" max="67" width="6.6640625" style="26" customWidth="1"/>
    <col min="68" max="68" width="8.109375" style="27" customWidth="1"/>
    <col min="69" max="69" width="6.6640625" style="26" customWidth="1"/>
    <col min="70" max="70" width="21" style="26" customWidth="1"/>
    <col min="71" max="71" width="3.44140625" style="26" customWidth="1"/>
    <col min="72" max="72" width="3.6640625" style="26" customWidth="1"/>
    <col min="73" max="73" width="4.33203125" style="26" customWidth="1"/>
    <col min="74" max="74" width="3.44140625" style="26" customWidth="1"/>
    <col min="75" max="75" width="4" style="26" customWidth="1"/>
    <col min="76" max="77" width="3.6640625" style="26" customWidth="1"/>
    <col min="78" max="78" width="3.5546875" style="26" customWidth="1"/>
    <col min="79" max="80" width="3.44140625" style="26" customWidth="1"/>
    <col min="81" max="81" width="3.109375" style="26" customWidth="1"/>
    <col min="82" max="82" width="3.5546875" style="26" customWidth="1"/>
    <col min="83" max="83" width="18.88671875" style="26" customWidth="1"/>
    <col min="84" max="84" width="16.33203125" style="26" customWidth="1"/>
    <col min="85" max="85" width="12.33203125" style="26" customWidth="1"/>
    <col min="86" max="16384" width="11.44140625" style="26"/>
  </cols>
  <sheetData>
    <row r="1" spans="1:178" s="6" customFormat="1" ht="14.25" customHeight="1">
      <c r="A1" s="2" t="s">
        <v>2</v>
      </c>
      <c r="B1" s="3"/>
      <c r="C1" s="3"/>
      <c r="D1" s="63"/>
      <c r="E1" s="7"/>
      <c r="F1" s="7"/>
      <c r="G1" s="68"/>
      <c r="L1" s="68"/>
      <c r="O1" s="68"/>
      <c r="R1" s="63"/>
      <c r="S1" s="7"/>
      <c r="T1" s="7"/>
      <c r="W1" s="68"/>
      <c r="AB1" s="68"/>
      <c r="AG1" s="63"/>
      <c r="AH1" s="7"/>
      <c r="AI1" s="7"/>
      <c r="AJ1" s="63"/>
      <c r="AK1" s="7"/>
      <c r="AL1" s="7"/>
      <c r="AM1" s="68"/>
      <c r="AR1" s="68"/>
      <c r="AU1" s="68"/>
      <c r="AX1" s="68"/>
      <c r="BC1" s="68"/>
      <c r="BF1" s="68"/>
      <c r="BK1" s="68"/>
      <c r="BM1" s="6" t="s">
        <v>220</v>
      </c>
      <c r="BP1" s="8"/>
    </row>
    <row r="2" spans="1:178" s="6" customFormat="1" ht="13.2">
      <c r="A2" s="2" t="s">
        <v>0</v>
      </c>
      <c r="B2" s="3"/>
      <c r="C2" s="3"/>
      <c r="D2" s="63"/>
      <c r="E2" s="7"/>
      <c r="F2" s="7"/>
      <c r="G2" s="68"/>
      <c r="L2" s="68"/>
      <c r="O2" s="68"/>
      <c r="R2" s="63"/>
      <c r="S2" s="7"/>
      <c r="T2" s="7"/>
      <c r="W2" s="68"/>
      <c r="Z2" s="9" t="s">
        <v>20</v>
      </c>
      <c r="AA2" s="9"/>
      <c r="AB2" s="68"/>
      <c r="AE2" s="10"/>
      <c r="AF2" s="11"/>
      <c r="AG2" s="70"/>
      <c r="AH2" s="12"/>
      <c r="AI2" s="12"/>
      <c r="AJ2" s="63"/>
      <c r="AK2" s="7"/>
      <c r="AL2" s="7"/>
      <c r="AM2" s="68"/>
      <c r="AR2" s="68"/>
      <c r="AU2" s="68"/>
      <c r="AX2" s="68"/>
      <c r="BC2" s="68"/>
      <c r="BF2" s="68"/>
      <c r="BK2" s="68"/>
      <c r="BM2" s="6" t="s">
        <v>219</v>
      </c>
      <c r="BP2" s="8"/>
    </row>
    <row r="3" spans="1:178" s="83" customFormat="1" ht="20.399999999999999">
      <c r="A3" s="80" t="s">
        <v>57</v>
      </c>
      <c r="B3" s="80"/>
      <c r="C3" s="80"/>
      <c r="D3" s="81"/>
      <c r="E3" s="82"/>
      <c r="F3" s="82"/>
      <c r="G3" s="175" t="s">
        <v>62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</row>
    <row r="4" spans="1:178" s="13" customFormat="1" ht="13.8">
      <c r="A4" s="9" t="s">
        <v>12</v>
      </c>
      <c r="B4" s="9"/>
      <c r="C4" s="9"/>
      <c r="D4" s="64"/>
      <c r="E4" s="14"/>
      <c r="F4" s="14"/>
      <c r="G4" s="64"/>
      <c r="H4" s="14"/>
      <c r="I4" s="14"/>
      <c r="L4" s="69"/>
      <c r="O4" s="69"/>
      <c r="R4" s="69"/>
      <c r="W4" s="69"/>
      <c r="AB4" s="69"/>
      <c r="AG4" s="69"/>
      <c r="AJ4" s="69"/>
      <c r="AK4" s="14"/>
      <c r="AL4" s="14"/>
      <c r="AM4" s="64"/>
      <c r="AN4" s="14"/>
      <c r="AO4" s="14"/>
      <c r="AR4" s="71"/>
      <c r="AS4" s="15"/>
      <c r="AT4" s="15"/>
      <c r="AU4" s="71"/>
      <c r="AV4" s="15"/>
      <c r="AW4" s="15"/>
      <c r="AX4" s="69"/>
      <c r="AZ4" s="16"/>
      <c r="BC4" s="69"/>
      <c r="BF4" s="69"/>
      <c r="BK4" s="64"/>
      <c r="BL4" s="14"/>
      <c r="BM4" s="14"/>
      <c r="BP4" s="14"/>
    </row>
    <row r="5" spans="1:178" s="17" customFormat="1" ht="14.25" customHeight="1">
      <c r="B5" s="163" t="s">
        <v>3</v>
      </c>
      <c r="C5" s="165"/>
      <c r="D5" s="176" t="s">
        <v>21</v>
      </c>
      <c r="E5" s="177"/>
      <c r="F5" s="177"/>
      <c r="G5" s="177"/>
      <c r="H5" s="177"/>
      <c r="I5" s="177"/>
      <c r="J5" s="177"/>
      <c r="K5" s="178"/>
      <c r="L5" s="176" t="s">
        <v>22</v>
      </c>
      <c r="M5" s="177"/>
      <c r="N5" s="177"/>
      <c r="O5" s="177"/>
      <c r="P5" s="177"/>
      <c r="Q5" s="177"/>
      <c r="R5" s="177"/>
      <c r="S5" s="177"/>
      <c r="T5" s="177"/>
      <c r="U5" s="177"/>
      <c r="V5" s="178"/>
      <c r="W5" s="163" t="s">
        <v>23</v>
      </c>
      <c r="X5" s="164"/>
      <c r="Y5" s="164"/>
      <c r="Z5" s="164"/>
      <c r="AA5" s="165"/>
      <c r="AB5" s="163" t="s">
        <v>24</v>
      </c>
      <c r="AC5" s="164"/>
      <c r="AD5" s="164"/>
      <c r="AE5" s="164"/>
      <c r="AF5" s="165"/>
      <c r="AG5" s="163" t="s">
        <v>25</v>
      </c>
      <c r="AH5" s="164"/>
      <c r="AI5" s="164"/>
      <c r="AJ5" s="164"/>
      <c r="AK5" s="164"/>
      <c r="AL5" s="164"/>
      <c r="AM5" s="164"/>
      <c r="AN5" s="164"/>
      <c r="AO5" s="164"/>
      <c r="AP5" s="164"/>
      <c r="AQ5" s="165"/>
      <c r="AR5" s="179" t="s">
        <v>26</v>
      </c>
      <c r="AS5" s="180"/>
      <c r="AT5" s="180"/>
      <c r="AU5" s="180"/>
      <c r="AV5" s="180"/>
      <c r="AW5" s="180"/>
      <c r="AX5" s="180"/>
      <c r="AY5" s="180"/>
      <c r="AZ5" s="180"/>
      <c r="BA5" s="180"/>
      <c r="BB5" s="181"/>
      <c r="BC5" s="163" t="s">
        <v>27</v>
      </c>
      <c r="BD5" s="164"/>
      <c r="BE5" s="164"/>
      <c r="BF5" s="164"/>
      <c r="BG5" s="164"/>
      <c r="BH5" s="164"/>
      <c r="BI5" s="164"/>
      <c r="BJ5" s="165"/>
      <c r="BK5" s="163" t="s">
        <v>28</v>
      </c>
      <c r="BL5" s="164"/>
      <c r="BM5" s="164"/>
      <c r="BN5" s="164"/>
      <c r="BO5" s="165"/>
      <c r="BP5" s="36"/>
      <c r="BQ5" s="37"/>
      <c r="BR5" s="37"/>
      <c r="BS5" s="37"/>
      <c r="BT5" s="37"/>
      <c r="BU5" s="37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8" customFormat="1" ht="14.25" customHeight="1">
      <c r="B6" s="161" t="s">
        <v>29</v>
      </c>
      <c r="C6" s="162"/>
      <c r="D6" s="163" t="s">
        <v>55</v>
      </c>
      <c r="E6" s="164"/>
      <c r="F6" s="165"/>
      <c r="G6" s="163" t="s">
        <v>224</v>
      </c>
      <c r="H6" s="164"/>
      <c r="I6" s="165"/>
      <c r="J6" s="166" t="s">
        <v>30</v>
      </c>
      <c r="K6" s="169" t="s">
        <v>8</v>
      </c>
      <c r="L6" s="172" t="s">
        <v>31</v>
      </c>
      <c r="M6" s="173"/>
      <c r="N6" s="174"/>
      <c r="O6" s="172" t="s">
        <v>32</v>
      </c>
      <c r="P6" s="173"/>
      <c r="Q6" s="174"/>
      <c r="R6" s="172" t="s">
        <v>33</v>
      </c>
      <c r="S6" s="173"/>
      <c r="T6" s="174"/>
      <c r="U6" s="166" t="s">
        <v>30</v>
      </c>
      <c r="V6" s="169" t="s">
        <v>8</v>
      </c>
      <c r="W6" s="163" t="s">
        <v>34</v>
      </c>
      <c r="X6" s="164"/>
      <c r="Y6" s="165"/>
      <c r="Z6" s="166" t="s">
        <v>30</v>
      </c>
      <c r="AA6" s="169" t="s">
        <v>8</v>
      </c>
      <c r="AB6" s="163" t="s">
        <v>35</v>
      </c>
      <c r="AC6" s="164"/>
      <c r="AD6" s="165"/>
      <c r="AE6" s="166" t="s">
        <v>30</v>
      </c>
      <c r="AF6" s="169" t="s">
        <v>8</v>
      </c>
      <c r="AG6" s="163" t="s">
        <v>36</v>
      </c>
      <c r="AH6" s="164"/>
      <c r="AI6" s="165"/>
      <c r="AJ6" s="163" t="s">
        <v>37</v>
      </c>
      <c r="AK6" s="164"/>
      <c r="AL6" s="165"/>
      <c r="AM6" s="163" t="s">
        <v>38</v>
      </c>
      <c r="AN6" s="164"/>
      <c r="AO6" s="165"/>
      <c r="AP6" s="166" t="s">
        <v>30</v>
      </c>
      <c r="AQ6" s="169" t="s">
        <v>8</v>
      </c>
      <c r="AR6" s="163" t="s">
        <v>6</v>
      </c>
      <c r="AS6" s="164"/>
      <c r="AT6" s="165"/>
      <c r="AU6" s="163" t="s">
        <v>7</v>
      </c>
      <c r="AV6" s="164"/>
      <c r="AW6" s="165"/>
      <c r="AX6" s="163" t="s">
        <v>39</v>
      </c>
      <c r="AY6" s="164"/>
      <c r="AZ6" s="165"/>
      <c r="BA6" s="166" t="s">
        <v>30</v>
      </c>
      <c r="BB6" s="169" t="s">
        <v>8</v>
      </c>
      <c r="BC6" s="163" t="s">
        <v>40</v>
      </c>
      <c r="BD6" s="164"/>
      <c r="BE6" s="165"/>
      <c r="BF6" s="163" t="s">
        <v>41</v>
      </c>
      <c r="BG6" s="164"/>
      <c r="BH6" s="165"/>
      <c r="BI6" s="166" t="s">
        <v>30</v>
      </c>
      <c r="BJ6" s="169" t="s">
        <v>8</v>
      </c>
      <c r="BK6" s="163" t="s">
        <v>42</v>
      </c>
      <c r="BL6" s="164"/>
      <c r="BM6" s="165"/>
      <c r="BN6" s="166" t="s">
        <v>30</v>
      </c>
      <c r="BO6" s="169" t="s">
        <v>8</v>
      </c>
      <c r="BP6" s="19"/>
      <c r="BQ6" s="37"/>
      <c r="BR6" s="37"/>
      <c r="BS6" s="37"/>
      <c r="BT6" s="37"/>
      <c r="BU6" s="37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8" customFormat="1" ht="14.25" customHeight="1">
      <c r="B7" s="161" t="s">
        <v>4</v>
      </c>
      <c r="C7" s="185"/>
      <c r="D7" s="182">
        <v>0.5</v>
      </c>
      <c r="E7" s="183"/>
      <c r="F7" s="184"/>
      <c r="G7" s="182">
        <v>0.5</v>
      </c>
      <c r="H7" s="183"/>
      <c r="I7" s="183"/>
      <c r="J7" s="167"/>
      <c r="K7" s="170"/>
      <c r="L7" s="182">
        <v>0.4</v>
      </c>
      <c r="M7" s="183"/>
      <c r="N7" s="184"/>
      <c r="O7" s="182">
        <v>0.3</v>
      </c>
      <c r="P7" s="183"/>
      <c r="Q7" s="184"/>
      <c r="R7" s="182">
        <v>0.3</v>
      </c>
      <c r="S7" s="183"/>
      <c r="T7" s="184"/>
      <c r="U7" s="167"/>
      <c r="V7" s="170"/>
      <c r="W7" s="182">
        <v>1</v>
      </c>
      <c r="X7" s="183"/>
      <c r="Y7" s="184"/>
      <c r="Z7" s="167"/>
      <c r="AA7" s="170"/>
      <c r="AB7" s="182">
        <v>1</v>
      </c>
      <c r="AC7" s="183"/>
      <c r="AD7" s="184"/>
      <c r="AE7" s="167"/>
      <c r="AF7" s="170"/>
      <c r="AG7" s="182">
        <v>0.3</v>
      </c>
      <c r="AH7" s="183"/>
      <c r="AI7" s="184"/>
      <c r="AJ7" s="182">
        <v>0.2</v>
      </c>
      <c r="AK7" s="183"/>
      <c r="AL7" s="184"/>
      <c r="AM7" s="182">
        <v>0.5</v>
      </c>
      <c r="AN7" s="183"/>
      <c r="AO7" s="184"/>
      <c r="AP7" s="167"/>
      <c r="AQ7" s="170"/>
      <c r="AR7" s="182">
        <v>0.25</v>
      </c>
      <c r="AS7" s="183"/>
      <c r="AT7" s="184"/>
      <c r="AU7" s="182">
        <v>0.25</v>
      </c>
      <c r="AV7" s="183"/>
      <c r="AW7" s="184"/>
      <c r="AX7" s="182">
        <v>0.5</v>
      </c>
      <c r="AY7" s="183"/>
      <c r="AZ7" s="184"/>
      <c r="BA7" s="167"/>
      <c r="BB7" s="170"/>
      <c r="BC7" s="182">
        <v>0.2</v>
      </c>
      <c r="BD7" s="183"/>
      <c r="BE7" s="184"/>
      <c r="BF7" s="182">
        <v>0.8</v>
      </c>
      <c r="BG7" s="183"/>
      <c r="BH7" s="184"/>
      <c r="BI7" s="167"/>
      <c r="BJ7" s="170"/>
      <c r="BK7" s="182">
        <v>1</v>
      </c>
      <c r="BL7" s="183"/>
      <c r="BM7" s="184"/>
      <c r="BN7" s="167"/>
      <c r="BO7" s="170"/>
      <c r="BP7" s="19"/>
      <c r="BQ7" s="37"/>
      <c r="BR7" s="37"/>
      <c r="BS7" s="37"/>
      <c r="BT7" s="37"/>
      <c r="BU7" s="3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22" customFormat="1" ht="14.25" customHeight="1">
      <c r="A8" s="20" t="s">
        <v>43</v>
      </c>
      <c r="B8" s="21" t="s">
        <v>1</v>
      </c>
      <c r="C8" s="21" t="s">
        <v>5</v>
      </c>
      <c r="D8" s="65" t="s">
        <v>10</v>
      </c>
      <c r="E8" s="21" t="s">
        <v>9</v>
      </c>
      <c r="F8" s="38" t="s">
        <v>11</v>
      </c>
      <c r="G8" s="65" t="s">
        <v>10</v>
      </c>
      <c r="H8" s="21" t="s">
        <v>9</v>
      </c>
      <c r="I8" s="38" t="s">
        <v>11</v>
      </c>
      <c r="J8" s="168"/>
      <c r="K8" s="171"/>
      <c r="L8" s="65" t="s">
        <v>10</v>
      </c>
      <c r="M8" s="21" t="s">
        <v>9</v>
      </c>
      <c r="N8" s="38" t="s">
        <v>11</v>
      </c>
      <c r="O8" s="65" t="s">
        <v>10</v>
      </c>
      <c r="P8" s="21" t="s">
        <v>9</v>
      </c>
      <c r="Q8" s="38" t="s">
        <v>11</v>
      </c>
      <c r="R8" s="65" t="s">
        <v>10</v>
      </c>
      <c r="S8" s="21" t="s">
        <v>9</v>
      </c>
      <c r="T8" s="38" t="s">
        <v>11</v>
      </c>
      <c r="U8" s="168"/>
      <c r="V8" s="171"/>
      <c r="W8" s="65" t="s">
        <v>10</v>
      </c>
      <c r="X8" s="21" t="s">
        <v>9</v>
      </c>
      <c r="Y8" s="38" t="s">
        <v>11</v>
      </c>
      <c r="Z8" s="168"/>
      <c r="AA8" s="171"/>
      <c r="AB8" s="65" t="s">
        <v>10</v>
      </c>
      <c r="AC8" s="21" t="s">
        <v>9</v>
      </c>
      <c r="AD8" s="38" t="s">
        <v>11</v>
      </c>
      <c r="AE8" s="168"/>
      <c r="AF8" s="171"/>
      <c r="AG8" s="65" t="s">
        <v>10</v>
      </c>
      <c r="AH8" s="21" t="s">
        <v>9</v>
      </c>
      <c r="AI8" s="38" t="s">
        <v>11</v>
      </c>
      <c r="AJ8" s="65" t="s">
        <v>10</v>
      </c>
      <c r="AK8" s="21" t="s">
        <v>9</v>
      </c>
      <c r="AL8" s="38" t="s">
        <v>11</v>
      </c>
      <c r="AM8" s="65" t="s">
        <v>10</v>
      </c>
      <c r="AN8" s="21" t="s">
        <v>9</v>
      </c>
      <c r="AO8" s="38" t="s">
        <v>11</v>
      </c>
      <c r="AP8" s="168"/>
      <c r="AQ8" s="171"/>
      <c r="AR8" s="65" t="s">
        <v>10</v>
      </c>
      <c r="AS8" s="21" t="s">
        <v>9</v>
      </c>
      <c r="AT8" s="38" t="s">
        <v>11</v>
      </c>
      <c r="AU8" s="65" t="s">
        <v>10</v>
      </c>
      <c r="AV8" s="21" t="s">
        <v>9</v>
      </c>
      <c r="AW8" s="38" t="s">
        <v>11</v>
      </c>
      <c r="AX8" s="65" t="s">
        <v>10</v>
      </c>
      <c r="AY8" s="21" t="s">
        <v>9</v>
      </c>
      <c r="AZ8" s="38" t="s">
        <v>11</v>
      </c>
      <c r="BA8" s="168"/>
      <c r="BB8" s="171"/>
      <c r="BC8" s="65" t="s">
        <v>10</v>
      </c>
      <c r="BD8" s="21" t="s">
        <v>9</v>
      </c>
      <c r="BE8" s="38" t="s">
        <v>11</v>
      </c>
      <c r="BF8" s="65" t="s">
        <v>10</v>
      </c>
      <c r="BG8" s="21" t="s">
        <v>9</v>
      </c>
      <c r="BH8" s="38" t="s">
        <v>11</v>
      </c>
      <c r="BI8" s="168"/>
      <c r="BJ8" s="171"/>
      <c r="BK8" s="65" t="s">
        <v>10</v>
      </c>
      <c r="BL8" s="21" t="s">
        <v>9</v>
      </c>
      <c r="BM8" s="38" t="s">
        <v>11</v>
      </c>
      <c r="BN8" s="168"/>
      <c r="BO8" s="171"/>
      <c r="BP8" s="39" t="s">
        <v>44</v>
      </c>
      <c r="BQ8" s="186" t="s">
        <v>54</v>
      </c>
      <c r="BR8" s="186"/>
      <c r="BS8" s="160" t="s">
        <v>223</v>
      </c>
      <c r="BT8" s="160"/>
      <c r="BU8" s="126"/>
      <c r="BV8" s="126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24" customFormat="1" ht="14.25" customHeight="1">
      <c r="A9" s="23">
        <v>1</v>
      </c>
      <c r="B9" s="73" t="s">
        <v>64</v>
      </c>
      <c r="C9" s="74" t="s">
        <v>65</v>
      </c>
      <c r="D9" s="50">
        <v>14.05</v>
      </c>
      <c r="E9" s="50"/>
      <c r="F9" s="50">
        <f t="shared" ref="F9:F40" si="0">IF(E9&gt;=12,12,MAX(E9,D9))</f>
        <v>14.05</v>
      </c>
      <c r="G9" s="41">
        <v>16.999600000000001</v>
      </c>
      <c r="H9" s="41"/>
      <c r="I9" s="51">
        <f t="shared" ref="I9:I40" si="1">IF(H9&gt;=12,12,MAX(H9,G9))</f>
        <v>16.999600000000001</v>
      </c>
      <c r="J9" s="41">
        <f t="shared" ref="J9:J40" si="2">F9*D$7+I9*G$7</f>
        <v>15.524800000000001</v>
      </c>
      <c r="K9" s="42" t="str">
        <f t="shared" ref="K9:K40" si="3">IF(AND(MIN(F9,I9)&gt;=6,E9&lt;D9,H9&lt;G9,J9&gt;=12),"V",IF(AND(OR(E9&gt;D9,H9&gt;G9),J9&gt;=12),"VAR",IF(AND(J9&gt;=8,MIN(F9,I9)&gt;=6,BP9&gt;=12),"VPC","NV")))</f>
        <v>V</v>
      </c>
      <c r="L9" s="84">
        <v>14.125</v>
      </c>
      <c r="M9" s="84"/>
      <c r="N9" s="40">
        <f t="shared" ref="N9:N40" si="4">IF(M9&gt;=12,12,MAX(L9,M9))</f>
        <v>14.125</v>
      </c>
      <c r="O9" s="84">
        <v>16</v>
      </c>
      <c r="P9" s="87"/>
      <c r="Q9" s="40">
        <f t="shared" ref="Q9:Q40" si="5">IF(P9&gt;=12,12,MAX(P9,O9))</f>
        <v>16</v>
      </c>
      <c r="R9" s="84">
        <v>15.75</v>
      </c>
      <c r="S9" s="84"/>
      <c r="T9" s="40">
        <f t="shared" ref="T9:T40" si="6">IF(S9&gt;=12,12,MAX(R9,S9))</f>
        <v>15.75</v>
      </c>
      <c r="U9" s="41">
        <f t="shared" ref="U9:U40" si="7">N9*L$7+Q9*O$7+T9*R$7</f>
        <v>15.174999999999999</v>
      </c>
      <c r="V9" s="43" t="str">
        <f>IF(AND(MIN(N9,Q9,T9)&gt;=6,M9&lt;L9,P9&lt;O9,S9&lt;R9,U9&gt;=12),"V",IF(AND(OR(M9&gt;L9,P9&gt;O9,S9&gt;R9),U9&gt;=12),"VAR",IF(AND(U9&gt;=8,MIN(N9,Q9,T9)&gt;=6,BP9&gt;=12),"VPC","NV")))</f>
        <v>V</v>
      </c>
      <c r="W9" s="40">
        <v>10.55</v>
      </c>
      <c r="X9" s="40">
        <v>10.75</v>
      </c>
      <c r="Y9" s="40">
        <f t="shared" ref="Y9:Y40" si="8">IF(X9&gt;=12,12,MAX(W9,X9))</f>
        <v>10.75</v>
      </c>
      <c r="Z9" s="44">
        <f t="shared" ref="Z9:Z40" si="9">Y9*W$7</f>
        <v>10.75</v>
      </c>
      <c r="AA9" s="43" t="str">
        <f t="shared" ref="AA9:AA40" si="10">IF(W9&gt;=12,"V",IF(AND(X9&gt;W9,Z9&gt;=12),"VAR",IF(AND(Z9&gt;=8,BP9&gt;=12),"VPC","NV")))</f>
        <v>VPC</v>
      </c>
      <c r="AB9" s="40">
        <v>16.5</v>
      </c>
      <c r="AC9" s="40"/>
      <c r="AD9" s="40">
        <f t="shared" ref="AD9:AD40" si="11">IF(AC9&gt;=12,12,MAX(AB9,AC9))</f>
        <v>16.5</v>
      </c>
      <c r="AE9" s="44">
        <f t="shared" ref="AE9:AE40" si="12">AD9*AB$7</f>
        <v>16.5</v>
      </c>
      <c r="AF9" s="43" t="str">
        <f t="shared" ref="AF9:AF40" si="13">IF(AB9&gt;=12,"V",IF(AND(AC9&gt;AB9,AE9&gt;=12),"VAR",IF(AND(AE9&gt;=8,BP9&gt;=12),"VPC","NV")))</f>
        <v>V</v>
      </c>
      <c r="AG9" s="40">
        <v>15.887096774193548</v>
      </c>
      <c r="AH9" s="40"/>
      <c r="AI9" s="40">
        <f t="shared" ref="AI9:AI40" si="14">IF(AH9&gt;=12,12,MAX(AG9,AH9))</f>
        <v>15.887096774193548</v>
      </c>
      <c r="AJ9" s="40">
        <v>15.5</v>
      </c>
      <c r="AK9" s="40"/>
      <c r="AL9" s="40">
        <f t="shared" ref="AL9:AL40" si="15">IF(AK9&gt;=12,12,MAX(AJ9,AK9))</f>
        <v>15.5</v>
      </c>
      <c r="AM9" s="40">
        <v>16.600000000000001</v>
      </c>
      <c r="AN9" s="91"/>
      <c r="AO9" s="40">
        <f t="shared" ref="AO9:AO40" si="16">IF(AN9&gt;=12,12,MAX(AM9,AN9))</f>
        <v>16.600000000000001</v>
      </c>
      <c r="AP9" s="41">
        <f t="shared" ref="AP9:AP40" si="17">AI9*AG$7+AL9*AJ$7+AO9*AM$7</f>
        <v>16.166129032258063</v>
      </c>
      <c r="AQ9" s="43" t="str">
        <f>IF(AND(MIN(AI9,AL9,AO9)&gt;=6,AH9&lt;AG9,AK9&lt;AJ9,AN9&lt;AM9,AP9&gt;=12),"V",IF(AND(OR(AH9&gt;AG9,AK9&gt;AJ9,AN9&gt;AM9),AP9&gt;=12),"VAR",IF(AND(AP9&gt;=8,MIN(AI9,AL9,AO9)&gt;=6,BP9&gt;=12),"VPC","NV")))</f>
        <v>V</v>
      </c>
      <c r="AR9" s="40">
        <v>15.75</v>
      </c>
      <c r="AS9" s="40"/>
      <c r="AT9" s="40">
        <f t="shared" ref="AT9:AT40" si="18">IF(AS9&gt;=12,12,MAX(AR9,AS9))</f>
        <v>15.75</v>
      </c>
      <c r="AU9" s="40">
        <v>14</v>
      </c>
      <c r="AV9" s="40"/>
      <c r="AW9" s="40">
        <f t="shared" ref="AW9:AW40" si="19">IF(AV9&gt;=12,12,MAX(AU9,AV9))</f>
        <v>14</v>
      </c>
      <c r="AX9" s="40">
        <v>8.84</v>
      </c>
      <c r="AY9" s="93">
        <v>11.59</v>
      </c>
      <c r="AZ9" s="40">
        <f t="shared" ref="AZ9:AZ40" si="20">IF(AY9&gt;=12,12,MAX(AX9,AY9))</f>
        <v>11.59</v>
      </c>
      <c r="BA9" s="41">
        <f t="shared" ref="BA9:BA40" si="21">AT9*AR$7+AW9*AU$7+AZ9*AX$7</f>
        <v>13.2325</v>
      </c>
      <c r="BB9" s="43" t="str">
        <f>IF(AND(MIN(AT9,AW9,AZ9)&gt;=6,AS9&lt;AR9,AV9&lt;AU9,AY9&lt;AX9,BA9&gt;=12),"V",IF(AND(OR(AS9&gt;AR9,AV9&gt;AU9,AY9&gt;AX9),BA9&gt;=12),"VAR",IF(AND(BA9&gt;=8,MIN(AT9,AW9,AZ9)&gt;=6,BP9&gt;=12),"VPC","NV")))</f>
        <v>VAR</v>
      </c>
      <c r="BC9" s="95">
        <v>15.67</v>
      </c>
      <c r="BD9" s="45"/>
      <c r="BE9" s="45">
        <f t="shared" ref="BE9:BE40" si="22">BC9</f>
        <v>15.67</v>
      </c>
      <c r="BF9" s="95">
        <v>15.5</v>
      </c>
      <c r="BG9" s="40"/>
      <c r="BH9" s="40">
        <f t="shared" ref="BH9:BH40" si="23">BF9</f>
        <v>15.5</v>
      </c>
      <c r="BI9" s="52">
        <f t="shared" ref="BI9:BI40" si="24">BE9*BC$7+BH9*BF$7</f>
        <v>15.534000000000001</v>
      </c>
      <c r="BJ9" s="43" t="str">
        <f t="shared" ref="BJ9:BJ40" si="25">IF(AND(MIN(BE9,BH9)&gt;=6,BI9&gt;=12),"V",IF(AND(BI9&gt;=8,MIN(BE9,BH9)&gt;=6,BP9&gt;=12),"VPC","NV"))</f>
        <v>V</v>
      </c>
      <c r="BK9" s="40">
        <v>16</v>
      </c>
      <c r="BL9" s="40"/>
      <c r="BM9" s="40">
        <f t="shared" ref="BM9:BM40" si="26">BK9</f>
        <v>16</v>
      </c>
      <c r="BN9" s="44">
        <f t="shared" ref="BN9:BN40" si="27">BM9*BK$7</f>
        <v>16</v>
      </c>
      <c r="BO9" s="43" t="str">
        <f t="shared" ref="BO9:BO40" si="28">IF(BK9&gt;=12,"V",IF(AND(BL9&gt;BK9,BN9&gt;=12),"VAR",IF(AND(BN9&gt;=8,BP9&gt;=12),"VPC","NV")))</f>
        <v>V</v>
      </c>
      <c r="BP9" s="41">
        <f t="shared" ref="BP9:BP40" si="29">(J9+U9+Z9+AE9+AP9+BA9+BI9+BN9)/8</f>
        <v>14.860303629032259</v>
      </c>
      <c r="BQ9" s="187" t="s">
        <v>56</v>
      </c>
      <c r="BR9" s="187"/>
      <c r="BS9" s="156" t="str">
        <f>IF(BP9&gt;16,"T.B",IF(AND(BP9&gt;14,BP9&lt;16),"B",IF(AND(BP9&gt;12,BP9&lt;14),"A.B","")))</f>
        <v>B</v>
      </c>
      <c r="BT9" s="156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" customFormat="1" ht="14.25" customHeight="1">
      <c r="A10" s="23">
        <v>2</v>
      </c>
      <c r="B10" s="73" t="s">
        <v>66</v>
      </c>
      <c r="C10" s="74" t="s">
        <v>67</v>
      </c>
      <c r="D10" s="50">
        <v>11.525</v>
      </c>
      <c r="E10" s="50">
        <v>11.274999999999999</v>
      </c>
      <c r="F10" s="50">
        <f t="shared" si="0"/>
        <v>11.525</v>
      </c>
      <c r="G10" s="41">
        <v>12.100000000000001</v>
      </c>
      <c r="H10" s="41"/>
      <c r="I10" s="51">
        <f t="shared" si="1"/>
        <v>12.100000000000001</v>
      </c>
      <c r="J10" s="41">
        <f t="shared" si="2"/>
        <v>11.8125</v>
      </c>
      <c r="K10" s="42" t="str">
        <f t="shared" si="3"/>
        <v>VPC</v>
      </c>
      <c r="L10" s="84">
        <v>12.375</v>
      </c>
      <c r="M10" s="84"/>
      <c r="N10" s="40">
        <f t="shared" si="4"/>
        <v>12.375</v>
      </c>
      <c r="O10" s="84">
        <v>12.5</v>
      </c>
      <c r="P10" s="88"/>
      <c r="Q10" s="40">
        <f t="shared" si="5"/>
        <v>12.5</v>
      </c>
      <c r="R10" s="84">
        <v>15.875</v>
      </c>
      <c r="S10" s="84"/>
      <c r="T10" s="40">
        <f t="shared" si="6"/>
        <v>15.875</v>
      </c>
      <c r="U10" s="41">
        <f t="shared" si="7"/>
        <v>13.462499999999999</v>
      </c>
      <c r="V10" s="43" t="str">
        <f t="shared" ref="V10:V73" si="30">IF(AND(MIN(N10,Q10,T10)&gt;=6,M10&lt;L10,P10&lt;O10,S10&lt;R10,U10&gt;=12),"V",IF(AND(OR(M10&gt;L10,P10&gt;O10,S10&gt;R10),U10&gt;=12),"VAR",IF(AND(U10&gt;=8,MIN(N10,Q10,T10)&gt;=6,BP10&gt;=12),"VPC","NV")))</f>
        <v>V</v>
      </c>
      <c r="W10" s="40">
        <v>8.25</v>
      </c>
      <c r="X10" s="40">
        <v>10.399999999999999</v>
      </c>
      <c r="Y10" s="40">
        <f t="shared" si="8"/>
        <v>10.399999999999999</v>
      </c>
      <c r="Z10" s="44">
        <f t="shared" si="9"/>
        <v>10.399999999999999</v>
      </c>
      <c r="AA10" s="43" t="str">
        <f t="shared" si="10"/>
        <v>VPC</v>
      </c>
      <c r="AB10" s="40">
        <v>7.6000000000000005</v>
      </c>
      <c r="AC10" s="40">
        <v>13</v>
      </c>
      <c r="AD10" s="40">
        <f t="shared" si="11"/>
        <v>12</v>
      </c>
      <c r="AE10" s="44">
        <f t="shared" si="12"/>
        <v>12</v>
      </c>
      <c r="AF10" s="43" t="str">
        <f t="shared" si="13"/>
        <v>VAR</v>
      </c>
      <c r="AG10" s="40">
        <v>14.096774193548388</v>
      </c>
      <c r="AH10" s="40"/>
      <c r="AI10" s="40">
        <f t="shared" si="14"/>
        <v>14.096774193548388</v>
      </c>
      <c r="AJ10" s="40">
        <v>15</v>
      </c>
      <c r="AK10" s="40"/>
      <c r="AL10" s="40">
        <f t="shared" si="15"/>
        <v>15</v>
      </c>
      <c r="AM10" s="40">
        <v>13</v>
      </c>
      <c r="AN10" s="91"/>
      <c r="AO10" s="40">
        <f t="shared" si="16"/>
        <v>13</v>
      </c>
      <c r="AP10" s="41">
        <f t="shared" si="17"/>
        <v>13.729032258064517</v>
      </c>
      <c r="AQ10" s="43" t="str">
        <f t="shared" ref="AQ10:AQ73" si="31">IF(AND(MIN(AI10,AL10,AO10)&gt;=6,AH10&lt;AG10,AK10&lt;AJ10,AN10&lt;AM10,AP10&gt;=12),"V",IF(AND(OR(AH10&gt;AG10,AK10&gt;AJ10,AN10&gt;AM10),AP10&gt;=12),"VAR",IF(AND(AP10&gt;=8,MIN(AI10,AL10,AO10)&gt;=6,BP10&gt;=12),"VPC","NV")))</f>
        <v>V</v>
      </c>
      <c r="AR10" s="40">
        <v>14.75</v>
      </c>
      <c r="AS10" s="40"/>
      <c r="AT10" s="40">
        <f t="shared" si="18"/>
        <v>14.75</v>
      </c>
      <c r="AU10" s="40">
        <v>14</v>
      </c>
      <c r="AV10" s="40"/>
      <c r="AW10" s="40">
        <f t="shared" si="19"/>
        <v>14</v>
      </c>
      <c r="AX10" s="40">
        <v>14.86</v>
      </c>
      <c r="AY10" s="93"/>
      <c r="AZ10" s="40">
        <f t="shared" si="20"/>
        <v>14.86</v>
      </c>
      <c r="BA10" s="41">
        <f t="shared" si="21"/>
        <v>14.6175</v>
      </c>
      <c r="BB10" s="43" t="str">
        <f t="shared" ref="BB10:BB73" si="32">IF(AND(MIN(AT10,AW10,AZ10)&gt;=6,AS10&lt;AR10,AV10&lt;AU10,AY10&lt;AX10,BA10&gt;=12),"V",IF(AND(OR(AS10&gt;AR10,AV10&gt;AU10,AY10&gt;AX10),BA10&gt;=12),"VAR",IF(AND(BA10&gt;=8,MIN(AT10,AW10,AZ10)&gt;=6,BP10&gt;=12),"VPC","NV")))</f>
        <v>V</v>
      </c>
      <c r="BC10" s="95">
        <v>12.75</v>
      </c>
      <c r="BD10" s="46"/>
      <c r="BE10" s="45">
        <f t="shared" si="22"/>
        <v>12.75</v>
      </c>
      <c r="BF10" s="95">
        <v>17</v>
      </c>
      <c r="BG10" s="40"/>
      <c r="BH10" s="40">
        <f t="shared" si="23"/>
        <v>17</v>
      </c>
      <c r="BI10" s="52">
        <f t="shared" si="24"/>
        <v>16.150000000000002</v>
      </c>
      <c r="BJ10" s="43" t="str">
        <f t="shared" si="25"/>
        <v>V</v>
      </c>
      <c r="BK10" s="40">
        <v>16.5</v>
      </c>
      <c r="BL10" s="40"/>
      <c r="BM10" s="40">
        <f t="shared" si="26"/>
        <v>16.5</v>
      </c>
      <c r="BN10" s="44">
        <f t="shared" si="27"/>
        <v>16.5</v>
      </c>
      <c r="BO10" s="43" t="str">
        <f t="shared" si="28"/>
        <v>V</v>
      </c>
      <c r="BP10" s="41">
        <f t="shared" si="29"/>
        <v>13.583941532258066</v>
      </c>
      <c r="BQ10" s="187" t="s">
        <v>56</v>
      </c>
      <c r="BR10" s="187"/>
      <c r="BS10" s="156" t="str">
        <f t="shared" ref="BS10:BS73" si="33">IF(BP10&gt;16,"T.B",IF(AND(BP10&gt;14,BP10&lt;16),"B",IF(AND(BP10&gt;12,BP10&lt;14),"A.B","")))</f>
        <v>A.B</v>
      </c>
      <c r="BT10" s="156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" customFormat="1" ht="14.25" customHeight="1">
      <c r="A11" s="23">
        <v>3</v>
      </c>
      <c r="B11" s="73" t="s">
        <v>68</v>
      </c>
      <c r="C11" s="74" t="s">
        <v>69</v>
      </c>
      <c r="D11" s="50">
        <v>12.9</v>
      </c>
      <c r="E11" s="50"/>
      <c r="F11" s="50">
        <f t="shared" si="0"/>
        <v>12.9</v>
      </c>
      <c r="G11" s="41">
        <v>14.725</v>
      </c>
      <c r="H11" s="41"/>
      <c r="I11" s="51">
        <f t="shared" si="1"/>
        <v>14.725</v>
      </c>
      <c r="J11" s="41">
        <f t="shared" si="2"/>
        <v>13.8125</v>
      </c>
      <c r="K11" s="42" t="str">
        <f t="shared" si="3"/>
        <v>V</v>
      </c>
      <c r="L11" s="84">
        <v>13.5</v>
      </c>
      <c r="M11" s="84"/>
      <c r="N11" s="40">
        <f t="shared" si="4"/>
        <v>13.5</v>
      </c>
      <c r="O11" s="84">
        <v>11.25</v>
      </c>
      <c r="P11" s="88"/>
      <c r="Q11" s="40">
        <f t="shared" si="5"/>
        <v>11.25</v>
      </c>
      <c r="R11" s="84">
        <v>14.75</v>
      </c>
      <c r="S11" s="84"/>
      <c r="T11" s="40">
        <f t="shared" si="6"/>
        <v>14.75</v>
      </c>
      <c r="U11" s="41">
        <f t="shared" si="7"/>
        <v>13.2</v>
      </c>
      <c r="V11" s="43" t="str">
        <f t="shared" si="30"/>
        <v>V</v>
      </c>
      <c r="W11" s="40">
        <v>15.074999999999999</v>
      </c>
      <c r="X11" s="40"/>
      <c r="Y11" s="40">
        <f t="shared" si="8"/>
        <v>15.074999999999999</v>
      </c>
      <c r="Z11" s="44">
        <f t="shared" si="9"/>
        <v>15.074999999999999</v>
      </c>
      <c r="AA11" s="43" t="str">
        <f t="shared" si="10"/>
        <v>V</v>
      </c>
      <c r="AB11" s="40">
        <v>12.925000000000001</v>
      </c>
      <c r="AC11" s="40"/>
      <c r="AD11" s="40">
        <f t="shared" si="11"/>
        <v>12.925000000000001</v>
      </c>
      <c r="AE11" s="44">
        <f t="shared" si="12"/>
        <v>12.925000000000001</v>
      </c>
      <c r="AF11" s="43" t="str">
        <f t="shared" si="13"/>
        <v>V</v>
      </c>
      <c r="AG11" s="40">
        <v>14.564516129032258</v>
      </c>
      <c r="AH11" s="40"/>
      <c r="AI11" s="40">
        <f t="shared" si="14"/>
        <v>14.564516129032258</v>
      </c>
      <c r="AJ11" s="40">
        <v>15.5</v>
      </c>
      <c r="AK11" s="40"/>
      <c r="AL11" s="40">
        <f t="shared" si="15"/>
        <v>15.5</v>
      </c>
      <c r="AM11" s="40">
        <v>14</v>
      </c>
      <c r="AN11" s="91"/>
      <c r="AO11" s="40">
        <f t="shared" si="16"/>
        <v>14</v>
      </c>
      <c r="AP11" s="41">
        <f t="shared" si="17"/>
        <v>14.469354838709677</v>
      </c>
      <c r="AQ11" s="43" t="str">
        <f t="shared" si="31"/>
        <v>V</v>
      </c>
      <c r="AR11" s="40">
        <v>13.75</v>
      </c>
      <c r="AS11" s="40"/>
      <c r="AT11" s="40">
        <f t="shared" si="18"/>
        <v>13.75</v>
      </c>
      <c r="AU11" s="40">
        <v>15.5</v>
      </c>
      <c r="AV11" s="40"/>
      <c r="AW11" s="40">
        <f t="shared" si="19"/>
        <v>15.5</v>
      </c>
      <c r="AX11" s="40">
        <v>16.28</v>
      </c>
      <c r="AY11" s="93"/>
      <c r="AZ11" s="40">
        <f t="shared" si="20"/>
        <v>16.28</v>
      </c>
      <c r="BA11" s="41">
        <f t="shared" si="21"/>
        <v>15.452500000000001</v>
      </c>
      <c r="BB11" s="43" t="str">
        <f t="shared" si="32"/>
        <v>V</v>
      </c>
      <c r="BC11" s="95">
        <v>14.5</v>
      </c>
      <c r="BD11" s="46"/>
      <c r="BE11" s="45">
        <f t="shared" si="22"/>
        <v>14.5</v>
      </c>
      <c r="BF11" s="95">
        <v>15</v>
      </c>
      <c r="BG11" s="40"/>
      <c r="BH11" s="40">
        <f t="shared" si="23"/>
        <v>15</v>
      </c>
      <c r="BI11" s="52">
        <f t="shared" si="24"/>
        <v>14.9</v>
      </c>
      <c r="BJ11" s="43" t="str">
        <f t="shared" si="25"/>
        <v>V</v>
      </c>
      <c r="BK11" s="40">
        <v>16</v>
      </c>
      <c r="BL11" s="40"/>
      <c r="BM11" s="40">
        <f t="shared" si="26"/>
        <v>16</v>
      </c>
      <c r="BN11" s="44">
        <f t="shared" si="27"/>
        <v>16</v>
      </c>
      <c r="BO11" s="43" t="str">
        <f t="shared" si="28"/>
        <v>V</v>
      </c>
      <c r="BP11" s="41">
        <f t="shared" si="29"/>
        <v>14.479294354838711</v>
      </c>
      <c r="BQ11" s="187" t="s">
        <v>56</v>
      </c>
      <c r="BR11" s="187"/>
      <c r="BS11" s="156" t="str">
        <f t="shared" si="33"/>
        <v>B</v>
      </c>
      <c r="BT11" s="156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" customFormat="1" ht="14.25" customHeight="1">
      <c r="A12" s="23">
        <v>4</v>
      </c>
      <c r="B12" s="73" t="s">
        <v>70</v>
      </c>
      <c r="C12" s="74" t="s">
        <v>71</v>
      </c>
      <c r="D12" s="50">
        <v>9.5749999999999993</v>
      </c>
      <c r="E12" s="50">
        <v>11.649999999999999</v>
      </c>
      <c r="F12" s="50">
        <f t="shared" si="0"/>
        <v>11.649999999999999</v>
      </c>
      <c r="G12" s="41">
        <v>11.125</v>
      </c>
      <c r="H12" s="41">
        <v>12</v>
      </c>
      <c r="I12" s="51">
        <f t="shared" si="1"/>
        <v>12</v>
      </c>
      <c r="J12" s="41">
        <f t="shared" si="2"/>
        <v>11.824999999999999</v>
      </c>
      <c r="K12" s="42" t="str">
        <f t="shared" si="3"/>
        <v>VPC</v>
      </c>
      <c r="L12" s="84">
        <v>14.75</v>
      </c>
      <c r="M12" s="84"/>
      <c r="N12" s="40">
        <f t="shared" si="4"/>
        <v>14.75</v>
      </c>
      <c r="O12" s="84">
        <v>10</v>
      </c>
      <c r="P12" s="88"/>
      <c r="Q12" s="40">
        <f t="shared" si="5"/>
        <v>10</v>
      </c>
      <c r="R12" s="84">
        <v>13.75</v>
      </c>
      <c r="S12" s="84"/>
      <c r="T12" s="40">
        <f t="shared" si="6"/>
        <v>13.75</v>
      </c>
      <c r="U12" s="41">
        <f t="shared" si="7"/>
        <v>13.025</v>
      </c>
      <c r="V12" s="43" t="str">
        <f t="shared" si="30"/>
        <v>V</v>
      </c>
      <c r="W12" s="40">
        <v>8.7249999999999996</v>
      </c>
      <c r="X12" s="40">
        <v>10.25</v>
      </c>
      <c r="Y12" s="40">
        <f t="shared" si="8"/>
        <v>10.25</v>
      </c>
      <c r="Z12" s="44">
        <f t="shared" si="9"/>
        <v>10.25</v>
      </c>
      <c r="AA12" s="43" t="str">
        <f t="shared" si="10"/>
        <v>VPC</v>
      </c>
      <c r="AB12" s="40">
        <v>10.475</v>
      </c>
      <c r="AC12" s="40">
        <v>10.95</v>
      </c>
      <c r="AD12" s="40">
        <f t="shared" si="11"/>
        <v>10.95</v>
      </c>
      <c r="AE12" s="44">
        <f t="shared" si="12"/>
        <v>10.95</v>
      </c>
      <c r="AF12" s="43" t="str">
        <f t="shared" si="13"/>
        <v>VPC</v>
      </c>
      <c r="AG12" s="40">
        <v>14.129032258064516</v>
      </c>
      <c r="AH12" s="40"/>
      <c r="AI12" s="40">
        <f t="shared" si="14"/>
        <v>14.129032258064516</v>
      </c>
      <c r="AJ12" s="40">
        <v>15.5</v>
      </c>
      <c r="AK12" s="40"/>
      <c r="AL12" s="40">
        <f t="shared" si="15"/>
        <v>15.5</v>
      </c>
      <c r="AM12" s="40">
        <v>14.6</v>
      </c>
      <c r="AN12" s="91"/>
      <c r="AO12" s="40">
        <f t="shared" si="16"/>
        <v>14.6</v>
      </c>
      <c r="AP12" s="41">
        <f t="shared" si="17"/>
        <v>14.638709677419353</v>
      </c>
      <c r="AQ12" s="43" t="str">
        <f t="shared" si="31"/>
        <v>V</v>
      </c>
      <c r="AR12" s="40">
        <v>14.25</v>
      </c>
      <c r="AS12" s="40"/>
      <c r="AT12" s="40">
        <f t="shared" si="18"/>
        <v>14.25</v>
      </c>
      <c r="AU12" s="40">
        <v>15</v>
      </c>
      <c r="AV12" s="40"/>
      <c r="AW12" s="40">
        <f t="shared" si="19"/>
        <v>15</v>
      </c>
      <c r="AX12" s="40">
        <v>15.895</v>
      </c>
      <c r="AY12" s="93"/>
      <c r="AZ12" s="40">
        <f t="shared" si="20"/>
        <v>15.895</v>
      </c>
      <c r="BA12" s="41">
        <f t="shared" si="21"/>
        <v>15.26</v>
      </c>
      <c r="BB12" s="43" t="str">
        <f t="shared" si="32"/>
        <v>V</v>
      </c>
      <c r="BC12" s="95">
        <v>15.75</v>
      </c>
      <c r="BD12" s="46"/>
      <c r="BE12" s="45">
        <f t="shared" si="22"/>
        <v>15.75</v>
      </c>
      <c r="BF12" s="95">
        <v>15.5</v>
      </c>
      <c r="BG12" s="40"/>
      <c r="BH12" s="40">
        <f t="shared" si="23"/>
        <v>15.5</v>
      </c>
      <c r="BI12" s="52">
        <f t="shared" si="24"/>
        <v>15.55</v>
      </c>
      <c r="BJ12" s="43" t="str">
        <f t="shared" si="25"/>
        <v>V</v>
      </c>
      <c r="BK12" s="40">
        <v>16</v>
      </c>
      <c r="BL12" s="40"/>
      <c r="BM12" s="40">
        <f t="shared" si="26"/>
        <v>16</v>
      </c>
      <c r="BN12" s="44">
        <f t="shared" si="27"/>
        <v>16</v>
      </c>
      <c r="BO12" s="43" t="str">
        <f t="shared" si="28"/>
        <v>V</v>
      </c>
      <c r="BP12" s="41">
        <f t="shared" si="29"/>
        <v>13.43733870967742</v>
      </c>
      <c r="BQ12" s="187" t="s">
        <v>56</v>
      </c>
      <c r="BR12" s="187"/>
      <c r="BS12" s="156" t="str">
        <f t="shared" si="33"/>
        <v>A.B</v>
      </c>
      <c r="BT12" s="156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" customFormat="1" ht="14.25" customHeight="1">
      <c r="A13" s="23">
        <v>5</v>
      </c>
      <c r="B13" s="73" t="s">
        <v>72</v>
      </c>
      <c r="C13" s="74" t="s">
        <v>73</v>
      </c>
      <c r="D13" s="50">
        <v>11.55</v>
      </c>
      <c r="E13" s="50">
        <v>16.25</v>
      </c>
      <c r="F13" s="50">
        <f t="shared" si="0"/>
        <v>12</v>
      </c>
      <c r="G13" s="41">
        <v>11.475</v>
      </c>
      <c r="H13" s="41">
        <v>8.3999999999999986</v>
      </c>
      <c r="I13" s="51">
        <f t="shared" si="1"/>
        <v>11.475</v>
      </c>
      <c r="J13" s="41">
        <f t="shared" si="2"/>
        <v>11.737500000000001</v>
      </c>
      <c r="K13" s="42" t="str">
        <f t="shared" si="3"/>
        <v>VPC</v>
      </c>
      <c r="L13" s="84">
        <v>14.25</v>
      </c>
      <c r="M13" s="84"/>
      <c r="N13" s="40">
        <f t="shared" si="4"/>
        <v>14.25</v>
      </c>
      <c r="O13" s="84">
        <v>15</v>
      </c>
      <c r="P13" s="88"/>
      <c r="Q13" s="40">
        <f t="shared" si="5"/>
        <v>15</v>
      </c>
      <c r="R13" s="84">
        <v>13</v>
      </c>
      <c r="S13" s="84"/>
      <c r="T13" s="40">
        <f t="shared" si="6"/>
        <v>13</v>
      </c>
      <c r="U13" s="41">
        <f t="shared" si="7"/>
        <v>14.1</v>
      </c>
      <c r="V13" s="43" t="str">
        <f t="shared" si="30"/>
        <v>V</v>
      </c>
      <c r="W13" s="40">
        <v>9.1499999999999986</v>
      </c>
      <c r="X13" s="40">
        <v>8.25</v>
      </c>
      <c r="Y13" s="40">
        <f t="shared" si="8"/>
        <v>9.1499999999999986</v>
      </c>
      <c r="Z13" s="44">
        <f t="shared" si="9"/>
        <v>9.1499999999999986</v>
      </c>
      <c r="AA13" s="43" t="str">
        <f t="shared" si="10"/>
        <v>VPC</v>
      </c>
      <c r="AB13" s="40">
        <v>12.612500000000001</v>
      </c>
      <c r="AC13" s="40"/>
      <c r="AD13" s="40">
        <f t="shared" si="11"/>
        <v>12.612500000000001</v>
      </c>
      <c r="AE13" s="44">
        <f t="shared" si="12"/>
        <v>12.612500000000001</v>
      </c>
      <c r="AF13" s="43" t="str">
        <f t="shared" si="13"/>
        <v>V</v>
      </c>
      <c r="AG13" s="40">
        <v>15.241935483870968</v>
      </c>
      <c r="AH13" s="40"/>
      <c r="AI13" s="40">
        <f t="shared" si="14"/>
        <v>15.241935483870968</v>
      </c>
      <c r="AJ13" s="40">
        <v>15.5</v>
      </c>
      <c r="AK13" s="40"/>
      <c r="AL13" s="40">
        <f t="shared" si="15"/>
        <v>15.5</v>
      </c>
      <c r="AM13" s="40">
        <v>12.6</v>
      </c>
      <c r="AN13" s="91"/>
      <c r="AO13" s="40">
        <f t="shared" si="16"/>
        <v>12.6</v>
      </c>
      <c r="AP13" s="41">
        <f t="shared" si="17"/>
        <v>13.97258064516129</v>
      </c>
      <c r="AQ13" s="43" t="str">
        <f t="shared" si="31"/>
        <v>V</v>
      </c>
      <c r="AR13" s="40">
        <v>14.5</v>
      </c>
      <c r="AS13" s="40"/>
      <c r="AT13" s="40">
        <f t="shared" si="18"/>
        <v>14.5</v>
      </c>
      <c r="AU13" s="40">
        <v>14.5</v>
      </c>
      <c r="AV13" s="40"/>
      <c r="AW13" s="40">
        <f t="shared" si="19"/>
        <v>14.5</v>
      </c>
      <c r="AX13" s="40">
        <v>14.305</v>
      </c>
      <c r="AY13" s="93"/>
      <c r="AZ13" s="40">
        <f t="shared" si="20"/>
        <v>14.305</v>
      </c>
      <c r="BA13" s="41">
        <f t="shared" si="21"/>
        <v>14.4025</v>
      </c>
      <c r="BB13" s="43" t="str">
        <f t="shared" si="32"/>
        <v>V</v>
      </c>
      <c r="BC13" s="95">
        <v>11</v>
      </c>
      <c r="BD13" s="46"/>
      <c r="BE13" s="45">
        <f t="shared" si="22"/>
        <v>11</v>
      </c>
      <c r="BF13" s="95">
        <v>17</v>
      </c>
      <c r="BG13" s="40"/>
      <c r="BH13" s="40">
        <f t="shared" si="23"/>
        <v>17</v>
      </c>
      <c r="BI13" s="52">
        <f t="shared" si="24"/>
        <v>15.8</v>
      </c>
      <c r="BJ13" s="43" t="str">
        <f t="shared" si="25"/>
        <v>V</v>
      </c>
      <c r="BK13" s="40">
        <v>17</v>
      </c>
      <c r="BL13" s="40"/>
      <c r="BM13" s="40">
        <f t="shared" si="26"/>
        <v>17</v>
      </c>
      <c r="BN13" s="44">
        <f t="shared" si="27"/>
        <v>17</v>
      </c>
      <c r="BO13" s="43" t="str">
        <f t="shared" si="28"/>
        <v>V</v>
      </c>
      <c r="BP13" s="41">
        <f t="shared" si="29"/>
        <v>13.59688508064516</v>
      </c>
      <c r="BQ13" s="187" t="s">
        <v>56</v>
      </c>
      <c r="BR13" s="187"/>
      <c r="BS13" s="156" t="str">
        <f t="shared" si="33"/>
        <v>A.B</v>
      </c>
      <c r="BT13" s="156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" customFormat="1" ht="14.25" customHeight="1">
      <c r="A14" s="23">
        <v>6</v>
      </c>
      <c r="B14" s="73" t="s">
        <v>74</v>
      </c>
      <c r="C14" s="74" t="s">
        <v>75</v>
      </c>
      <c r="D14" s="50">
        <v>16.099999999999998</v>
      </c>
      <c r="E14" s="50"/>
      <c r="F14" s="50">
        <f t="shared" si="0"/>
        <v>16.099999999999998</v>
      </c>
      <c r="G14" s="41">
        <v>14.55</v>
      </c>
      <c r="H14" s="41"/>
      <c r="I14" s="51">
        <f t="shared" si="1"/>
        <v>14.55</v>
      </c>
      <c r="J14" s="41">
        <f t="shared" si="2"/>
        <v>15.324999999999999</v>
      </c>
      <c r="K14" s="42" t="str">
        <f t="shared" si="3"/>
        <v>V</v>
      </c>
      <c r="L14" s="84">
        <v>13</v>
      </c>
      <c r="M14" s="84"/>
      <c r="N14" s="40">
        <f t="shared" si="4"/>
        <v>13</v>
      </c>
      <c r="O14" s="84">
        <v>14</v>
      </c>
      <c r="P14" s="88"/>
      <c r="Q14" s="40">
        <f t="shared" si="5"/>
        <v>14</v>
      </c>
      <c r="R14" s="84">
        <v>11</v>
      </c>
      <c r="S14" s="84"/>
      <c r="T14" s="40">
        <f t="shared" si="6"/>
        <v>11</v>
      </c>
      <c r="U14" s="41">
        <f t="shared" si="7"/>
        <v>12.7</v>
      </c>
      <c r="V14" s="43" t="str">
        <f t="shared" si="30"/>
        <v>V</v>
      </c>
      <c r="W14" s="40">
        <v>11.399999999999999</v>
      </c>
      <c r="X14" s="40">
        <v>9.6499999999999986</v>
      </c>
      <c r="Y14" s="40">
        <f t="shared" si="8"/>
        <v>11.399999999999999</v>
      </c>
      <c r="Z14" s="44">
        <f t="shared" si="9"/>
        <v>11.399999999999999</v>
      </c>
      <c r="AA14" s="43" t="str">
        <f t="shared" si="10"/>
        <v>VPC</v>
      </c>
      <c r="AB14" s="40">
        <v>14.1875</v>
      </c>
      <c r="AC14" s="40"/>
      <c r="AD14" s="40">
        <f t="shared" si="11"/>
        <v>14.1875</v>
      </c>
      <c r="AE14" s="44">
        <f t="shared" si="12"/>
        <v>14.1875</v>
      </c>
      <c r="AF14" s="43" t="str">
        <f t="shared" si="13"/>
        <v>V</v>
      </c>
      <c r="AG14" s="40">
        <v>13.596774193548388</v>
      </c>
      <c r="AH14" s="40"/>
      <c r="AI14" s="40">
        <f t="shared" si="14"/>
        <v>13.596774193548388</v>
      </c>
      <c r="AJ14" s="40">
        <v>16</v>
      </c>
      <c r="AK14" s="40"/>
      <c r="AL14" s="40">
        <f t="shared" si="15"/>
        <v>16</v>
      </c>
      <c r="AM14" s="40">
        <v>11.5</v>
      </c>
      <c r="AN14" s="91"/>
      <c r="AO14" s="40">
        <f t="shared" si="16"/>
        <v>11.5</v>
      </c>
      <c r="AP14" s="41">
        <f t="shared" si="17"/>
        <v>13.029032258064516</v>
      </c>
      <c r="AQ14" s="43" t="str">
        <f t="shared" si="31"/>
        <v>V</v>
      </c>
      <c r="AR14" s="40">
        <v>13.75</v>
      </c>
      <c r="AS14" s="40"/>
      <c r="AT14" s="40">
        <f t="shared" si="18"/>
        <v>13.75</v>
      </c>
      <c r="AU14" s="40">
        <v>15.5</v>
      </c>
      <c r="AV14" s="40"/>
      <c r="AW14" s="40">
        <f t="shared" si="19"/>
        <v>15.5</v>
      </c>
      <c r="AX14" s="40">
        <v>8.5650000000000013</v>
      </c>
      <c r="AY14" s="93">
        <v>11.315</v>
      </c>
      <c r="AZ14" s="40">
        <f t="shared" si="20"/>
        <v>11.315</v>
      </c>
      <c r="BA14" s="41">
        <f t="shared" si="21"/>
        <v>12.969999999999999</v>
      </c>
      <c r="BB14" s="43" t="str">
        <f t="shared" si="32"/>
        <v>VAR</v>
      </c>
      <c r="BC14" s="95">
        <v>10</v>
      </c>
      <c r="BD14" s="46"/>
      <c r="BE14" s="45">
        <f t="shared" si="22"/>
        <v>10</v>
      </c>
      <c r="BF14" s="95">
        <v>15.5</v>
      </c>
      <c r="BG14" s="40"/>
      <c r="BH14" s="40">
        <f t="shared" si="23"/>
        <v>15.5</v>
      </c>
      <c r="BI14" s="52">
        <f t="shared" si="24"/>
        <v>14.4</v>
      </c>
      <c r="BJ14" s="43" t="str">
        <f t="shared" si="25"/>
        <v>V</v>
      </c>
      <c r="BK14" s="40">
        <v>14.5</v>
      </c>
      <c r="BL14" s="40"/>
      <c r="BM14" s="40">
        <f t="shared" si="26"/>
        <v>14.5</v>
      </c>
      <c r="BN14" s="44">
        <f t="shared" si="27"/>
        <v>14.5</v>
      </c>
      <c r="BO14" s="43" t="str">
        <f t="shared" si="28"/>
        <v>V</v>
      </c>
      <c r="BP14" s="41">
        <f t="shared" si="29"/>
        <v>13.563941532258065</v>
      </c>
      <c r="BQ14" s="187" t="s">
        <v>56</v>
      </c>
      <c r="BR14" s="187"/>
      <c r="BS14" s="156" t="str">
        <f t="shared" si="33"/>
        <v>A.B</v>
      </c>
      <c r="BT14" s="156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" customFormat="1" ht="14.25" customHeight="1">
      <c r="A15" s="23">
        <v>7</v>
      </c>
      <c r="B15" s="73" t="s">
        <v>76</v>
      </c>
      <c r="C15" s="74" t="s">
        <v>77</v>
      </c>
      <c r="D15" s="50">
        <v>12</v>
      </c>
      <c r="E15" s="50"/>
      <c r="F15" s="50">
        <f t="shared" si="0"/>
        <v>12</v>
      </c>
      <c r="G15" s="41">
        <v>11.75</v>
      </c>
      <c r="H15" s="41">
        <v>11.75</v>
      </c>
      <c r="I15" s="51">
        <f t="shared" si="1"/>
        <v>11.75</v>
      </c>
      <c r="J15" s="41">
        <f t="shared" si="2"/>
        <v>11.875</v>
      </c>
      <c r="K15" s="42" t="str">
        <f t="shared" si="3"/>
        <v>VPC</v>
      </c>
      <c r="L15" s="84">
        <v>15</v>
      </c>
      <c r="M15" s="84"/>
      <c r="N15" s="40">
        <f t="shared" si="4"/>
        <v>15</v>
      </c>
      <c r="O15" s="84">
        <v>10</v>
      </c>
      <c r="P15" s="88"/>
      <c r="Q15" s="40">
        <f t="shared" si="5"/>
        <v>10</v>
      </c>
      <c r="R15" s="84">
        <v>13.375</v>
      </c>
      <c r="S15" s="84"/>
      <c r="T15" s="40">
        <f t="shared" si="6"/>
        <v>13.375</v>
      </c>
      <c r="U15" s="41">
        <f t="shared" si="7"/>
        <v>13.012499999999999</v>
      </c>
      <c r="V15" s="43" t="str">
        <f t="shared" si="30"/>
        <v>V</v>
      </c>
      <c r="W15" s="40">
        <v>8.1499999999999986</v>
      </c>
      <c r="X15" s="40">
        <v>8.6499999999999986</v>
      </c>
      <c r="Y15" s="40">
        <f t="shared" si="8"/>
        <v>8.6499999999999986</v>
      </c>
      <c r="Z15" s="44">
        <f t="shared" si="9"/>
        <v>8.6499999999999986</v>
      </c>
      <c r="AA15" s="43" t="str">
        <f t="shared" si="10"/>
        <v>VPC</v>
      </c>
      <c r="AB15" s="40">
        <v>10.25</v>
      </c>
      <c r="AC15" s="40">
        <v>9.8999999999999986</v>
      </c>
      <c r="AD15" s="40">
        <f t="shared" si="11"/>
        <v>10.25</v>
      </c>
      <c r="AE15" s="44">
        <f t="shared" si="12"/>
        <v>10.25</v>
      </c>
      <c r="AF15" s="43" t="str">
        <f t="shared" si="13"/>
        <v>VPC</v>
      </c>
      <c r="AG15" s="40">
        <v>12.951612903225806</v>
      </c>
      <c r="AH15" s="40"/>
      <c r="AI15" s="40">
        <f t="shared" si="14"/>
        <v>12.951612903225806</v>
      </c>
      <c r="AJ15" s="40">
        <v>15.5</v>
      </c>
      <c r="AK15" s="40"/>
      <c r="AL15" s="40">
        <f t="shared" si="15"/>
        <v>15.5</v>
      </c>
      <c r="AM15" s="40">
        <v>13</v>
      </c>
      <c r="AN15" s="91"/>
      <c r="AO15" s="40">
        <f t="shared" si="16"/>
        <v>13</v>
      </c>
      <c r="AP15" s="41">
        <f t="shared" si="17"/>
        <v>13.485483870967741</v>
      </c>
      <c r="AQ15" s="43" t="str">
        <f t="shared" si="31"/>
        <v>V</v>
      </c>
      <c r="AR15" s="40">
        <v>14.25</v>
      </c>
      <c r="AS15" s="40"/>
      <c r="AT15" s="40">
        <f t="shared" si="18"/>
        <v>14.25</v>
      </c>
      <c r="AU15" s="40">
        <v>14</v>
      </c>
      <c r="AV15" s="40"/>
      <c r="AW15" s="40">
        <f t="shared" si="19"/>
        <v>14</v>
      </c>
      <c r="AX15" s="40">
        <v>10.4</v>
      </c>
      <c r="AY15" s="93"/>
      <c r="AZ15" s="40">
        <f t="shared" si="20"/>
        <v>10.4</v>
      </c>
      <c r="BA15" s="41">
        <f t="shared" si="21"/>
        <v>12.262499999999999</v>
      </c>
      <c r="BB15" s="43" t="str">
        <f t="shared" si="32"/>
        <v>V</v>
      </c>
      <c r="BC15" s="95">
        <v>14.83</v>
      </c>
      <c r="BD15" s="46"/>
      <c r="BE15" s="45">
        <f t="shared" si="22"/>
        <v>14.83</v>
      </c>
      <c r="BF15" s="95">
        <v>16.5</v>
      </c>
      <c r="BG15" s="40"/>
      <c r="BH15" s="40">
        <f t="shared" si="23"/>
        <v>16.5</v>
      </c>
      <c r="BI15" s="52">
        <f t="shared" si="24"/>
        <v>16.166</v>
      </c>
      <c r="BJ15" s="43" t="str">
        <f t="shared" si="25"/>
        <v>V</v>
      </c>
      <c r="BK15" s="40">
        <v>16</v>
      </c>
      <c r="BL15" s="40"/>
      <c r="BM15" s="40">
        <f t="shared" si="26"/>
        <v>16</v>
      </c>
      <c r="BN15" s="44">
        <f t="shared" si="27"/>
        <v>16</v>
      </c>
      <c r="BO15" s="43" t="str">
        <f t="shared" si="28"/>
        <v>V</v>
      </c>
      <c r="BP15" s="41">
        <f t="shared" si="29"/>
        <v>12.712685483870967</v>
      </c>
      <c r="BQ15" s="187" t="s">
        <v>56</v>
      </c>
      <c r="BR15" s="187"/>
      <c r="BS15" s="156" t="str">
        <f t="shared" si="33"/>
        <v>A.B</v>
      </c>
      <c r="BT15" s="156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" customFormat="1" ht="14.25" customHeight="1">
      <c r="A16" s="23">
        <v>8</v>
      </c>
      <c r="B16" s="73" t="s">
        <v>78</v>
      </c>
      <c r="C16" s="74" t="s">
        <v>79</v>
      </c>
      <c r="D16" s="50">
        <v>7.65</v>
      </c>
      <c r="E16" s="50">
        <v>10.050000000000001</v>
      </c>
      <c r="F16" s="50">
        <f t="shared" si="0"/>
        <v>10.050000000000001</v>
      </c>
      <c r="G16" s="41">
        <v>12.4</v>
      </c>
      <c r="H16" s="41"/>
      <c r="I16" s="51">
        <f t="shared" si="1"/>
        <v>12.4</v>
      </c>
      <c r="J16" s="41">
        <f t="shared" si="2"/>
        <v>11.225000000000001</v>
      </c>
      <c r="K16" s="42" t="str">
        <f t="shared" si="3"/>
        <v>VPC</v>
      </c>
      <c r="L16" s="84">
        <v>15.5</v>
      </c>
      <c r="M16" s="84"/>
      <c r="N16" s="40">
        <f t="shared" si="4"/>
        <v>15.5</v>
      </c>
      <c r="O16" s="84">
        <v>16.25</v>
      </c>
      <c r="P16" s="88"/>
      <c r="Q16" s="40">
        <f t="shared" si="5"/>
        <v>16.25</v>
      </c>
      <c r="R16" s="84">
        <v>16.25</v>
      </c>
      <c r="S16" s="84"/>
      <c r="T16" s="40">
        <f t="shared" si="6"/>
        <v>16.25</v>
      </c>
      <c r="U16" s="41">
        <f t="shared" si="7"/>
        <v>15.95</v>
      </c>
      <c r="V16" s="43" t="str">
        <f t="shared" si="30"/>
        <v>V</v>
      </c>
      <c r="W16" s="40">
        <v>6.9999999999999991</v>
      </c>
      <c r="X16" s="40">
        <v>10.524999999999999</v>
      </c>
      <c r="Y16" s="40">
        <f t="shared" si="8"/>
        <v>10.524999999999999</v>
      </c>
      <c r="Z16" s="44">
        <f t="shared" si="9"/>
        <v>10.524999999999999</v>
      </c>
      <c r="AA16" s="43" t="str">
        <f t="shared" si="10"/>
        <v>VPC</v>
      </c>
      <c r="AB16" s="40">
        <v>6.6875</v>
      </c>
      <c r="AC16" s="40">
        <v>12</v>
      </c>
      <c r="AD16" s="40">
        <f t="shared" si="11"/>
        <v>12</v>
      </c>
      <c r="AE16" s="44">
        <f t="shared" si="12"/>
        <v>12</v>
      </c>
      <c r="AF16" s="43" t="str">
        <f t="shared" si="13"/>
        <v>VAR</v>
      </c>
      <c r="AG16" s="40">
        <v>12.629032258064516</v>
      </c>
      <c r="AH16" s="40"/>
      <c r="AI16" s="40">
        <f t="shared" si="14"/>
        <v>12.629032258064516</v>
      </c>
      <c r="AJ16" s="40">
        <v>15.5</v>
      </c>
      <c r="AK16" s="40"/>
      <c r="AL16" s="40">
        <f t="shared" si="15"/>
        <v>15.5</v>
      </c>
      <c r="AM16" s="40">
        <v>12</v>
      </c>
      <c r="AN16" s="91"/>
      <c r="AO16" s="40">
        <f t="shared" si="16"/>
        <v>12</v>
      </c>
      <c r="AP16" s="41">
        <f t="shared" si="17"/>
        <v>12.888709677419355</v>
      </c>
      <c r="AQ16" s="43" t="str">
        <f t="shared" si="31"/>
        <v>V</v>
      </c>
      <c r="AR16" s="40">
        <v>15.5</v>
      </c>
      <c r="AS16" s="40"/>
      <c r="AT16" s="40">
        <f t="shared" si="18"/>
        <v>15.5</v>
      </c>
      <c r="AU16" s="40">
        <v>16.5</v>
      </c>
      <c r="AV16" s="40"/>
      <c r="AW16" s="40">
        <f t="shared" si="19"/>
        <v>16.5</v>
      </c>
      <c r="AX16" s="40">
        <v>9.01</v>
      </c>
      <c r="AY16" s="93"/>
      <c r="AZ16" s="40">
        <f t="shared" si="20"/>
        <v>9.01</v>
      </c>
      <c r="BA16" s="41">
        <f t="shared" si="21"/>
        <v>12.504999999999999</v>
      </c>
      <c r="BB16" s="43" t="str">
        <f t="shared" si="32"/>
        <v>V</v>
      </c>
      <c r="BC16" s="95">
        <v>13.5</v>
      </c>
      <c r="BD16" s="46"/>
      <c r="BE16" s="45">
        <f t="shared" si="22"/>
        <v>13.5</v>
      </c>
      <c r="BF16" s="95">
        <v>17</v>
      </c>
      <c r="BG16" s="40"/>
      <c r="BH16" s="40">
        <f t="shared" si="23"/>
        <v>17</v>
      </c>
      <c r="BI16" s="52">
        <f t="shared" si="24"/>
        <v>16.3</v>
      </c>
      <c r="BJ16" s="43" t="str">
        <f t="shared" si="25"/>
        <v>V</v>
      </c>
      <c r="BK16" s="40">
        <v>16.5</v>
      </c>
      <c r="BL16" s="40"/>
      <c r="BM16" s="40">
        <f t="shared" si="26"/>
        <v>16.5</v>
      </c>
      <c r="BN16" s="44">
        <f t="shared" si="27"/>
        <v>16.5</v>
      </c>
      <c r="BO16" s="43" t="str">
        <f t="shared" si="28"/>
        <v>V</v>
      </c>
      <c r="BP16" s="41">
        <f t="shared" si="29"/>
        <v>13.486713709677419</v>
      </c>
      <c r="BQ16" s="187" t="s">
        <v>56</v>
      </c>
      <c r="BR16" s="187"/>
      <c r="BS16" s="156" t="str">
        <f t="shared" si="33"/>
        <v>A.B</v>
      </c>
      <c r="BT16" s="15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1" customFormat="1" ht="14.25" customHeight="1">
      <c r="A17" s="23">
        <v>9</v>
      </c>
      <c r="B17" s="73" t="s">
        <v>80</v>
      </c>
      <c r="C17" s="74" t="s">
        <v>81</v>
      </c>
      <c r="D17" s="50">
        <v>12</v>
      </c>
      <c r="E17" s="50"/>
      <c r="F17" s="50">
        <f t="shared" si="0"/>
        <v>12</v>
      </c>
      <c r="G17" s="41">
        <v>10.5</v>
      </c>
      <c r="H17" s="41">
        <v>11.899999999999999</v>
      </c>
      <c r="I17" s="51">
        <f t="shared" si="1"/>
        <v>11.899999999999999</v>
      </c>
      <c r="J17" s="41">
        <f t="shared" si="2"/>
        <v>11.95</v>
      </c>
      <c r="K17" s="42" t="str">
        <f t="shared" si="3"/>
        <v>VPC</v>
      </c>
      <c r="L17" s="84">
        <v>5.125</v>
      </c>
      <c r="M17" s="84">
        <v>12.5</v>
      </c>
      <c r="N17" s="40">
        <f t="shared" si="4"/>
        <v>12</v>
      </c>
      <c r="O17" s="84">
        <v>10</v>
      </c>
      <c r="P17" s="88">
        <v>11</v>
      </c>
      <c r="Q17" s="40">
        <f t="shared" si="5"/>
        <v>11</v>
      </c>
      <c r="R17" s="84">
        <v>13.375</v>
      </c>
      <c r="S17" s="84"/>
      <c r="T17" s="40">
        <f t="shared" si="6"/>
        <v>13.375</v>
      </c>
      <c r="U17" s="41">
        <f t="shared" si="7"/>
        <v>12.112500000000001</v>
      </c>
      <c r="V17" s="43" t="str">
        <f t="shared" si="30"/>
        <v>VAR</v>
      </c>
      <c r="W17" s="40">
        <v>9</v>
      </c>
      <c r="X17" s="40">
        <v>9.5</v>
      </c>
      <c r="Y17" s="40">
        <f t="shared" si="8"/>
        <v>9.5</v>
      </c>
      <c r="Z17" s="44">
        <f t="shared" si="9"/>
        <v>9.5</v>
      </c>
      <c r="AA17" s="43" t="str">
        <f t="shared" si="10"/>
        <v>VPC</v>
      </c>
      <c r="AB17" s="40">
        <v>10.462499999999999</v>
      </c>
      <c r="AC17" s="40">
        <v>20</v>
      </c>
      <c r="AD17" s="40">
        <f t="shared" si="11"/>
        <v>12</v>
      </c>
      <c r="AE17" s="44">
        <f t="shared" si="12"/>
        <v>12</v>
      </c>
      <c r="AF17" s="43" t="str">
        <f t="shared" si="13"/>
        <v>VAR</v>
      </c>
      <c r="AG17" s="40">
        <v>11.370967741935484</v>
      </c>
      <c r="AH17" s="40"/>
      <c r="AI17" s="40">
        <f t="shared" si="14"/>
        <v>11.370967741935484</v>
      </c>
      <c r="AJ17" s="40">
        <v>14.5</v>
      </c>
      <c r="AK17" s="40"/>
      <c r="AL17" s="40">
        <f t="shared" si="15"/>
        <v>14.5</v>
      </c>
      <c r="AM17" s="40">
        <v>16</v>
      </c>
      <c r="AN17" s="91"/>
      <c r="AO17" s="40">
        <f t="shared" si="16"/>
        <v>16</v>
      </c>
      <c r="AP17" s="41">
        <f t="shared" si="17"/>
        <v>14.311290322580646</v>
      </c>
      <c r="AQ17" s="43" t="str">
        <f t="shared" si="31"/>
        <v>V</v>
      </c>
      <c r="AR17" s="40">
        <v>14.5</v>
      </c>
      <c r="AS17" s="40"/>
      <c r="AT17" s="40">
        <f t="shared" si="18"/>
        <v>14.5</v>
      </c>
      <c r="AU17" s="40">
        <v>14.5</v>
      </c>
      <c r="AV17" s="40"/>
      <c r="AW17" s="40">
        <f t="shared" si="19"/>
        <v>14.5</v>
      </c>
      <c r="AX17" s="40">
        <v>12.79</v>
      </c>
      <c r="AY17" s="93"/>
      <c r="AZ17" s="40">
        <f t="shared" si="20"/>
        <v>12.79</v>
      </c>
      <c r="BA17" s="41">
        <f t="shared" si="21"/>
        <v>13.645</v>
      </c>
      <c r="BB17" s="43" t="str">
        <f t="shared" si="32"/>
        <v>V</v>
      </c>
      <c r="BC17" s="95">
        <v>15.5</v>
      </c>
      <c r="BD17" s="46"/>
      <c r="BE17" s="45">
        <f t="shared" si="22"/>
        <v>15.5</v>
      </c>
      <c r="BF17" s="95">
        <v>15.5</v>
      </c>
      <c r="BG17" s="40"/>
      <c r="BH17" s="40">
        <f t="shared" si="23"/>
        <v>15.5</v>
      </c>
      <c r="BI17" s="52">
        <f t="shared" si="24"/>
        <v>15.5</v>
      </c>
      <c r="BJ17" s="43" t="str">
        <f t="shared" si="25"/>
        <v>V</v>
      </c>
      <c r="BK17" s="40">
        <v>13</v>
      </c>
      <c r="BL17" s="40"/>
      <c r="BM17" s="40">
        <f t="shared" si="26"/>
        <v>13</v>
      </c>
      <c r="BN17" s="44">
        <f t="shared" si="27"/>
        <v>13</v>
      </c>
      <c r="BO17" s="43" t="str">
        <f t="shared" si="28"/>
        <v>V</v>
      </c>
      <c r="BP17" s="41">
        <f t="shared" si="29"/>
        <v>12.75234879032258</v>
      </c>
      <c r="BQ17" s="187" t="s">
        <v>56</v>
      </c>
      <c r="BR17" s="187"/>
      <c r="BS17" s="156" t="str">
        <f t="shared" si="33"/>
        <v>A.B</v>
      </c>
      <c r="BT17" s="15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1" customFormat="1" ht="14.25" customHeight="1">
      <c r="A18" s="23">
        <v>10</v>
      </c>
      <c r="B18" s="73" t="s">
        <v>82</v>
      </c>
      <c r="C18" s="74" t="s">
        <v>83</v>
      </c>
      <c r="D18" s="50">
        <v>11.55</v>
      </c>
      <c r="E18" s="50">
        <v>8.5</v>
      </c>
      <c r="F18" s="50">
        <f t="shared" si="0"/>
        <v>11.55</v>
      </c>
      <c r="G18" s="41">
        <v>11.4</v>
      </c>
      <c r="H18" s="41">
        <v>11.125</v>
      </c>
      <c r="I18" s="51">
        <f t="shared" si="1"/>
        <v>11.4</v>
      </c>
      <c r="J18" s="41">
        <f t="shared" si="2"/>
        <v>11.475000000000001</v>
      </c>
      <c r="K18" s="42" t="str">
        <f t="shared" si="3"/>
        <v>VPC</v>
      </c>
      <c r="L18" s="84">
        <v>7.25</v>
      </c>
      <c r="M18" s="84">
        <v>10</v>
      </c>
      <c r="N18" s="40">
        <f t="shared" si="4"/>
        <v>10</v>
      </c>
      <c r="O18" s="84">
        <v>9.5</v>
      </c>
      <c r="P18" s="88">
        <v>11</v>
      </c>
      <c r="Q18" s="40">
        <f t="shared" si="5"/>
        <v>11</v>
      </c>
      <c r="R18" s="84">
        <v>13.5</v>
      </c>
      <c r="S18" s="84"/>
      <c r="T18" s="40">
        <f t="shared" si="6"/>
        <v>13.5</v>
      </c>
      <c r="U18" s="41">
        <f t="shared" si="7"/>
        <v>11.35</v>
      </c>
      <c r="V18" s="43" t="str">
        <f t="shared" si="30"/>
        <v>VPC</v>
      </c>
      <c r="W18" s="40">
        <v>8.6</v>
      </c>
      <c r="X18" s="40">
        <v>9.5499999999999989</v>
      </c>
      <c r="Y18" s="40">
        <f t="shared" si="8"/>
        <v>9.5499999999999989</v>
      </c>
      <c r="Z18" s="44">
        <f t="shared" si="9"/>
        <v>9.5499999999999989</v>
      </c>
      <c r="AA18" s="43" t="str">
        <f t="shared" si="10"/>
        <v>VPC</v>
      </c>
      <c r="AB18" s="40">
        <v>9.8000000000000007</v>
      </c>
      <c r="AC18" s="40">
        <v>18.5</v>
      </c>
      <c r="AD18" s="40">
        <f t="shared" si="11"/>
        <v>12</v>
      </c>
      <c r="AE18" s="44">
        <f t="shared" si="12"/>
        <v>12</v>
      </c>
      <c r="AF18" s="43" t="str">
        <f t="shared" si="13"/>
        <v>VAR</v>
      </c>
      <c r="AG18" s="40">
        <v>15.419354838709676</v>
      </c>
      <c r="AH18" s="40"/>
      <c r="AI18" s="40">
        <f t="shared" si="14"/>
        <v>15.419354838709676</v>
      </c>
      <c r="AJ18" s="40">
        <v>15.5</v>
      </c>
      <c r="AK18" s="40"/>
      <c r="AL18" s="40">
        <f t="shared" si="15"/>
        <v>15.5</v>
      </c>
      <c r="AM18" s="40">
        <v>10</v>
      </c>
      <c r="AN18" s="91"/>
      <c r="AO18" s="40">
        <f t="shared" si="16"/>
        <v>10</v>
      </c>
      <c r="AP18" s="41">
        <f t="shared" si="17"/>
        <v>12.725806451612902</v>
      </c>
      <c r="AQ18" s="43" t="str">
        <f t="shared" si="31"/>
        <v>V</v>
      </c>
      <c r="AR18" s="40">
        <v>14</v>
      </c>
      <c r="AS18" s="40"/>
      <c r="AT18" s="40">
        <f t="shared" si="18"/>
        <v>14</v>
      </c>
      <c r="AU18" s="40">
        <v>14.5</v>
      </c>
      <c r="AV18" s="40"/>
      <c r="AW18" s="40">
        <f t="shared" si="19"/>
        <v>14.5</v>
      </c>
      <c r="AX18" s="40">
        <v>9.3000000000000007</v>
      </c>
      <c r="AY18" s="93">
        <v>12.05</v>
      </c>
      <c r="AZ18" s="40">
        <f t="shared" si="20"/>
        <v>12</v>
      </c>
      <c r="BA18" s="41">
        <f t="shared" si="21"/>
        <v>13.125</v>
      </c>
      <c r="BB18" s="43" t="str">
        <f t="shared" si="32"/>
        <v>VAR</v>
      </c>
      <c r="BC18" s="95">
        <v>7</v>
      </c>
      <c r="BD18" s="46"/>
      <c r="BE18" s="45">
        <f t="shared" si="22"/>
        <v>7</v>
      </c>
      <c r="BF18" s="95">
        <v>15</v>
      </c>
      <c r="BG18" s="40"/>
      <c r="BH18" s="40">
        <f t="shared" si="23"/>
        <v>15</v>
      </c>
      <c r="BI18" s="52">
        <f t="shared" si="24"/>
        <v>13.4</v>
      </c>
      <c r="BJ18" s="43" t="str">
        <f t="shared" si="25"/>
        <v>V</v>
      </c>
      <c r="BK18" s="40">
        <v>14.5</v>
      </c>
      <c r="BL18" s="40"/>
      <c r="BM18" s="40">
        <f t="shared" si="26"/>
        <v>14.5</v>
      </c>
      <c r="BN18" s="44">
        <f t="shared" si="27"/>
        <v>14.5</v>
      </c>
      <c r="BO18" s="43" t="str">
        <f t="shared" si="28"/>
        <v>V</v>
      </c>
      <c r="BP18" s="41">
        <f t="shared" si="29"/>
        <v>12.265725806451613</v>
      </c>
      <c r="BQ18" s="187" t="s">
        <v>56</v>
      </c>
      <c r="BR18" s="187"/>
      <c r="BS18" s="156" t="str">
        <f t="shared" si="33"/>
        <v>A.B</v>
      </c>
      <c r="BT18" s="156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1" customFormat="1" ht="14.25" customHeight="1">
      <c r="A19" s="23">
        <v>11</v>
      </c>
      <c r="B19" s="75" t="s">
        <v>84</v>
      </c>
      <c r="C19" s="76" t="s">
        <v>58</v>
      </c>
      <c r="D19" s="50">
        <v>11.625</v>
      </c>
      <c r="E19" s="50"/>
      <c r="F19" s="50">
        <f t="shared" si="0"/>
        <v>11.625</v>
      </c>
      <c r="G19" s="41">
        <v>12.950000000000001</v>
      </c>
      <c r="H19" s="41"/>
      <c r="I19" s="51">
        <f t="shared" si="1"/>
        <v>12.950000000000001</v>
      </c>
      <c r="J19" s="41">
        <f t="shared" si="2"/>
        <v>12.287500000000001</v>
      </c>
      <c r="K19" s="42" t="str">
        <f t="shared" si="3"/>
        <v>V</v>
      </c>
      <c r="L19" s="84">
        <v>9.5</v>
      </c>
      <c r="M19" s="84">
        <v>13</v>
      </c>
      <c r="N19" s="40">
        <f t="shared" si="4"/>
        <v>12</v>
      </c>
      <c r="O19" s="84">
        <v>10</v>
      </c>
      <c r="P19" s="88">
        <v>11</v>
      </c>
      <c r="Q19" s="40">
        <f t="shared" si="5"/>
        <v>11</v>
      </c>
      <c r="R19" s="84">
        <v>12</v>
      </c>
      <c r="S19" s="84"/>
      <c r="T19" s="40">
        <f t="shared" si="6"/>
        <v>12</v>
      </c>
      <c r="U19" s="41">
        <f t="shared" si="7"/>
        <v>11.700000000000001</v>
      </c>
      <c r="V19" s="43" t="str">
        <f t="shared" si="30"/>
        <v>VPC</v>
      </c>
      <c r="W19" s="40">
        <v>8.3249999999999993</v>
      </c>
      <c r="X19" s="40">
        <v>8</v>
      </c>
      <c r="Y19" s="40">
        <f t="shared" si="8"/>
        <v>8.3249999999999993</v>
      </c>
      <c r="Z19" s="44">
        <f t="shared" si="9"/>
        <v>8.3249999999999993</v>
      </c>
      <c r="AA19" s="43" t="str">
        <f t="shared" si="10"/>
        <v>VPC</v>
      </c>
      <c r="AB19" s="40">
        <v>8.5749999999999993</v>
      </c>
      <c r="AC19" s="40">
        <v>11</v>
      </c>
      <c r="AD19" s="40">
        <f t="shared" si="11"/>
        <v>11</v>
      </c>
      <c r="AE19" s="44">
        <f t="shared" si="12"/>
        <v>11</v>
      </c>
      <c r="AF19" s="43" t="str">
        <f t="shared" si="13"/>
        <v>VPC</v>
      </c>
      <c r="AG19" s="40">
        <v>15.387096774193548</v>
      </c>
      <c r="AH19" s="40"/>
      <c r="AI19" s="40">
        <f t="shared" si="14"/>
        <v>15.387096774193548</v>
      </c>
      <c r="AJ19" s="40">
        <v>16</v>
      </c>
      <c r="AK19" s="40"/>
      <c r="AL19" s="40">
        <f t="shared" si="15"/>
        <v>16</v>
      </c>
      <c r="AM19" s="40">
        <v>10</v>
      </c>
      <c r="AN19" s="91"/>
      <c r="AO19" s="40">
        <f t="shared" si="16"/>
        <v>10</v>
      </c>
      <c r="AP19" s="41">
        <f t="shared" si="17"/>
        <v>12.816129032258065</v>
      </c>
      <c r="AQ19" s="43" t="str">
        <f t="shared" si="31"/>
        <v>V</v>
      </c>
      <c r="AR19" s="40">
        <v>14.75</v>
      </c>
      <c r="AS19" s="40"/>
      <c r="AT19" s="40">
        <f t="shared" si="18"/>
        <v>14.75</v>
      </c>
      <c r="AU19" s="40">
        <v>16.5</v>
      </c>
      <c r="AV19" s="40"/>
      <c r="AW19" s="40">
        <f t="shared" si="19"/>
        <v>16.5</v>
      </c>
      <c r="AX19" s="40">
        <v>16.7</v>
      </c>
      <c r="AY19" s="93"/>
      <c r="AZ19" s="40">
        <f t="shared" si="20"/>
        <v>16.7</v>
      </c>
      <c r="BA19" s="41">
        <f t="shared" si="21"/>
        <v>16.162500000000001</v>
      </c>
      <c r="BB19" s="43" t="str">
        <f t="shared" si="32"/>
        <v>V</v>
      </c>
      <c r="BC19" s="95">
        <v>14.5</v>
      </c>
      <c r="BD19" s="46"/>
      <c r="BE19" s="45">
        <f t="shared" si="22"/>
        <v>14.5</v>
      </c>
      <c r="BF19" s="95">
        <v>15</v>
      </c>
      <c r="BG19" s="40"/>
      <c r="BH19" s="40">
        <f t="shared" si="23"/>
        <v>15</v>
      </c>
      <c r="BI19" s="52">
        <f t="shared" si="24"/>
        <v>14.9</v>
      </c>
      <c r="BJ19" s="43" t="str">
        <f t="shared" si="25"/>
        <v>V</v>
      </c>
      <c r="BK19" s="40">
        <v>15.5</v>
      </c>
      <c r="BL19" s="40"/>
      <c r="BM19" s="40">
        <f t="shared" si="26"/>
        <v>15.5</v>
      </c>
      <c r="BN19" s="44">
        <f t="shared" si="27"/>
        <v>15.5</v>
      </c>
      <c r="BO19" s="43" t="str">
        <f t="shared" si="28"/>
        <v>V</v>
      </c>
      <c r="BP19" s="41">
        <f t="shared" si="29"/>
        <v>12.836391129032258</v>
      </c>
      <c r="BQ19" s="187" t="s">
        <v>56</v>
      </c>
      <c r="BR19" s="187"/>
      <c r="BS19" s="156" t="str">
        <f t="shared" si="33"/>
        <v>A.B</v>
      </c>
      <c r="BT19" s="15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1" customFormat="1" ht="14.25" customHeight="1">
      <c r="A20" s="23">
        <v>12</v>
      </c>
      <c r="B20" s="73" t="s">
        <v>85</v>
      </c>
      <c r="C20" s="74" t="s">
        <v>86</v>
      </c>
      <c r="D20" s="50">
        <v>10.3</v>
      </c>
      <c r="E20" s="50">
        <v>11.924999999999999</v>
      </c>
      <c r="F20" s="50">
        <f t="shared" si="0"/>
        <v>11.924999999999999</v>
      </c>
      <c r="G20" s="41">
        <v>12</v>
      </c>
      <c r="H20" s="41"/>
      <c r="I20" s="51">
        <f t="shared" si="1"/>
        <v>12</v>
      </c>
      <c r="J20" s="41">
        <f t="shared" si="2"/>
        <v>11.962499999999999</v>
      </c>
      <c r="K20" s="42" t="str">
        <f t="shared" si="3"/>
        <v>VPC</v>
      </c>
      <c r="L20" s="84">
        <v>12</v>
      </c>
      <c r="M20" s="84"/>
      <c r="N20" s="40">
        <f t="shared" si="4"/>
        <v>12</v>
      </c>
      <c r="O20" s="84">
        <v>13.5</v>
      </c>
      <c r="P20" s="88"/>
      <c r="Q20" s="40">
        <f t="shared" si="5"/>
        <v>13.5</v>
      </c>
      <c r="R20" s="84">
        <v>15.25</v>
      </c>
      <c r="S20" s="84"/>
      <c r="T20" s="40">
        <f t="shared" si="6"/>
        <v>15.25</v>
      </c>
      <c r="U20" s="41">
        <f t="shared" si="7"/>
        <v>13.425000000000001</v>
      </c>
      <c r="V20" s="43" t="str">
        <f t="shared" si="30"/>
        <v>V</v>
      </c>
      <c r="W20" s="40">
        <v>9</v>
      </c>
      <c r="X20" s="40">
        <v>9.6499999999999986</v>
      </c>
      <c r="Y20" s="40">
        <f t="shared" si="8"/>
        <v>9.6499999999999986</v>
      </c>
      <c r="Z20" s="44">
        <f t="shared" si="9"/>
        <v>9.6499999999999986</v>
      </c>
      <c r="AA20" s="43" t="str">
        <f t="shared" si="10"/>
        <v>VPC</v>
      </c>
      <c r="AB20" s="40">
        <v>8.5250000000000004</v>
      </c>
      <c r="AC20" s="40">
        <v>8.5</v>
      </c>
      <c r="AD20" s="40">
        <f t="shared" si="11"/>
        <v>8.5250000000000004</v>
      </c>
      <c r="AE20" s="44">
        <f t="shared" si="12"/>
        <v>8.5250000000000004</v>
      </c>
      <c r="AF20" s="43" t="str">
        <f t="shared" si="13"/>
        <v>VPC</v>
      </c>
      <c r="AG20" s="40">
        <v>15.064516129032258</v>
      </c>
      <c r="AH20" s="40"/>
      <c r="AI20" s="40">
        <f t="shared" si="14"/>
        <v>15.064516129032258</v>
      </c>
      <c r="AJ20" s="40">
        <v>16</v>
      </c>
      <c r="AK20" s="40"/>
      <c r="AL20" s="40">
        <f t="shared" si="15"/>
        <v>16</v>
      </c>
      <c r="AM20" s="40">
        <v>13</v>
      </c>
      <c r="AN20" s="91"/>
      <c r="AO20" s="40">
        <f t="shared" si="16"/>
        <v>13</v>
      </c>
      <c r="AP20" s="41">
        <f t="shared" si="17"/>
        <v>14.219354838709677</v>
      </c>
      <c r="AQ20" s="43" t="str">
        <f t="shared" si="31"/>
        <v>V</v>
      </c>
      <c r="AR20" s="40">
        <v>14.75</v>
      </c>
      <c r="AS20" s="40"/>
      <c r="AT20" s="40">
        <f t="shared" si="18"/>
        <v>14.75</v>
      </c>
      <c r="AU20" s="40">
        <v>15</v>
      </c>
      <c r="AV20" s="40"/>
      <c r="AW20" s="40">
        <f t="shared" si="19"/>
        <v>15</v>
      </c>
      <c r="AX20" s="40">
        <v>11.065000000000001</v>
      </c>
      <c r="AY20" s="93"/>
      <c r="AZ20" s="40">
        <f t="shared" si="20"/>
        <v>11.065000000000001</v>
      </c>
      <c r="BA20" s="41">
        <f t="shared" si="21"/>
        <v>12.97</v>
      </c>
      <c r="BB20" s="43" t="str">
        <f t="shared" si="32"/>
        <v>V</v>
      </c>
      <c r="BC20" s="95">
        <v>13.5</v>
      </c>
      <c r="BD20" s="46"/>
      <c r="BE20" s="45">
        <f t="shared" si="22"/>
        <v>13.5</v>
      </c>
      <c r="BF20" s="95">
        <v>16.5</v>
      </c>
      <c r="BG20" s="40"/>
      <c r="BH20" s="40">
        <f t="shared" si="23"/>
        <v>16.5</v>
      </c>
      <c r="BI20" s="52">
        <f t="shared" si="24"/>
        <v>15.900000000000002</v>
      </c>
      <c r="BJ20" s="43" t="str">
        <f t="shared" si="25"/>
        <v>V</v>
      </c>
      <c r="BK20" s="40">
        <v>15.25</v>
      </c>
      <c r="BL20" s="40"/>
      <c r="BM20" s="40">
        <f t="shared" si="26"/>
        <v>15.25</v>
      </c>
      <c r="BN20" s="44">
        <f t="shared" si="27"/>
        <v>15.25</v>
      </c>
      <c r="BO20" s="43" t="str">
        <f t="shared" si="28"/>
        <v>V</v>
      </c>
      <c r="BP20" s="41">
        <f t="shared" si="29"/>
        <v>12.73773185483871</v>
      </c>
      <c r="BQ20" s="187" t="s">
        <v>56</v>
      </c>
      <c r="BR20" s="187"/>
      <c r="BS20" s="156" t="str">
        <f t="shared" si="33"/>
        <v>A.B</v>
      </c>
      <c r="BT20" s="156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1" customFormat="1" ht="14.25" customHeight="1">
      <c r="A21" s="23">
        <v>13</v>
      </c>
      <c r="B21" s="75" t="s">
        <v>87</v>
      </c>
      <c r="C21" s="76" t="s">
        <v>88</v>
      </c>
      <c r="D21" s="50">
        <v>11.375</v>
      </c>
      <c r="E21" s="50">
        <v>12</v>
      </c>
      <c r="F21" s="50">
        <f t="shared" si="0"/>
        <v>12</v>
      </c>
      <c r="G21" s="41">
        <v>12.3</v>
      </c>
      <c r="H21" s="41"/>
      <c r="I21" s="51">
        <f t="shared" si="1"/>
        <v>12.3</v>
      </c>
      <c r="J21" s="41">
        <f t="shared" si="2"/>
        <v>12.15</v>
      </c>
      <c r="K21" s="42" t="str">
        <f t="shared" si="3"/>
        <v>VAR</v>
      </c>
      <c r="L21" s="84">
        <v>10.125</v>
      </c>
      <c r="M21" s="84">
        <v>11</v>
      </c>
      <c r="N21" s="40">
        <f t="shared" si="4"/>
        <v>11</v>
      </c>
      <c r="O21" s="84">
        <v>9</v>
      </c>
      <c r="P21" s="88">
        <v>8</v>
      </c>
      <c r="Q21" s="40">
        <f t="shared" si="5"/>
        <v>9</v>
      </c>
      <c r="R21" s="84">
        <v>15.375</v>
      </c>
      <c r="S21" s="84"/>
      <c r="T21" s="40">
        <f t="shared" si="6"/>
        <v>15.375</v>
      </c>
      <c r="U21" s="41">
        <f t="shared" si="7"/>
        <v>11.712499999999999</v>
      </c>
      <c r="V21" s="43" t="str">
        <f t="shared" si="30"/>
        <v>VPC</v>
      </c>
      <c r="W21" s="40">
        <v>8.3249999999999993</v>
      </c>
      <c r="X21" s="40">
        <v>11.924999999999999</v>
      </c>
      <c r="Y21" s="40">
        <f t="shared" si="8"/>
        <v>11.924999999999999</v>
      </c>
      <c r="Z21" s="44">
        <f t="shared" si="9"/>
        <v>11.924999999999999</v>
      </c>
      <c r="AA21" s="43" t="str">
        <f t="shared" si="10"/>
        <v>VPC</v>
      </c>
      <c r="AB21" s="40">
        <v>13.65</v>
      </c>
      <c r="AC21" s="40"/>
      <c r="AD21" s="40">
        <f t="shared" si="11"/>
        <v>13.65</v>
      </c>
      <c r="AE21" s="44">
        <f t="shared" si="12"/>
        <v>13.65</v>
      </c>
      <c r="AF21" s="43" t="str">
        <f t="shared" si="13"/>
        <v>V</v>
      </c>
      <c r="AG21" s="40">
        <v>13.629032258064516</v>
      </c>
      <c r="AH21" s="40"/>
      <c r="AI21" s="40">
        <f t="shared" si="14"/>
        <v>13.629032258064516</v>
      </c>
      <c r="AJ21" s="40">
        <v>15.5</v>
      </c>
      <c r="AK21" s="40"/>
      <c r="AL21" s="40">
        <f t="shared" si="15"/>
        <v>15.5</v>
      </c>
      <c r="AM21" s="40">
        <v>14</v>
      </c>
      <c r="AN21" s="91"/>
      <c r="AO21" s="40">
        <f t="shared" si="16"/>
        <v>14</v>
      </c>
      <c r="AP21" s="41">
        <f t="shared" si="17"/>
        <v>14.188709677419356</v>
      </c>
      <c r="AQ21" s="43" t="str">
        <f t="shared" si="31"/>
        <v>V</v>
      </c>
      <c r="AR21" s="40">
        <v>13</v>
      </c>
      <c r="AS21" s="40"/>
      <c r="AT21" s="40">
        <f t="shared" si="18"/>
        <v>13</v>
      </c>
      <c r="AU21" s="40">
        <v>14.5</v>
      </c>
      <c r="AV21" s="40"/>
      <c r="AW21" s="40">
        <f t="shared" si="19"/>
        <v>14.5</v>
      </c>
      <c r="AX21" s="40">
        <v>13.145</v>
      </c>
      <c r="AY21" s="93"/>
      <c r="AZ21" s="40">
        <f t="shared" si="20"/>
        <v>13.145</v>
      </c>
      <c r="BA21" s="41">
        <f t="shared" si="21"/>
        <v>13.4475</v>
      </c>
      <c r="BB21" s="43" t="str">
        <f t="shared" si="32"/>
        <v>V</v>
      </c>
      <c r="BC21" s="95">
        <v>13.5</v>
      </c>
      <c r="BD21" s="46"/>
      <c r="BE21" s="45">
        <f t="shared" si="22"/>
        <v>13.5</v>
      </c>
      <c r="BF21" s="95">
        <v>15.25</v>
      </c>
      <c r="BG21" s="40"/>
      <c r="BH21" s="40">
        <f t="shared" si="23"/>
        <v>15.25</v>
      </c>
      <c r="BI21" s="52">
        <f t="shared" si="24"/>
        <v>14.900000000000002</v>
      </c>
      <c r="BJ21" s="43" t="str">
        <f t="shared" si="25"/>
        <v>V</v>
      </c>
      <c r="BK21" s="40">
        <v>16.25</v>
      </c>
      <c r="BL21" s="40"/>
      <c r="BM21" s="40">
        <f t="shared" si="26"/>
        <v>16.25</v>
      </c>
      <c r="BN21" s="44">
        <f t="shared" si="27"/>
        <v>16.25</v>
      </c>
      <c r="BO21" s="43" t="str">
        <f t="shared" si="28"/>
        <v>V</v>
      </c>
      <c r="BP21" s="41">
        <f t="shared" si="29"/>
        <v>13.527963709677419</v>
      </c>
      <c r="BQ21" s="187" t="s">
        <v>56</v>
      </c>
      <c r="BR21" s="187"/>
      <c r="BS21" s="156" t="str">
        <f t="shared" si="33"/>
        <v>A.B</v>
      </c>
      <c r="BT21" s="156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1" customFormat="1" ht="14.25" customHeight="1">
      <c r="A22" s="23">
        <v>14</v>
      </c>
      <c r="B22" s="73" t="s">
        <v>89</v>
      </c>
      <c r="C22" s="74" t="s">
        <v>90</v>
      </c>
      <c r="D22" s="50">
        <v>10.824999999999999</v>
      </c>
      <c r="E22" s="50">
        <v>11.75</v>
      </c>
      <c r="F22" s="50">
        <f t="shared" si="0"/>
        <v>11.75</v>
      </c>
      <c r="G22" s="41">
        <v>12.65</v>
      </c>
      <c r="H22" s="41"/>
      <c r="I22" s="51">
        <f t="shared" si="1"/>
        <v>12.65</v>
      </c>
      <c r="J22" s="41">
        <f t="shared" si="2"/>
        <v>12.2</v>
      </c>
      <c r="K22" s="42" t="str">
        <f t="shared" si="3"/>
        <v>VAR</v>
      </c>
      <c r="L22" s="84">
        <v>13.875</v>
      </c>
      <c r="M22" s="84"/>
      <c r="N22" s="40">
        <f t="shared" si="4"/>
        <v>13.875</v>
      </c>
      <c r="O22" s="84">
        <v>11.5</v>
      </c>
      <c r="P22" s="88"/>
      <c r="Q22" s="40">
        <f t="shared" si="5"/>
        <v>11.5</v>
      </c>
      <c r="R22" s="84">
        <v>15.375</v>
      </c>
      <c r="S22" s="84"/>
      <c r="T22" s="40">
        <f t="shared" si="6"/>
        <v>15.375</v>
      </c>
      <c r="U22" s="41">
        <f t="shared" si="7"/>
        <v>13.612500000000001</v>
      </c>
      <c r="V22" s="43" t="str">
        <f t="shared" si="30"/>
        <v>V</v>
      </c>
      <c r="W22" s="40">
        <v>8.0250000000000004</v>
      </c>
      <c r="X22" s="40">
        <v>10.5</v>
      </c>
      <c r="Y22" s="40">
        <f t="shared" si="8"/>
        <v>10.5</v>
      </c>
      <c r="Z22" s="44">
        <f t="shared" si="9"/>
        <v>10.5</v>
      </c>
      <c r="AA22" s="43" t="str">
        <f t="shared" si="10"/>
        <v>VPC</v>
      </c>
      <c r="AB22" s="40">
        <v>12.125</v>
      </c>
      <c r="AC22" s="40"/>
      <c r="AD22" s="40">
        <f t="shared" si="11"/>
        <v>12.125</v>
      </c>
      <c r="AE22" s="44">
        <f t="shared" si="12"/>
        <v>12.125</v>
      </c>
      <c r="AF22" s="43" t="str">
        <f t="shared" si="13"/>
        <v>V</v>
      </c>
      <c r="AG22" s="40">
        <v>14.596774193548388</v>
      </c>
      <c r="AH22" s="40"/>
      <c r="AI22" s="40">
        <f t="shared" si="14"/>
        <v>14.596774193548388</v>
      </c>
      <c r="AJ22" s="40">
        <v>15.5</v>
      </c>
      <c r="AK22" s="40"/>
      <c r="AL22" s="40">
        <f t="shared" si="15"/>
        <v>15.5</v>
      </c>
      <c r="AM22" s="40">
        <v>12</v>
      </c>
      <c r="AN22" s="91"/>
      <c r="AO22" s="40">
        <f t="shared" si="16"/>
        <v>12</v>
      </c>
      <c r="AP22" s="41">
        <f t="shared" si="17"/>
        <v>13.479032258064516</v>
      </c>
      <c r="AQ22" s="43" t="str">
        <f t="shared" si="31"/>
        <v>V</v>
      </c>
      <c r="AR22" s="40">
        <v>15.5</v>
      </c>
      <c r="AS22" s="44"/>
      <c r="AT22" s="44">
        <f t="shared" si="18"/>
        <v>15.5</v>
      </c>
      <c r="AU22" s="40">
        <v>15.5</v>
      </c>
      <c r="AV22" s="44"/>
      <c r="AW22" s="44">
        <f t="shared" si="19"/>
        <v>15.5</v>
      </c>
      <c r="AX22" s="40">
        <v>12.875</v>
      </c>
      <c r="AY22" s="93"/>
      <c r="AZ22" s="44">
        <f t="shared" si="20"/>
        <v>12.875</v>
      </c>
      <c r="BA22" s="44">
        <f t="shared" si="21"/>
        <v>14.1875</v>
      </c>
      <c r="BB22" s="43" t="str">
        <f t="shared" si="32"/>
        <v>V</v>
      </c>
      <c r="BC22" s="95">
        <v>15.33</v>
      </c>
      <c r="BD22" s="46"/>
      <c r="BE22" s="45">
        <f t="shared" si="22"/>
        <v>15.33</v>
      </c>
      <c r="BF22" s="95">
        <v>16</v>
      </c>
      <c r="BG22" s="40"/>
      <c r="BH22" s="40">
        <f t="shared" si="23"/>
        <v>16</v>
      </c>
      <c r="BI22" s="52">
        <f t="shared" si="24"/>
        <v>15.866000000000001</v>
      </c>
      <c r="BJ22" s="43" t="str">
        <f t="shared" si="25"/>
        <v>V</v>
      </c>
      <c r="BK22" s="40">
        <v>15</v>
      </c>
      <c r="BL22" s="40"/>
      <c r="BM22" s="40">
        <f t="shared" si="26"/>
        <v>15</v>
      </c>
      <c r="BN22" s="44">
        <f t="shared" si="27"/>
        <v>15</v>
      </c>
      <c r="BO22" s="43" t="str">
        <f t="shared" si="28"/>
        <v>V</v>
      </c>
      <c r="BP22" s="44">
        <f t="shared" si="29"/>
        <v>13.371254032258063</v>
      </c>
      <c r="BQ22" s="188" t="s">
        <v>56</v>
      </c>
      <c r="BR22" s="188"/>
      <c r="BS22" s="156" t="str">
        <f t="shared" si="33"/>
        <v>A.B</v>
      </c>
      <c r="BT22" s="156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1" customFormat="1" ht="14.25" customHeight="1">
      <c r="A23" s="23">
        <v>15</v>
      </c>
      <c r="B23" s="73" t="s">
        <v>91</v>
      </c>
      <c r="C23" s="74" t="s">
        <v>92</v>
      </c>
      <c r="D23" s="50">
        <v>13.4</v>
      </c>
      <c r="E23" s="50"/>
      <c r="F23" s="50">
        <f t="shared" si="0"/>
        <v>13.4</v>
      </c>
      <c r="G23" s="41">
        <v>11.8</v>
      </c>
      <c r="H23" s="41"/>
      <c r="I23" s="51">
        <f t="shared" si="1"/>
        <v>11.8</v>
      </c>
      <c r="J23" s="41">
        <f t="shared" si="2"/>
        <v>12.600000000000001</v>
      </c>
      <c r="K23" s="42" t="str">
        <f t="shared" si="3"/>
        <v>V</v>
      </c>
      <c r="L23" s="84">
        <v>14.875</v>
      </c>
      <c r="M23" s="84"/>
      <c r="N23" s="40">
        <f t="shared" si="4"/>
        <v>14.875</v>
      </c>
      <c r="O23" s="84">
        <v>16.5</v>
      </c>
      <c r="P23" s="88"/>
      <c r="Q23" s="40">
        <f t="shared" si="5"/>
        <v>16.5</v>
      </c>
      <c r="R23" s="84">
        <v>13.375</v>
      </c>
      <c r="S23" s="84"/>
      <c r="T23" s="40">
        <f t="shared" si="6"/>
        <v>13.375</v>
      </c>
      <c r="U23" s="41">
        <f t="shared" si="7"/>
        <v>14.912500000000001</v>
      </c>
      <c r="V23" s="43" t="str">
        <f t="shared" si="30"/>
        <v>V</v>
      </c>
      <c r="W23" s="40">
        <v>12.399999999999999</v>
      </c>
      <c r="X23" s="40"/>
      <c r="Y23" s="40">
        <f t="shared" si="8"/>
        <v>12.399999999999999</v>
      </c>
      <c r="Z23" s="44">
        <f t="shared" si="9"/>
        <v>12.399999999999999</v>
      </c>
      <c r="AA23" s="43" t="str">
        <f t="shared" si="10"/>
        <v>V</v>
      </c>
      <c r="AB23" s="40">
        <v>15.612500000000001</v>
      </c>
      <c r="AC23" s="40"/>
      <c r="AD23" s="40">
        <f t="shared" si="11"/>
        <v>15.612500000000001</v>
      </c>
      <c r="AE23" s="44">
        <f t="shared" si="12"/>
        <v>15.612500000000001</v>
      </c>
      <c r="AF23" s="43" t="str">
        <f t="shared" si="13"/>
        <v>V</v>
      </c>
      <c r="AG23" s="40">
        <v>13.951612903225806</v>
      </c>
      <c r="AH23" s="40"/>
      <c r="AI23" s="40">
        <f t="shared" si="14"/>
        <v>13.951612903225806</v>
      </c>
      <c r="AJ23" s="40">
        <v>15.5</v>
      </c>
      <c r="AK23" s="40"/>
      <c r="AL23" s="40">
        <f t="shared" si="15"/>
        <v>15.5</v>
      </c>
      <c r="AM23" s="40">
        <v>14</v>
      </c>
      <c r="AN23" s="91"/>
      <c r="AO23" s="40">
        <f t="shared" si="16"/>
        <v>14</v>
      </c>
      <c r="AP23" s="41">
        <f t="shared" si="17"/>
        <v>14.285483870967742</v>
      </c>
      <c r="AQ23" s="43" t="str">
        <f t="shared" si="31"/>
        <v>V</v>
      </c>
      <c r="AR23" s="40">
        <v>14.75</v>
      </c>
      <c r="AS23" s="44"/>
      <c r="AT23" s="44">
        <f t="shared" si="18"/>
        <v>14.75</v>
      </c>
      <c r="AU23" s="40">
        <v>15</v>
      </c>
      <c r="AV23" s="44"/>
      <c r="AW23" s="44">
        <f t="shared" si="19"/>
        <v>15</v>
      </c>
      <c r="AX23" s="40">
        <v>13.379999999999999</v>
      </c>
      <c r="AY23" s="93"/>
      <c r="AZ23" s="44">
        <f t="shared" si="20"/>
        <v>13.379999999999999</v>
      </c>
      <c r="BA23" s="44">
        <f t="shared" si="21"/>
        <v>14.1275</v>
      </c>
      <c r="BB23" s="43" t="str">
        <f t="shared" si="32"/>
        <v>V</v>
      </c>
      <c r="BC23" s="95">
        <v>9</v>
      </c>
      <c r="BD23" s="79"/>
      <c r="BE23" s="72">
        <f t="shared" si="22"/>
        <v>9</v>
      </c>
      <c r="BF23" s="95">
        <v>15.75</v>
      </c>
      <c r="BG23" s="44"/>
      <c r="BH23" s="44">
        <f t="shared" si="23"/>
        <v>15.75</v>
      </c>
      <c r="BI23" s="51">
        <f t="shared" si="24"/>
        <v>14.400000000000002</v>
      </c>
      <c r="BJ23" s="43" t="str">
        <f t="shared" si="25"/>
        <v>V</v>
      </c>
      <c r="BK23" s="40">
        <v>16.25</v>
      </c>
      <c r="BL23" s="44"/>
      <c r="BM23" s="44">
        <f t="shared" si="26"/>
        <v>16.25</v>
      </c>
      <c r="BN23" s="44">
        <f t="shared" si="27"/>
        <v>16.25</v>
      </c>
      <c r="BO23" s="43" t="str">
        <f t="shared" si="28"/>
        <v>V</v>
      </c>
      <c r="BP23" s="44">
        <f t="shared" si="29"/>
        <v>14.323497983870968</v>
      </c>
      <c r="BQ23" s="188" t="s">
        <v>56</v>
      </c>
      <c r="BR23" s="188"/>
      <c r="BS23" s="156" t="str">
        <f t="shared" si="33"/>
        <v>B</v>
      </c>
      <c r="BT23" s="156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1" customFormat="1" ht="14.25" customHeight="1">
      <c r="A24" s="23">
        <v>16</v>
      </c>
      <c r="B24" s="75" t="s">
        <v>93</v>
      </c>
      <c r="C24" s="76" t="s">
        <v>94</v>
      </c>
      <c r="D24" s="50">
        <v>11.850000000000001</v>
      </c>
      <c r="E24" s="50"/>
      <c r="F24" s="51">
        <f t="shared" si="0"/>
        <v>11.850000000000001</v>
      </c>
      <c r="G24" s="41">
        <v>12</v>
      </c>
      <c r="H24" s="41"/>
      <c r="I24" s="51">
        <f t="shared" si="1"/>
        <v>12</v>
      </c>
      <c r="J24" s="44">
        <f t="shared" si="2"/>
        <v>11.925000000000001</v>
      </c>
      <c r="K24" s="42" t="str">
        <f t="shared" si="3"/>
        <v>VPC</v>
      </c>
      <c r="L24" s="84">
        <v>9.25</v>
      </c>
      <c r="M24" s="84">
        <v>12</v>
      </c>
      <c r="N24" s="44">
        <f t="shared" si="4"/>
        <v>12</v>
      </c>
      <c r="O24" s="84">
        <v>11.25</v>
      </c>
      <c r="P24" s="88">
        <v>8</v>
      </c>
      <c r="Q24" s="44">
        <f t="shared" si="5"/>
        <v>11.25</v>
      </c>
      <c r="R24" s="84">
        <v>14.125</v>
      </c>
      <c r="S24" s="89"/>
      <c r="T24" s="44">
        <f t="shared" si="6"/>
        <v>14.125</v>
      </c>
      <c r="U24" s="44">
        <f t="shared" si="7"/>
        <v>12.412500000000001</v>
      </c>
      <c r="V24" s="43" t="str">
        <f t="shared" si="30"/>
        <v>VAR</v>
      </c>
      <c r="W24" s="40">
        <v>7.8250000000000002</v>
      </c>
      <c r="X24" s="40">
        <v>9.5</v>
      </c>
      <c r="Y24" s="44">
        <f t="shared" si="8"/>
        <v>9.5</v>
      </c>
      <c r="Z24" s="44">
        <f t="shared" si="9"/>
        <v>9.5</v>
      </c>
      <c r="AA24" s="43" t="str">
        <f t="shared" si="10"/>
        <v>VPC</v>
      </c>
      <c r="AB24" s="40">
        <v>11.4</v>
      </c>
      <c r="AC24" s="40">
        <v>12.5</v>
      </c>
      <c r="AD24" s="44">
        <f t="shared" si="11"/>
        <v>12</v>
      </c>
      <c r="AE24" s="44">
        <f t="shared" si="12"/>
        <v>12</v>
      </c>
      <c r="AF24" s="43" t="str">
        <f t="shared" si="13"/>
        <v>VAR</v>
      </c>
      <c r="AG24" s="40">
        <v>12.629032258064516</v>
      </c>
      <c r="AH24" s="44"/>
      <c r="AI24" s="44">
        <f t="shared" si="14"/>
        <v>12.629032258064516</v>
      </c>
      <c r="AJ24" s="40">
        <v>14.5</v>
      </c>
      <c r="AK24" s="44"/>
      <c r="AL24" s="44">
        <f t="shared" si="15"/>
        <v>14.5</v>
      </c>
      <c r="AM24" s="40">
        <v>9.5</v>
      </c>
      <c r="AN24" s="91"/>
      <c r="AO24" s="44">
        <f t="shared" si="16"/>
        <v>9.5</v>
      </c>
      <c r="AP24" s="44">
        <f t="shared" si="17"/>
        <v>11.438709677419356</v>
      </c>
      <c r="AQ24" s="43" t="str">
        <f t="shared" si="31"/>
        <v>VPC</v>
      </c>
      <c r="AR24" s="40">
        <v>14.5</v>
      </c>
      <c r="AS24" s="44"/>
      <c r="AT24" s="44">
        <f t="shared" si="18"/>
        <v>14.5</v>
      </c>
      <c r="AU24" s="40">
        <v>16.5</v>
      </c>
      <c r="AV24" s="44"/>
      <c r="AW24" s="44">
        <f t="shared" si="19"/>
        <v>16.5</v>
      </c>
      <c r="AX24" s="40">
        <v>9.6050000000000004</v>
      </c>
      <c r="AY24" s="93"/>
      <c r="AZ24" s="44">
        <f t="shared" si="20"/>
        <v>9.6050000000000004</v>
      </c>
      <c r="BA24" s="44">
        <f t="shared" si="21"/>
        <v>12.5525</v>
      </c>
      <c r="BB24" s="43" t="str">
        <f t="shared" si="32"/>
        <v>V</v>
      </c>
      <c r="BC24" s="95">
        <v>12.75</v>
      </c>
      <c r="BD24" s="79"/>
      <c r="BE24" s="72">
        <f t="shared" si="22"/>
        <v>12.75</v>
      </c>
      <c r="BF24" s="95">
        <v>14.75</v>
      </c>
      <c r="BG24" s="44"/>
      <c r="BH24" s="44">
        <f t="shared" si="23"/>
        <v>14.75</v>
      </c>
      <c r="BI24" s="44">
        <f t="shared" si="24"/>
        <v>14.350000000000001</v>
      </c>
      <c r="BJ24" s="43" t="str">
        <f t="shared" si="25"/>
        <v>V</v>
      </c>
      <c r="BK24" s="40">
        <v>16</v>
      </c>
      <c r="BL24" s="44"/>
      <c r="BM24" s="44">
        <f t="shared" si="26"/>
        <v>16</v>
      </c>
      <c r="BN24" s="44">
        <f t="shared" si="27"/>
        <v>16</v>
      </c>
      <c r="BO24" s="43" t="str">
        <f t="shared" si="28"/>
        <v>V</v>
      </c>
      <c r="BP24" s="44">
        <f t="shared" si="29"/>
        <v>12.52233870967742</v>
      </c>
      <c r="BQ24" s="188" t="s">
        <v>56</v>
      </c>
      <c r="BR24" s="188"/>
      <c r="BS24" s="156" t="str">
        <f t="shared" si="33"/>
        <v>A.B</v>
      </c>
      <c r="BT24" s="156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1" customFormat="1" ht="14.25" customHeight="1">
      <c r="A25" s="23">
        <v>17</v>
      </c>
      <c r="B25" s="73" t="s">
        <v>95</v>
      </c>
      <c r="C25" s="74" t="s">
        <v>96</v>
      </c>
      <c r="D25" s="50">
        <v>14.05</v>
      </c>
      <c r="E25" s="50"/>
      <c r="F25" s="50">
        <f t="shared" si="0"/>
        <v>14.05</v>
      </c>
      <c r="G25" s="41">
        <v>14.349999999999998</v>
      </c>
      <c r="H25" s="41"/>
      <c r="I25" s="51">
        <f t="shared" si="1"/>
        <v>14.349999999999998</v>
      </c>
      <c r="J25" s="44">
        <f t="shared" si="2"/>
        <v>14.2</v>
      </c>
      <c r="K25" s="42" t="str">
        <f t="shared" si="3"/>
        <v>V</v>
      </c>
      <c r="L25" s="84">
        <v>10.75</v>
      </c>
      <c r="M25" s="84"/>
      <c r="N25" s="44">
        <f t="shared" si="4"/>
        <v>10.75</v>
      </c>
      <c r="O25" s="84">
        <v>18.5</v>
      </c>
      <c r="P25" s="88"/>
      <c r="Q25" s="44">
        <f t="shared" si="5"/>
        <v>18.5</v>
      </c>
      <c r="R25" s="84">
        <v>17.375</v>
      </c>
      <c r="S25" s="84"/>
      <c r="T25" s="44">
        <f t="shared" si="6"/>
        <v>17.375</v>
      </c>
      <c r="U25" s="44">
        <f t="shared" si="7"/>
        <v>15.0625</v>
      </c>
      <c r="V25" s="43" t="str">
        <f t="shared" si="30"/>
        <v>V</v>
      </c>
      <c r="W25" s="40">
        <v>11.05</v>
      </c>
      <c r="X25" s="40">
        <v>10.875</v>
      </c>
      <c r="Y25" s="44">
        <f t="shared" si="8"/>
        <v>11.05</v>
      </c>
      <c r="Z25" s="44">
        <f t="shared" si="9"/>
        <v>11.05</v>
      </c>
      <c r="AA25" s="43" t="str">
        <f t="shared" si="10"/>
        <v>VPC</v>
      </c>
      <c r="AB25" s="40">
        <v>10.35</v>
      </c>
      <c r="AC25" s="40">
        <v>17.5</v>
      </c>
      <c r="AD25" s="44">
        <f t="shared" si="11"/>
        <v>12</v>
      </c>
      <c r="AE25" s="44">
        <f t="shared" si="12"/>
        <v>12</v>
      </c>
      <c r="AF25" s="43" t="str">
        <f t="shared" si="13"/>
        <v>VAR</v>
      </c>
      <c r="AG25" s="40">
        <v>14.564516129032258</v>
      </c>
      <c r="AH25" s="44"/>
      <c r="AI25" s="44">
        <f t="shared" si="14"/>
        <v>14.564516129032258</v>
      </c>
      <c r="AJ25" s="40">
        <v>16</v>
      </c>
      <c r="AK25" s="44"/>
      <c r="AL25" s="44">
        <f t="shared" si="15"/>
        <v>16</v>
      </c>
      <c r="AM25" s="40">
        <v>11</v>
      </c>
      <c r="AN25" s="91"/>
      <c r="AO25" s="44">
        <f t="shared" si="16"/>
        <v>11</v>
      </c>
      <c r="AP25" s="44">
        <f t="shared" si="17"/>
        <v>13.069354838709678</v>
      </c>
      <c r="AQ25" s="43" t="str">
        <f t="shared" si="31"/>
        <v>V</v>
      </c>
      <c r="AR25" s="40">
        <v>14</v>
      </c>
      <c r="AS25" s="44"/>
      <c r="AT25" s="44">
        <f t="shared" si="18"/>
        <v>14</v>
      </c>
      <c r="AU25" s="40">
        <v>15</v>
      </c>
      <c r="AV25" s="44"/>
      <c r="AW25" s="44">
        <f t="shared" si="19"/>
        <v>15</v>
      </c>
      <c r="AX25" s="40">
        <v>12.965</v>
      </c>
      <c r="AY25" s="93"/>
      <c r="AZ25" s="44">
        <f t="shared" si="20"/>
        <v>12.965</v>
      </c>
      <c r="BA25" s="44">
        <f t="shared" si="21"/>
        <v>13.7325</v>
      </c>
      <c r="BB25" s="43" t="str">
        <f t="shared" si="32"/>
        <v>V</v>
      </c>
      <c r="BC25" s="95">
        <v>15.25</v>
      </c>
      <c r="BD25" s="79"/>
      <c r="BE25" s="72">
        <f t="shared" si="22"/>
        <v>15.25</v>
      </c>
      <c r="BF25" s="95">
        <v>16.5</v>
      </c>
      <c r="BG25" s="44"/>
      <c r="BH25" s="44">
        <f t="shared" si="23"/>
        <v>16.5</v>
      </c>
      <c r="BI25" s="51">
        <f t="shared" si="24"/>
        <v>16.25</v>
      </c>
      <c r="BJ25" s="43" t="str">
        <f t="shared" si="25"/>
        <v>V</v>
      </c>
      <c r="BK25" s="40">
        <v>16.5</v>
      </c>
      <c r="BL25" s="44"/>
      <c r="BM25" s="44">
        <f t="shared" si="26"/>
        <v>16.5</v>
      </c>
      <c r="BN25" s="44">
        <f t="shared" si="27"/>
        <v>16.5</v>
      </c>
      <c r="BO25" s="43" t="str">
        <f t="shared" si="28"/>
        <v>V</v>
      </c>
      <c r="BP25" s="44">
        <f t="shared" si="29"/>
        <v>13.983044354838709</v>
      </c>
      <c r="BQ25" s="188" t="s">
        <v>56</v>
      </c>
      <c r="BR25" s="188"/>
      <c r="BS25" s="156" t="str">
        <f t="shared" si="33"/>
        <v>A.B</v>
      </c>
      <c r="BT25" s="156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1" customFormat="1" ht="14.25" customHeight="1">
      <c r="A26" s="23">
        <v>18</v>
      </c>
      <c r="B26" s="73" t="s">
        <v>97</v>
      </c>
      <c r="C26" s="74" t="s">
        <v>98</v>
      </c>
      <c r="D26" s="50">
        <v>16.8</v>
      </c>
      <c r="E26" s="50"/>
      <c r="F26" s="50">
        <f t="shared" si="0"/>
        <v>16.8</v>
      </c>
      <c r="G26" s="41">
        <v>15.000999999999999</v>
      </c>
      <c r="H26" s="41"/>
      <c r="I26" s="51">
        <f t="shared" si="1"/>
        <v>15.000999999999999</v>
      </c>
      <c r="J26" s="44">
        <f t="shared" si="2"/>
        <v>15.900500000000001</v>
      </c>
      <c r="K26" s="42" t="str">
        <f t="shared" si="3"/>
        <v>V</v>
      </c>
      <c r="L26" s="84">
        <v>16.125</v>
      </c>
      <c r="M26" s="84"/>
      <c r="N26" s="44">
        <f t="shared" si="4"/>
        <v>16.125</v>
      </c>
      <c r="O26" s="84">
        <v>17.5</v>
      </c>
      <c r="P26" s="88"/>
      <c r="Q26" s="44">
        <f t="shared" si="5"/>
        <v>17.5</v>
      </c>
      <c r="R26" s="84">
        <v>15.5</v>
      </c>
      <c r="S26" s="84"/>
      <c r="T26" s="44">
        <f t="shared" si="6"/>
        <v>15.5</v>
      </c>
      <c r="U26" s="44">
        <f t="shared" si="7"/>
        <v>16.349999999999998</v>
      </c>
      <c r="V26" s="43" t="str">
        <f t="shared" si="30"/>
        <v>V</v>
      </c>
      <c r="W26" s="40">
        <v>14.45</v>
      </c>
      <c r="X26" s="40"/>
      <c r="Y26" s="44">
        <f t="shared" si="8"/>
        <v>14.45</v>
      </c>
      <c r="Z26" s="44">
        <f t="shared" si="9"/>
        <v>14.45</v>
      </c>
      <c r="AA26" s="43" t="str">
        <f t="shared" si="10"/>
        <v>V</v>
      </c>
      <c r="AB26" s="40">
        <v>18.350000000000001</v>
      </c>
      <c r="AC26" s="40"/>
      <c r="AD26" s="44">
        <f t="shared" si="11"/>
        <v>18.350000000000001</v>
      </c>
      <c r="AE26" s="44">
        <f t="shared" si="12"/>
        <v>18.350000000000001</v>
      </c>
      <c r="AF26" s="43" t="str">
        <f t="shared" si="13"/>
        <v>V</v>
      </c>
      <c r="AG26" s="40">
        <v>13.806451612903226</v>
      </c>
      <c r="AH26" s="44"/>
      <c r="AI26" s="44">
        <f t="shared" si="14"/>
        <v>13.806451612903226</v>
      </c>
      <c r="AJ26" s="40">
        <v>16.5</v>
      </c>
      <c r="AK26" s="44"/>
      <c r="AL26" s="44">
        <f t="shared" si="15"/>
        <v>16.5</v>
      </c>
      <c r="AM26" s="40">
        <v>12</v>
      </c>
      <c r="AN26" s="91"/>
      <c r="AO26" s="44">
        <f t="shared" si="16"/>
        <v>12</v>
      </c>
      <c r="AP26" s="44">
        <f t="shared" si="17"/>
        <v>13.441935483870967</v>
      </c>
      <c r="AQ26" s="43" t="str">
        <f t="shared" si="31"/>
        <v>V</v>
      </c>
      <c r="AR26" s="40">
        <v>14</v>
      </c>
      <c r="AS26" s="44"/>
      <c r="AT26" s="44">
        <f t="shared" si="18"/>
        <v>14</v>
      </c>
      <c r="AU26" s="40">
        <v>14.5</v>
      </c>
      <c r="AV26" s="44"/>
      <c r="AW26" s="44">
        <f t="shared" si="19"/>
        <v>14.5</v>
      </c>
      <c r="AX26" s="40">
        <v>12.3</v>
      </c>
      <c r="AY26" s="93"/>
      <c r="AZ26" s="44">
        <f t="shared" si="20"/>
        <v>12.3</v>
      </c>
      <c r="BA26" s="44">
        <f t="shared" si="21"/>
        <v>13.275</v>
      </c>
      <c r="BB26" s="43" t="str">
        <f t="shared" si="32"/>
        <v>V</v>
      </c>
      <c r="BC26" s="95">
        <v>16</v>
      </c>
      <c r="BD26" s="79"/>
      <c r="BE26" s="72">
        <f t="shared" si="22"/>
        <v>16</v>
      </c>
      <c r="BF26" s="95">
        <v>17</v>
      </c>
      <c r="BG26" s="44"/>
      <c r="BH26" s="44">
        <f t="shared" si="23"/>
        <v>17</v>
      </c>
      <c r="BI26" s="51">
        <f t="shared" si="24"/>
        <v>16.8</v>
      </c>
      <c r="BJ26" s="43" t="str">
        <f t="shared" si="25"/>
        <v>V</v>
      </c>
      <c r="BK26" s="40">
        <v>17</v>
      </c>
      <c r="BL26" s="44"/>
      <c r="BM26" s="44">
        <f t="shared" si="26"/>
        <v>17</v>
      </c>
      <c r="BN26" s="44">
        <f t="shared" si="27"/>
        <v>17</v>
      </c>
      <c r="BO26" s="43" t="str">
        <f t="shared" si="28"/>
        <v>V</v>
      </c>
      <c r="BP26" s="44">
        <f t="shared" si="29"/>
        <v>15.695929435483871</v>
      </c>
      <c r="BQ26" s="188" t="s">
        <v>56</v>
      </c>
      <c r="BR26" s="188"/>
      <c r="BS26" s="156" t="str">
        <f t="shared" si="33"/>
        <v>B</v>
      </c>
      <c r="BT26" s="15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1" customFormat="1" ht="14.25" customHeight="1">
      <c r="A27" s="23">
        <v>19</v>
      </c>
      <c r="B27" s="75" t="s">
        <v>99</v>
      </c>
      <c r="C27" s="76" t="s">
        <v>15</v>
      </c>
      <c r="D27" s="50">
        <v>11.5</v>
      </c>
      <c r="E27" s="50"/>
      <c r="F27" s="50">
        <f t="shared" si="0"/>
        <v>11.5</v>
      </c>
      <c r="G27" s="41">
        <v>12.9</v>
      </c>
      <c r="H27" s="41"/>
      <c r="I27" s="51">
        <f t="shared" si="1"/>
        <v>12.9</v>
      </c>
      <c r="J27" s="44">
        <f t="shared" si="2"/>
        <v>12.2</v>
      </c>
      <c r="K27" s="42" t="str">
        <f t="shared" si="3"/>
        <v>V</v>
      </c>
      <c r="L27" s="84">
        <v>9.5</v>
      </c>
      <c r="M27" s="84">
        <v>18</v>
      </c>
      <c r="N27" s="44">
        <f t="shared" si="4"/>
        <v>12</v>
      </c>
      <c r="O27" s="84">
        <v>12</v>
      </c>
      <c r="P27" s="88"/>
      <c r="Q27" s="44">
        <f t="shared" si="5"/>
        <v>12</v>
      </c>
      <c r="R27" s="84">
        <v>13.375</v>
      </c>
      <c r="S27" s="84"/>
      <c r="T27" s="44">
        <f t="shared" si="6"/>
        <v>13.375</v>
      </c>
      <c r="U27" s="44">
        <f t="shared" si="7"/>
        <v>12.412500000000001</v>
      </c>
      <c r="V27" s="43" t="str">
        <f t="shared" si="30"/>
        <v>VAR</v>
      </c>
      <c r="W27" s="40">
        <v>9.1999999999999993</v>
      </c>
      <c r="X27" s="40">
        <v>12.75</v>
      </c>
      <c r="Y27" s="44">
        <f t="shared" si="8"/>
        <v>12</v>
      </c>
      <c r="Z27" s="44">
        <f t="shared" si="9"/>
        <v>12</v>
      </c>
      <c r="AA27" s="43" t="str">
        <f t="shared" si="10"/>
        <v>VAR</v>
      </c>
      <c r="AB27" s="40">
        <v>10.487500000000001</v>
      </c>
      <c r="AC27" s="40">
        <v>16.5</v>
      </c>
      <c r="AD27" s="44">
        <f t="shared" si="11"/>
        <v>12</v>
      </c>
      <c r="AE27" s="44">
        <f t="shared" si="12"/>
        <v>12</v>
      </c>
      <c r="AF27" s="43" t="str">
        <f t="shared" si="13"/>
        <v>VAR</v>
      </c>
      <c r="AG27" s="40">
        <v>13.451612903225806</v>
      </c>
      <c r="AH27" s="44"/>
      <c r="AI27" s="44">
        <f t="shared" si="14"/>
        <v>13.451612903225806</v>
      </c>
      <c r="AJ27" s="40">
        <v>15</v>
      </c>
      <c r="AK27" s="44"/>
      <c r="AL27" s="44">
        <f t="shared" si="15"/>
        <v>15</v>
      </c>
      <c r="AM27" s="40">
        <v>12</v>
      </c>
      <c r="AN27" s="91"/>
      <c r="AO27" s="44">
        <f t="shared" si="16"/>
        <v>12</v>
      </c>
      <c r="AP27" s="44">
        <f t="shared" si="17"/>
        <v>13.035483870967742</v>
      </c>
      <c r="AQ27" s="43" t="str">
        <f t="shared" si="31"/>
        <v>V</v>
      </c>
      <c r="AR27" s="40">
        <v>16</v>
      </c>
      <c r="AS27" s="44"/>
      <c r="AT27" s="44">
        <f t="shared" si="18"/>
        <v>16</v>
      </c>
      <c r="AU27" s="40">
        <v>15.5</v>
      </c>
      <c r="AV27" s="44"/>
      <c r="AW27" s="44">
        <f t="shared" si="19"/>
        <v>15.5</v>
      </c>
      <c r="AX27" s="40">
        <v>10.895</v>
      </c>
      <c r="AY27" s="93"/>
      <c r="AZ27" s="44">
        <f t="shared" si="20"/>
        <v>10.895</v>
      </c>
      <c r="BA27" s="44">
        <f t="shared" si="21"/>
        <v>13.3225</v>
      </c>
      <c r="BB27" s="43" t="str">
        <f t="shared" si="32"/>
        <v>V</v>
      </c>
      <c r="BC27" s="95">
        <v>10.5</v>
      </c>
      <c r="BD27" s="79"/>
      <c r="BE27" s="72">
        <f t="shared" si="22"/>
        <v>10.5</v>
      </c>
      <c r="BF27" s="95">
        <v>16.75</v>
      </c>
      <c r="BG27" s="44"/>
      <c r="BH27" s="44">
        <f t="shared" si="23"/>
        <v>16.75</v>
      </c>
      <c r="BI27" s="51">
        <f t="shared" si="24"/>
        <v>15.5</v>
      </c>
      <c r="BJ27" s="43" t="str">
        <f t="shared" si="25"/>
        <v>V</v>
      </c>
      <c r="BK27" s="40">
        <v>16.25</v>
      </c>
      <c r="BL27" s="44"/>
      <c r="BM27" s="44">
        <f t="shared" si="26"/>
        <v>16.25</v>
      </c>
      <c r="BN27" s="44">
        <f t="shared" si="27"/>
        <v>16.25</v>
      </c>
      <c r="BO27" s="43" t="str">
        <f t="shared" si="28"/>
        <v>V</v>
      </c>
      <c r="BP27" s="44">
        <f t="shared" si="29"/>
        <v>13.340060483870968</v>
      </c>
      <c r="BQ27" s="188" t="s">
        <v>56</v>
      </c>
      <c r="BR27" s="188"/>
      <c r="BS27" s="156" t="str">
        <f t="shared" si="33"/>
        <v>A.B</v>
      </c>
      <c r="BT27" s="156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1" customFormat="1" ht="14.25" customHeight="1">
      <c r="A28" s="23">
        <v>20</v>
      </c>
      <c r="B28" s="73" t="s">
        <v>100</v>
      </c>
      <c r="C28" s="74" t="s">
        <v>101</v>
      </c>
      <c r="D28" s="50">
        <v>7.25</v>
      </c>
      <c r="E28" s="50">
        <v>10.75</v>
      </c>
      <c r="F28" s="50">
        <f t="shared" si="0"/>
        <v>10.75</v>
      </c>
      <c r="G28" s="41">
        <v>11.275</v>
      </c>
      <c r="H28" s="41">
        <v>4.25</v>
      </c>
      <c r="I28" s="51">
        <f t="shared" si="1"/>
        <v>11.275</v>
      </c>
      <c r="J28" s="44">
        <f t="shared" si="2"/>
        <v>11.012499999999999</v>
      </c>
      <c r="K28" s="42" t="str">
        <f t="shared" si="3"/>
        <v>VPC</v>
      </c>
      <c r="L28" s="84">
        <v>11.25</v>
      </c>
      <c r="M28" s="84">
        <v>14</v>
      </c>
      <c r="N28" s="44">
        <f t="shared" si="4"/>
        <v>12</v>
      </c>
      <c r="O28" s="84">
        <v>10</v>
      </c>
      <c r="P28" s="88">
        <v>11</v>
      </c>
      <c r="Q28" s="44">
        <f t="shared" si="5"/>
        <v>11</v>
      </c>
      <c r="R28" s="84">
        <v>12</v>
      </c>
      <c r="S28" s="84"/>
      <c r="T28" s="44">
        <f t="shared" si="6"/>
        <v>12</v>
      </c>
      <c r="U28" s="44">
        <f t="shared" si="7"/>
        <v>11.700000000000001</v>
      </c>
      <c r="V28" s="43" t="str">
        <f t="shared" si="30"/>
        <v>VPC</v>
      </c>
      <c r="W28" s="40">
        <v>6.4749999999999996</v>
      </c>
      <c r="X28" s="40">
        <v>8</v>
      </c>
      <c r="Y28" s="44">
        <f t="shared" si="8"/>
        <v>8</v>
      </c>
      <c r="Z28" s="44">
        <f t="shared" si="9"/>
        <v>8</v>
      </c>
      <c r="AA28" s="43" t="str">
        <f t="shared" si="10"/>
        <v>VPC</v>
      </c>
      <c r="AB28" s="40">
        <v>9.5</v>
      </c>
      <c r="AC28" s="40">
        <v>10.6</v>
      </c>
      <c r="AD28" s="44">
        <f t="shared" si="11"/>
        <v>10.6</v>
      </c>
      <c r="AE28" s="44">
        <f t="shared" si="12"/>
        <v>10.6</v>
      </c>
      <c r="AF28" s="43" t="str">
        <f t="shared" si="13"/>
        <v>VPC</v>
      </c>
      <c r="AG28" s="40">
        <v>17.177419354838712</v>
      </c>
      <c r="AH28" s="44"/>
      <c r="AI28" s="44">
        <f t="shared" si="14"/>
        <v>17.177419354838712</v>
      </c>
      <c r="AJ28" s="40">
        <v>16</v>
      </c>
      <c r="AK28" s="44"/>
      <c r="AL28" s="44">
        <f t="shared" si="15"/>
        <v>16</v>
      </c>
      <c r="AM28" s="40">
        <v>12</v>
      </c>
      <c r="AN28" s="91"/>
      <c r="AO28" s="44">
        <f t="shared" si="16"/>
        <v>12</v>
      </c>
      <c r="AP28" s="44">
        <f t="shared" si="17"/>
        <v>14.353225806451613</v>
      </c>
      <c r="AQ28" s="43" t="str">
        <f t="shared" si="31"/>
        <v>V</v>
      </c>
      <c r="AR28" s="40">
        <v>14</v>
      </c>
      <c r="AS28" s="44"/>
      <c r="AT28" s="44">
        <f t="shared" si="18"/>
        <v>14</v>
      </c>
      <c r="AU28" s="40">
        <v>15.5</v>
      </c>
      <c r="AV28" s="44"/>
      <c r="AW28" s="44">
        <f t="shared" si="19"/>
        <v>15.5</v>
      </c>
      <c r="AX28" s="40">
        <v>10.135</v>
      </c>
      <c r="AY28" s="93"/>
      <c r="AZ28" s="44">
        <f t="shared" si="20"/>
        <v>10.135</v>
      </c>
      <c r="BA28" s="44">
        <f t="shared" si="21"/>
        <v>12.442499999999999</v>
      </c>
      <c r="BB28" s="43" t="str">
        <f t="shared" si="32"/>
        <v>V</v>
      </c>
      <c r="BC28" s="95">
        <v>11</v>
      </c>
      <c r="BD28" s="79"/>
      <c r="BE28" s="72">
        <f t="shared" si="22"/>
        <v>11</v>
      </c>
      <c r="BF28" s="95">
        <v>15</v>
      </c>
      <c r="BG28" s="44"/>
      <c r="BH28" s="44">
        <f t="shared" si="23"/>
        <v>15</v>
      </c>
      <c r="BI28" s="51">
        <f t="shared" si="24"/>
        <v>14.2</v>
      </c>
      <c r="BJ28" s="43" t="str">
        <f t="shared" si="25"/>
        <v>V</v>
      </c>
      <c r="BK28" s="40">
        <v>14.5</v>
      </c>
      <c r="BL28" s="44"/>
      <c r="BM28" s="44">
        <f t="shared" si="26"/>
        <v>14.5</v>
      </c>
      <c r="BN28" s="44">
        <f t="shared" si="27"/>
        <v>14.5</v>
      </c>
      <c r="BO28" s="43" t="str">
        <f t="shared" si="28"/>
        <v>V</v>
      </c>
      <c r="BP28" s="44">
        <f t="shared" si="29"/>
        <v>12.101028225806452</v>
      </c>
      <c r="BQ28" s="188" t="s">
        <v>56</v>
      </c>
      <c r="BR28" s="188"/>
      <c r="BS28" s="156" t="str">
        <f t="shared" si="33"/>
        <v>A.B</v>
      </c>
      <c r="BT28" s="156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1" customFormat="1" ht="14.25" customHeight="1">
      <c r="A29" s="23">
        <v>21</v>
      </c>
      <c r="B29" s="73" t="s">
        <v>102</v>
      </c>
      <c r="C29" s="74" t="s">
        <v>103</v>
      </c>
      <c r="D29" s="50">
        <v>14.4</v>
      </c>
      <c r="E29" s="50"/>
      <c r="F29" s="50">
        <f t="shared" si="0"/>
        <v>14.4</v>
      </c>
      <c r="G29" s="41">
        <v>14.649999999999999</v>
      </c>
      <c r="H29" s="41"/>
      <c r="I29" s="51">
        <f t="shared" si="1"/>
        <v>14.649999999999999</v>
      </c>
      <c r="J29" s="44">
        <f t="shared" si="2"/>
        <v>14.524999999999999</v>
      </c>
      <c r="K29" s="42" t="str">
        <f t="shared" si="3"/>
        <v>V</v>
      </c>
      <c r="L29" s="84">
        <v>14.125</v>
      </c>
      <c r="M29" s="84"/>
      <c r="N29" s="44">
        <f t="shared" si="4"/>
        <v>14.125</v>
      </c>
      <c r="O29" s="84">
        <v>14</v>
      </c>
      <c r="P29" s="88"/>
      <c r="Q29" s="44">
        <f t="shared" si="5"/>
        <v>14</v>
      </c>
      <c r="R29" s="84">
        <v>15.125</v>
      </c>
      <c r="S29" s="84"/>
      <c r="T29" s="44">
        <f t="shared" si="6"/>
        <v>15.125</v>
      </c>
      <c r="U29" s="44">
        <f t="shared" si="7"/>
        <v>14.387500000000001</v>
      </c>
      <c r="V29" s="43" t="str">
        <f t="shared" si="30"/>
        <v>V</v>
      </c>
      <c r="W29" s="40">
        <v>10.25</v>
      </c>
      <c r="X29" s="40">
        <v>11.649999999999999</v>
      </c>
      <c r="Y29" s="44">
        <f t="shared" si="8"/>
        <v>11.649999999999999</v>
      </c>
      <c r="Z29" s="44">
        <f t="shared" si="9"/>
        <v>11.649999999999999</v>
      </c>
      <c r="AA29" s="43" t="str">
        <f t="shared" si="10"/>
        <v>VPC</v>
      </c>
      <c r="AB29" s="40">
        <v>10.825000000000001</v>
      </c>
      <c r="AC29" s="40">
        <v>12</v>
      </c>
      <c r="AD29" s="44">
        <f t="shared" si="11"/>
        <v>12</v>
      </c>
      <c r="AE29" s="44">
        <f t="shared" si="12"/>
        <v>12</v>
      </c>
      <c r="AF29" s="43" t="str">
        <f t="shared" si="13"/>
        <v>VAR</v>
      </c>
      <c r="AG29" s="40">
        <v>15.887096774193548</v>
      </c>
      <c r="AH29" s="44"/>
      <c r="AI29" s="44">
        <f t="shared" si="14"/>
        <v>15.887096774193548</v>
      </c>
      <c r="AJ29" s="40">
        <v>15.5</v>
      </c>
      <c r="AK29" s="44"/>
      <c r="AL29" s="44">
        <f t="shared" si="15"/>
        <v>15.5</v>
      </c>
      <c r="AM29" s="40">
        <v>15</v>
      </c>
      <c r="AN29" s="91"/>
      <c r="AO29" s="44">
        <f t="shared" si="16"/>
        <v>15</v>
      </c>
      <c r="AP29" s="44">
        <f t="shared" si="17"/>
        <v>15.366129032258064</v>
      </c>
      <c r="AQ29" s="43" t="str">
        <f t="shared" si="31"/>
        <v>V</v>
      </c>
      <c r="AR29" s="40">
        <v>15.75</v>
      </c>
      <c r="AS29" s="44"/>
      <c r="AT29" s="44">
        <f t="shared" si="18"/>
        <v>15.75</v>
      </c>
      <c r="AU29" s="40">
        <v>16</v>
      </c>
      <c r="AV29" s="44"/>
      <c r="AW29" s="44">
        <f t="shared" si="19"/>
        <v>16</v>
      </c>
      <c r="AX29" s="40">
        <v>14.535</v>
      </c>
      <c r="AY29" s="93"/>
      <c r="AZ29" s="44">
        <f t="shared" si="20"/>
        <v>14.535</v>
      </c>
      <c r="BA29" s="44">
        <f t="shared" si="21"/>
        <v>15.205</v>
      </c>
      <c r="BB29" s="43" t="str">
        <f t="shared" si="32"/>
        <v>V</v>
      </c>
      <c r="BC29" s="95">
        <v>13.5</v>
      </c>
      <c r="BD29" s="79"/>
      <c r="BE29" s="72">
        <f t="shared" si="22"/>
        <v>13.5</v>
      </c>
      <c r="BF29" s="95">
        <v>17</v>
      </c>
      <c r="BG29" s="44"/>
      <c r="BH29" s="44">
        <f t="shared" si="23"/>
        <v>17</v>
      </c>
      <c r="BI29" s="51">
        <f t="shared" si="24"/>
        <v>16.3</v>
      </c>
      <c r="BJ29" s="43" t="str">
        <f t="shared" si="25"/>
        <v>V</v>
      </c>
      <c r="BK29" s="40">
        <v>16.5</v>
      </c>
      <c r="BL29" s="44"/>
      <c r="BM29" s="44">
        <f t="shared" si="26"/>
        <v>16.5</v>
      </c>
      <c r="BN29" s="44">
        <f t="shared" si="27"/>
        <v>16.5</v>
      </c>
      <c r="BO29" s="43" t="str">
        <f t="shared" si="28"/>
        <v>V</v>
      </c>
      <c r="BP29" s="44">
        <f t="shared" si="29"/>
        <v>14.491703629032257</v>
      </c>
      <c r="BQ29" s="188" t="s">
        <v>56</v>
      </c>
      <c r="BR29" s="188"/>
      <c r="BS29" s="156" t="str">
        <f t="shared" si="33"/>
        <v>B</v>
      </c>
      <c r="BT29" s="156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1" customFormat="1" ht="14.25" customHeight="1">
      <c r="A30" s="23">
        <v>22</v>
      </c>
      <c r="B30" s="73" t="s">
        <v>104</v>
      </c>
      <c r="C30" s="74" t="s">
        <v>105</v>
      </c>
      <c r="D30" s="50">
        <v>14.375</v>
      </c>
      <c r="E30" s="50"/>
      <c r="F30" s="50">
        <f t="shared" si="0"/>
        <v>14.375</v>
      </c>
      <c r="G30" s="41">
        <v>13.25</v>
      </c>
      <c r="H30" s="41"/>
      <c r="I30" s="51">
        <f t="shared" si="1"/>
        <v>13.25</v>
      </c>
      <c r="J30" s="44">
        <f t="shared" si="2"/>
        <v>13.8125</v>
      </c>
      <c r="K30" s="42" t="str">
        <f t="shared" si="3"/>
        <v>V</v>
      </c>
      <c r="L30" s="84">
        <v>11.25</v>
      </c>
      <c r="M30" s="84"/>
      <c r="N30" s="44">
        <f t="shared" si="4"/>
        <v>11.25</v>
      </c>
      <c r="O30" s="84">
        <v>18</v>
      </c>
      <c r="P30" s="88"/>
      <c r="Q30" s="44">
        <f t="shared" si="5"/>
        <v>18</v>
      </c>
      <c r="R30" s="84">
        <v>15.375</v>
      </c>
      <c r="S30" s="84"/>
      <c r="T30" s="44">
        <f t="shared" si="6"/>
        <v>15.375</v>
      </c>
      <c r="U30" s="44">
        <f t="shared" si="7"/>
        <v>14.512499999999999</v>
      </c>
      <c r="V30" s="43" t="str">
        <f t="shared" si="30"/>
        <v>V</v>
      </c>
      <c r="W30" s="40">
        <v>10</v>
      </c>
      <c r="X30" s="40"/>
      <c r="Y30" s="44">
        <f t="shared" si="8"/>
        <v>10</v>
      </c>
      <c r="Z30" s="44">
        <f t="shared" si="9"/>
        <v>10</v>
      </c>
      <c r="AA30" s="43" t="str">
        <f t="shared" si="10"/>
        <v>VPC</v>
      </c>
      <c r="AB30" s="40">
        <v>15.524999999999999</v>
      </c>
      <c r="AC30" s="40"/>
      <c r="AD30" s="44">
        <f t="shared" si="11"/>
        <v>15.524999999999999</v>
      </c>
      <c r="AE30" s="44">
        <f t="shared" si="12"/>
        <v>15.524999999999999</v>
      </c>
      <c r="AF30" s="43" t="str">
        <f t="shared" si="13"/>
        <v>V</v>
      </c>
      <c r="AG30" s="40">
        <v>12.306451612903226</v>
      </c>
      <c r="AH30" s="44"/>
      <c r="AI30" s="44">
        <f t="shared" si="14"/>
        <v>12.306451612903226</v>
      </c>
      <c r="AJ30" s="40">
        <v>15</v>
      </c>
      <c r="AK30" s="44"/>
      <c r="AL30" s="44">
        <f t="shared" si="15"/>
        <v>15</v>
      </c>
      <c r="AM30" s="40">
        <v>12</v>
      </c>
      <c r="AN30" s="91"/>
      <c r="AO30" s="44">
        <f t="shared" si="16"/>
        <v>12</v>
      </c>
      <c r="AP30" s="44">
        <f t="shared" si="17"/>
        <v>12.691935483870967</v>
      </c>
      <c r="AQ30" s="43" t="str">
        <f t="shared" si="31"/>
        <v>V</v>
      </c>
      <c r="AR30" s="40">
        <v>14</v>
      </c>
      <c r="AS30" s="44"/>
      <c r="AT30" s="44">
        <f t="shared" si="18"/>
        <v>14</v>
      </c>
      <c r="AU30" s="40">
        <v>15</v>
      </c>
      <c r="AV30" s="44"/>
      <c r="AW30" s="44">
        <f t="shared" si="19"/>
        <v>15</v>
      </c>
      <c r="AX30" s="40">
        <v>9.5350000000000001</v>
      </c>
      <c r="AY30" s="93"/>
      <c r="AZ30" s="44">
        <f t="shared" si="20"/>
        <v>9.5350000000000001</v>
      </c>
      <c r="BA30" s="44">
        <f t="shared" si="21"/>
        <v>12.0175</v>
      </c>
      <c r="BB30" s="43" t="str">
        <f t="shared" si="32"/>
        <v>V</v>
      </c>
      <c r="BC30" s="95">
        <v>13</v>
      </c>
      <c r="BD30" s="79"/>
      <c r="BE30" s="72">
        <f t="shared" si="22"/>
        <v>13</v>
      </c>
      <c r="BF30" s="95">
        <v>16</v>
      </c>
      <c r="BG30" s="44"/>
      <c r="BH30" s="44">
        <f t="shared" si="23"/>
        <v>16</v>
      </c>
      <c r="BI30" s="51">
        <f t="shared" si="24"/>
        <v>15.4</v>
      </c>
      <c r="BJ30" s="43" t="str">
        <f t="shared" si="25"/>
        <v>V</v>
      </c>
      <c r="BK30" s="40">
        <v>15</v>
      </c>
      <c r="BL30" s="44"/>
      <c r="BM30" s="44">
        <f t="shared" si="26"/>
        <v>15</v>
      </c>
      <c r="BN30" s="44">
        <f t="shared" si="27"/>
        <v>15</v>
      </c>
      <c r="BO30" s="43" t="str">
        <f t="shared" si="28"/>
        <v>V</v>
      </c>
      <c r="BP30" s="44">
        <f t="shared" si="29"/>
        <v>13.619929435483872</v>
      </c>
      <c r="BQ30" s="188" t="s">
        <v>56</v>
      </c>
      <c r="BR30" s="188"/>
      <c r="BS30" s="156" t="str">
        <f t="shared" si="33"/>
        <v>A.B</v>
      </c>
      <c r="BT30" s="156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1" customFormat="1" ht="14.25" customHeight="1">
      <c r="A31" s="23">
        <v>23</v>
      </c>
      <c r="B31" s="75" t="s">
        <v>106</v>
      </c>
      <c r="C31" s="76" t="s">
        <v>107</v>
      </c>
      <c r="D31" s="50">
        <v>14.2</v>
      </c>
      <c r="E31" s="50"/>
      <c r="F31" s="50">
        <f t="shared" si="0"/>
        <v>14.2</v>
      </c>
      <c r="G31" s="41">
        <v>15.100000000000001</v>
      </c>
      <c r="H31" s="41"/>
      <c r="I31" s="51">
        <f t="shared" si="1"/>
        <v>15.100000000000001</v>
      </c>
      <c r="J31" s="44">
        <f t="shared" si="2"/>
        <v>14.65</v>
      </c>
      <c r="K31" s="42" t="str">
        <f t="shared" si="3"/>
        <v>V</v>
      </c>
      <c r="L31" s="84">
        <v>8</v>
      </c>
      <c r="M31" s="84">
        <v>14</v>
      </c>
      <c r="N31" s="44">
        <f t="shared" si="4"/>
        <v>12</v>
      </c>
      <c r="O31" s="84">
        <v>12</v>
      </c>
      <c r="P31" s="88"/>
      <c r="Q31" s="44">
        <f t="shared" si="5"/>
        <v>12</v>
      </c>
      <c r="R31" s="84">
        <v>15.375</v>
      </c>
      <c r="S31" s="84"/>
      <c r="T31" s="44">
        <f t="shared" si="6"/>
        <v>15.375</v>
      </c>
      <c r="U31" s="44">
        <f t="shared" si="7"/>
        <v>13.012499999999999</v>
      </c>
      <c r="V31" s="43" t="str">
        <f t="shared" si="30"/>
        <v>VAR</v>
      </c>
      <c r="W31" s="40">
        <v>7.1499999999999995</v>
      </c>
      <c r="X31" s="40">
        <v>8</v>
      </c>
      <c r="Y31" s="44">
        <f t="shared" si="8"/>
        <v>8</v>
      </c>
      <c r="Z31" s="44">
        <f t="shared" si="9"/>
        <v>8</v>
      </c>
      <c r="AA31" s="43" t="str">
        <f t="shared" si="10"/>
        <v>VPC</v>
      </c>
      <c r="AB31" s="40">
        <v>7.15</v>
      </c>
      <c r="AC31" s="40">
        <v>13</v>
      </c>
      <c r="AD31" s="44">
        <f t="shared" si="11"/>
        <v>12</v>
      </c>
      <c r="AE31" s="44">
        <f t="shared" si="12"/>
        <v>12</v>
      </c>
      <c r="AF31" s="43" t="str">
        <f t="shared" si="13"/>
        <v>VAR</v>
      </c>
      <c r="AG31" s="40">
        <v>13.596774193548388</v>
      </c>
      <c r="AH31" s="44"/>
      <c r="AI31" s="44">
        <f t="shared" si="14"/>
        <v>13.596774193548388</v>
      </c>
      <c r="AJ31" s="40">
        <v>16</v>
      </c>
      <c r="AK31" s="44"/>
      <c r="AL31" s="44">
        <f t="shared" si="15"/>
        <v>16</v>
      </c>
      <c r="AM31" s="40">
        <v>12</v>
      </c>
      <c r="AN31" s="91"/>
      <c r="AO31" s="44">
        <f t="shared" si="16"/>
        <v>12</v>
      </c>
      <c r="AP31" s="44">
        <f t="shared" si="17"/>
        <v>13.279032258064516</v>
      </c>
      <c r="AQ31" s="43" t="str">
        <f t="shared" si="31"/>
        <v>V</v>
      </c>
      <c r="AR31" s="40">
        <v>15.5</v>
      </c>
      <c r="AS31" s="44"/>
      <c r="AT31" s="44">
        <f t="shared" si="18"/>
        <v>15.5</v>
      </c>
      <c r="AU31" s="40">
        <v>17</v>
      </c>
      <c r="AV31" s="44"/>
      <c r="AW31" s="44">
        <f t="shared" si="19"/>
        <v>17</v>
      </c>
      <c r="AX31" s="40">
        <v>13.01</v>
      </c>
      <c r="AY31" s="93"/>
      <c r="AZ31" s="44">
        <f t="shared" si="20"/>
        <v>13.01</v>
      </c>
      <c r="BA31" s="44">
        <f t="shared" si="21"/>
        <v>14.629999999999999</v>
      </c>
      <c r="BB31" s="43" t="str">
        <f t="shared" si="32"/>
        <v>V</v>
      </c>
      <c r="BC31" s="95">
        <v>12.5</v>
      </c>
      <c r="BD31" s="79"/>
      <c r="BE31" s="72">
        <f t="shared" si="22"/>
        <v>12.5</v>
      </c>
      <c r="BF31" s="95">
        <v>14.5</v>
      </c>
      <c r="BG31" s="44"/>
      <c r="BH31" s="44">
        <f t="shared" si="23"/>
        <v>14.5</v>
      </c>
      <c r="BI31" s="51">
        <f t="shared" si="24"/>
        <v>14.100000000000001</v>
      </c>
      <c r="BJ31" s="43" t="str">
        <f t="shared" si="25"/>
        <v>V</v>
      </c>
      <c r="BK31" s="40">
        <v>15.25</v>
      </c>
      <c r="BL31" s="44"/>
      <c r="BM31" s="44">
        <f t="shared" si="26"/>
        <v>15.25</v>
      </c>
      <c r="BN31" s="44">
        <f t="shared" si="27"/>
        <v>15.25</v>
      </c>
      <c r="BO31" s="43" t="str">
        <f t="shared" si="28"/>
        <v>V</v>
      </c>
      <c r="BP31" s="44">
        <f t="shared" si="29"/>
        <v>13.115191532258066</v>
      </c>
      <c r="BQ31" s="188" t="s">
        <v>56</v>
      </c>
      <c r="BR31" s="188"/>
      <c r="BS31" s="156" t="str">
        <f t="shared" si="33"/>
        <v>A.B</v>
      </c>
      <c r="BT31" s="156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" customFormat="1" ht="14.25" customHeight="1">
      <c r="A32" s="23">
        <v>24</v>
      </c>
      <c r="B32" s="73" t="s">
        <v>108</v>
      </c>
      <c r="C32" s="74" t="s">
        <v>109</v>
      </c>
      <c r="D32" s="50">
        <v>12.05</v>
      </c>
      <c r="E32" s="50"/>
      <c r="F32" s="50">
        <f t="shared" si="0"/>
        <v>12.05</v>
      </c>
      <c r="G32" s="41">
        <v>12.324999999999999</v>
      </c>
      <c r="H32" s="41"/>
      <c r="I32" s="51">
        <f t="shared" si="1"/>
        <v>12.324999999999999</v>
      </c>
      <c r="J32" s="44">
        <f t="shared" si="2"/>
        <v>12.1875</v>
      </c>
      <c r="K32" s="42" t="str">
        <f t="shared" si="3"/>
        <v>V</v>
      </c>
      <c r="L32" s="84">
        <v>14.375</v>
      </c>
      <c r="M32" s="84"/>
      <c r="N32" s="44">
        <f t="shared" si="4"/>
        <v>14.375</v>
      </c>
      <c r="O32" s="84">
        <v>12.5</v>
      </c>
      <c r="P32" s="88"/>
      <c r="Q32" s="44">
        <f t="shared" si="5"/>
        <v>12.5</v>
      </c>
      <c r="R32" s="84">
        <v>14.75</v>
      </c>
      <c r="S32" s="84"/>
      <c r="T32" s="44">
        <f t="shared" si="6"/>
        <v>14.75</v>
      </c>
      <c r="U32" s="44">
        <f t="shared" si="7"/>
        <v>13.925000000000001</v>
      </c>
      <c r="V32" s="43" t="str">
        <f t="shared" si="30"/>
        <v>V</v>
      </c>
      <c r="W32" s="40">
        <v>11.049999999999999</v>
      </c>
      <c r="X32" s="40">
        <v>11.474999999999998</v>
      </c>
      <c r="Y32" s="44">
        <f t="shared" si="8"/>
        <v>11.474999999999998</v>
      </c>
      <c r="Z32" s="44">
        <f t="shared" si="9"/>
        <v>11.474999999999998</v>
      </c>
      <c r="AA32" s="43" t="str">
        <f t="shared" si="10"/>
        <v>VPC</v>
      </c>
      <c r="AB32" s="40">
        <v>13.824999999999999</v>
      </c>
      <c r="AC32" s="40"/>
      <c r="AD32" s="44">
        <f t="shared" si="11"/>
        <v>13.824999999999999</v>
      </c>
      <c r="AE32" s="44">
        <f t="shared" si="12"/>
        <v>13.824999999999999</v>
      </c>
      <c r="AF32" s="43" t="str">
        <f t="shared" si="13"/>
        <v>V</v>
      </c>
      <c r="AG32" s="40">
        <v>15.53225806451613</v>
      </c>
      <c r="AH32" s="44"/>
      <c r="AI32" s="44">
        <f t="shared" si="14"/>
        <v>15.53225806451613</v>
      </c>
      <c r="AJ32" s="40">
        <v>15</v>
      </c>
      <c r="AK32" s="44"/>
      <c r="AL32" s="44">
        <f t="shared" si="15"/>
        <v>15</v>
      </c>
      <c r="AM32" s="40">
        <v>13</v>
      </c>
      <c r="AN32" s="91"/>
      <c r="AO32" s="44">
        <f t="shared" si="16"/>
        <v>13</v>
      </c>
      <c r="AP32" s="44">
        <f t="shared" si="17"/>
        <v>14.159677419354839</v>
      </c>
      <c r="AQ32" s="43" t="str">
        <f t="shared" si="31"/>
        <v>V</v>
      </c>
      <c r="AR32" s="40">
        <v>15</v>
      </c>
      <c r="AS32" s="44"/>
      <c r="AT32" s="44">
        <f t="shared" si="18"/>
        <v>15</v>
      </c>
      <c r="AU32" s="40">
        <v>15.5</v>
      </c>
      <c r="AV32" s="44"/>
      <c r="AW32" s="44">
        <f t="shared" si="19"/>
        <v>15.5</v>
      </c>
      <c r="AX32" s="40">
        <v>15.145</v>
      </c>
      <c r="AY32" s="93"/>
      <c r="AZ32" s="44">
        <f t="shared" si="20"/>
        <v>15.145</v>
      </c>
      <c r="BA32" s="44">
        <f t="shared" si="21"/>
        <v>15.1975</v>
      </c>
      <c r="BB32" s="43" t="str">
        <f t="shared" si="32"/>
        <v>V</v>
      </c>
      <c r="BC32" s="95">
        <v>14</v>
      </c>
      <c r="BD32" s="79"/>
      <c r="BE32" s="72">
        <f t="shared" si="22"/>
        <v>14</v>
      </c>
      <c r="BF32" s="95">
        <v>15</v>
      </c>
      <c r="BG32" s="44"/>
      <c r="BH32" s="44">
        <f t="shared" si="23"/>
        <v>15</v>
      </c>
      <c r="BI32" s="51">
        <f t="shared" si="24"/>
        <v>14.8</v>
      </c>
      <c r="BJ32" s="43" t="str">
        <f t="shared" si="25"/>
        <v>V</v>
      </c>
      <c r="BK32" s="40">
        <v>16</v>
      </c>
      <c r="BL32" s="44"/>
      <c r="BM32" s="44">
        <f t="shared" si="26"/>
        <v>16</v>
      </c>
      <c r="BN32" s="44">
        <f t="shared" si="27"/>
        <v>16</v>
      </c>
      <c r="BO32" s="43" t="str">
        <f t="shared" si="28"/>
        <v>V</v>
      </c>
      <c r="BP32" s="44">
        <f t="shared" si="29"/>
        <v>13.946209677419354</v>
      </c>
      <c r="BQ32" s="188" t="s">
        <v>56</v>
      </c>
      <c r="BR32" s="188"/>
      <c r="BS32" s="156" t="str">
        <f t="shared" si="33"/>
        <v>A.B</v>
      </c>
      <c r="BT32" s="156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" customFormat="1" ht="14.25" customHeight="1">
      <c r="A33" s="23">
        <v>25</v>
      </c>
      <c r="B33" s="73" t="s">
        <v>110</v>
      </c>
      <c r="C33" s="74" t="s">
        <v>17</v>
      </c>
      <c r="D33" s="50">
        <v>13.45</v>
      </c>
      <c r="E33" s="50"/>
      <c r="F33" s="50">
        <f t="shared" si="0"/>
        <v>13.45</v>
      </c>
      <c r="G33" s="41">
        <v>15.600000000000001</v>
      </c>
      <c r="H33" s="41"/>
      <c r="I33" s="51">
        <f t="shared" si="1"/>
        <v>15.600000000000001</v>
      </c>
      <c r="J33" s="44">
        <f t="shared" si="2"/>
        <v>14.525</v>
      </c>
      <c r="K33" s="42" t="str">
        <f t="shared" si="3"/>
        <v>V</v>
      </c>
      <c r="L33" s="84">
        <v>9.875</v>
      </c>
      <c r="M33" s="84">
        <v>15.5</v>
      </c>
      <c r="N33" s="44">
        <f t="shared" si="4"/>
        <v>12</v>
      </c>
      <c r="O33" s="84">
        <v>10</v>
      </c>
      <c r="P33" s="88">
        <v>11</v>
      </c>
      <c r="Q33" s="44">
        <f t="shared" si="5"/>
        <v>11</v>
      </c>
      <c r="R33" s="84">
        <v>16.375</v>
      </c>
      <c r="S33" s="84"/>
      <c r="T33" s="44">
        <f t="shared" si="6"/>
        <v>16.375</v>
      </c>
      <c r="U33" s="44">
        <f t="shared" si="7"/>
        <v>13.012500000000001</v>
      </c>
      <c r="V33" s="43" t="str">
        <f t="shared" si="30"/>
        <v>VAR</v>
      </c>
      <c r="W33" s="40">
        <v>8.4500000000000011</v>
      </c>
      <c r="X33" s="40">
        <v>12.5</v>
      </c>
      <c r="Y33" s="44">
        <f t="shared" si="8"/>
        <v>12</v>
      </c>
      <c r="Z33" s="44">
        <f t="shared" si="9"/>
        <v>12</v>
      </c>
      <c r="AA33" s="43" t="str">
        <f t="shared" si="10"/>
        <v>VAR</v>
      </c>
      <c r="AB33" s="40">
        <v>11.237500000000001</v>
      </c>
      <c r="AC33" s="40">
        <v>15</v>
      </c>
      <c r="AD33" s="44">
        <f t="shared" si="11"/>
        <v>12</v>
      </c>
      <c r="AE33" s="44">
        <f t="shared" si="12"/>
        <v>12</v>
      </c>
      <c r="AF33" s="43" t="str">
        <f t="shared" si="13"/>
        <v>VAR</v>
      </c>
      <c r="AG33" s="40">
        <v>13.919354838709676</v>
      </c>
      <c r="AH33" s="44"/>
      <c r="AI33" s="44">
        <f t="shared" si="14"/>
        <v>13.919354838709676</v>
      </c>
      <c r="AJ33" s="40">
        <v>16</v>
      </c>
      <c r="AK33" s="44"/>
      <c r="AL33" s="44">
        <f t="shared" si="15"/>
        <v>16</v>
      </c>
      <c r="AM33" s="40">
        <v>14</v>
      </c>
      <c r="AN33" s="91"/>
      <c r="AO33" s="44">
        <f t="shared" si="16"/>
        <v>14</v>
      </c>
      <c r="AP33" s="44">
        <f t="shared" si="17"/>
        <v>14.375806451612902</v>
      </c>
      <c r="AQ33" s="43" t="str">
        <f t="shared" si="31"/>
        <v>V</v>
      </c>
      <c r="AR33" s="40">
        <v>14.5</v>
      </c>
      <c r="AS33" s="44"/>
      <c r="AT33" s="44">
        <f t="shared" si="18"/>
        <v>14.5</v>
      </c>
      <c r="AU33" s="40">
        <v>14.5</v>
      </c>
      <c r="AV33" s="44"/>
      <c r="AW33" s="44">
        <f t="shared" si="19"/>
        <v>14.5</v>
      </c>
      <c r="AX33" s="40">
        <v>14.68</v>
      </c>
      <c r="AY33" s="93"/>
      <c r="AZ33" s="44">
        <f t="shared" si="20"/>
        <v>14.68</v>
      </c>
      <c r="BA33" s="44">
        <f t="shared" si="21"/>
        <v>14.59</v>
      </c>
      <c r="BB33" s="43" t="str">
        <f t="shared" si="32"/>
        <v>V</v>
      </c>
      <c r="BC33" s="95">
        <v>15.83</v>
      </c>
      <c r="BD33" s="79"/>
      <c r="BE33" s="72">
        <f t="shared" si="22"/>
        <v>15.83</v>
      </c>
      <c r="BF33" s="95">
        <v>16</v>
      </c>
      <c r="BG33" s="44"/>
      <c r="BH33" s="44">
        <f t="shared" si="23"/>
        <v>16</v>
      </c>
      <c r="BI33" s="51">
        <f t="shared" si="24"/>
        <v>15.966000000000001</v>
      </c>
      <c r="BJ33" s="43" t="str">
        <f t="shared" si="25"/>
        <v>V</v>
      </c>
      <c r="BK33" s="40">
        <v>16.5</v>
      </c>
      <c r="BL33" s="44"/>
      <c r="BM33" s="44">
        <f t="shared" si="26"/>
        <v>16.5</v>
      </c>
      <c r="BN33" s="44">
        <f t="shared" si="27"/>
        <v>16.5</v>
      </c>
      <c r="BO33" s="43" t="str">
        <f t="shared" si="28"/>
        <v>V</v>
      </c>
      <c r="BP33" s="44">
        <f t="shared" si="29"/>
        <v>14.121163306451614</v>
      </c>
      <c r="BQ33" s="188" t="s">
        <v>56</v>
      </c>
      <c r="BR33" s="188"/>
      <c r="BS33" s="156" t="str">
        <f t="shared" si="33"/>
        <v>B</v>
      </c>
      <c r="BT33" s="156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" customFormat="1" ht="14.25" customHeight="1">
      <c r="A34" s="23">
        <v>26</v>
      </c>
      <c r="B34" s="73" t="s">
        <v>111</v>
      </c>
      <c r="C34" s="74" t="s">
        <v>112</v>
      </c>
      <c r="D34" s="50">
        <v>9.8000000000000007</v>
      </c>
      <c r="E34" s="50">
        <v>10.199999999999999</v>
      </c>
      <c r="F34" s="50">
        <f t="shared" si="0"/>
        <v>10.199999999999999</v>
      </c>
      <c r="G34" s="41">
        <v>9.2750000000000004</v>
      </c>
      <c r="H34" s="41">
        <v>9.8000000000000007</v>
      </c>
      <c r="I34" s="51">
        <f t="shared" si="1"/>
        <v>9.8000000000000007</v>
      </c>
      <c r="J34" s="44">
        <f t="shared" si="2"/>
        <v>10</v>
      </c>
      <c r="K34" s="42" t="str">
        <f t="shared" si="3"/>
        <v>VPC</v>
      </c>
      <c r="L34" s="84">
        <v>8</v>
      </c>
      <c r="M34" s="84">
        <v>17</v>
      </c>
      <c r="N34" s="44">
        <f t="shared" si="4"/>
        <v>12</v>
      </c>
      <c r="O34" s="84">
        <v>10</v>
      </c>
      <c r="P34" s="88">
        <v>13</v>
      </c>
      <c r="Q34" s="44">
        <f t="shared" si="5"/>
        <v>12</v>
      </c>
      <c r="R34" s="84">
        <v>12.875</v>
      </c>
      <c r="S34" s="84"/>
      <c r="T34" s="44">
        <f t="shared" si="6"/>
        <v>12.875</v>
      </c>
      <c r="U34" s="44">
        <f t="shared" si="7"/>
        <v>12.262499999999999</v>
      </c>
      <c r="V34" s="43" t="str">
        <f t="shared" si="30"/>
        <v>VAR</v>
      </c>
      <c r="W34" s="40">
        <v>7.8</v>
      </c>
      <c r="X34" s="40">
        <v>9.1999999999999993</v>
      </c>
      <c r="Y34" s="44">
        <f t="shared" si="8"/>
        <v>9.1999999999999993</v>
      </c>
      <c r="Z34" s="44">
        <f t="shared" si="9"/>
        <v>9.1999999999999993</v>
      </c>
      <c r="AA34" s="43" t="str">
        <f t="shared" si="10"/>
        <v>VPC</v>
      </c>
      <c r="AB34" s="40">
        <v>6.2</v>
      </c>
      <c r="AC34" s="40">
        <v>8</v>
      </c>
      <c r="AD34" s="44">
        <f t="shared" si="11"/>
        <v>8</v>
      </c>
      <c r="AE34" s="44">
        <f t="shared" si="12"/>
        <v>8</v>
      </c>
      <c r="AF34" s="43" t="str">
        <f t="shared" si="13"/>
        <v>VPC</v>
      </c>
      <c r="AG34" s="40">
        <v>16.064516129032256</v>
      </c>
      <c r="AH34" s="44"/>
      <c r="AI34" s="44">
        <f t="shared" si="14"/>
        <v>16.064516129032256</v>
      </c>
      <c r="AJ34" s="40">
        <v>16</v>
      </c>
      <c r="AK34" s="44"/>
      <c r="AL34" s="44">
        <f t="shared" si="15"/>
        <v>16</v>
      </c>
      <c r="AM34" s="40">
        <v>12</v>
      </c>
      <c r="AN34" s="91"/>
      <c r="AO34" s="44">
        <f t="shared" si="16"/>
        <v>12</v>
      </c>
      <c r="AP34" s="44">
        <f t="shared" si="17"/>
        <v>14.019354838709678</v>
      </c>
      <c r="AQ34" s="43" t="str">
        <f t="shared" si="31"/>
        <v>V</v>
      </c>
      <c r="AR34" s="40">
        <v>14</v>
      </c>
      <c r="AS34" s="44"/>
      <c r="AT34" s="44">
        <f t="shared" si="18"/>
        <v>14</v>
      </c>
      <c r="AU34" s="40">
        <v>15.5</v>
      </c>
      <c r="AV34" s="44"/>
      <c r="AW34" s="44">
        <f t="shared" si="19"/>
        <v>15.5</v>
      </c>
      <c r="AX34" s="40">
        <v>16.795000000000002</v>
      </c>
      <c r="AY34" s="93"/>
      <c r="AZ34" s="44">
        <f t="shared" si="20"/>
        <v>16.795000000000002</v>
      </c>
      <c r="BA34" s="44">
        <f t="shared" si="21"/>
        <v>15.772500000000001</v>
      </c>
      <c r="BB34" s="43" t="str">
        <f t="shared" si="32"/>
        <v>V</v>
      </c>
      <c r="BC34" s="95">
        <v>11.5</v>
      </c>
      <c r="BD34" s="79"/>
      <c r="BE34" s="72">
        <f t="shared" si="22"/>
        <v>11.5</v>
      </c>
      <c r="BF34" s="95">
        <v>14</v>
      </c>
      <c r="BG34" s="44"/>
      <c r="BH34" s="44">
        <f t="shared" si="23"/>
        <v>14</v>
      </c>
      <c r="BI34" s="51">
        <f t="shared" si="24"/>
        <v>13.500000000000002</v>
      </c>
      <c r="BJ34" s="43" t="str">
        <f t="shared" si="25"/>
        <v>V</v>
      </c>
      <c r="BK34" s="40">
        <v>15</v>
      </c>
      <c r="BL34" s="44"/>
      <c r="BM34" s="44">
        <f t="shared" si="26"/>
        <v>15</v>
      </c>
      <c r="BN34" s="44">
        <f t="shared" si="27"/>
        <v>15</v>
      </c>
      <c r="BO34" s="43" t="str">
        <f t="shared" si="28"/>
        <v>V</v>
      </c>
      <c r="BP34" s="44">
        <f t="shared" si="29"/>
        <v>12.219294354838709</v>
      </c>
      <c r="BQ34" s="188" t="s">
        <v>56</v>
      </c>
      <c r="BR34" s="188"/>
      <c r="BS34" s="156" t="str">
        <f t="shared" si="33"/>
        <v>A.B</v>
      </c>
      <c r="BT34" s="156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" customFormat="1" ht="14.25" customHeight="1">
      <c r="A35" s="23">
        <v>27</v>
      </c>
      <c r="B35" s="73" t="s">
        <v>113</v>
      </c>
      <c r="C35" s="74" t="s">
        <v>90</v>
      </c>
      <c r="D35" s="50">
        <v>9.9750000000000014</v>
      </c>
      <c r="E35" s="50">
        <v>11.474999999999998</v>
      </c>
      <c r="F35" s="50">
        <f t="shared" si="0"/>
        <v>11.474999999999998</v>
      </c>
      <c r="G35" s="41">
        <v>10.55</v>
      </c>
      <c r="H35" s="41">
        <v>13.35</v>
      </c>
      <c r="I35" s="51">
        <f t="shared" si="1"/>
        <v>12</v>
      </c>
      <c r="J35" s="44">
        <f t="shared" si="2"/>
        <v>11.737499999999999</v>
      </c>
      <c r="K35" s="42" t="str">
        <f t="shared" si="3"/>
        <v>VPC</v>
      </c>
      <c r="L35" s="84">
        <v>9.875</v>
      </c>
      <c r="M35" s="84">
        <v>14.5</v>
      </c>
      <c r="N35" s="44">
        <f t="shared" si="4"/>
        <v>12</v>
      </c>
      <c r="O35" s="84">
        <v>11</v>
      </c>
      <c r="P35" s="88">
        <v>11</v>
      </c>
      <c r="Q35" s="44">
        <f t="shared" si="5"/>
        <v>11</v>
      </c>
      <c r="R35" s="84">
        <v>13.25</v>
      </c>
      <c r="S35" s="84"/>
      <c r="T35" s="44">
        <f t="shared" si="6"/>
        <v>13.25</v>
      </c>
      <c r="U35" s="44">
        <f t="shared" si="7"/>
        <v>12.075000000000001</v>
      </c>
      <c r="V35" s="43" t="str">
        <f t="shared" si="30"/>
        <v>VAR</v>
      </c>
      <c r="W35" s="40">
        <v>6.7249999999999996</v>
      </c>
      <c r="X35" s="40">
        <v>9.1999999999999993</v>
      </c>
      <c r="Y35" s="44">
        <f t="shared" si="8"/>
        <v>9.1999999999999993</v>
      </c>
      <c r="Z35" s="44">
        <f t="shared" si="9"/>
        <v>9.1999999999999993</v>
      </c>
      <c r="AA35" s="43" t="str">
        <f t="shared" si="10"/>
        <v>VPC</v>
      </c>
      <c r="AB35" s="40">
        <v>8.8000000000000007</v>
      </c>
      <c r="AC35" s="40">
        <v>12</v>
      </c>
      <c r="AD35" s="44">
        <f t="shared" si="11"/>
        <v>12</v>
      </c>
      <c r="AE35" s="44">
        <f t="shared" si="12"/>
        <v>12</v>
      </c>
      <c r="AF35" s="43" t="str">
        <f t="shared" si="13"/>
        <v>VAR</v>
      </c>
      <c r="AG35" s="40">
        <v>12.161290322580644</v>
      </c>
      <c r="AH35" s="44"/>
      <c r="AI35" s="44">
        <f t="shared" si="14"/>
        <v>12.161290322580644</v>
      </c>
      <c r="AJ35" s="40">
        <v>16</v>
      </c>
      <c r="AK35" s="44"/>
      <c r="AL35" s="44">
        <f t="shared" si="15"/>
        <v>16</v>
      </c>
      <c r="AM35" s="40">
        <v>12</v>
      </c>
      <c r="AN35" s="91"/>
      <c r="AO35" s="44">
        <f t="shared" si="16"/>
        <v>12</v>
      </c>
      <c r="AP35" s="44">
        <f t="shared" si="17"/>
        <v>12.848387096774193</v>
      </c>
      <c r="AQ35" s="43" t="str">
        <f t="shared" si="31"/>
        <v>V</v>
      </c>
      <c r="AR35" s="40">
        <v>15</v>
      </c>
      <c r="AS35" s="44"/>
      <c r="AT35" s="44">
        <f t="shared" si="18"/>
        <v>15</v>
      </c>
      <c r="AU35" s="40">
        <v>16</v>
      </c>
      <c r="AV35" s="44"/>
      <c r="AW35" s="44">
        <f t="shared" si="19"/>
        <v>16</v>
      </c>
      <c r="AX35" s="40">
        <v>11.885</v>
      </c>
      <c r="AY35" s="93"/>
      <c r="AZ35" s="44">
        <f t="shared" si="20"/>
        <v>11.885</v>
      </c>
      <c r="BA35" s="44">
        <f t="shared" si="21"/>
        <v>13.692499999999999</v>
      </c>
      <c r="BB35" s="43" t="str">
        <f t="shared" si="32"/>
        <v>V</v>
      </c>
      <c r="BC35" s="95">
        <v>15.17</v>
      </c>
      <c r="BD35" s="79"/>
      <c r="BE35" s="72">
        <f t="shared" si="22"/>
        <v>15.17</v>
      </c>
      <c r="BF35" s="95">
        <v>16</v>
      </c>
      <c r="BG35" s="44"/>
      <c r="BH35" s="44">
        <f t="shared" si="23"/>
        <v>16</v>
      </c>
      <c r="BI35" s="51">
        <f t="shared" si="24"/>
        <v>15.834000000000001</v>
      </c>
      <c r="BJ35" s="43" t="str">
        <f t="shared" si="25"/>
        <v>V</v>
      </c>
      <c r="BK35" s="40">
        <v>15</v>
      </c>
      <c r="BL35" s="44"/>
      <c r="BM35" s="44">
        <f t="shared" si="26"/>
        <v>15</v>
      </c>
      <c r="BN35" s="44">
        <f t="shared" si="27"/>
        <v>15</v>
      </c>
      <c r="BO35" s="43" t="str">
        <f t="shared" si="28"/>
        <v>V</v>
      </c>
      <c r="BP35" s="44">
        <f t="shared" si="29"/>
        <v>12.798423387096774</v>
      </c>
      <c r="BQ35" s="188" t="s">
        <v>56</v>
      </c>
      <c r="BR35" s="188"/>
      <c r="BS35" s="156" t="str">
        <f t="shared" si="33"/>
        <v>A.B</v>
      </c>
      <c r="BT35" s="156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" customFormat="1" ht="14.25" customHeight="1">
      <c r="A36" s="23">
        <v>28</v>
      </c>
      <c r="B36" s="73" t="s">
        <v>114</v>
      </c>
      <c r="C36" s="74" t="s">
        <v>115</v>
      </c>
      <c r="D36" s="50">
        <v>8.8000000000000007</v>
      </c>
      <c r="E36" s="50">
        <v>12</v>
      </c>
      <c r="F36" s="50">
        <f t="shared" si="0"/>
        <v>12</v>
      </c>
      <c r="G36" s="41">
        <v>10.35</v>
      </c>
      <c r="H36" s="41">
        <v>8.3999999999999986</v>
      </c>
      <c r="I36" s="51">
        <f t="shared" si="1"/>
        <v>10.35</v>
      </c>
      <c r="J36" s="44">
        <f t="shared" si="2"/>
        <v>11.175000000000001</v>
      </c>
      <c r="K36" s="42" t="str">
        <f t="shared" si="3"/>
        <v>VPC</v>
      </c>
      <c r="L36" s="84">
        <v>9.75</v>
      </c>
      <c r="M36" s="84">
        <v>12</v>
      </c>
      <c r="N36" s="44">
        <f t="shared" si="4"/>
        <v>12</v>
      </c>
      <c r="O36" s="84">
        <v>11</v>
      </c>
      <c r="P36" s="88">
        <v>13.5</v>
      </c>
      <c r="Q36" s="44">
        <f t="shared" si="5"/>
        <v>12</v>
      </c>
      <c r="R36" s="84">
        <v>13.5</v>
      </c>
      <c r="S36" s="84"/>
      <c r="T36" s="44">
        <f t="shared" si="6"/>
        <v>13.5</v>
      </c>
      <c r="U36" s="44">
        <f t="shared" si="7"/>
        <v>12.45</v>
      </c>
      <c r="V36" s="43" t="str">
        <f t="shared" si="30"/>
        <v>VAR</v>
      </c>
      <c r="W36" s="40">
        <v>7.1750000000000007</v>
      </c>
      <c r="X36" s="40">
        <v>8</v>
      </c>
      <c r="Y36" s="44">
        <f t="shared" si="8"/>
        <v>8</v>
      </c>
      <c r="Z36" s="44">
        <f t="shared" si="9"/>
        <v>8</v>
      </c>
      <c r="AA36" s="43" t="str">
        <f t="shared" si="10"/>
        <v>VPC</v>
      </c>
      <c r="AB36" s="40">
        <v>6.6999999999999993</v>
      </c>
      <c r="AC36" s="40">
        <v>19</v>
      </c>
      <c r="AD36" s="44">
        <f t="shared" si="11"/>
        <v>12</v>
      </c>
      <c r="AE36" s="44">
        <f t="shared" si="12"/>
        <v>12</v>
      </c>
      <c r="AF36" s="43" t="str">
        <f t="shared" si="13"/>
        <v>VAR</v>
      </c>
      <c r="AG36" s="40">
        <v>13.919354838709676</v>
      </c>
      <c r="AH36" s="44"/>
      <c r="AI36" s="44">
        <f t="shared" si="14"/>
        <v>13.919354838709676</v>
      </c>
      <c r="AJ36" s="40">
        <v>15.5</v>
      </c>
      <c r="AK36" s="44"/>
      <c r="AL36" s="44">
        <f t="shared" si="15"/>
        <v>15.5</v>
      </c>
      <c r="AM36" s="40">
        <v>10.5</v>
      </c>
      <c r="AN36" s="91"/>
      <c r="AO36" s="44">
        <f t="shared" si="16"/>
        <v>10.5</v>
      </c>
      <c r="AP36" s="44">
        <f t="shared" si="17"/>
        <v>12.525806451612903</v>
      </c>
      <c r="AQ36" s="43" t="str">
        <f t="shared" si="31"/>
        <v>V</v>
      </c>
      <c r="AR36" s="40">
        <v>15</v>
      </c>
      <c r="AS36" s="44"/>
      <c r="AT36" s="44">
        <f t="shared" si="18"/>
        <v>15</v>
      </c>
      <c r="AU36" s="40">
        <v>14.5</v>
      </c>
      <c r="AV36" s="44"/>
      <c r="AW36" s="44">
        <f t="shared" si="19"/>
        <v>14.5</v>
      </c>
      <c r="AX36" s="40">
        <v>9.3849999999999998</v>
      </c>
      <c r="AY36" s="93"/>
      <c r="AZ36" s="44">
        <f t="shared" si="20"/>
        <v>9.3849999999999998</v>
      </c>
      <c r="BA36" s="44">
        <f t="shared" si="21"/>
        <v>12.067499999999999</v>
      </c>
      <c r="BB36" s="43" t="str">
        <f t="shared" si="32"/>
        <v>V</v>
      </c>
      <c r="BC36" s="95">
        <v>8</v>
      </c>
      <c r="BD36" s="79"/>
      <c r="BE36" s="72">
        <f t="shared" si="22"/>
        <v>8</v>
      </c>
      <c r="BF36" s="95">
        <v>16</v>
      </c>
      <c r="BG36" s="72"/>
      <c r="BH36" s="72">
        <f t="shared" si="23"/>
        <v>16</v>
      </c>
      <c r="BI36" s="72">
        <f t="shared" si="24"/>
        <v>14.4</v>
      </c>
      <c r="BJ36" s="43" t="str">
        <f t="shared" si="25"/>
        <v>V</v>
      </c>
      <c r="BK36" s="40">
        <v>15</v>
      </c>
      <c r="BL36" s="72"/>
      <c r="BM36" s="72">
        <f t="shared" si="26"/>
        <v>15</v>
      </c>
      <c r="BN36" s="72">
        <f t="shared" si="27"/>
        <v>15</v>
      </c>
      <c r="BO36" s="43" t="str">
        <f t="shared" si="28"/>
        <v>V</v>
      </c>
      <c r="BP36" s="44">
        <f t="shared" si="29"/>
        <v>12.202288306451614</v>
      </c>
      <c r="BQ36" s="188" t="s">
        <v>56</v>
      </c>
      <c r="BR36" s="188"/>
      <c r="BS36" s="156" t="str">
        <f t="shared" si="33"/>
        <v>A.B</v>
      </c>
      <c r="BT36" s="15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" customFormat="1" ht="14.25" customHeight="1">
      <c r="A37" s="23">
        <v>29</v>
      </c>
      <c r="B37" s="73" t="s">
        <v>116</v>
      </c>
      <c r="C37" s="74" t="s">
        <v>117</v>
      </c>
      <c r="D37" s="50">
        <v>10.7</v>
      </c>
      <c r="E37" s="50">
        <v>11.75</v>
      </c>
      <c r="F37" s="50">
        <f t="shared" si="0"/>
        <v>11.75</v>
      </c>
      <c r="G37" s="41">
        <v>10.95</v>
      </c>
      <c r="H37" s="41">
        <v>14.75</v>
      </c>
      <c r="I37" s="51">
        <f t="shared" si="1"/>
        <v>12</v>
      </c>
      <c r="J37" s="44">
        <f t="shared" si="2"/>
        <v>11.875</v>
      </c>
      <c r="K37" s="42" t="str">
        <f t="shared" si="3"/>
        <v>VPC</v>
      </c>
      <c r="L37" s="84">
        <v>12.5</v>
      </c>
      <c r="M37" s="84"/>
      <c r="N37" s="44">
        <f t="shared" si="4"/>
        <v>12.5</v>
      </c>
      <c r="O37" s="84">
        <v>10</v>
      </c>
      <c r="P37" s="88">
        <v>11</v>
      </c>
      <c r="Q37" s="44">
        <f t="shared" si="5"/>
        <v>11</v>
      </c>
      <c r="R37" s="84">
        <v>11.5</v>
      </c>
      <c r="S37" s="84">
        <v>0</v>
      </c>
      <c r="T37" s="44">
        <f t="shared" si="6"/>
        <v>11.5</v>
      </c>
      <c r="U37" s="44">
        <f t="shared" si="7"/>
        <v>11.75</v>
      </c>
      <c r="V37" s="43" t="str">
        <f t="shared" si="30"/>
        <v>VPC</v>
      </c>
      <c r="W37" s="40">
        <v>7.85</v>
      </c>
      <c r="X37" s="40">
        <v>9.1999999999999993</v>
      </c>
      <c r="Y37" s="44">
        <f t="shared" si="8"/>
        <v>9.1999999999999993</v>
      </c>
      <c r="Z37" s="44">
        <f t="shared" si="9"/>
        <v>9.1999999999999993</v>
      </c>
      <c r="AA37" s="43" t="str">
        <f t="shared" si="10"/>
        <v>VPC</v>
      </c>
      <c r="AB37" s="40">
        <v>12.675000000000001</v>
      </c>
      <c r="AC37" s="40"/>
      <c r="AD37" s="44">
        <f t="shared" si="11"/>
        <v>12.675000000000001</v>
      </c>
      <c r="AE37" s="44">
        <f t="shared" si="12"/>
        <v>12.675000000000001</v>
      </c>
      <c r="AF37" s="43" t="str">
        <f t="shared" si="13"/>
        <v>V</v>
      </c>
      <c r="AG37" s="40">
        <v>14.774193548387096</v>
      </c>
      <c r="AH37" s="44"/>
      <c r="AI37" s="44">
        <f t="shared" si="14"/>
        <v>14.774193548387096</v>
      </c>
      <c r="AJ37" s="40">
        <v>16</v>
      </c>
      <c r="AK37" s="44"/>
      <c r="AL37" s="44">
        <f t="shared" si="15"/>
        <v>16</v>
      </c>
      <c r="AM37" s="40">
        <v>11</v>
      </c>
      <c r="AN37" s="91"/>
      <c r="AO37" s="44">
        <f t="shared" si="16"/>
        <v>11</v>
      </c>
      <c r="AP37" s="44">
        <f t="shared" si="17"/>
        <v>13.13225806451613</v>
      </c>
      <c r="AQ37" s="43" t="str">
        <f t="shared" si="31"/>
        <v>V</v>
      </c>
      <c r="AR37" s="40">
        <v>14</v>
      </c>
      <c r="AS37" s="44"/>
      <c r="AT37" s="44">
        <f t="shared" si="18"/>
        <v>14</v>
      </c>
      <c r="AU37" s="40">
        <v>15.5</v>
      </c>
      <c r="AV37" s="44"/>
      <c r="AW37" s="44">
        <f t="shared" si="19"/>
        <v>15.5</v>
      </c>
      <c r="AX37" s="40">
        <v>14.254999999999999</v>
      </c>
      <c r="AY37" s="93"/>
      <c r="AZ37" s="44">
        <f t="shared" si="20"/>
        <v>14.254999999999999</v>
      </c>
      <c r="BA37" s="44">
        <f t="shared" si="21"/>
        <v>14.5025</v>
      </c>
      <c r="BB37" s="43" t="str">
        <f t="shared" si="32"/>
        <v>V</v>
      </c>
      <c r="BC37" s="95">
        <v>14</v>
      </c>
      <c r="BD37" s="79"/>
      <c r="BE37" s="72">
        <f t="shared" si="22"/>
        <v>14</v>
      </c>
      <c r="BF37" s="95">
        <v>15.5</v>
      </c>
      <c r="BG37" s="44"/>
      <c r="BH37" s="44">
        <f t="shared" si="23"/>
        <v>15.5</v>
      </c>
      <c r="BI37" s="51">
        <f t="shared" si="24"/>
        <v>15.200000000000001</v>
      </c>
      <c r="BJ37" s="43" t="str">
        <f t="shared" si="25"/>
        <v>V</v>
      </c>
      <c r="BK37" s="40">
        <v>16</v>
      </c>
      <c r="BL37" s="44"/>
      <c r="BM37" s="44">
        <f t="shared" si="26"/>
        <v>16</v>
      </c>
      <c r="BN37" s="44">
        <f t="shared" si="27"/>
        <v>16</v>
      </c>
      <c r="BO37" s="43" t="str">
        <f t="shared" si="28"/>
        <v>V</v>
      </c>
      <c r="BP37" s="44">
        <f t="shared" si="29"/>
        <v>13.041844758064517</v>
      </c>
      <c r="BQ37" s="188" t="s">
        <v>56</v>
      </c>
      <c r="BR37" s="188"/>
      <c r="BS37" s="156" t="str">
        <f t="shared" si="33"/>
        <v>A.B</v>
      </c>
      <c r="BT37" s="156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" customFormat="1" ht="14.25" customHeight="1">
      <c r="A38" s="23">
        <v>30</v>
      </c>
      <c r="B38" s="73" t="s">
        <v>234</v>
      </c>
      <c r="C38" s="77" t="s">
        <v>118</v>
      </c>
      <c r="D38" s="50">
        <v>15</v>
      </c>
      <c r="E38" s="50"/>
      <c r="F38" s="50">
        <f t="shared" si="0"/>
        <v>15</v>
      </c>
      <c r="G38" s="41">
        <v>16.05</v>
      </c>
      <c r="H38" s="41"/>
      <c r="I38" s="51">
        <f t="shared" si="1"/>
        <v>16.05</v>
      </c>
      <c r="J38" s="44">
        <f t="shared" si="2"/>
        <v>15.525</v>
      </c>
      <c r="K38" s="42" t="str">
        <f t="shared" si="3"/>
        <v>V</v>
      </c>
      <c r="L38" s="84">
        <v>10</v>
      </c>
      <c r="M38" s="84"/>
      <c r="N38" s="44">
        <f t="shared" si="4"/>
        <v>10</v>
      </c>
      <c r="O38" s="84">
        <v>14</v>
      </c>
      <c r="P38" s="88"/>
      <c r="Q38" s="44">
        <f t="shared" si="5"/>
        <v>14</v>
      </c>
      <c r="R38" s="84">
        <v>13.75</v>
      </c>
      <c r="S38" s="84"/>
      <c r="T38" s="44">
        <f t="shared" si="6"/>
        <v>13.75</v>
      </c>
      <c r="U38" s="44">
        <f t="shared" si="7"/>
        <v>12.324999999999999</v>
      </c>
      <c r="V38" s="43" t="str">
        <f t="shared" si="30"/>
        <v>V</v>
      </c>
      <c r="W38" s="40">
        <v>14.7</v>
      </c>
      <c r="X38" s="40"/>
      <c r="Y38" s="44">
        <f t="shared" si="8"/>
        <v>14.7</v>
      </c>
      <c r="Z38" s="44">
        <f t="shared" si="9"/>
        <v>14.7</v>
      </c>
      <c r="AA38" s="43" t="str">
        <f t="shared" si="10"/>
        <v>V</v>
      </c>
      <c r="AB38" s="40">
        <v>17.5</v>
      </c>
      <c r="AC38" s="40"/>
      <c r="AD38" s="44">
        <f t="shared" si="11"/>
        <v>17.5</v>
      </c>
      <c r="AE38" s="44">
        <f t="shared" si="12"/>
        <v>17.5</v>
      </c>
      <c r="AF38" s="43" t="str">
        <f t="shared" si="13"/>
        <v>V</v>
      </c>
      <c r="AG38" s="40">
        <v>11.7</v>
      </c>
      <c r="AH38" s="40"/>
      <c r="AI38" s="44">
        <f t="shared" si="14"/>
        <v>11.7</v>
      </c>
      <c r="AJ38" s="40">
        <v>15.3</v>
      </c>
      <c r="AK38" s="44"/>
      <c r="AL38" s="44">
        <f t="shared" si="15"/>
        <v>15.3</v>
      </c>
      <c r="AM38" s="40">
        <v>12.025</v>
      </c>
      <c r="AN38" s="91"/>
      <c r="AO38" s="44">
        <f t="shared" si="16"/>
        <v>12.025</v>
      </c>
      <c r="AP38" s="44">
        <f t="shared" si="17"/>
        <v>12.5825</v>
      </c>
      <c r="AQ38" s="43" t="str">
        <f t="shared" si="31"/>
        <v>V</v>
      </c>
      <c r="AR38" s="40">
        <v>14</v>
      </c>
      <c r="AS38" s="44"/>
      <c r="AT38" s="44">
        <f t="shared" si="18"/>
        <v>14</v>
      </c>
      <c r="AU38" s="40">
        <v>12</v>
      </c>
      <c r="AV38" s="44"/>
      <c r="AW38" s="44">
        <f t="shared" si="19"/>
        <v>12</v>
      </c>
      <c r="AX38" s="40">
        <v>12.41</v>
      </c>
      <c r="AY38" s="93"/>
      <c r="AZ38" s="44">
        <f t="shared" si="20"/>
        <v>12.41</v>
      </c>
      <c r="BA38" s="44">
        <f t="shared" si="21"/>
        <v>12.705</v>
      </c>
      <c r="BB38" s="43" t="str">
        <f t="shared" si="32"/>
        <v>V</v>
      </c>
      <c r="BC38" s="127">
        <v>13.5</v>
      </c>
      <c r="BD38" s="79"/>
      <c r="BE38" s="72">
        <f t="shared" si="22"/>
        <v>13.5</v>
      </c>
      <c r="BF38" s="127">
        <v>14.5</v>
      </c>
      <c r="BG38" s="44"/>
      <c r="BH38" s="44">
        <f t="shared" si="23"/>
        <v>14.5</v>
      </c>
      <c r="BI38" s="51">
        <f t="shared" si="24"/>
        <v>14.3</v>
      </c>
      <c r="BJ38" s="43" t="str">
        <f t="shared" si="25"/>
        <v>V</v>
      </c>
      <c r="BK38" s="40">
        <v>13.5</v>
      </c>
      <c r="BL38" s="44"/>
      <c r="BM38" s="44">
        <f t="shared" si="26"/>
        <v>13.5</v>
      </c>
      <c r="BN38" s="44">
        <f t="shared" si="27"/>
        <v>13.5</v>
      </c>
      <c r="BO38" s="43" t="str">
        <f t="shared" si="28"/>
        <v>V</v>
      </c>
      <c r="BP38" s="44">
        <f t="shared" si="29"/>
        <v>14.142187499999999</v>
      </c>
      <c r="BQ38" s="188" t="s">
        <v>56</v>
      </c>
      <c r="BR38" s="188"/>
      <c r="BS38" s="156" t="str">
        <f t="shared" si="33"/>
        <v>B</v>
      </c>
      <c r="BT38" s="156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" customFormat="1" ht="14.25" customHeight="1">
      <c r="A39" s="23">
        <v>31</v>
      </c>
      <c r="B39" s="73" t="s">
        <v>119</v>
      </c>
      <c r="C39" s="74" t="s">
        <v>120</v>
      </c>
      <c r="D39" s="50">
        <v>12.05</v>
      </c>
      <c r="E39" s="50"/>
      <c r="F39" s="50">
        <f t="shared" si="0"/>
        <v>12.05</v>
      </c>
      <c r="G39" s="41">
        <v>14.574999999999999</v>
      </c>
      <c r="H39" s="41"/>
      <c r="I39" s="51">
        <f t="shared" si="1"/>
        <v>14.574999999999999</v>
      </c>
      <c r="J39" s="44">
        <f t="shared" si="2"/>
        <v>13.3125</v>
      </c>
      <c r="K39" s="42" t="str">
        <f t="shared" si="3"/>
        <v>V</v>
      </c>
      <c r="L39" s="84">
        <v>12.5</v>
      </c>
      <c r="M39" s="84"/>
      <c r="N39" s="44">
        <f t="shared" si="4"/>
        <v>12.5</v>
      </c>
      <c r="O39" s="84">
        <v>17.25</v>
      </c>
      <c r="P39" s="88"/>
      <c r="Q39" s="44">
        <f t="shared" si="5"/>
        <v>17.25</v>
      </c>
      <c r="R39" s="84">
        <v>15.75</v>
      </c>
      <c r="S39" s="84"/>
      <c r="T39" s="44">
        <f t="shared" si="6"/>
        <v>15.75</v>
      </c>
      <c r="U39" s="44">
        <f t="shared" si="7"/>
        <v>14.9</v>
      </c>
      <c r="V39" s="43" t="str">
        <f t="shared" si="30"/>
        <v>V</v>
      </c>
      <c r="W39" s="40">
        <v>11</v>
      </c>
      <c r="X39" s="40">
        <v>13.5</v>
      </c>
      <c r="Y39" s="44">
        <f t="shared" si="8"/>
        <v>12</v>
      </c>
      <c r="Z39" s="44">
        <f t="shared" si="9"/>
        <v>12</v>
      </c>
      <c r="AA39" s="43" t="str">
        <f t="shared" si="10"/>
        <v>VAR</v>
      </c>
      <c r="AB39" s="40">
        <v>10.175000000000001</v>
      </c>
      <c r="AC39" s="40">
        <v>19</v>
      </c>
      <c r="AD39" s="44">
        <f t="shared" si="11"/>
        <v>12</v>
      </c>
      <c r="AE39" s="44">
        <f t="shared" si="12"/>
        <v>12</v>
      </c>
      <c r="AF39" s="43" t="str">
        <f t="shared" si="13"/>
        <v>VAR</v>
      </c>
      <c r="AG39" s="40">
        <v>12.629032258064516</v>
      </c>
      <c r="AH39" s="40"/>
      <c r="AI39" s="44">
        <f t="shared" si="14"/>
        <v>12.629032258064516</v>
      </c>
      <c r="AJ39" s="40">
        <v>14.5</v>
      </c>
      <c r="AK39" s="44"/>
      <c r="AL39" s="44">
        <f t="shared" si="15"/>
        <v>14.5</v>
      </c>
      <c r="AM39" s="40">
        <v>12</v>
      </c>
      <c r="AN39" s="91"/>
      <c r="AO39" s="44">
        <f t="shared" si="16"/>
        <v>12</v>
      </c>
      <c r="AP39" s="44">
        <f t="shared" si="17"/>
        <v>12.688709677419356</v>
      </c>
      <c r="AQ39" s="43" t="str">
        <f t="shared" si="31"/>
        <v>V</v>
      </c>
      <c r="AR39" s="40">
        <v>14.5</v>
      </c>
      <c r="AS39" s="44"/>
      <c r="AT39" s="44">
        <f t="shared" si="18"/>
        <v>14.5</v>
      </c>
      <c r="AU39" s="40">
        <v>14.5</v>
      </c>
      <c r="AV39" s="44"/>
      <c r="AW39" s="44">
        <f t="shared" si="19"/>
        <v>14.5</v>
      </c>
      <c r="AX39" s="40">
        <v>11.49</v>
      </c>
      <c r="AY39" s="93"/>
      <c r="AZ39" s="44">
        <f t="shared" si="20"/>
        <v>11.49</v>
      </c>
      <c r="BA39" s="44">
        <f t="shared" si="21"/>
        <v>12.995000000000001</v>
      </c>
      <c r="BB39" s="43" t="str">
        <f t="shared" si="32"/>
        <v>V</v>
      </c>
      <c r="BC39" s="95">
        <v>10</v>
      </c>
      <c r="BD39" s="46"/>
      <c r="BE39" s="45">
        <f t="shared" si="22"/>
        <v>10</v>
      </c>
      <c r="BF39" s="95">
        <v>14</v>
      </c>
      <c r="BG39" s="40"/>
      <c r="BH39" s="40">
        <f t="shared" si="23"/>
        <v>14</v>
      </c>
      <c r="BI39" s="52">
        <f t="shared" si="24"/>
        <v>13.200000000000001</v>
      </c>
      <c r="BJ39" s="43" t="str">
        <f t="shared" si="25"/>
        <v>V</v>
      </c>
      <c r="BK39" s="40">
        <v>15</v>
      </c>
      <c r="BL39" s="44"/>
      <c r="BM39" s="44">
        <f t="shared" si="26"/>
        <v>15</v>
      </c>
      <c r="BN39" s="44">
        <f t="shared" si="27"/>
        <v>15</v>
      </c>
      <c r="BO39" s="43" t="str">
        <f t="shared" si="28"/>
        <v>V</v>
      </c>
      <c r="BP39" s="41">
        <f t="shared" si="29"/>
        <v>13.262026209677421</v>
      </c>
      <c r="BQ39" s="187" t="s">
        <v>56</v>
      </c>
      <c r="BR39" s="187"/>
      <c r="BS39" s="156" t="str">
        <f t="shared" si="33"/>
        <v>A.B</v>
      </c>
      <c r="BT39" s="156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" customFormat="1" ht="14.25" customHeight="1">
      <c r="A40" s="23">
        <v>32</v>
      </c>
      <c r="B40" s="73" t="s">
        <v>121</v>
      </c>
      <c r="C40" s="74" t="s">
        <v>122</v>
      </c>
      <c r="D40" s="50">
        <v>14</v>
      </c>
      <c r="E40" s="50"/>
      <c r="F40" s="50">
        <f t="shared" si="0"/>
        <v>14</v>
      </c>
      <c r="G40" s="41">
        <v>15.074999999999999</v>
      </c>
      <c r="H40" s="41"/>
      <c r="I40" s="51">
        <f t="shared" si="1"/>
        <v>15.074999999999999</v>
      </c>
      <c r="J40" s="44">
        <f t="shared" si="2"/>
        <v>14.5375</v>
      </c>
      <c r="K40" s="42" t="str">
        <f t="shared" si="3"/>
        <v>V</v>
      </c>
      <c r="L40" s="84">
        <v>12.625</v>
      </c>
      <c r="M40" s="84"/>
      <c r="N40" s="40">
        <f t="shared" si="4"/>
        <v>12.625</v>
      </c>
      <c r="O40" s="84">
        <v>17.5</v>
      </c>
      <c r="P40" s="88"/>
      <c r="Q40" s="40">
        <f t="shared" si="5"/>
        <v>17.5</v>
      </c>
      <c r="R40" s="84">
        <v>13.375</v>
      </c>
      <c r="S40" s="84"/>
      <c r="T40" s="40">
        <f t="shared" si="6"/>
        <v>13.375</v>
      </c>
      <c r="U40" s="41">
        <f t="shared" si="7"/>
        <v>14.3125</v>
      </c>
      <c r="V40" s="43" t="str">
        <f t="shared" si="30"/>
        <v>V</v>
      </c>
      <c r="W40" s="40">
        <v>9.9749999999999996</v>
      </c>
      <c r="X40" s="40">
        <v>11.05</v>
      </c>
      <c r="Y40" s="40">
        <f t="shared" si="8"/>
        <v>11.05</v>
      </c>
      <c r="Z40" s="44">
        <f t="shared" si="9"/>
        <v>11.05</v>
      </c>
      <c r="AA40" s="43" t="str">
        <f t="shared" si="10"/>
        <v>VPC</v>
      </c>
      <c r="AB40" s="40">
        <v>9.5</v>
      </c>
      <c r="AC40" s="40">
        <v>9.5499999999999989</v>
      </c>
      <c r="AD40" s="40">
        <f t="shared" si="11"/>
        <v>9.5499999999999989</v>
      </c>
      <c r="AE40" s="44">
        <f t="shared" si="12"/>
        <v>9.5499999999999989</v>
      </c>
      <c r="AF40" s="43" t="str">
        <f t="shared" si="13"/>
        <v>VPC</v>
      </c>
      <c r="AG40" s="40">
        <v>16.20967741935484</v>
      </c>
      <c r="AH40" s="40"/>
      <c r="AI40" s="44">
        <f t="shared" si="14"/>
        <v>16.20967741935484</v>
      </c>
      <c r="AJ40" s="40">
        <v>16.5</v>
      </c>
      <c r="AK40" s="44"/>
      <c r="AL40" s="44">
        <f t="shared" si="15"/>
        <v>16.5</v>
      </c>
      <c r="AM40" s="40">
        <v>13.5</v>
      </c>
      <c r="AN40" s="91"/>
      <c r="AO40" s="40">
        <f t="shared" si="16"/>
        <v>13.5</v>
      </c>
      <c r="AP40" s="41">
        <f t="shared" si="17"/>
        <v>14.912903225806453</v>
      </c>
      <c r="AQ40" s="43" t="str">
        <f t="shared" si="31"/>
        <v>V</v>
      </c>
      <c r="AR40" s="40">
        <v>15.5</v>
      </c>
      <c r="AS40" s="44"/>
      <c r="AT40" s="44">
        <f t="shared" si="18"/>
        <v>15.5</v>
      </c>
      <c r="AU40" s="40">
        <v>17</v>
      </c>
      <c r="AV40" s="44"/>
      <c r="AW40" s="44">
        <f t="shared" si="19"/>
        <v>17</v>
      </c>
      <c r="AX40" s="40">
        <v>17.170000000000002</v>
      </c>
      <c r="AY40" s="93"/>
      <c r="AZ40" s="44">
        <f t="shared" si="20"/>
        <v>17.170000000000002</v>
      </c>
      <c r="BA40" s="44">
        <f t="shared" si="21"/>
        <v>16.71</v>
      </c>
      <c r="BB40" s="43" t="str">
        <f t="shared" si="32"/>
        <v>V</v>
      </c>
      <c r="BC40" s="95">
        <v>11.5</v>
      </c>
      <c r="BD40" s="46"/>
      <c r="BE40" s="45">
        <f t="shared" si="22"/>
        <v>11.5</v>
      </c>
      <c r="BF40" s="95">
        <v>14</v>
      </c>
      <c r="BG40" s="40"/>
      <c r="BH40" s="40">
        <f t="shared" si="23"/>
        <v>14</v>
      </c>
      <c r="BI40" s="52">
        <f t="shared" si="24"/>
        <v>13.500000000000002</v>
      </c>
      <c r="BJ40" s="43" t="str">
        <f t="shared" si="25"/>
        <v>V</v>
      </c>
      <c r="BK40" s="40">
        <v>15</v>
      </c>
      <c r="BL40" s="40"/>
      <c r="BM40" s="40">
        <f t="shared" si="26"/>
        <v>15</v>
      </c>
      <c r="BN40" s="44">
        <f t="shared" si="27"/>
        <v>15</v>
      </c>
      <c r="BO40" s="43" t="str">
        <f t="shared" si="28"/>
        <v>V</v>
      </c>
      <c r="BP40" s="41">
        <f t="shared" si="29"/>
        <v>13.696612903225809</v>
      </c>
      <c r="BQ40" s="187" t="s">
        <v>56</v>
      </c>
      <c r="BR40" s="187"/>
      <c r="BS40" s="156" t="str">
        <f t="shared" si="33"/>
        <v>A.B</v>
      </c>
      <c r="BT40" s="156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" customFormat="1" ht="14.25" customHeight="1">
      <c r="A41" s="23">
        <v>33</v>
      </c>
      <c r="B41" s="73" t="s">
        <v>123</v>
      </c>
      <c r="C41" s="74" t="s">
        <v>124</v>
      </c>
      <c r="D41" s="50">
        <v>15</v>
      </c>
      <c r="E41" s="50"/>
      <c r="F41" s="50">
        <f t="shared" ref="F41:F72" si="34">IF(E41&gt;=12,12,MAX(E41,D41))</f>
        <v>15</v>
      </c>
      <c r="G41" s="41">
        <v>14.824999999999999</v>
      </c>
      <c r="H41" s="41"/>
      <c r="I41" s="51">
        <f t="shared" ref="I41:I72" si="35">IF(H41&gt;=12,12,MAX(H41,G41))</f>
        <v>14.824999999999999</v>
      </c>
      <c r="J41" s="44">
        <f t="shared" ref="J41:J72" si="36">F41*D$7+I41*G$7</f>
        <v>14.9125</v>
      </c>
      <c r="K41" s="42" t="str">
        <f t="shared" ref="K41:K72" si="37">IF(AND(MIN(F41,I41)&gt;=6,E41&lt;D41,H41&lt;G41,J41&gt;=12),"V",IF(AND(OR(E41&gt;D41,H41&gt;G41),J41&gt;=12),"VAR",IF(AND(J41&gt;=8,MIN(F41,I41)&gt;=6,BP41&gt;=12),"VPC","NV")))</f>
        <v>V</v>
      </c>
      <c r="L41" s="84">
        <v>17.125</v>
      </c>
      <c r="M41" s="84"/>
      <c r="N41" s="40">
        <f t="shared" ref="N41:N72" si="38">IF(M41&gt;=12,12,MAX(L41,M41))</f>
        <v>17.125</v>
      </c>
      <c r="O41" s="84">
        <v>18.5</v>
      </c>
      <c r="P41" s="88"/>
      <c r="Q41" s="40">
        <f t="shared" ref="Q41:Q72" si="39">IF(P41&gt;=12,12,MAX(P41,O41))</f>
        <v>18.5</v>
      </c>
      <c r="R41" s="84">
        <v>13.625</v>
      </c>
      <c r="S41" s="84"/>
      <c r="T41" s="40">
        <f t="shared" ref="T41:T72" si="40">IF(S41&gt;=12,12,MAX(R41,S41))</f>
        <v>13.625</v>
      </c>
      <c r="U41" s="41">
        <f t="shared" ref="U41:U72" si="41">N41*L$7+Q41*O$7+T41*R$7</f>
        <v>16.487500000000001</v>
      </c>
      <c r="V41" s="43" t="str">
        <f t="shared" si="30"/>
        <v>V</v>
      </c>
      <c r="W41" s="40">
        <v>13.575000000000001</v>
      </c>
      <c r="X41" s="40"/>
      <c r="Y41" s="40">
        <f t="shared" ref="Y41:Y72" si="42">IF(X41&gt;=12,12,MAX(W41,X41))</f>
        <v>13.575000000000001</v>
      </c>
      <c r="Z41" s="44">
        <f t="shared" ref="Z41:Z72" si="43">Y41*W$7</f>
        <v>13.575000000000001</v>
      </c>
      <c r="AA41" s="43" t="str">
        <f t="shared" ref="AA41:AA72" si="44">IF(W41&gt;=12,"V",IF(AND(X41&gt;W41,Z41&gt;=12),"VAR",IF(AND(Z41&gt;=8,BP41&gt;=12),"VPC","NV")))</f>
        <v>V</v>
      </c>
      <c r="AB41" s="40">
        <v>19.850000000000001</v>
      </c>
      <c r="AC41" s="40"/>
      <c r="AD41" s="40">
        <f t="shared" ref="AD41:AD72" si="45">IF(AC41&gt;=12,12,MAX(AB41,AC41))</f>
        <v>19.850000000000001</v>
      </c>
      <c r="AE41" s="44">
        <f t="shared" ref="AE41:AE72" si="46">AD41*AB$7</f>
        <v>19.850000000000001</v>
      </c>
      <c r="AF41" s="43" t="str">
        <f t="shared" ref="AF41:AF72" si="47">IF(AB41&gt;=12,"V",IF(AND(AC41&gt;AB41,AE41&gt;=12),"VAR",IF(AND(AE41&gt;=8,BP41&gt;=12),"VPC","NV")))</f>
        <v>V</v>
      </c>
      <c r="AG41" s="40">
        <v>17.85483870967742</v>
      </c>
      <c r="AH41" s="40"/>
      <c r="AI41" s="44">
        <f t="shared" ref="AI41:AI72" si="48">IF(AH41&gt;=12,12,MAX(AG41,AH41))</f>
        <v>17.85483870967742</v>
      </c>
      <c r="AJ41" s="40">
        <v>17</v>
      </c>
      <c r="AK41" s="44"/>
      <c r="AL41" s="44">
        <f t="shared" ref="AL41:AL72" si="49">IF(AK41&gt;=12,12,MAX(AJ41,AK41))</f>
        <v>17</v>
      </c>
      <c r="AM41" s="40">
        <v>13</v>
      </c>
      <c r="AN41" s="91"/>
      <c r="AO41" s="40">
        <f t="shared" ref="AO41:AO72" si="50">IF(AN41&gt;=12,12,MAX(AM41,AN41))</f>
        <v>13</v>
      </c>
      <c r="AP41" s="41">
        <f t="shared" ref="AP41:AP72" si="51">AI41*AG$7+AL41*AJ$7+AO41*AM$7</f>
        <v>15.256451612903227</v>
      </c>
      <c r="AQ41" s="43" t="str">
        <f t="shared" si="31"/>
        <v>V</v>
      </c>
      <c r="AR41" s="40">
        <v>15</v>
      </c>
      <c r="AS41" s="44"/>
      <c r="AT41" s="44">
        <f t="shared" ref="AT41:AT72" si="52">IF(AS41&gt;=12,12,MAX(AR41,AS41))</f>
        <v>15</v>
      </c>
      <c r="AU41" s="40">
        <v>17</v>
      </c>
      <c r="AV41" s="44"/>
      <c r="AW41" s="44">
        <f t="shared" ref="AW41:AW72" si="53">IF(AV41&gt;=12,12,MAX(AU41,AV41))</f>
        <v>17</v>
      </c>
      <c r="AX41" s="40">
        <v>14.725</v>
      </c>
      <c r="AY41" s="94"/>
      <c r="AZ41" s="44">
        <f t="shared" ref="AZ41:AZ72" si="54">IF(AY41&gt;=12,12,MAX(AX41,AY41))</f>
        <v>14.725</v>
      </c>
      <c r="BA41" s="44">
        <f t="shared" ref="BA41:BA72" si="55">AT41*AR$7+AW41*AU$7+AZ41*AX$7</f>
        <v>15.362500000000001</v>
      </c>
      <c r="BB41" s="43" t="str">
        <f t="shared" si="32"/>
        <v>V</v>
      </c>
      <c r="BC41" s="95">
        <v>15.83</v>
      </c>
      <c r="BD41" s="46"/>
      <c r="BE41" s="45">
        <f t="shared" ref="BE41:BE72" si="56">BC41</f>
        <v>15.83</v>
      </c>
      <c r="BF41" s="95">
        <v>17</v>
      </c>
      <c r="BG41" s="40"/>
      <c r="BH41" s="40">
        <f t="shared" ref="BH41:BH72" si="57">BF41</f>
        <v>17</v>
      </c>
      <c r="BI41" s="52">
        <f t="shared" ref="BI41:BI72" si="58">BE41*BC$7+BH41*BF$7</f>
        <v>16.766000000000002</v>
      </c>
      <c r="BJ41" s="43" t="str">
        <f t="shared" ref="BJ41:BJ72" si="59">IF(AND(MIN(BE41,BH41)&gt;=6,BI41&gt;=12),"V",IF(AND(BI41&gt;=8,MIN(BE41,BH41)&gt;=6,BP41&gt;=12),"VPC","NV"))</f>
        <v>V</v>
      </c>
      <c r="BK41" s="40">
        <v>17</v>
      </c>
      <c r="BL41" s="40"/>
      <c r="BM41" s="40">
        <f t="shared" ref="BM41:BM72" si="60">BK41</f>
        <v>17</v>
      </c>
      <c r="BN41" s="44">
        <f t="shared" ref="BN41:BN72" si="61">BM41*BK$7</f>
        <v>17</v>
      </c>
      <c r="BO41" s="43" t="str">
        <f t="shared" ref="BO41:BO72" si="62">IF(BK41&gt;=12,"V",IF(AND(BL41&gt;BK41,BN41&gt;=12),"VAR",IF(AND(BN41&gt;=8,BP41&gt;=12),"VPC","NV")))</f>
        <v>V</v>
      </c>
      <c r="BP41" s="41">
        <f t="shared" ref="BP41:BP72" si="63">(J41+U41+Z41+AE41+AP41+BA41+BI41+BN41)/8</f>
        <v>16.151243951612905</v>
      </c>
      <c r="BQ41" s="187" t="s">
        <v>56</v>
      </c>
      <c r="BR41" s="187"/>
      <c r="BS41" s="156" t="str">
        <f t="shared" si="33"/>
        <v>T.B</v>
      </c>
      <c r="BT41" s="156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" customFormat="1" ht="14.25" customHeight="1">
      <c r="A42" s="23">
        <v>34</v>
      </c>
      <c r="B42" s="75" t="s">
        <v>125</v>
      </c>
      <c r="C42" s="76" t="s">
        <v>126</v>
      </c>
      <c r="D42" s="50">
        <v>15</v>
      </c>
      <c r="E42" s="50"/>
      <c r="F42" s="50">
        <f t="shared" si="34"/>
        <v>15</v>
      </c>
      <c r="G42" s="41">
        <v>15.7</v>
      </c>
      <c r="H42" s="41"/>
      <c r="I42" s="51">
        <f t="shared" si="35"/>
        <v>15.7</v>
      </c>
      <c r="J42" s="41">
        <f t="shared" si="36"/>
        <v>15.35</v>
      </c>
      <c r="K42" s="42" t="str">
        <f t="shared" si="37"/>
        <v>V</v>
      </c>
      <c r="L42" s="84">
        <v>17.375</v>
      </c>
      <c r="M42" s="84"/>
      <c r="N42" s="40">
        <f t="shared" si="38"/>
        <v>17.375</v>
      </c>
      <c r="O42" s="84">
        <v>18.5</v>
      </c>
      <c r="P42" s="88"/>
      <c r="Q42" s="40">
        <f t="shared" si="39"/>
        <v>18.5</v>
      </c>
      <c r="R42" s="84">
        <v>17.375</v>
      </c>
      <c r="S42" s="84"/>
      <c r="T42" s="40">
        <f t="shared" si="40"/>
        <v>17.375</v>
      </c>
      <c r="U42" s="41">
        <f t="shared" si="41"/>
        <v>17.712499999999999</v>
      </c>
      <c r="V42" s="43" t="str">
        <f t="shared" si="30"/>
        <v>V</v>
      </c>
      <c r="W42" s="40">
        <v>12.95</v>
      </c>
      <c r="X42" s="40"/>
      <c r="Y42" s="40">
        <f t="shared" si="42"/>
        <v>12.95</v>
      </c>
      <c r="Z42" s="44">
        <f t="shared" si="43"/>
        <v>12.95</v>
      </c>
      <c r="AA42" s="43" t="str">
        <f t="shared" si="44"/>
        <v>V</v>
      </c>
      <c r="AB42" s="40">
        <v>15.762499999999999</v>
      </c>
      <c r="AC42" s="40"/>
      <c r="AD42" s="40">
        <f t="shared" si="45"/>
        <v>15.762499999999999</v>
      </c>
      <c r="AE42" s="44">
        <f t="shared" si="46"/>
        <v>15.762499999999999</v>
      </c>
      <c r="AF42" s="43" t="str">
        <f t="shared" si="47"/>
        <v>V</v>
      </c>
      <c r="AG42" s="40">
        <v>12.451612903225806</v>
      </c>
      <c r="AH42" s="40"/>
      <c r="AI42" s="40">
        <f t="shared" si="48"/>
        <v>12.451612903225806</v>
      </c>
      <c r="AJ42" s="40">
        <v>16</v>
      </c>
      <c r="AK42" s="40"/>
      <c r="AL42" s="40">
        <f t="shared" si="49"/>
        <v>16</v>
      </c>
      <c r="AM42" s="40">
        <v>18</v>
      </c>
      <c r="AN42" s="91"/>
      <c r="AO42" s="40">
        <f t="shared" si="50"/>
        <v>18</v>
      </c>
      <c r="AP42" s="41">
        <f t="shared" si="51"/>
        <v>15.935483870967742</v>
      </c>
      <c r="AQ42" s="43" t="str">
        <f t="shared" si="31"/>
        <v>V</v>
      </c>
      <c r="AR42" s="40">
        <v>14.75</v>
      </c>
      <c r="AS42" s="44"/>
      <c r="AT42" s="44">
        <f t="shared" si="52"/>
        <v>14.75</v>
      </c>
      <c r="AU42" s="40">
        <v>14</v>
      </c>
      <c r="AV42" s="44"/>
      <c r="AW42" s="44">
        <f t="shared" si="53"/>
        <v>14</v>
      </c>
      <c r="AX42" s="40">
        <v>12.36</v>
      </c>
      <c r="AY42" s="93"/>
      <c r="AZ42" s="44">
        <f t="shared" si="54"/>
        <v>12.36</v>
      </c>
      <c r="BA42" s="44">
        <f t="shared" si="55"/>
        <v>13.3675</v>
      </c>
      <c r="BB42" s="43" t="str">
        <f t="shared" si="32"/>
        <v>V</v>
      </c>
      <c r="BC42" s="95">
        <v>11</v>
      </c>
      <c r="BD42" s="46"/>
      <c r="BE42" s="45">
        <f t="shared" si="56"/>
        <v>11</v>
      </c>
      <c r="BF42" s="95">
        <v>17</v>
      </c>
      <c r="BG42" s="40"/>
      <c r="BH42" s="40">
        <f t="shared" si="57"/>
        <v>17</v>
      </c>
      <c r="BI42" s="52">
        <f t="shared" si="58"/>
        <v>15.8</v>
      </c>
      <c r="BJ42" s="43" t="str">
        <f t="shared" si="59"/>
        <v>V</v>
      </c>
      <c r="BK42" s="40">
        <v>16.5</v>
      </c>
      <c r="BL42" s="40"/>
      <c r="BM42" s="40">
        <f t="shared" si="60"/>
        <v>16.5</v>
      </c>
      <c r="BN42" s="44">
        <f t="shared" si="61"/>
        <v>16.5</v>
      </c>
      <c r="BO42" s="43" t="str">
        <f t="shared" si="62"/>
        <v>V</v>
      </c>
      <c r="BP42" s="41">
        <f t="shared" si="63"/>
        <v>15.422247983870969</v>
      </c>
      <c r="BQ42" s="187" t="s">
        <v>56</v>
      </c>
      <c r="BR42" s="187"/>
      <c r="BS42" s="156" t="str">
        <f t="shared" si="33"/>
        <v>B</v>
      </c>
      <c r="BT42" s="156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1" customFormat="1" ht="14.25" customHeight="1">
      <c r="A43" s="23">
        <v>35</v>
      </c>
      <c r="B43" s="75" t="s">
        <v>127</v>
      </c>
      <c r="C43" s="76" t="s">
        <v>128</v>
      </c>
      <c r="D43" s="50">
        <v>13.524999999999999</v>
      </c>
      <c r="E43" s="50"/>
      <c r="F43" s="50">
        <f t="shared" si="34"/>
        <v>13.524999999999999</v>
      </c>
      <c r="G43" s="41">
        <v>15.7</v>
      </c>
      <c r="H43" s="41"/>
      <c r="I43" s="51">
        <f t="shared" si="35"/>
        <v>15.7</v>
      </c>
      <c r="J43" s="41">
        <f t="shared" si="36"/>
        <v>14.612499999999999</v>
      </c>
      <c r="K43" s="42" t="str">
        <f t="shared" si="37"/>
        <v>V</v>
      </c>
      <c r="L43" s="84">
        <v>16.125</v>
      </c>
      <c r="M43" s="84"/>
      <c r="N43" s="40">
        <f t="shared" si="38"/>
        <v>16.125</v>
      </c>
      <c r="O43" s="84">
        <v>15.5</v>
      </c>
      <c r="P43" s="88"/>
      <c r="Q43" s="40">
        <f t="shared" si="39"/>
        <v>15.5</v>
      </c>
      <c r="R43" s="84">
        <v>14.5</v>
      </c>
      <c r="S43" s="84"/>
      <c r="T43" s="40">
        <f t="shared" si="40"/>
        <v>14.5</v>
      </c>
      <c r="U43" s="41">
        <f t="shared" si="41"/>
        <v>15.45</v>
      </c>
      <c r="V43" s="43" t="str">
        <f t="shared" si="30"/>
        <v>V</v>
      </c>
      <c r="W43" s="40">
        <v>12.45</v>
      </c>
      <c r="X43" s="40"/>
      <c r="Y43" s="40">
        <f t="shared" si="42"/>
        <v>12.45</v>
      </c>
      <c r="Z43" s="44">
        <f t="shared" si="43"/>
        <v>12.45</v>
      </c>
      <c r="AA43" s="43" t="str">
        <f t="shared" si="44"/>
        <v>V</v>
      </c>
      <c r="AB43" s="40">
        <v>17.899999999999999</v>
      </c>
      <c r="AC43" s="40"/>
      <c r="AD43" s="40">
        <f t="shared" si="45"/>
        <v>17.899999999999999</v>
      </c>
      <c r="AE43" s="44">
        <f t="shared" si="46"/>
        <v>17.899999999999999</v>
      </c>
      <c r="AF43" s="43" t="str">
        <f t="shared" si="47"/>
        <v>V</v>
      </c>
      <c r="AG43" s="40">
        <v>14.451612903225806</v>
      </c>
      <c r="AH43" s="40"/>
      <c r="AI43" s="40">
        <f t="shared" si="48"/>
        <v>14.451612903225806</v>
      </c>
      <c r="AJ43" s="40">
        <v>16.5</v>
      </c>
      <c r="AK43" s="40"/>
      <c r="AL43" s="40">
        <f t="shared" si="49"/>
        <v>16.5</v>
      </c>
      <c r="AM43" s="40">
        <v>12</v>
      </c>
      <c r="AN43" s="91"/>
      <c r="AO43" s="40">
        <f t="shared" si="50"/>
        <v>12</v>
      </c>
      <c r="AP43" s="41">
        <f t="shared" si="51"/>
        <v>13.635483870967741</v>
      </c>
      <c r="AQ43" s="43" t="str">
        <f t="shared" si="31"/>
        <v>V</v>
      </c>
      <c r="AR43" s="40">
        <v>13.5</v>
      </c>
      <c r="AS43" s="40"/>
      <c r="AT43" s="40">
        <f t="shared" si="52"/>
        <v>13.5</v>
      </c>
      <c r="AU43" s="40">
        <v>15.5</v>
      </c>
      <c r="AV43" s="40"/>
      <c r="AW43" s="40">
        <f t="shared" si="53"/>
        <v>15.5</v>
      </c>
      <c r="AX43" s="40">
        <v>13.035</v>
      </c>
      <c r="AY43" s="93"/>
      <c r="AZ43" s="40">
        <f t="shared" si="54"/>
        <v>13.035</v>
      </c>
      <c r="BA43" s="41">
        <f t="shared" si="55"/>
        <v>13.7675</v>
      </c>
      <c r="BB43" s="43" t="str">
        <f t="shared" si="32"/>
        <v>V</v>
      </c>
      <c r="BC43" s="95">
        <v>13</v>
      </c>
      <c r="BD43" s="46"/>
      <c r="BE43" s="45">
        <f t="shared" si="56"/>
        <v>13</v>
      </c>
      <c r="BF43" s="95">
        <v>17</v>
      </c>
      <c r="BG43" s="40"/>
      <c r="BH43" s="40">
        <f t="shared" si="57"/>
        <v>17</v>
      </c>
      <c r="BI43" s="52">
        <f t="shared" si="58"/>
        <v>16.200000000000003</v>
      </c>
      <c r="BJ43" s="43" t="str">
        <f t="shared" si="59"/>
        <v>V</v>
      </c>
      <c r="BK43" s="40">
        <v>16.5</v>
      </c>
      <c r="BL43" s="40"/>
      <c r="BM43" s="40">
        <f t="shared" si="60"/>
        <v>16.5</v>
      </c>
      <c r="BN43" s="44">
        <f t="shared" si="61"/>
        <v>16.5</v>
      </c>
      <c r="BO43" s="43" t="str">
        <f t="shared" si="62"/>
        <v>V</v>
      </c>
      <c r="BP43" s="41">
        <f t="shared" si="63"/>
        <v>15.064435483870968</v>
      </c>
      <c r="BQ43" s="187" t="s">
        <v>56</v>
      </c>
      <c r="BR43" s="187"/>
      <c r="BS43" s="156" t="str">
        <f t="shared" si="33"/>
        <v>B</v>
      </c>
      <c r="BT43" s="156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" customFormat="1" ht="14.25" customHeight="1">
      <c r="A44" s="23">
        <v>36</v>
      </c>
      <c r="B44" s="73" t="s">
        <v>129</v>
      </c>
      <c r="C44" s="74" t="s">
        <v>130</v>
      </c>
      <c r="D44" s="50">
        <v>12.55</v>
      </c>
      <c r="E44" s="50"/>
      <c r="F44" s="50">
        <f t="shared" si="34"/>
        <v>12.55</v>
      </c>
      <c r="G44" s="41">
        <v>12.999600000000001</v>
      </c>
      <c r="H44" s="41"/>
      <c r="I44" s="51">
        <f t="shared" si="35"/>
        <v>12.999600000000001</v>
      </c>
      <c r="J44" s="41">
        <f t="shared" si="36"/>
        <v>12.774800000000001</v>
      </c>
      <c r="K44" s="42" t="str">
        <f t="shared" si="37"/>
        <v>V</v>
      </c>
      <c r="L44" s="84">
        <v>16.375</v>
      </c>
      <c r="M44" s="84"/>
      <c r="N44" s="40">
        <f t="shared" si="38"/>
        <v>16.375</v>
      </c>
      <c r="O44" s="84">
        <v>17</v>
      </c>
      <c r="P44" s="88"/>
      <c r="Q44" s="40">
        <f t="shared" si="39"/>
        <v>17</v>
      </c>
      <c r="R44" s="84">
        <v>16.125</v>
      </c>
      <c r="S44" s="84"/>
      <c r="T44" s="40">
        <f t="shared" si="40"/>
        <v>16.125</v>
      </c>
      <c r="U44" s="41">
        <f t="shared" si="41"/>
        <v>16.487500000000001</v>
      </c>
      <c r="V44" s="43" t="str">
        <f t="shared" si="30"/>
        <v>V</v>
      </c>
      <c r="W44" s="40">
        <v>13.975000000000001</v>
      </c>
      <c r="X44" s="40"/>
      <c r="Y44" s="40">
        <f t="shared" si="42"/>
        <v>13.975000000000001</v>
      </c>
      <c r="Z44" s="44">
        <f t="shared" si="43"/>
        <v>13.975000000000001</v>
      </c>
      <c r="AA44" s="43" t="str">
        <f t="shared" si="44"/>
        <v>V</v>
      </c>
      <c r="AB44" s="40">
        <v>16.262500000000003</v>
      </c>
      <c r="AC44" s="40"/>
      <c r="AD44" s="40">
        <f t="shared" si="45"/>
        <v>16.262500000000003</v>
      </c>
      <c r="AE44" s="44">
        <f t="shared" si="46"/>
        <v>16.262500000000003</v>
      </c>
      <c r="AF44" s="43" t="str">
        <f t="shared" si="47"/>
        <v>V</v>
      </c>
      <c r="AG44" s="40">
        <v>15.887096774193548</v>
      </c>
      <c r="AH44" s="40"/>
      <c r="AI44" s="40">
        <f t="shared" si="48"/>
        <v>15.887096774193548</v>
      </c>
      <c r="AJ44" s="40">
        <v>16</v>
      </c>
      <c r="AK44" s="40"/>
      <c r="AL44" s="40">
        <f t="shared" si="49"/>
        <v>16</v>
      </c>
      <c r="AM44" s="40">
        <v>12</v>
      </c>
      <c r="AN44" s="91"/>
      <c r="AO44" s="40">
        <f t="shared" si="50"/>
        <v>12</v>
      </c>
      <c r="AP44" s="41">
        <f t="shared" si="51"/>
        <v>13.966129032258063</v>
      </c>
      <c r="AQ44" s="43" t="str">
        <f t="shared" si="31"/>
        <v>V</v>
      </c>
      <c r="AR44" s="40">
        <v>15</v>
      </c>
      <c r="AS44" s="40"/>
      <c r="AT44" s="40">
        <f t="shared" si="52"/>
        <v>15</v>
      </c>
      <c r="AU44" s="40">
        <v>16</v>
      </c>
      <c r="AV44" s="40"/>
      <c r="AW44" s="40">
        <f t="shared" si="53"/>
        <v>16</v>
      </c>
      <c r="AX44" s="40">
        <v>13.805</v>
      </c>
      <c r="AY44" s="93"/>
      <c r="AZ44" s="40">
        <f t="shared" si="54"/>
        <v>13.805</v>
      </c>
      <c r="BA44" s="41">
        <f t="shared" si="55"/>
        <v>14.6525</v>
      </c>
      <c r="BB44" s="43" t="str">
        <f t="shared" si="32"/>
        <v>V</v>
      </c>
      <c r="BC44" s="95">
        <v>16</v>
      </c>
      <c r="BD44" s="46"/>
      <c r="BE44" s="45">
        <f t="shared" si="56"/>
        <v>16</v>
      </c>
      <c r="BF44" s="95">
        <v>15.5</v>
      </c>
      <c r="BG44" s="40"/>
      <c r="BH44" s="40">
        <f t="shared" si="57"/>
        <v>15.5</v>
      </c>
      <c r="BI44" s="52">
        <f t="shared" si="58"/>
        <v>15.600000000000001</v>
      </c>
      <c r="BJ44" s="43" t="str">
        <f t="shared" si="59"/>
        <v>V</v>
      </c>
      <c r="BK44" s="40">
        <v>16.5</v>
      </c>
      <c r="BL44" s="40"/>
      <c r="BM44" s="40">
        <f t="shared" si="60"/>
        <v>16.5</v>
      </c>
      <c r="BN44" s="44">
        <f t="shared" si="61"/>
        <v>16.5</v>
      </c>
      <c r="BO44" s="43" t="str">
        <f t="shared" si="62"/>
        <v>V</v>
      </c>
      <c r="BP44" s="41">
        <f t="shared" si="63"/>
        <v>15.027303629032261</v>
      </c>
      <c r="BQ44" s="187" t="s">
        <v>56</v>
      </c>
      <c r="BR44" s="187"/>
      <c r="BS44" s="156" t="str">
        <f t="shared" si="33"/>
        <v>B</v>
      </c>
      <c r="BT44" s="156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" customFormat="1" ht="13.5" customHeight="1">
      <c r="A45" s="23">
        <v>37</v>
      </c>
      <c r="B45" s="73" t="s">
        <v>131</v>
      </c>
      <c r="C45" s="74" t="s">
        <v>132</v>
      </c>
      <c r="D45" s="50">
        <v>6.9</v>
      </c>
      <c r="E45" s="50">
        <v>9</v>
      </c>
      <c r="F45" s="50">
        <f t="shared" si="34"/>
        <v>9</v>
      </c>
      <c r="G45" s="41">
        <v>9.6</v>
      </c>
      <c r="H45" s="41">
        <v>14.5</v>
      </c>
      <c r="I45" s="51">
        <f t="shared" si="35"/>
        <v>12</v>
      </c>
      <c r="J45" s="41">
        <f t="shared" si="36"/>
        <v>10.5</v>
      </c>
      <c r="K45" s="42" t="str">
        <f t="shared" si="37"/>
        <v>VPC</v>
      </c>
      <c r="L45" s="84">
        <v>12</v>
      </c>
      <c r="M45" s="84"/>
      <c r="N45" s="40">
        <f t="shared" si="38"/>
        <v>12</v>
      </c>
      <c r="O45" s="84">
        <v>10</v>
      </c>
      <c r="P45" s="88"/>
      <c r="Q45" s="40">
        <f t="shared" si="39"/>
        <v>10</v>
      </c>
      <c r="R45" s="84">
        <v>14.875</v>
      </c>
      <c r="S45" s="84"/>
      <c r="T45" s="40">
        <f t="shared" si="40"/>
        <v>14.875</v>
      </c>
      <c r="U45" s="41">
        <f t="shared" si="41"/>
        <v>12.262499999999999</v>
      </c>
      <c r="V45" s="43" t="str">
        <f t="shared" si="30"/>
        <v>V</v>
      </c>
      <c r="W45" s="40">
        <v>7.25</v>
      </c>
      <c r="X45" s="40">
        <v>9.1999999999999993</v>
      </c>
      <c r="Y45" s="40">
        <f t="shared" si="42"/>
        <v>9.1999999999999993</v>
      </c>
      <c r="Z45" s="44">
        <f t="shared" si="43"/>
        <v>9.1999999999999993</v>
      </c>
      <c r="AA45" s="43" t="str">
        <f t="shared" si="44"/>
        <v>VPC</v>
      </c>
      <c r="AB45" s="40">
        <v>6.125</v>
      </c>
      <c r="AC45" s="40">
        <v>15</v>
      </c>
      <c r="AD45" s="40">
        <f t="shared" si="45"/>
        <v>12</v>
      </c>
      <c r="AE45" s="44">
        <f t="shared" si="46"/>
        <v>12</v>
      </c>
      <c r="AF45" s="43" t="str">
        <f t="shared" si="47"/>
        <v>VAR</v>
      </c>
      <c r="AG45" s="40">
        <v>13.951612903225806</v>
      </c>
      <c r="AH45" s="40"/>
      <c r="AI45" s="40">
        <f t="shared" si="48"/>
        <v>13.951612903225806</v>
      </c>
      <c r="AJ45" s="40">
        <v>16</v>
      </c>
      <c r="AK45" s="40"/>
      <c r="AL45" s="40">
        <f t="shared" si="49"/>
        <v>16</v>
      </c>
      <c r="AM45" s="40">
        <v>12</v>
      </c>
      <c r="AN45" s="91"/>
      <c r="AO45" s="40">
        <f t="shared" si="50"/>
        <v>12</v>
      </c>
      <c r="AP45" s="41">
        <f t="shared" si="51"/>
        <v>13.385483870967743</v>
      </c>
      <c r="AQ45" s="43" t="str">
        <f t="shared" si="31"/>
        <v>V</v>
      </c>
      <c r="AR45" s="40">
        <v>14.5</v>
      </c>
      <c r="AS45" s="40"/>
      <c r="AT45" s="40">
        <f t="shared" si="52"/>
        <v>14.5</v>
      </c>
      <c r="AU45" s="40">
        <v>15.5</v>
      </c>
      <c r="AV45" s="40"/>
      <c r="AW45" s="40">
        <f t="shared" si="53"/>
        <v>15.5</v>
      </c>
      <c r="AX45" s="40">
        <v>9.870000000000001</v>
      </c>
      <c r="AY45" s="93"/>
      <c r="AZ45" s="40">
        <f t="shared" si="54"/>
        <v>9.870000000000001</v>
      </c>
      <c r="BA45" s="41">
        <f t="shared" si="55"/>
        <v>12.435</v>
      </c>
      <c r="BB45" s="43" t="str">
        <f t="shared" si="32"/>
        <v>V</v>
      </c>
      <c r="BC45" s="95">
        <v>14.83</v>
      </c>
      <c r="BD45" s="46"/>
      <c r="BE45" s="45">
        <f t="shared" si="56"/>
        <v>14.83</v>
      </c>
      <c r="BF45" s="95">
        <v>15.5</v>
      </c>
      <c r="BG45" s="40"/>
      <c r="BH45" s="40">
        <f t="shared" si="57"/>
        <v>15.5</v>
      </c>
      <c r="BI45" s="52">
        <f t="shared" si="58"/>
        <v>15.366</v>
      </c>
      <c r="BJ45" s="43" t="str">
        <f t="shared" si="59"/>
        <v>V</v>
      </c>
      <c r="BK45" s="40">
        <v>16</v>
      </c>
      <c r="BL45" s="40"/>
      <c r="BM45" s="40">
        <f t="shared" si="60"/>
        <v>16</v>
      </c>
      <c r="BN45" s="44">
        <f t="shared" si="61"/>
        <v>16</v>
      </c>
      <c r="BO45" s="43" t="str">
        <f t="shared" si="62"/>
        <v>V</v>
      </c>
      <c r="BP45" s="41">
        <f t="shared" si="63"/>
        <v>12.643622983870968</v>
      </c>
      <c r="BQ45" s="187" t="s">
        <v>56</v>
      </c>
      <c r="BR45" s="187"/>
      <c r="BS45" s="156" t="str">
        <f t="shared" si="33"/>
        <v>A.B</v>
      </c>
      <c r="BT45" s="156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" customFormat="1" ht="14.25" customHeight="1">
      <c r="A46" s="23">
        <v>38</v>
      </c>
      <c r="B46" s="73" t="s">
        <v>133</v>
      </c>
      <c r="C46" s="74" t="s">
        <v>134</v>
      </c>
      <c r="D46" s="50">
        <v>11.4</v>
      </c>
      <c r="E46" s="50">
        <v>11.2</v>
      </c>
      <c r="F46" s="50">
        <f t="shared" si="34"/>
        <v>11.4</v>
      </c>
      <c r="G46" s="41">
        <v>12.3</v>
      </c>
      <c r="H46" s="41"/>
      <c r="I46" s="51">
        <f t="shared" si="35"/>
        <v>12.3</v>
      </c>
      <c r="J46" s="41">
        <f t="shared" si="36"/>
        <v>11.850000000000001</v>
      </c>
      <c r="K46" s="42" t="str">
        <f t="shared" si="37"/>
        <v>VPC</v>
      </c>
      <c r="L46" s="84">
        <v>13</v>
      </c>
      <c r="M46" s="84"/>
      <c r="N46" s="40">
        <f t="shared" si="38"/>
        <v>13</v>
      </c>
      <c r="O46" s="84">
        <v>13</v>
      </c>
      <c r="P46" s="88"/>
      <c r="Q46" s="40">
        <f t="shared" si="39"/>
        <v>13</v>
      </c>
      <c r="R46" s="84">
        <v>15.75</v>
      </c>
      <c r="S46" s="84"/>
      <c r="T46" s="40">
        <f t="shared" si="40"/>
        <v>15.75</v>
      </c>
      <c r="U46" s="41">
        <f t="shared" si="41"/>
        <v>13.824999999999999</v>
      </c>
      <c r="V46" s="43" t="str">
        <f t="shared" si="30"/>
        <v>V</v>
      </c>
      <c r="W46" s="40">
        <v>10.024999999999999</v>
      </c>
      <c r="X46" s="40">
        <v>10</v>
      </c>
      <c r="Y46" s="40">
        <f t="shared" si="42"/>
        <v>10.024999999999999</v>
      </c>
      <c r="Z46" s="44">
        <f t="shared" si="43"/>
        <v>10.024999999999999</v>
      </c>
      <c r="AA46" s="43" t="str">
        <f t="shared" si="44"/>
        <v>VPC</v>
      </c>
      <c r="AB46" s="40">
        <v>15.900000000000002</v>
      </c>
      <c r="AC46" s="40"/>
      <c r="AD46" s="40">
        <f t="shared" si="45"/>
        <v>15.900000000000002</v>
      </c>
      <c r="AE46" s="44">
        <f t="shared" si="46"/>
        <v>15.900000000000002</v>
      </c>
      <c r="AF46" s="43" t="str">
        <f t="shared" si="47"/>
        <v>V</v>
      </c>
      <c r="AG46" s="40">
        <v>11.370967741935484</v>
      </c>
      <c r="AH46" s="40"/>
      <c r="AI46" s="40">
        <f t="shared" si="48"/>
        <v>11.370967741935484</v>
      </c>
      <c r="AJ46" s="40">
        <v>15.5</v>
      </c>
      <c r="AK46" s="40"/>
      <c r="AL46" s="40">
        <f t="shared" si="49"/>
        <v>15.5</v>
      </c>
      <c r="AM46" s="40">
        <v>13</v>
      </c>
      <c r="AN46" s="91"/>
      <c r="AO46" s="40">
        <f t="shared" si="50"/>
        <v>13</v>
      </c>
      <c r="AP46" s="41">
        <f t="shared" si="51"/>
        <v>13.011290322580646</v>
      </c>
      <c r="AQ46" s="43" t="str">
        <f t="shared" si="31"/>
        <v>V</v>
      </c>
      <c r="AR46" s="40">
        <v>16.5</v>
      </c>
      <c r="AS46" s="40"/>
      <c r="AT46" s="40">
        <f t="shared" si="52"/>
        <v>16.5</v>
      </c>
      <c r="AU46" s="40">
        <v>15.5</v>
      </c>
      <c r="AV46" s="40"/>
      <c r="AW46" s="40">
        <f t="shared" si="53"/>
        <v>15.5</v>
      </c>
      <c r="AX46" s="40">
        <v>11.49</v>
      </c>
      <c r="AY46" s="93"/>
      <c r="AZ46" s="40">
        <f t="shared" si="54"/>
        <v>11.49</v>
      </c>
      <c r="BA46" s="41">
        <f t="shared" si="55"/>
        <v>13.745000000000001</v>
      </c>
      <c r="BB46" s="43" t="str">
        <f t="shared" si="32"/>
        <v>V</v>
      </c>
      <c r="BC46" s="95">
        <v>13</v>
      </c>
      <c r="BD46" s="46"/>
      <c r="BE46" s="45">
        <f t="shared" si="56"/>
        <v>13</v>
      </c>
      <c r="BF46" s="95">
        <v>15.5</v>
      </c>
      <c r="BG46" s="40"/>
      <c r="BH46" s="40">
        <f t="shared" si="57"/>
        <v>15.5</v>
      </c>
      <c r="BI46" s="52">
        <f t="shared" si="58"/>
        <v>15</v>
      </c>
      <c r="BJ46" s="43" t="str">
        <f t="shared" si="59"/>
        <v>V</v>
      </c>
      <c r="BK46" s="40">
        <v>15.5</v>
      </c>
      <c r="BL46" s="40"/>
      <c r="BM46" s="40">
        <f t="shared" si="60"/>
        <v>15.5</v>
      </c>
      <c r="BN46" s="44">
        <f t="shared" si="61"/>
        <v>15.5</v>
      </c>
      <c r="BO46" s="43" t="str">
        <f t="shared" si="62"/>
        <v>V</v>
      </c>
      <c r="BP46" s="41">
        <f t="shared" si="63"/>
        <v>13.607036290322583</v>
      </c>
      <c r="BQ46" s="187" t="s">
        <v>56</v>
      </c>
      <c r="BR46" s="187"/>
      <c r="BS46" s="156" t="str">
        <f t="shared" si="33"/>
        <v>A.B</v>
      </c>
      <c r="BT46" s="15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" customFormat="1" ht="14.25" customHeight="1">
      <c r="A47" s="23">
        <v>39</v>
      </c>
      <c r="B47" s="73" t="s">
        <v>135</v>
      </c>
      <c r="C47" s="74" t="s">
        <v>136</v>
      </c>
      <c r="D47" s="50">
        <v>18.125</v>
      </c>
      <c r="E47" s="50"/>
      <c r="F47" s="50">
        <f t="shared" si="34"/>
        <v>18.125</v>
      </c>
      <c r="G47" s="41">
        <v>17.999499999999998</v>
      </c>
      <c r="H47" s="41"/>
      <c r="I47" s="51">
        <f t="shared" si="35"/>
        <v>17.999499999999998</v>
      </c>
      <c r="J47" s="41">
        <f t="shared" si="36"/>
        <v>18.062249999999999</v>
      </c>
      <c r="K47" s="42" t="str">
        <f t="shared" si="37"/>
        <v>V</v>
      </c>
      <c r="L47" s="84">
        <v>11</v>
      </c>
      <c r="M47" s="84"/>
      <c r="N47" s="40">
        <f t="shared" si="38"/>
        <v>11</v>
      </c>
      <c r="O47" s="84">
        <v>18.5</v>
      </c>
      <c r="P47" s="88"/>
      <c r="Q47" s="40">
        <f t="shared" si="39"/>
        <v>18.5</v>
      </c>
      <c r="R47" s="84">
        <v>16.625</v>
      </c>
      <c r="S47" s="84"/>
      <c r="T47" s="40">
        <f t="shared" si="40"/>
        <v>16.625</v>
      </c>
      <c r="U47" s="41">
        <f t="shared" si="41"/>
        <v>14.9375</v>
      </c>
      <c r="V47" s="43" t="str">
        <f t="shared" si="30"/>
        <v>V</v>
      </c>
      <c r="W47" s="40">
        <v>13.25</v>
      </c>
      <c r="X47" s="40"/>
      <c r="Y47" s="40">
        <f t="shared" si="42"/>
        <v>13.25</v>
      </c>
      <c r="Z47" s="44">
        <f t="shared" si="43"/>
        <v>13.25</v>
      </c>
      <c r="AA47" s="43" t="str">
        <f t="shared" si="44"/>
        <v>V</v>
      </c>
      <c r="AB47" s="40">
        <v>9.5125000000000011</v>
      </c>
      <c r="AC47" s="40">
        <v>12</v>
      </c>
      <c r="AD47" s="40">
        <f t="shared" si="45"/>
        <v>12</v>
      </c>
      <c r="AE47" s="44">
        <f t="shared" si="46"/>
        <v>12</v>
      </c>
      <c r="AF47" s="43" t="str">
        <f t="shared" si="47"/>
        <v>VAR</v>
      </c>
      <c r="AG47" s="40">
        <v>16.70967741935484</v>
      </c>
      <c r="AH47" s="40"/>
      <c r="AI47" s="40">
        <f t="shared" si="48"/>
        <v>16.70967741935484</v>
      </c>
      <c r="AJ47" s="40">
        <v>16</v>
      </c>
      <c r="AK47" s="40"/>
      <c r="AL47" s="40">
        <f t="shared" si="49"/>
        <v>16</v>
      </c>
      <c r="AM47" s="40">
        <v>15.5</v>
      </c>
      <c r="AN47" s="91"/>
      <c r="AO47" s="40">
        <f t="shared" si="50"/>
        <v>15.5</v>
      </c>
      <c r="AP47" s="41">
        <f t="shared" si="51"/>
        <v>15.962903225806452</v>
      </c>
      <c r="AQ47" s="43" t="str">
        <f t="shared" si="31"/>
        <v>V</v>
      </c>
      <c r="AR47" s="40">
        <v>15</v>
      </c>
      <c r="AS47" s="40"/>
      <c r="AT47" s="40">
        <f t="shared" si="52"/>
        <v>15</v>
      </c>
      <c r="AU47" s="40">
        <v>17.5</v>
      </c>
      <c r="AV47" s="40"/>
      <c r="AW47" s="40">
        <f t="shared" si="53"/>
        <v>17.5</v>
      </c>
      <c r="AX47" s="40">
        <v>16.384999999999998</v>
      </c>
      <c r="AY47" s="93"/>
      <c r="AZ47" s="40">
        <f t="shared" si="54"/>
        <v>16.384999999999998</v>
      </c>
      <c r="BA47" s="41">
        <f t="shared" si="55"/>
        <v>16.317499999999999</v>
      </c>
      <c r="BB47" s="43" t="str">
        <f t="shared" si="32"/>
        <v>V</v>
      </c>
      <c r="BC47" s="95">
        <v>15.5</v>
      </c>
      <c r="BD47" s="46"/>
      <c r="BE47" s="45">
        <f t="shared" si="56"/>
        <v>15.5</v>
      </c>
      <c r="BF47" s="95">
        <v>16.75</v>
      </c>
      <c r="BG47" s="40"/>
      <c r="BH47" s="40">
        <f t="shared" si="57"/>
        <v>16.75</v>
      </c>
      <c r="BI47" s="52">
        <f t="shared" si="58"/>
        <v>16.5</v>
      </c>
      <c r="BJ47" s="43" t="str">
        <f t="shared" si="59"/>
        <v>V</v>
      </c>
      <c r="BK47" s="40">
        <v>17</v>
      </c>
      <c r="BL47" s="40"/>
      <c r="BM47" s="40">
        <f t="shared" si="60"/>
        <v>17</v>
      </c>
      <c r="BN47" s="44">
        <f t="shared" si="61"/>
        <v>17</v>
      </c>
      <c r="BO47" s="43" t="str">
        <f t="shared" si="62"/>
        <v>V</v>
      </c>
      <c r="BP47" s="41">
        <f t="shared" si="63"/>
        <v>15.503769153225806</v>
      </c>
      <c r="BQ47" s="187" t="s">
        <v>56</v>
      </c>
      <c r="BR47" s="187"/>
      <c r="BS47" s="156" t="str">
        <f t="shared" si="33"/>
        <v>B</v>
      </c>
      <c r="BT47" s="156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" customFormat="1" ht="14.25" customHeight="1">
      <c r="A48" s="23">
        <v>40</v>
      </c>
      <c r="B48" s="75" t="s">
        <v>137</v>
      </c>
      <c r="C48" s="76" t="s">
        <v>138</v>
      </c>
      <c r="D48" s="50">
        <v>9.7250000000000014</v>
      </c>
      <c r="E48" s="50">
        <v>12</v>
      </c>
      <c r="F48" s="50">
        <f t="shared" si="34"/>
        <v>12</v>
      </c>
      <c r="G48" s="41">
        <v>14.100000000000001</v>
      </c>
      <c r="H48" s="41"/>
      <c r="I48" s="51">
        <f t="shared" si="35"/>
        <v>14.100000000000001</v>
      </c>
      <c r="J48" s="41">
        <f t="shared" si="36"/>
        <v>13.05</v>
      </c>
      <c r="K48" s="42" t="str">
        <f t="shared" si="37"/>
        <v>VAR</v>
      </c>
      <c r="L48" s="84">
        <v>12</v>
      </c>
      <c r="M48" s="84"/>
      <c r="N48" s="40">
        <f t="shared" si="38"/>
        <v>12</v>
      </c>
      <c r="O48" s="84">
        <v>7.5</v>
      </c>
      <c r="P48" s="88">
        <v>11</v>
      </c>
      <c r="Q48" s="40">
        <f t="shared" si="39"/>
        <v>11</v>
      </c>
      <c r="R48" s="84">
        <v>14.375</v>
      </c>
      <c r="S48" s="84"/>
      <c r="T48" s="40">
        <f t="shared" si="40"/>
        <v>14.375</v>
      </c>
      <c r="U48" s="41">
        <f t="shared" si="41"/>
        <v>12.412500000000001</v>
      </c>
      <c r="V48" s="43" t="str">
        <f t="shared" si="30"/>
        <v>VAR</v>
      </c>
      <c r="W48" s="40">
        <v>7.1000000000000005</v>
      </c>
      <c r="X48" s="40">
        <v>10.5</v>
      </c>
      <c r="Y48" s="40">
        <f t="shared" si="42"/>
        <v>10.5</v>
      </c>
      <c r="Z48" s="44">
        <f t="shared" si="43"/>
        <v>10.5</v>
      </c>
      <c r="AA48" s="43" t="str">
        <f t="shared" si="44"/>
        <v>VPC</v>
      </c>
      <c r="AB48" s="40">
        <v>11.4625</v>
      </c>
      <c r="AC48" s="40">
        <v>16.5</v>
      </c>
      <c r="AD48" s="40">
        <f t="shared" si="45"/>
        <v>12</v>
      </c>
      <c r="AE48" s="44">
        <f t="shared" si="46"/>
        <v>12</v>
      </c>
      <c r="AF48" s="43" t="str">
        <f t="shared" si="47"/>
        <v>VAR</v>
      </c>
      <c r="AG48" s="40">
        <v>16.064516129032256</v>
      </c>
      <c r="AH48" s="40"/>
      <c r="AI48" s="40">
        <f t="shared" si="48"/>
        <v>16.064516129032256</v>
      </c>
      <c r="AJ48" s="40">
        <v>15.5</v>
      </c>
      <c r="AK48" s="40"/>
      <c r="AL48" s="40">
        <f t="shared" si="49"/>
        <v>15.5</v>
      </c>
      <c r="AM48" s="40">
        <v>12</v>
      </c>
      <c r="AN48" s="91"/>
      <c r="AO48" s="40">
        <f t="shared" si="50"/>
        <v>12</v>
      </c>
      <c r="AP48" s="41">
        <f t="shared" si="51"/>
        <v>13.919354838709676</v>
      </c>
      <c r="AQ48" s="43" t="str">
        <f t="shared" si="31"/>
        <v>V</v>
      </c>
      <c r="AR48" s="40">
        <v>14</v>
      </c>
      <c r="AS48" s="40"/>
      <c r="AT48" s="40">
        <f t="shared" si="52"/>
        <v>14</v>
      </c>
      <c r="AU48" s="40">
        <v>15.5</v>
      </c>
      <c r="AV48" s="40"/>
      <c r="AW48" s="40">
        <f t="shared" si="53"/>
        <v>15.5</v>
      </c>
      <c r="AX48" s="40">
        <v>9.1999999999999993</v>
      </c>
      <c r="AY48" s="93">
        <v>11.95</v>
      </c>
      <c r="AZ48" s="40">
        <f t="shared" si="54"/>
        <v>11.95</v>
      </c>
      <c r="BA48" s="41">
        <f t="shared" si="55"/>
        <v>13.35</v>
      </c>
      <c r="BB48" s="43" t="str">
        <f t="shared" si="32"/>
        <v>VAR</v>
      </c>
      <c r="BC48" s="95">
        <v>14</v>
      </c>
      <c r="BD48" s="46"/>
      <c r="BE48" s="45">
        <f t="shared" si="56"/>
        <v>14</v>
      </c>
      <c r="BF48" s="95">
        <v>16</v>
      </c>
      <c r="BG48" s="40"/>
      <c r="BH48" s="40">
        <f t="shared" si="57"/>
        <v>16</v>
      </c>
      <c r="BI48" s="52">
        <f t="shared" si="58"/>
        <v>15.600000000000001</v>
      </c>
      <c r="BJ48" s="43" t="str">
        <f t="shared" si="59"/>
        <v>V</v>
      </c>
      <c r="BK48" s="40">
        <v>15</v>
      </c>
      <c r="BL48" s="40"/>
      <c r="BM48" s="40">
        <f t="shared" si="60"/>
        <v>15</v>
      </c>
      <c r="BN48" s="44">
        <f t="shared" si="61"/>
        <v>15</v>
      </c>
      <c r="BO48" s="43" t="str">
        <f t="shared" si="62"/>
        <v>V</v>
      </c>
      <c r="BP48" s="41">
        <f t="shared" si="63"/>
        <v>13.228981854838711</v>
      </c>
      <c r="BQ48" s="187" t="s">
        <v>56</v>
      </c>
      <c r="BR48" s="187"/>
      <c r="BS48" s="156" t="str">
        <f t="shared" si="33"/>
        <v>A.B</v>
      </c>
      <c r="BT48" s="156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" customFormat="1" ht="14.25" customHeight="1">
      <c r="A49" s="23">
        <v>41</v>
      </c>
      <c r="B49" s="73" t="s">
        <v>139</v>
      </c>
      <c r="C49" s="74" t="s">
        <v>140</v>
      </c>
      <c r="D49" s="50">
        <v>16</v>
      </c>
      <c r="E49" s="50"/>
      <c r="F49" s="50">
        <f t="shared" si="34"/>
        <v>16</v>
      </c>
      <c r="G49" s="41">
        <v>16.7</v>
      </c>
      <c r="H49" s="41"/>
      <c r="I49" s="51">
        <f t="shared" si="35"/>
        <v>16.7</v>
      </c>
      <c r="J49" s="41">
        <f t="shared" si="36"/>
        <v>16.350000000000001</v>
      </c>
      <c r="K49" s="42" t="str">
        <f t="shared" si="37"/>
        <v>V</v>
      </c>
      <c r="L49" s="84">
        <v>13.75</v>
      </c>
      <c r="M49" s="84"/>
      <c r="N49" s="40">
        <f t="shared" si="38"/>
        <v>13.75</v>
      </c>
      <c r="O49" s="84">
        <v>13.5</v>
      </c>
      <c r="P49" s="88"/>
      <c r="Q49" s="40">
        <f t="shared" si="39"/>
        <v>13.5</v>
      </c>
      <c r="R49" s="84">
        <v>17.375</v>
      </c>
      <c r="S49" s="84"/>
      <c r="T49" s="40">
        <f t="shared" si="40"/>
        <v>17.375</v>
      </c>
      <c r="U49" s="41">
        <f t="shared" si="41"/>
        <v>14.762499999999999</v>
      </c>
      <c r="V49" s="43" t="str">
        <f t="shared" si="30"/>
        <v>V</v>
      </c>
      <c r="W49" s="40">
        <v>12.025</v>
      </c>
      <c r="X49" s="40"/>
      <c r="Y49" s="40">
        <f t="shared" si="42"/>
        <v>12.025</v>
      </c>
      <c r="Z49" s="44">
        <f t="shared" si="43"/>
        <v>12.025</v>
      </c>
      <c r="AA49" s="43" t="str">
        <f t="shared" si="44"/>
        <v>V</v>
      </c>
      <c r="AB49" s="40">
        <v>14.8</v>
      </c>
      <c r="AC49" s="40"/>
      <c r="AD49" s="40">
        <f t="shared" si="45"/>
        <v>14.8</v>
      </c>
      <c r="AE49" s="44">
        <f t="shared" si="46"/>
        <v>14.8</v>
      </c>
      <c r="AF49" s="43" t="str">
        <f t="shared" si="47"/>
        <v>V</v>
      </c>
      <c r="AG49" s="40">
        <v>16.35483870967742</v>
      </c>
      <c r="AH49" s="47"/>
      <c r="AI49" s="40">
        <f t="shared" si="48"/>
        <v>16.35483870967742</v>
      </c>
      <c r="AJ49" s="40">
        <v>15</v>
      </c>
      <c r="AK49" s="47"/>
      <c r="AL49" s="40">
        <f t="shared" si="49"/>
        <v>15</v>
      </c>
      <c r="AM49" s="40">
        <v>18.5</v>
      </c>
      <c r="AN49" s="91"/>
      <c r="AO49" s="40">
        <f t="shared" si="50"/>
        <v>18.5</v>
      </c>
      <c r="AP49" s="41">
        <f t="shared" si="51"/>
        <v>17.156451612903226</v>
      </c>
      <c r="AQ49" s="43" t="str">
        <f t="shared" si="31"/>
        <v>V</v>
      </c>
      <c r="AR49" s="40">
        <v>15</v>
      </c>
      <c r="AS49" s="47"/>
      <c r="AT49" s="40">
        <f t="shared" si="52"/>
        <v>15</v>
      </c>
      <c r="AU49" s="40">
        <v>15.5</v>
      </c>
      <c r="AV49" s="47"/>
      <c r="AW49" s="40">
        <f t="shared" si="53"/>
        <v>15.5</v>
      </c>
      <c r="AX49" s="40">
        <v>18.78</v>
      </c>
      <c r="AY49" s="93"/>
      <c r="AZ49" s="40">
        <f t="shared" si="54"/>
        <v>18.78</v>
      </c>
      <c r="BA49" s="41">
        <f t="shared" si="55"/>
        <v>17.015000000000001</v>
      </c>
      <c r="BB49" s="43" t="str">
        <f t="shared" si="32"/>
        <v>V</v>
      </c>
      <c r="BC49" s="95">
        <v>16</v>
      </c>
      <c r="BD49" s="48"/>
      <c r="BE49" s="45">
        <f t="shared" si="56"/>
        <v>16</v>
      </c>
      <c r="BF49" s="95">
        <v>16.5</v>
      </c>
      <c r="BG49" s="47"/>
      <c r="BH49" s="40">
        <f t="shared" si="57"/>
        <v>16.5</v>
      </c>
      <c r="BI49" s="52">
        <f t="shared" si="58"/>
        <v>16.400000000000002</v>
      </c>
      <c r="BJ49" s="43" t="str">
        <f t="shared" si="59"/>
        <v>V</v>
      </c>
      <c r="BK49" s="40">
        <v>16.5</v>
      </c>
      <c r="BL49" s="47"/>
      <c r="BM49" s="40">
        <f t="shared" si="60"/>
        <v>16.5</v>
      </c>
      <c r="BN49" s="44">
        <f t="shared" si="61"/>
        <v>16.5</v>
      </c>
      <c r="BO49" s="43" t="str">
        <f t="shared" si="62"/>
        <v>V</v>
      </c>
      <c r="BP49" s="49">
        <f t="shared" si="63"/>
        <v>15.626118951612904</v>
      </c>
      <c r="BQ49" s="187" t="s">
        <v>56</v>
      </c>
      <c r="BR49" s="187"/>
      <c r="BS49" s="156" t="str">
        <f t="shared" si="33"/>
        <v>B</v>
      </c>
      <c r="BT49" s="156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25" customFormat="1" ht="14.25" customHeight="1">
      <c r="A50" s="23">
        <v>42</v>
      </c>
      <c r="B50" s="73" t="s">
        <v>141</v>
      </c>
      <c r="C50" s="74" t="s">
        <v>142</v>
      </c>
      <c r="D50" s="50">
        <v>9.1999999999999993</v>
      </c>
      <c r="E50" s="50">
        <v>10.25</v>
      </c>
      <c r="F50" s="50">
        <f t="shared" si="34"/>
        <v>10.25</v>
      </c>
      <c r="G50" s="41">
        <v>14.625</v>
      </c>
      <c r="H50" s="41"/>
      <c r="I50" s="51">
        <f t="shared" si="35"/>
        <v>14.625</v>
      </c>
      <c r="J50" s="41">
        <f t="shared" si="36"/>
        <v>12.4375</v>
      </c>
      <c r="K50" s="42" t="str">
        <f t="shared" si="37"/>
        <v>VAR</v>
      </c>
      <c r="L50" s="84">
        <v>12.125</v>
      </c>
      <c r="M50" s="84"/>
      <c r="N50" s="40">
        <f t="shared" si="38"/>
        <v>12.125</v>
      </c>
      <c r="O50" s="84">
        <v>12</v>
      </c>
      <c r="P50" s="88"/>
      <c r="Q50" s="40">
        <f t="shared" si="39"/>
        <v>12</v>
      </c>
      <c r="R50" s="84">
        <v>12.625</v>
      </c>
      <c r="S50" s="84"/>
      <c r="T50" s="40">
        <f t="shared" si="40"/>
        <v>12.625</v>
      </c>
      <c r="U50" s="41">
        <f t="shared" si="41"/>
        <v>12.237499999999999</v>
      </c>
      <c r="V50" s="43" t="str">
        <f t="shared" si="30"/>
        <v>V</v>
      </c>
      <c r="W50" s="40">
        <v>9.3250000000000011</v>
      </c>
      <c r="X50" s="40">
        <v>12</v>
      </c>
      <c r="Y50" s="40">
        <f t="shared" si="42"/>
        <v>12</v>
      </c>
      <c r="Z50" s="44">
        <f t="shared" si="43"/>
        <v>12</v>
      </c>
      <c r="AA50" s="43" t="str">
        <f t="shared" si="44"/>
        <v>VAR</v>
      </c>
      <c r="AB50" s="40">
        <v>13.512499999999999</v>
      </c>
      <c r="AC50" s="40"/>
      <c r="AD50" s="40">
        <f t="shared" si="45"/>
        <v>13.512499999999999</v>
      </c>
      <c r="AE50" s="44">
        <f t="shared" si="46"/>
        <v>13.512499999999999</v>
      </c>
      <c r="AF50" s="43" t="str">
        <f t="shared" si="47"/>
        <v>V</v>
      </c>
      <c r="AG50" s="40">
        <v>14.919354838709676</v>
      </c>
      <c r="AH50" s="40"/>
      <c r="AI50" s="40">
        <f t="shared" si="48"/>
        <v>14.919354838709676</v>
      </c>
      <c r="AJ50" s="40">
        <v>16</v>
      </c>
      <c r="AK50" s="40"/>
      <c r="AL50" s="40">
        <f t="shared" si="49"/>
        <v>16</v>
      </c>
      <c r="AM50" s="40">
        <v>12</v>
      </c>
      <c r="AN50" s="91"/>
      <c r="AO50" s="40">
        <f t="shared" si="50"/>
        <v>12</v>
      </c>
      <c r="AP50" s="41">
        <f t="shared" si="51"/>
        <v>13.675806451612903</v>
      </c>
      <c r="AQ50" s="43" t="str">
        <f t="shared" si="31"/>
        <v>V</v>
      </c>
      <c r="AR50" s="40">
        <v>13.5</v>
      </c>
      <c r="AS50" s="40"/>
      <c r="AT50" s="40">
        <f t="shared" si="52"/>
        <v>13.5</v>
      </c>
      <c r="AU50" s="40">
        <v>14.5</v>
      </c>
      <c r="AV50" s="40"/>
      <c r="AW50" s="40">
        <f t="shared" si="53"/>
        <v>14.5</v>
      </c>
      <c r="AX50" s="40">
        <v>8.76</v>
      </c>
      <c r="AY50" s="93">
        <v>9.75</v>
      </c>
      <c r="AZ50" s="40">
        <f t="shared" si="54"/>
        <v>9.75</v>
      </c>
      <c r="BA50" s="41">
        <f t="shared" si="55"/>
        <v>11.875</v>
      </c>
      <c r="BB50" s="43" t="str">
        <f t="shared" si="32"/>
        <v>VPC</v>
      </c>
      <c r="BC50" s="95">
        <v>11.5</v>
      </c>
      <c r="BD50" s="47"/>
      <c r="BE50" s="45">
        <f t="shared" si="56"/>
        <v>11.5</v>
      </c>
      <c r="BF50" s="95">
        <v>13.75</v>
      </c>
      <c r="BG50" s="47"/>
      <c r="BH50" s="40">
        <f t="shared" si="57"/>
        <v>13.75</v>
      </c>
      <c r="BI50" s="52">
        <f t="shared" si="58"/>
        <v>13.3</v>
      </c>
      <c r="BJ50" s="43" t="str">
        <f t="shared" si="59"/>
        <v>V</v>
      </c>
      <c r="BK50" s="40">
        <v>15</v>
      </c>
      <c r="BL50" s="47"/>
      <c r="BM50" s="40">
        <f t="shared" si="60"/>
        <v>15</v>
      </c>
      <c r="BN50" s="44">
        <f t="shared" si="61"/>
        <v>15</v>
      </c>
      <c r="BO50" s="43" t="str">
        <f t="shared" si="62"/>
        <v>V</v>
      </c>
      <c r="BP50" s="49">
        <f t="shared" si="63"/>
        <v>13.004788306451612</v>
      </c>
      <c r="BQ50" s="187" t="s">
        <v>56</v>
      </c>
      <c r="BR50" s="187"/>
      <c r="BS50" s="156" t="str">
        <f t="shared" si="33"/>
        <v>A.B</v>
      </c>
      <c r="BT50" s="156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ht="14.25" customHeight="1">
      <c r="A51" s="23">
        <v>43</v>
      </c>
      <c r="B51" s="73" t="s">
        <v>143</v>
      </c>
      <c r="C51" s="74" t="s">
        <v>17</v>
      </c>
      <c r="D51" s="50">
        <v>12.5</v>
      </c>
      <c r="E51" s="50"/>
      <c r="F51" s="50">
        <f t="shared" si="34"/>
        <v>12.5</v>
      </c>
      <c r="G51" s="41">
        <v>11.850000000000001</v>
      </c>
      <c r="H51" s="41"/>
      <c r="I51" s="51">
        <f t="shared" si="35"/>
        <v>11.850000000000001</v>
      </c>
      <c r="J51" s="41">
        <f t="shared" si="36"/>
        <v>12.175000000000001</v>
      </c>
      <c r="K51" s="42" t="str">
        <f t="shared" si="37"/>
        <v>V</v>
      </c>
      <c r="L51" s="84">
        <v>16.5</v>
      </c>
      <c r="M51" s="84"/>
      <c r="N51" s="40">
        <f t="shared" si="38"/>
        <v>16.5</v>
      </c>
      <c r="O51" s="84">
        <v>14</v>
      </c>
      <c r="P51" s="88"/>
      <c r="Q51" s="40">
        <f t="shared" si="39"/>
        <v>14</v>
      </c>
      <c r="R51" s="84">
        <v>14.875</v>
      </c>
      <c r="S51" s="84"/>
      <c r="T51" s="40">
        <f t="shared" si="40"/>
        <v>14.875</v>
      </c>
      <c r="U51" s="41">
        <f t="shared" si="41"/>
        <v>15.262499999999999</v>
      </c>
      <c r="V51" s="43" t="str">
        <f t="shared" si="30"/>
        <v>V</v>
      </c>
      <c r="W51" s="40">
        <v>9.9</v>
      </c>
      <c r="X51" s="40">
        <v>8</v>
      </c>
      <c r="Y51" s="40">
        <f t="shared" si="42"/>
        <v>9.9</v>
      </c>
      <c r="Z51" s="44">
        <f t="shared" si="43"/>
        <v>9.9</v>
      </c>
      <c r="AA51" s="43" t="str">
        <f t="shared" si="44"/>
        <v>VPC</v>
      </c>
      <c r="AB51" s="40">
        <v>14.325000000000001</v>
      </c>
      <c r="AC51" s="40"/>
      <c r="AD51" s="40">
        <f t="shared" si="45"/>
        <v>14.325000000000001</v>
      </c>
      <c r="AE51" s="44">
        <f t="shared" si="46"/>
        <v>14.325000000000001</v>
      </c>
      <c r="AF51" s="43" t="str">
        <f t="shared" si="47"/>
        <v>V</v>
      </c>
      <c r="AG51" s="40">
        <v>12.806451612903226</v>
      </c>
      <c r="AH51" s="40"/>
      <c r="AI51" s="40">
        <f t="shared" si="48"/>
        <v>12.806451612903226</v>
      </c>
      <c r="AJ51" s="40">
        <v>17</v>
      </c>
      <c r="AK51" s="40"/>
      <c r="AL51" s="40">
        <f t="shared" si="49"/>
        <v>17</v>
      </c>
      <c r="AM51" s="40">
        <v>12</v>
      </c>
      <c r="AN51" s="91"/>
      <c r="AO51" s="40">
        <f t="shared" si="50"/>
        <v>12</v>
      </c>
      <c r="AP51" s="41">
        <f t="shared" si="51"/>
        <v>13.241935483870968</v>
      </c>
      <c r="AQ51" s="43" t="str">
        <f t="shared" si="31"/>
        <v>V</v>
      </c>
      <c r="AR51" s="40">
        <v>14.5</v>
      </c>
      <c r="AS51" s="40"/>
      <c r="AT51" s="40">
        <f t="shared" si="52"/>
        <v>14.5</v>
      </c>
      <c r="AU51" s="40">
        <v>15</v>
      </c>
      <c r="AV51" s="40"/>
      <c r="AW51" s="40">
        <f t="shared" si="53"/>
        <v>15</v>
      </c>
      <c r="AX51" s="40">
        <v>9.6150000000000002</v>
      </c>
      <c r="AY51" s="93"/>
      <c r="AZ51" s="40">
        <f t="shared" si="54"/>
        <v>9.6150000000000002</v>
      </c>
      <c r="BA51" s="41">
        <f t="shared" si="55"/>
        <v>12.182500000000001</v>
      </c>
      <c r="BB51" s="43" t="str">
        <f t="shared" si="32"/>
        <v>V</v>
      </c>
      <c r="BC51" s="95">
        <v>12.75</v>
      </c>
      <c r="BD51" s="47"/>
      <c r="BE51" s="45">
        <f t="shared" si="56"/>
        <v>12.75</v>
      </c>
      <c r="BF51" s="95">
        <v>16</v>
      </c>
      <c r="BG51" s="47"/>
      <c r="BH51" s="40">
        <f t="shared" si="57"/>
        <v>16</v>
      </c>
      <c r="BI51" s="52">
        <f t="shared" si="58"/>
        <v>15.350000000000001</v>
      </c>
      <c r="BJ51" s="43" t="str">
        <f t="shared" si="59"/>
        <v>V</v>
      </c>
      <c r="BK51" s="40">
        <v>17</v>
      </c>
      <c r="BL51" s="47"/>
      <c r="BM51" s="40">
        <f t="shared" si="60"/>
        <v>17</v>
      </c>
      <c r="BN51" s="44">
        <f t="shared" si="61"/>
        <v>17</v>
      </c>
      <c r="BO51" s="43" t="str">
        <f t="shared" si="62"/>
        <v>V</v>
      </c>
      <c r="BP51" s="49">
        <f t="shared" si="63"/>
        <v>13.679616935483871</v>
      </c>
      <c r="BQ51" s="187" t="s">
        <v>56</v>
      </c>
      <c r="BR51" s="187"/>
      <c r="BS51" s="156" t="str">
        <f t="shared" si="33"/>
        <v>A.B</v>
      </c>
      <c r="BT51" s="156"/>
      <c r="BU51"/>
      <c r="BV51"/>
      <c r="BW51"/>
      <c r="BX51"/>
    </row>
    <row r="52" spans="1:178" ht="14.25" customHeight="1">
      <c r="A52" s="23">
        <v>44</v>
      </c>
      <c r="B52" s="73" t="s">
        <v>144</v>
      </c>
      <c r="C52" s="74" t="s">
        <v>145</v>
      </c>
      <c r="D52" s="50">
        <v>13.825000000000001</v>
      </c>
      <c r="E52" s="50"/>
      <c r="F52" s="50">
        <f t="shared" si="34"/>
        <v>13.825000000000001</v>
      </c>
      <c r="G52" s="41">
        <v>15.75</v>
      </c>
      <c r="H52" s="41"/>
      <c r="I52" s="51">
        <f t="shared" si="35"/>
        <v>15.75</v>
      </c>
      <c r="J52" s="41">
        <f t="shared" si="36"/>
        <v>14.787500000000001</v>
      </c>
      <c r="K52" s="42" t="str">
        <f t="shared" si="37"/>
        <v>V</v>
      </c>
      <c r="L52" s="85">
        <v>14</v>
      </c>
      <c r="M52" s="86"/>
      <c r="N52" s="40">
        <f t="shared" si="38"/>
        <v>14</v>
      </c>
      <c r="O52" s="85">
        <v>16</v>
      </c>
      <c r="P52" s="86"/>
      <c r="Q52" s="40">
        <f t="shared" si="39"/>
        <v>16</v>
      </c>
      <c r="R52" s="85">
        <v>17.375</v>
      </c>
      <c r="S52" s="86"/>
      <c r="T52" s="40">
        <f t="shared" si="40"/>
        <v>17.375</v>
      </c>
      <c r="U52" s="41">
        <f t="shared" si="41"/>
        <v>15.612500000000001</v>
      </c>
      <c r="V52" s="43" t="str">
        <f t="shared" si="30"/>
        <v>V</v>
      </c>
      <c r="W52" s="40">
        <v>11.4</v>
      </c>
      <c r="X52" s="40">
        <v>14.5</v>
      </c>
      <c r="Y52" s="40">
        <f t="shared" si="42"/>
        <v>12</v>
      </c>
      <c r="Z52" s="44">
        <f t="shared" si="43"/>
        <v>12</v>
      </c>
      <c r="AA52" s="43" t="str">
        <f t="shared" si="44"/>
        <v>VAR</v>
      </c>
      <c r="AB52" s="40">
        <v>16.637500000000003</v>
      </c>
      <c r="AC52" s="40"/>
      <c r="AD52" s="40">
        <f t="shared" si="45"/>
        <v>16.637500000000003</v>
      </c>
      <c r="AE52" s="44">
        <f t="shared" si="46"/>
        <v>16.637500000000003</v>
      </c>
      <c r="AF52" s="43" t="str">
        <f t="shared" si="47"/>
        <v>V</v>
      </c>
      <c r="AG52" s="40">
        <v>15.85483870967742</v>
      </c>
      <c r="AH52" s="40"/>
      <c r="AI52" s="40">
        <f t="shared" si="48"/>
        <v>15.85483870967742</v>
      </c>
      <c r="AJ52" s="40">
        <v>16</v>
      </c>
      <c r="AK52" s="40"/>
      <c r="AL52" s="40">
        <f t="shared" si="49"/>
        <v>16</v>
      </c>
      <c r="AM52" s="40">
        <v>17.5</v>
      </c>
      <c r="AN52" s="91"/>
      <c r="AO52" s="40">
        <f t="shared" si="50"/>
        <v>17.5</v>
      </c>
      <c r="AP52" s="41">
        <f t="shared" si="51"/>
        <v>16.706451612903226</v>
      </c>
      <c r="AQ52" s="43" t="str">
        <f t="shared" si="31"/>
        <v>V</v>
      </c>
      <c r="AR52" s="40">
        <v>13</v>
      </c>
      <c r="AS52" s="40"/>
      <c r="AT52" s="40">
        <f t="shared" si="52"/>
        <v>13</v>
      </c>
      <c r="AU52" s="40">
        <v>15.5</v>
      </c>
      <c r="AV52" s="40"/>
      <c r="AW52" s="40">
        <f t="shared" si="53"/>
        <v>15.5</v>
      </c>
      <c r="AX52" s="40">
        <v>18.795000000000002</v>
      </c>
      <c r="AY52" s="93"/>
      <c r="AZ52" s="40">
        <f t="shared" si="54"/>
        <v>18.795000000000002</v>
      </c>
      <c r="BA52" s="41">
        <f t="shared" si="55"/>
        <v>16.522500000000001</v>
      </c>
      <c r="BB52" s="43" t="str">
        <f t="shared" si="32"/>
        <v>V</v>
      </c>
      <c r="BC52" s="95">
        <v>15.5</v>
      </c>
      <c r="BD52" s="47"/>
      <c r="BE52" s="45">
        <f t="shared" si="56"/>
        <v>15.5</v>
      </c>
      <c r="BF52" s="95">
        <v>16.75</v>
      </c>
      <c r="BG52" s="47"/>
      <c r="BH52" s="40">
        <f t="shared" si="57"/>
        <v>16.75</v>
      </c>
      <c r="BI52" s="52">
        <f t="shared" si="58"/>
        <v>16.5</v>
      </c>
      <c r="BJ52" s="43" t="str">
        <f t="shared" si="59"/>
        <v>V</v>
      </c>
      <c r="BK52" s="40">
        <v>16.5</v>
      </c>
      <c r="BL52" s="47"/>
      <c r="BM52" s="40">
        <f t="shared" si="60"/>
        <v>16.5</v>
      </c>
      <c r="BN52" s="44">
        <f t="shared" si="61"/>
        <v>16.5</v>
      </c>
      <c r="BO52" s="43" t="str">
        <f t="shared" si="62"/>
        <v>V</v>
      </c>
      <c r="BP52" s="49">
        <f t="shared" si="63"/>
        <v>15.658306451612905</v>
      </c>
      <c r="BQ52" s="187" t="s">
        <v>56</v>
      </c>
      <c r="BR52" s="187"/>
      <c r="BS52" s="156" t="str">
        <f t="shared" si="33"/>
        <v>B</v>
      </c>
      <c r="BT52" s="156"/>
      <c r="BU52"/>
      <c r="BV52"/>
      <c r="BW52"/>
      <c r="BX52"/>
    </row>
    <row r="53" spans="1:178" ht="14.25" customHeight="1">
      <c r="A53" s="23">
        <v>45</v>
      </c>
      <c r="B53" s="73" t="s">
        <v>146</v>
      </c>
      <c r="C53" s="74" t="s">
        <v>147</v>
      </c>
      <c r="D53" s="50">
        <v>15.3</v>
      </c>
      <c r="E53" s="50"/>
      <c r="F53" s="50">
        <f t="shared" si="34"/>
        <v>15.3</v>
      </c>
      <c r="G53" s="41">
        <v>13.275</v>
      </c>
      <c r="H53" s="41"/>
      <c r="I53" s="51">
        <f t="shared" si="35"/>
        <v>13.275</v>
      </c>
      <c r="J53" s="41">
        <f t="shared" si="36"/>
        <v>14.287500000000001</v>
      </c>
      <c r="K53" s="42" t="str">
        <f t="shared" si="37"/>
        <v>V</v>
      </c>
      <c r="L53" s="85">
        <v>13</v>
      </c>
      <c r="M53" s="86"/>
      <c r="N53" s="40">
        <f t="shared" si="38"/>
        <v>13</v>
      </c>
      <c r="O53" s="85">
        <v>12</v>
      </c>
      <c r="P53" s="86"/>
      <c r="Q53" s="40">
        <f t="shared" si="39"/>
        <v>12</v>
      </c>
      <c r="R53" s="85">
        <v>15.5</v>
      </c>
      <c r="S53" s="86"/>
      <c r="T53" s="40">
        <f t="shared" si="40"/>
        <v>15.5</v>
      </c>
      <c r="U53" s="41">
        <f t="shared" si="41"/>
        <v>13.45</v>
      </c>
      <c r="V53" s="43" t="str">
        <f t="shared" si="30"/>
        <v>V</v>
      </c>
      <c r="W53" s="40">
        <v>6.9749999999999996</v>
      </c>
      <c r="X53" s="40">
        <v>12</v>
      </c>
      <c r="Y53" s="40">
        <f t="shared" si="42"/>
        <v>12</v>
      </c>
      <c r="Z53" s="44">
        <f t="shared" si="43"/>
        <v>12</v>
      </c>
      <c r="AA53" s="43" t="str">
        <f t="shared" si="44"/>
        <v>VAR</v>
      </c>
      <c r="AB53" s="40">
        <v>11.1875</v>
      </c>
      <c r="AC53" s="40">
        <v>9.85</v>
      </c>
      <c r="AD53" s="40">
        <f t="shared" si="45"/>
        <v>11.1875</v>
      </c>
      <c r="AE53" s="44">
        <f t="shared" si="46"/>
        <v>11.1875</v>
      </c>
      <c r="AF53" s="43" t="str">
        <f t="shared" si="47"/>
        <v>VPC</v>
      </c>
      <c r="AG53" s="40">
        <v>16.20967741935484</v>
      </c>
      <c r="AH53" s="40"/>
      <c r="AI53" s="40">
        <f t="shared" si="48"/>
        <v>16.20967741935484</v>
      </c>
      <c r="AJ53" s="40">
        <v>15.5</v>
      </c>
      <c r="AK53" s="40"/>
      <c r="AL53" s="40">
        <f t="shared" si="49"/>
        <v>15.5</v>
      </c>
      <c r="AM53" s="40">
        <v>16</v>
      </c>
      <c r="AN53" s="91"/>
      <c r="AO53" s="40">
        <f t="shared" si="50"/>
        <v>16</v>
      </c>
      <c r="AP53" s="41">
        <f t="shared" si="51"/>
        <v>15.962903225806452</v>
      </c>
      <c r="AQ53" s="43" t="str">
        <f t="shared" si="31"/>
        <v>V</v>
      </c>
      <c r="AR53" s="40">
        <v>13.5</v>
      </c>
      <c r="AS53" s="40"/>
      <c r="AT53" s="40">
        <f t="shared" si="52"/>
        <v>13.5</v>
      </c>
      <c r="AU53" s="40">
        <v>15.5</v>
      </c>
      <c r="AV53" s="40"/>
      <c r="AW53" s="40">
        <f t="shared" si="53"/>
        <v>15.5</v>
      </c>
      <c r="AX53" s="40">
        <v>8.5250000000000004</v>
      </c>
      <c r="AY53" s="93">
        <v>12.275</v>
      </c>
      <c r="AZ53" s="40">
        <f t="shared" si="54"/>
        <v>12</v>
      </c>
      <c r="BA53" s="41">
        <f t="shared" si="55"/>
        <v>13.25</v>
      </c>
      <c r="BB53" s="43" t="str">
        <f t="shared" si="32"/>
        <v>VAR</v>
      </c>
      <c r="BC53" s="95">
        <v>12.5</v>
      </c>
      <c r="BD53" s="47"/>
      <c r="BE53" s="45">
        <f t="shared" si="56"/>
        <v>12.5</v>
      </c>
      <c r="BF53" s="95">
        <v>15.5</v>
      </c>
      <c r="BG53" s="47"/>
      <c r="BH53" s="40">
        <f t="shared" si="57"/>
        <v>15.5</v>
      </c>
      <c r="BI53" s="52">
        <f t="shared" si="58"/>
        <v>14.9</v>
      </c>
      <c r="BJ53" s="43" t="str">
        <f t="shared" si="59"/>
        <v>V</v>
      </c>
      <c r="BK53" s="40">
        <v>15.75</v>
      </c>
      <c r="BL53" s="47"/>
      <c r="BM53" s="40">
        <f t="shared" si="60"/>
        <v>15.75</v>
      </c>
      <c r="BN53" s="44">
        <f t="shared" si="61"/>
        <v>15.75</v>
      </c>
      <c r="BO53" s="43" t="str">
        <f t="shared" si="62"/>
        <v>V</v>
      </c>
      <c r="BP53" s="49">
        <f t="shared" si="63"/>
        <v>13.848487903225807</v>
      </c>
      <c r="BQ53" s="187" t="s">
        <v>56</v>
      </c>
      <c r="BR53" s="187"/>
      <c r="BS53" s="156" t="str">
        <f t="shared" si="33"/>
        <v>A.B</v>
      </c>
      <c r="BT53" s="156"/>
      <c r="BU53"/>
      <c r="BV53"/>
      <c r="BW53"/>
      <c r="BX53"/>
    </row>
    <row r="54" spans="1:178" ht="14.25" customHeight="1">
      <c r="A54" s="23">
        <v>46</v>
      </c>
      <c r="B54" s="73" t="s">
        <v>148</v>
      </c>
      <c r="C54" s="74" t="s">
        <v>149</v>
      </c>
      <c r="D54" s="50">
        <v>12.725000000000001</v>
      </c>
      <c r="E54" s="50"/>
      <c r="F54" s="50">
        <f t="shared" si="34"/>
        <v>12.725000000000001</v>
      </c>
      <c r="G54" s="41">
        <v>13.999499999999999</v>
      </c>
      <c r="H54" s="41"/>
      <c r="I54" s="51">
        <f t="shared" si="35"/>
        <v>13.999499999999999</v>
      </c>
      <c r="J54" s="41">
        <f t="shared" si="36"/>
        <v>13.36225</v>
      </c>
      <c r="K54" s="42" t="str">
        <f t="shared" si="37"/>
        <v>V</v>
      </c>
      <c r="L54" s="85">
        <v>16.25</v>
      </c>
      <c r="M54" s="86"/>
      <c r="N54" s="40">
        <f t="shared" si="38"/>
        <v>16.25</v>
      </c>
      <c r="O54" s="85">
        <v>17.5</v>
      </c>
      <c r="P54" s="86"/>
      <c r="Q54" s="40">
        <f t="shared" si="39"/>
        <v>17.5</v>
      </c>
      <c r="R54" s="85">
        <v>14.625</v>
      </c>
      <c r="S54" s="86"/>
      <c r="T54" s="40">
        <f t="shared" si="40"/>
        <v>14.625</v>
      </c>
      <c r="U54" s="41">
        <f t="shared" si="41"/>
        <v>16.137499999999999</v>
      </c>
      <c r="V54" s="43" t="str">
        <f t="shared" si="30"/>
        <v>V</v>
      </c>
      <c r="W54" s="40">
        <v>13.775</v>
      </c>
      <c r="X54" s="40"/>
      <c r="Y54" s="40">
        <f t="shared" si="42"/>
        <v>13.775</v>
      </c>
      <c r="Z54" s="44">
        <f t="shared" si="43"/>
        <v>13.775</v>
      </c>
      <c r="AA54" s="43" t="str">
        <f t="shared" si="44"/>
        <v>V</v>
      </c>
      <c r="AB54" s="40">
        <v>14.7</v>
      </c>
      <c r="AC54" s="40"/>
      <c r="AD54" s="40">
        <f t="shared" si="45"/>
        <v>14.7</v>
      </c>
      <c r="AE54" s="44">
        <f t="shared" si="46"/>
        <v>14.7</v>
      </c>
      <c r="AF54" s="43" t="str">
        <f t="shared" si="47"/>
        <v>V</v>
      </c>
      <c r="AG54" s="40">
        <v>16.064516129032256</v>
      </c>
      <c r="AH54" s="40"/>
      <c r="AI54" s="40">
        <f t="shared" si="48"/>
        <v>16.064516129032256</v>
      </c>
      <c r="AJ54" s="40">
        <v>16.5</v>
      </c>
      <c r="AK54" s="40"/>
      <c r="AL54" s="40">
        <f t="shared" si="49"/>
        <v>16.5</v>
      </c>
      <c r="AM54" s="40">
        <v>13</v>
      </c>
      <c r="AN54" s="91"/>
      <c r="AO54" s="40">
        <f t="shared" si="50"/>
        <v>13</v>
      </c>
      <c r="AP54" s="41">
        <f t="shared" si="51"/>
        <v>14.619354838709677</v>
      </c>
      <c r="AQ54" s="43" t="str">
        <f t="shared" si="31"/>
        <v>V</v>
      </c>
      <c r="AR54" s="40">
        <v>14</v>
      </c>
      <c r="AS54" s="40"/>
      <c r="AT54" s="40">
        <f t="shared" si="52"/>
        <v>14</v>
      </c>
      <c r="AU54" s="40">
        <v>18.5</v>
      </c>
      <c r="AV54" s="40"/>
      <c r="AW54" s="40">
        <f t="shared" si="53"/>
        <v>18.5</v>
      </c>
      <c r="AX54" s="40">
        <v>18.715</v>
      </c>
      <c r="AY54" s="93"/>
      <c r="AZ54" s="40">
        <f t="shared" si="54"/>
        <v>18.715</v>
      </c>
      <c r="BA54" s="41">
        <f t="shared" si="55"/>
        <v>17.482500000000002</v>
      </c>
      <c r="BB54" s="43" t="str">
        <f t="shared" si="32"/>
        <v>V</v>
      </c>
      <c r="BC54" s="95">
        <v>16</v>
      </c>
      <c r="BD54" s="47"/>
      <c r="BE54" s="45">
        <f t="shared" si="56"/>
        <v>16</v>
      </c>
      <c r="BF54" s="95">
        <v>16.5</v>
      </c>
      <c r="BG54" s="47"/>
      <c r="BH54" s="40">
        <f t="shared" si="57"/>
        <v>16.5</v>
      </c>
      <c r="BI54" s="52">
        <f t="shared" si="58"/>
        <v>16.400000000000002</v>
      </c>
      <c r="BJ54" s="43" t="str">
        <f t="shared" si="59"/>
        <v>V</v>
      </c>
      <c r="BK54" s="40">
        <v>17</v>
      </c>
      <c r="BL54" s="47"/>
      <c r="BM54" s="40">
        <f t="shared" si="60"/>
        <v>17</v>
      </c>
      <c r="BN54" s="44">
        <f t="shared" si="61"/>
        <v>17</v>
      </c>
      <c r="BO54" s="43" t="str">
        <f t="shared" si="62"/>
        <v>V</v>
      </c>
      <c r="BP54" s="49">
        <f t="shared" si="63"/>
        <v>15.434575604838711</v>
      </c>
      <c r="BQ54" s="187" t="s">
        <v>56</v>
      </c>
      <c r="BR54" s="187"/>
      <c r="BS54" s="156" t="str">
        <f t="shared" si="33"/>
        <v>B</v>
      </c>
      <c r="BT54" s="156"/>
      <c r="BU54"/>
      <c r="BV54"/>
      <c r="BW54"/>
      <c r="BX54"/>
    </row>
    <row r="55" spans="1:178" ht="14.25" customHeight="1">
      <c r="A55" s="23">
        <v>47</v>
      </c>
      <c r="B55" s="75" t="s">
        <v>150</v>
      </c>
      <c r="C55" s="76" t="s">
        <v>151</v>
      </c>
      <c r="D55" s="50">
        <v>9.9</v>
      </c>
      <c r="E55" s="50">
        <v>12</v>
      </c>
      <c r="F55" s="50">
        <f t="shared" si="34"/>
        <v>12</v>
      </c>
      <c r="G55" s="41">
        <v>12.100000000000001</v>
      </c>
      <c r="H55" s="41"/>
      <c r="I55" s="51">
        <f t="shared" si="35"/>
        <v>12.100000000000001</v>
      </c>
      <c r="J55" s="41">
        <f t="shared" si="36"/>
        <v>12.05</v>
      </c>
      <c r="K55" s="42" t="str">
        <f t="shared" si="37"/>
        <v>VAR</v>
      </c>
      <c r="L55" s="85">
        <v>14</v>
      </c>
      <c r="M55" s="86"/>
      <c r="N55" s="40">
        <f t="shared" si="38"/>
        <v>14</v>
      </c>
      <c r="O55" s="85">
        <v>12</v>
      </c>
      <c r="P55" s="86"/>
      <c r="Q55" s="40">
        <f t="shared" si="39"/>
        <v>12</v>
      </c>
      <c r="R55" s="85">
        <v>15.375</v>
      </c>
      <c r="S55" s="86"/>
      <c r="T55" s="40">
        <f t="shared" si="40"/>
        <v>15.375</v>
      </c>
      <c r="U55" s="41">
        <f t="shared" si="41"/>
        <v>13.8125</v>
      </c>
      <c r="V55" s="43" t="str">
        <f t="shared" si="30"/>
        <v>V</v>
      </c>
      <c r="W55" s="40">
        <v>10.424999999999999</v>
      </c>
      <c r="X55" s="40">
        <v>15</v>
      </c>
      <c r="Y55" s="40">
        <f t="shared" si="42"/>
        <v>12</v>
      </c>
      <c r="Z55" s="44">
        <f t="shared" si="43"/>
        <v>12</v>
      </c>
      <c r="AA55" s="43" t="str">
        <f t="shared" si="44"/>
        <v>VAR</v>
      </c>
      <c r="AB55" s="40">
        <v>13.2</v>
      </c>
      <c r="AC55" s="40"/>
      <c r="AD55" s="40">
        <f t="shared" si="45"/>
        <v>13.2</v>
      </c>
      <c r="AE55" s="44">
        <f t="shared" si="46"/>
        <v>13.2</v>
      </c>
      <c r="AF55" s="43" t="str">
        <f t="shared" si="47"/>
        <v>V</v>
      </c>
      <c r="AG55" s="40">
        <v>14.596774193548388</v>
      </c>
      <c r="AH55" s="40"/>
      <c r="AI55" s="40">
        <f t="shared" si="48"/>
        <v>14.596774193548388</v>
      </c>
      <c r="AJ55" s="40">
        <v>15.5</v>
      </c>
      <c r="AK55" s="40"/>
      <c r="AL55" s="40">
        <f t="shared" si="49"/>
        <v>15.5</v>
      </c>
      <c r="AM55" s="40">
        <v>12</v>
      </c>
      <c r="AN55" s="91"/>
      <c r="AO55" s="40">
        <f t="shared" si="50"/>
        <v>12</v>
      </c>
      <c r="AP55" s="41">
        <f t="shared" si="51"/>
        <v>13.479032258064516</v>
      </c>
      <c r="AQ55" s="43" t="str">
        <f t="shared" si="31"/>
        <v>V</v>
      </c>
      <c r="AR55" s="40">
        <v>13</v>
      </c>
      <c r="AS55" s="40"/>
      <c r="AT55" s="40">
        <f t="shared" si="52"/>
        <v>13</v>
      </c>
      <c r="AU55" s="40">
        <v>15</v>
      </c>
      <c r="AV55" s="40"/>
      <c r="AW55" s="40">
        <f t="shared" si="53"/>
        <v>15</v>
      </c>
      <c r="AX55" s="40">
        <v>11.684999999999999</v>
      </c>
      <c r="AY55" s="93"/>
      <c r="AZ55" s="40">
        <f t="shared" si="54"/>
        <v>11.684999999999999</v>
      </c>
      <c r="BA55" s="41">
        <f t="shared" si="55"/>
        <v>12.842499999999999</v>
      </c>
      <c r="BB55" s="43" t="str">
        <f t="shared" si="32"/>
        <v>V</v>
      </c>
      <c r="BC55" s="95">
        <v>14.25</v>
      </c>
      <c r="BD55" s="47"/>
      <c r="BE55" s="45">
        <f t="shared" si="56"/>
        <v>14.25</v>
      </c>
      <c r="BF55" s="95">
        <v>16.75</v>
      </c>
      <c r="BG55" s="47"/>
      <c r="BH55" s="40">
        <f t="shared" si="57"/>
        <v>16.75</v>
      </c>
      <c r="BI55" s="52">
        <f t="shared" si="58"/>
        <v>16.25</v>
      </c>
      <c r="BJ55" s="43" t="str">
        <f t="shared" si="59"/>
        <v>V</v>
      </c>
      <c r="BK55" s="40">
        <v>16.25</v>
      </c>
      <c r="BL55" s="47"/>
      <c r="BM55" s="40">
        <f t="shared" si="60"/>
        <v>16.25</v>
      </c>
      <c r="BN55" s="44">
        <f t="shared" si="61"/>
        <v>16.25</v>
      </c>
      <c r="BO55" s="43" t="str">
        <f t="shared" si="62"/>
        <v>V</v>
      </c>
      <c r="BP55" s="49">
        <f t="shared" si="63"/>
        <v>13.735504032258065</v>
      </c>
      <c r="BQ55" s="187" t="s">
        <v>56</v>
      </c>
      <c r="BR55" s="187"/>
      <c r="BS55" s="156" t="str">
        <f t="shared" si="33"/>
        <v>A.B</v>
      </c>
      <c r="BT55" s="156"/>
      <c r="BU55"/>
      <c r="BV55"/>
      <c r="BW55"/>
      <c r="BX55"/>
    </row>
    <row r="56" spans="1:178" ht="14.25" customHeight="1">
      <c r="A56" s="23">
        <v>48</v>
      </c>
      <c r="B56" s="73" t="s">
        <v>152</v>
      </c>
      <c r="C56" s="74" t="s">
        <v>153</v>
      </c>
      <c r="D56" s="50">
        <v>17.850000000000001</v>
      </c>
      <c r="E56" s="50"/>
      <c r="F56" s="50">
        <f t="shared" si="34"/>
        <v>17.850000000000001</v>
      </c>
      <c r="G56" s="41">
        <v>16.25</v>
      </c>
      <c r="H56" s="41"/>
      <c r="I56" s="51">
        <f t="shared" si="35"/>
        <v>16.25</v>
      </c>
      <c r="J56" s="41">
        <f t="shared" si="36"/>
        <v>17.05</v>
      </c>
      <c r="K56" s="42" t="str">
        <f t="shared" si="37"/>
        <v>V</v>
      </c>
      <c r="L56" s="85">
        <v>16.25</v>
      </c>
      <c r="M56" s="86"/>
      <c r="N56" s="40">
        <f t="shared" si="38"/>
        <v>16.25</v>
      </c>
      <c r="O56" s="85">
        <v>16.5</v>
      </c>
      <c r="P56" s="86"/>
      <c r="Q56" s="40">
        <f t="shared" si="39"/>
        <v>16.5</v>
      </c>
      <c r="R56" s="85">
        <v>15.75</v>
      </c>
      <c r="S56" s="86"/>
      <c r="T56" s="40">
        <f t="shared" si="40"/>
        <v>15.75</v>
      </c>
      <c r="U56" s="41">
        <f t="shared" si="41"/>
        <v>16.174999999999997</v>
      </c>
      <c r="V56" s="43" t="str">
        <f t="shared" si="30"/>
        <v>V</v>
      </c>
      <c r="W56" s="40">
        <v>12.65</v>
      </c>
      <c r="X56" s="40"/>
      <c r="Y56" s="40">
        <f t="shared" si="42"/>
        <v>12.65</v>
      </c>
      <c r="Z56" s="44">
        <f t="shared" si="43"/>
        <v>12.65</v>
      </c>
      <c r="AA56" s="43" t="str">
        <f t="shared" si="44"/>
        <v>V</v>
      </c>
      <c r="AB56" s="40">
        <v>15.125</v>
      </c>
      <c r="AC56" s="40"/>
      <c r="AD56" s="40">
        <f t="shared" si="45"/>
        <v>15.125</v>
      </c>
      <c r="AE56" s="44">
        <f t="shared" si="46"/>
        <v>15.125</v>
      </c>
      <c r="AF56" s="43" t="str">
        <f t="shared" si="47"/>
        <v>V</v>
      </c>
      <c r="AG56" s="40">
        <v>15.53225806451613</v>
      </c>
      <c r="AH56" s="40"/>
      <c r="AI56" s="40">
        <f t="shared" si="48"/>
        <v>15.53225806451613</v>
      </c>
      <c r="AJ56" s="40">
        <v>15.5</v>
      </c>
      <c r="AK56" s="40"/>
      <c r="AL56" s="40">
        <f t="shared" si="49"/>
        <v>15.5</v>
      </c>
      <c r="AM56" s="40">
        <v>12</v>
      </c>
      <c r="AN56" s="91"/>
      <c r="AO56" s="40">
        <f t="shared" si="50"/>
        <v>12</v>
      </c>
      <c r="AP56" s="41">
        <f t="shared" si="51"/>
        <v>13.759677419354839</v>
      </c>
      <c r="AQ56" s="43" t="str">
        <f t="shared" si="31"/>
        <v>V</v>
      </c>
      <c r="AR56" s="40">
        <v>13.5</v>
      </c>
      <c r="AS56" s="40"/>
      <c r="AT56" s="40">
        <f t="shared" si="52"/>
        <v>13.5</v>
      </c>
      <c r="AU56" s="40">
        <v>14.5</v>
      </c>
      <c r="AV56" s="40"/>
      <c r="AW56" s="40">
        <f t="shared" si="53"/>
        <v>14.5</v>
      </c>
      <c r="AX56" s="40">
        <v>17.96</v>
      </c>
      <c r="AY56" s="93"/>
      <c r="AZ56" s="40">
        <f t="shared" si="54"/>
        <v>17.96</v>
      </c>
      <c r="BA56" s="41">
        <f t="shared" si="55"/>
        <v>15.98</v>
      </c>
      <c r="BB56" s="43" t="str">
        <f t="shared" si="32"/>
        <v>V</v>
      </c>
      <c r="BC56" s="95">
        <v>16</v>
      </c>
      <c r="BD56" s="47"/>
      <c r="BE56" s="45">
        <f t="shared" si="56"/>
        <v>16</v>
      </c>
      <c r="BF56" s="95">
        <v>15.5</v>
      </c>
      <c r="BG56" s="47"/>
      <c r="BH56" s="40">
        <f t="shared" si="57"/>
        <v>15.5</v>
      </c>
      <c r="BI56" s="52">
        <f t="shared" si="58"/>
        <v>15.600000000000001</v>
      </c>
      <c r="BJ56" s="43" t="str">
        <f t="shared" si="59"/>
        <v>V</v>
      </c>
      <c r="BK56" s="40">
        <v>16.75</v>
      </c>
      <c r="BL56" s="47"/>
      <c r="BM56" s="40">
        <f t="shared" si="60"/>
        <v>16.75</v>
      </c>
      <c r="BN56" s="44">
        <f t="shared" si="61"/>
        <v>16.75</v>
      </c>
      <c r="BO56" s="43" t="str">
        <f t="shared" si="62"/>
        <v>V</v>
      </c>
      <c r="BP56" s="49">
        <f t="shared" si="63"/>
        <v>15.386209677419355</v>
      </c>
      <c r="BQ56" s="187" t="s">
        <v>56</v>
      </c>
      <c r="BR56" s="187"/>
      <c r="BS56" s="156" t="str">
        <f t="shared" si="33"/>
        <v>B</v>
      </c>
      <c r="BT56" s="156"/>
      <c r="BU56"/>
      <c r="BV56"/>
      <c r="BW56"/>
      <c r="BX56"/>
    </row>
    <row r="57" spans="1:178" ht="14.25" customHeight="1">
      <c r="A57" s="23">
        <v>49</v>
      </c>
      <c r="B57" s="73" t="s">
        <v>154</v>
      </c>
      <c r="C57" s="74" t="s">
        <v>17</v>
      </c>
      <c r="D57" s="50">
        <v>9.5500000000000007</v>
      </c>
      <c r="E57" s="50">
        <v>11.2</v>
      </c>
      <c r="F57" s="50">
        <f t="shared" si="34"/>
        <v>11.2</v>
      </c>
      <c r="G57" s="41">
        <v>9.25</v>
      </c>
      <c r="H57" s="41">
        <v>12.2</v>
      </c>
      <c r="I57" s="51">
        <f t="shared" si="35"/>
        <v>12</v>
      </c>
      <c r="J57" s="41">
        <f t="shared" si="36"/>
        <v>11.6</v>
      </c>
      <c r="K57" s="42" t="str">
        <f t="shared" si="37"/>
        <v>VPC</v>
      </c>
      <c r="L57" s="85">
        <v>14.75</v>
      </c>
      <c r="M57" s="86"/>
      <c r="N57" s="40">
        <f t="shared" si="38"/>
        <v>14.75</v>
      </c>
      <c r="O57" s="85">
        <v>7.5</v>
      </c>
      <c r="P57" s="86"/>
      <c r="Q57" s="40">
        <f t="shared" si="39"/>
        <v>7.5</v>
      </c>
      <c r="R57" s="85">
        <v>16.5</v>
      </c>
      <c r="S57" s="86"/>
      <c r="T57" s="40">
        <f t="shared" si="40"/>
        <v>16.5</v>
      </c>
      <c r="U57" s="41">
        <f t="shared" si="41"/>
        <v>13.100000000000001</v>
      </c>
      <c r="V57" s="43" t="str">
        <f t="shared" si="30"/>
        <v>V</v>
      </c>
      <c r="W57" s="40">
        <v>6.05</v>
      </c>
      <c r="X57" s="40">
        <v>10.5</v>
      </c>
      <c r="Y57" s="40">
        <f t="shared" si="42"/>
        <v>10.5</v>
      </c>
      <c r="Z57" s="44">
        <f t="shared" si="43"/>
        <v>10.5</v>
      </c>
      <c r="AA57" s="43" t="str">
        <f t="shared" si="44"/>
        <v>VPC</v>
      </c>
      <c r="AB57" s="40">
        <v>10.5</v>
      </c>
      <c r="AC57" s="40">
        <v>13</v>
      </c>
      <c r="AD57" s="40">
        <f t="shared" si="45"/>
        <v>12</v>
      </c>
      <c r="AE57" s="44">
        <f t="shared" si="46"/>
        <v>12</v>
      </c>
      <c r="AF57" s="43" t="str">
        <f t="shared" si="47"/>
        <v>VAR</v>
      </c>
      <c r="AG57" s="40">
        <v>15.564516129032258</v>
      </c>
      <c r="AH57" s="40"/>
      <c r="AI57" s="40">
        <f t="shared" si="48"/>
        <v>15.564516129032258</v>
      </c>
      <c r="AJ57" s="40">
        <v>15.5</v>
      </c>
      <c r="AK57" s="40"/>
      <c r="AL57" s="40">
        <f t="shared" si="49"/>
        <v>15.5</v>
      </c>
      <c r="AM57" s="40">
        <v>11</v>
      </c>
      <c r="AN57" s="91"/>
      <c r="AO57" s="40">
        <f t="shared" si="50"/>
        <v>11</v>
      </c>
      <c r="AP57" s="41">
        <f t="shared" si="51"/>
        <v>13.269354838709678</v>
      </c>
      <c r="AQ57" s="43" t="str">
        <f t="shared" si="31"/>
        <v>V</v>
      </c>
      <c r="AR57" s="40">
        <v>15</v>
      </c>
      <c r="AS57" s="40"/>
      <c r="AT57" s="40">
        <f t="shared" si="52"/>
        <v>15</v>
      </c>
      <c r="AU57" s="40">
        <v>14.5</v>
      </c>
      <c r="AV57" s="40"/>
      <c r="AW57" s="40">
        <f t="shared" si="53"/>
        <v>14.5</v>
      </c>
      <c r="AX57" s="40">
        <v>14.885</v>
      </c>
      <c r="AY57" s="93"/>
      <c r="AZ57" s="40">
        <f t="shared" si="54"/>
        <v>14.885</v>
      </c>
      <c r="BA57" s="41">
        <f t="shared" si="55"/>
        <v>14.817499999999999</v>
      </c>
      <c r="BB57" s="43" t="str">
        <f t="shared" si="32"/>
        <v>V</v>
      </c>
      <c r="BC57" s="95">
        <v>13.5</v>
      </c>
      <c r="BD57" s="47"/>
      <c r="BE57" s="45">
        <f t="shared" si="56"/>
        <v>13.5</v>
      </c>
      <c r="BF57" s="95">
        <v>17</v>
      </c>
      <c r="BG57" s="47"/>
      <c r="BH57" s="40">
        <f t="shared" si="57"/>
        <v>17</v>
      </c>
      <c r="BI57" s="52">
        <f t="shared" si="58"/>
        <v>16.3</v>
      </c>
      <c r="BJ57" s="43" t="str">
        <f t="shared" si="59"/>
        <v>V</v>
      </c>
      <c r="BK57" s="40">
        <v>16.5</v>
      </c>
      <c r="BL57" s="47"/>
      <c r="BM57" s="40">
        <f t="shared" si="60"/>
        <v>16.5</v>
      </c>
      <c r="BN57" s="44">
        <f t="shared" si="61"/>
        <v>16.5</v>
      </c>
      <c r="BO57" s="43" t="str">
        <f t="shared" si="62"/>
        <v>V</v>
      </c>
      <c r="BP57" s="49">
        <f t="shared" si="63"/>
        <v>13.510856854838709</v>
      </c>
      <c r="BQ57" s="187" t="s">
        <v>56</v>
      </c>
      <c r="BR57" s="187"/>
      <c r="BS57" s="156" t="str">
        <f t="shared" si="33"/>
        <v>A.B</v>
      </c>
      <c r="BT57" s="156"/>
      <c r="BU57"/>
      <c r="BV57"/>
      <c r="BW57"/>
      <c r="BX57"/>
    </row>
    <row r="58" spans="1:178" s="124" customFormat="1" ht="14.25" customHeight="1">
      <c r="A58" s="110">
        <v>50</v>
      </c>
      <c r="B58" s="111" t="s">
        <v>155</v>
      </c>
      <c r="C58" s="112" t="s">
        <v>18</v>
      </c>
      <c r="D58" s="113">
        <v>8.1499999999999986</v>
      </c>
      <c r="E58" s="113">
        <v>11.05</v>
      </c>
      <c r="F58" s="113">
        <f t="shared" si="34"/>
        <v>11.05</v>
      </c>
      <c r="G58" s="114">
        <v>10.475000000000001</v>
      </c>
      <c r="H58" s="114">
        <v>10.1</v>
      </c>
      <c r="I58" s="115">
        <f t="shared" si="35"/>
        <v>10.475000000000001</v>
      </c>
      <c r="J58" s="114">
        <f t="shared" si="36"/>
        <v>10.762500000000001</v>
      </c>
      <c r="K58" s="116" t="str">
        <f t="shared" si="37"/>
        <v>NV</v>
      </c>
      <c r="L58" s="117">
        <v>9.25</v>
      </c>
      <c r="M58" s="118">
        <v>15.5</v>
      </c>
      <c r="N58" s="114">
        <f t="shared" si="38"/>
        <v>12</v>
      </c>
      <c r="O58" s="117">
        <v>7</v>
      </c>
      <c r="P58" s="118">
        <v>12</v>
      </c>
      <c r="Q58" s="114">
        <f t="shared" si="39"/>
        <v>12</v>
      </c>
      <c r="R58" s="117">
        <v>12.375</v>
      </c>
      <c r="S58" s="118"/>
      <c r="T58" s="114">
        <f t="shared" si="40"/>
        <v>12.375</v>
      </c>
      <c r="U58" s="114">
        <f t="shared" si="41"/>
        <v>12.112500000000001</v>
      </c>
      <c r="V58" s="43" t="str">
        <f t="shared" si="30"/>
        <v>VAR</v>
      </c>
      <c r="W58" s="114">
        <v>8.0500000000000007</v>
      </c>
      <c r="X58" s="114">
        <v>3.5</v>
      </c>
      <c r="Y58" s="114">
        <f t="shared" si="42"/>
        <v>8.0500000000000007</v>
      </c>
      <c r="Z58" s="114">
        <f t="shared" si="43"/>
        <v>8.0500000000000007</v>
      </c>
      <c r="AA58" s="119" t="str">
        <f t="shared" si="44"/>
        <v>NV</v>
      </c>
      <c r="AB58" s="114">
        <v>8.15</v>
      </c>
      <c r="AC58" s="114">
        <v>5.3</v>
      </c>
      <c r="AD58" s="114">
        <f t="shared" si="45"/>
        <v>8.15</v>
      </c>
      <c r="AE58" s="114">
        <f t="shared" si="46"/>
        <v>8.15</v>
      </c>
      <c r="AF58" s="119" t="str">
        <f t="shared" si="47"/>
        <v>NV</v>
      </c>
      <c r="AG58" s="114">
        <v>12.806451612903226</v>
      </c>
      <c r="AH58" s="114"/>
      <c r="AI58" s="114">
        <f t="shared" si="48"/>
        <v>12.806451612903226</v>
      </c>
      <c r="AJ58" s="114">
        <v>14</v>
      </c>
      <c r="AK58" s="114"/>
      <c r="AL58" s="114">
        <f t="shared" si="49"/>
        <v>14</v>
      </c>
      <c r="AM58" s="114">
        <v>12</v>
      </c>
      <c r="AN58" s="92"/>
      <c r="AO58" s="114">
        <f t="shared" si="50"/>
        <v>12</v>
      </c>
      <c r="AP58" s="114">
        <f t="shared" si="51"/>
        <v>12.641935483870968</v>
      </c>
      <c r="AQ58" s="119" t="str">
        <f t="shared" si="31"/>
        <v>V</v>
      </c>
      <c r="AR58" s="114">
        <v>14</v>
      </c>
      <c r="AS58" s="114"/>
      <c r="AT58" s="114">
        <f t="shared" si="52"/>
        <v>14</v>
      </c>
      <c r="AU58" s="114">
        <v>14.5</v>
      </c>
      <c r="AV58" s="114"/>
      <c r="AW58" s="114">
        <f t="shared" si="53"/>
        <v>14.5</v>
      </c>
      <c r="AX58" s="114">
        <v>7.26</v>
      </c>
      <c r="AY58" s="120">
        <v>10.01</v>
      </c>
      <c r="AZ58" s="114">
        <f t="shared" si="54"/>
        <v>10.01</v>
      </c>
      <c r="BA58" s="114">
        <f t="shared" si="55"/>
        <v>12.129999999999999</v>
      </c>
      <c r="BB58" s="119" t="str">
        <f t="shared" si="32"/>
        <v>VAR</v>
      </c>
      <c r="BC58" s="96">
        <v>11</v>
      </c>
      <c r="BD58" s="121"/>
      <c r="BE58" s="122">
        <f t="shared" si="56"/>
        <v>11</v>
      </c>
      <c r="BF58" s="96">
        <v>0</v>
      </c>
      <c r="BG58" s="121"/>
      <c r="BH58" s="114">
        <f t="shared" si="57"/>
        <v>0</v>
      </c>
      <c r="BI58" s="115">
        <f t="shared" si="58"/>
        <v>2.2000000000000002</v>
      </c>
      <c r="BJ58" s="119" t="str">
        <f t="shared" si="59"/>
        <v>NV</v>
      </c>
      <c r="BK58" s="114">
        <v>15</v>
      </c>
      <c r="BL58" s="121"/>
      <c r="BM58" s="114">
        <f t="shared" si="60"/>
        <v>15</v>
      </c>
      <c r="BN58" s="114">
        <f t="shared" si="61"/>
        <v>15</v>
      </c>
      <c r="BO58" s="119" t="str">
        <f t="shared" si="62"/>
        <v>V</v>
      </c>
      <c r="BP58" s="121">
        <f t="shared" si="63"/>
        <v>10.130866935483871</v>
      </c>
      <c r="BQ58" s="189" t="s">
        <v>232</v>
      </c>
      <c r="BR58" s="189"/>
      <c r="BS58" s="158" t="str">
        <f t="shared" si="33"/>
        <v/>
      </c>
      <c r="BT58" s="158"/>
      <c r="BU58" s="123"/>
      <c r="BV58" s="123"/>
      <c r="BW58" s="123"/>
      <c r="BX58" s="123"/>
    </row>
    <row r="59" spans="1:178" s="124" customFormat="1" ht="14.25" customHeight="1">
      <c r="A59" s="110">
        <v>51</v>
      </c>
      <c r="B59" s="111" t="s">
        <v>156</v>
      </c>
      <c r="C59" s="112" t="s">
        <v>235</v>
      </c>
      <c r="D59" s="113">
        <v>6</v>
      </c>
      <c r="E59" s="113">
        <v>6.95</v>
      </c>
      <c r="F59" s="113">
        <f t="shared" si="34"/>
        <v>6.95</v>
      </c>
      <c r="G59" s="114">
        <v>9.0500000000000007</v>
      </c>
      <c r="H59" s="114">
        <v>7.55</v>
      </c>
      <c r="I59" s="115">
        <f t="shared" si="35"/>
        <v>9.0500000000000007</v>
      </c>
      <c r="J59" s="114">
        <f t="shared" si="36"/>
        <v>8</v>
      </c>
      <c r="K59" s="116" t="str">
        <f t="shared" si="37"/>
        <v>NV</v>
      </c>
      <c r="L59" s="117">
        <v>4.25</v>
      </c>
      <c r="M59" s="118">
        <v>12</v>
      </c>
      <c r="N59" s="114">
        <f t="shared" si="38"/>
        <v>12</v>
      </c>
      <c r="O59" s="117">
        <v>10</v>
      </c>
      <c r="P59" s="118">
        <v>11</v>
      </c>
      <c r="Q59" s="114">
        <f t="shared" si="39"/>
        <v>11</v>
      </c>
      <c r="R59" s="117">
        <v>10.25</v>
      </c>
      <c r="S59" s="125">
        <v>0</v>
      </c>
      <c r="T59" s="114">
        <f t="shared" si="40"/>
        <v>10.25</v>
      </c>
      <c r="U59" s="114">
        <f t="shared" si="41"/>
        <v>11.175000000000001</v>
      </c>
      <c r="V59" s="43" t="str">
        <f t="shared" si="30"/>
        <v>NV</v>
      </c>
      <c r="W59" s="114">
        <v>8.0500000000000007</v>
      </c>
      <c r="X59" s="114">
        <v>3.5</v>
      </c>
      <c r="Y59" s="114">
        <f t="shared" si="42"/>
        <v>8.0500000000000007</v>
      </c>
      <c r="Z59" s="114">
        <f t="shared" si="43"/>
        <v>8.0500000000000007</v>
      </c>
      <c r="AA59" s="119" t="str">
        <f t="shared" si="44"/>
        <v>NV</v>
      </c>
      <c r="AB59" s="114">
        <v>8.8625000000000007</v>
      </c>
      <c r="AC59" s="114">
        <v>9</v>
      </c>
      <c r="AD59" s="114">
        <f t="shared" si="45"/>
        <v>9</v>
      </c>
      <c r="AE59" s="114">
        <f t="shared" si="46"/>
        <v>9</v>
      </c>
      <c r="AF59" s="119" t="str">
        <f t="shared" si="47"/>
        <v>NV</v>
      </c>
      <c r="AG59" s="114">
        <v>14.887096774193548</v>
      </c>
      <c r="AH59" s="114"/>
      <c r="AI59" s="114">
        <f t="shared" si="48"/>
        <v>14.887096774193548</v>
      </c>
      <c r="AJ59" s="114">
        <v>14.5</v>
      </c>
      <c r="AK59" s="114"/>
      <c r="AL59" s="114">
        <f t="shared" si="49"/>
        <v>14.5</v>
      </c>
      <c r="AM59" s="114">
        <v>10</v>
      </c>
      <c r="AN59" s="92"/>
      <c r="AO59" s="114">
        <f t="shared" si="50"/>
        <v>10</v>
      </c>
      <c r="AP59" s="114">
        <f t="shared" si="51"/>
        <v>12.366129032258065</v>
      </c>
      <c r="AQ59" s="119" t="str">
        <f t="shared" si="31"/>
        <v>V</v>
      </c>
      <c r="AR59" s="114">
        <v>17</v>
      </c>
      <c r="AS59" s="114"/>
      <c r="AT59" s="114">
        <f t="shared" si="52"/>
        <v>17</v>
      </c>
      <c r="AU59" s="114">
        <v>18.5</v>
      </c>
      <c r="AV59" s="114"/>
      <c r="AW59" s="114">
        <f t="shared" si="53"/>
        <v>18.5</v>
      </c>
      <c r="AX59" s="114">
        <v>16.704999999999998</v>
      </c>
      <c r="AY59" s="120"/>
      <c r="AZ59" s="114">
        <f t="shared" si="54"/>
        <v>16.704999999999998</v>
      </c>
      <c r="BA59" s="114">
        <f t="shared" si="55"/>
        <v>17.227499999999999</v>
      </c>
      <c r="BB59" s="119" t="str">
        <f t="shared" si="32"/>
        <v>V</v>
      </c>
      <c r="BC59" s="96">
        <v>11</v>
      </c>
      <c r="BD59" s="121"/>
      <c r="BE59" s="122">
        <f t="shared" si="56"/>
        <v>11</v>
      </c>
      <c r="BF59" s="96">
        <v>16</v>
      </c>
      <c r="BG59" s="121"/>
      <c r="BH59" s="114">
        <f t="shared" si="57"/>
        <v>16</v>
      </c>
      <c r="BI59" s="115">
        <f t="shared" si="58"/>
        <v>15</v>
      </c>
      <c r="BJ59" s="119" t="str">
        <f t="shared" si="59"/>
        <v>V</v>
      </c>
      <c r="BK59" s="114">
        <v>13</v>
      </c>
      <c r="BL59" s="121"/>
      <c r="BM59" s="114">
        <f t="shared" si="60"/>
        <v>13</v>
      </c>
      <c r="BN59" s="114">
        <f t="shared" si="61"/>
        <v>13</v>
      </c>
      <c r="BO59" s="119" t="str">
        <f t="shared" si="62"/>
        <v>V</v>
      </c>
      <c r="BP59" s="121">
        <f t="shared" si="63"/>
        <v>11.727328629032257</v>
      </c>
      <c r="BQ59" s="189" t="s">
        <v>229</v>
      </c>
      <c r="BR59" s="189"/>
      <c r="BS59" s="159" t="s">
        <v>227</v>
      </c>
      <c r="BT59" s="158"/>
      <c r="BU59" s="123"/>
      <c r="BV59" s="123"/>
      <c r="BW59" s="123"/>
      <c r="BX59" s="123"/>
    </row>
    <row r="60" spans="1:178" ht="14.25" customHeight="1">
      <c r="A60" s="23">
        <v>52</v>
      </c>
      <c r="B60" s="73" t="s">
        <v>157</v>
      </c>
      <c r="C60" s="74" t="s">
        <v>19</v>
      </c>
      <c r="D60" s="50">
        <v>12.35</v>
      </c>
      <c r="E60" s="50"/>
      <c r="F60" s="50">
        <f t="shared" si="34"/>
        <v>12.35</v>
      </c>
      <c r="G60" s="41">
        <v>12.175000000000001</v>
      </c>
      <c r="H60" s="41"/>
      <c r="I60" s="51">
        <f t="shared" si="35"/>
        <v>12.175000000000001</v>
      </c>
      <c r="J60" s="41">
        <f t="shared" si="36"/>
        <v>12.262499999999999</v>
      </c>
      <c r="K60" s="42" t="str">
        <f t="shared" si="37"/>
        <v>V</v>
      </c>
      <c r="L60" s="85">
        <v>11.5</v>
      </c>
      <c r="M60" s="86"/>
      <c r="N60" s="40">
        <f t="shared" si="38"/>
        <v>11.5</v>
      </c>
      <c r="O60" s="85">
        <v>16</v>
      </c>
      <c r="P60" s="86"/>
      <c r="Q60" s="40">
        <f t="shared" si="39"/>
        <v>16</v>
      </c>
      <c r="R60" s="85">
        <v>14.625</v>
      </c>
      <c r="S60" s="86"/>
      <c r="T60" s="40">
        <f t="shared" si="40"/>
        <v>14.625</v>
      </c>
      <c r="U60" s="41">
        <f t="shared" si="41"/>
        <v>13.787500000000001</v>
      </c>
      <c r="V60" s="43" t="str">
        <f t="shared" si="30"/>
        <v>V</v>
      </c>
      <c r="W60" s="40">
        <v>8.5500000000000007</v>
      </c>
      <c r="X60" s="40">
        <v>5.25</v>
      </c>
      <c r="Y60" s="40">
        <f t="shared" si="42"/>
        <v>8.5500000000000007</v>
      </c>
      <c r="Z60" s="44">
        <f t="shared" si="43"/>
        <v>8.5500000000000007</v>
      </c>
      <c r="AA60" s="43" t="str">
        <f t="shared" si="44"/>
        <v>VPC</v>
      </c>
      <c r="AB60" s="40">
        <v>12</v>
      </c>
      <c r="AC60" s="40"/>
      <c r="AD60" s="40">
        <f t="shared" si="45"/>
        <v>12</v>
      </c>
      <c r="AE60" s="44">
        <f t="shared" si="46"/>
        <v>12</v>
      </c>
      <c r="AF60" s="43" t="str">
        <f t="shared" si="47"/>
        <v>V</v>
      </c>
      <c r="AG60" s="40">
        <v>15.387096774193548</v>
      </c>
      <c r="AH60" s="40"/>
      <c r="AI60" s="40">
        <f t="shared" si="48"/>
        <v>15.387096774193548</v>
      </c>
      <c r="AJ60" s="40">
        <v>16</v>
      </c>
      <c r="AK60" s="40"/>
      <c r="AL60" s="40">
        <f t="shared" si="49"/>
        <v>16</v>
      </c>
      <c r="AM60" s="40">
        <v>15</v>
      </c>
      <c r="AN60" s="91"/>
      <c r="AO60" s="40">
        <f t="shared" si="50"/>
        <v>15</v>
      </c>
      <c r="AP60" s="41">
        <f t="shared" si="51"/>
        <v>15.316129032258065</v>
      </c>
      <c r="AQ60" s="43" t="str">
        <f t="shared" si="31"/>
        <v>V</v>
      </c>
      <c r="AR60" s="40">
        <v>15</v>
      </c>
      <c r="AS60" s="40"/>
      <c r="AT60" s="40">
        <f t="shared" si="52"/>
        <v>15</v>
      </c>
      <c r="AU60" s="40">
        <v>15.5</v>
      </c>
      <c r="AV60" s="40"/>
      <c r="AW60" s="40">
        <f t="shared" si="53"/>
        <v>15.5</v>
      </c>
      <c r="AX60" s="40">
        <v>16.115000000000002</v>
      </c>
      <c r="AY60" s="93"/>
      <c r="AZ60" s="40">
        <f t="shared" si="54"/>
        <v>16.115000000000002</v>
      </c>
      <c r="BA60" s="41">
        <f t="shared" si="55"/>
        <v>15.682500000000001</v>
      </c>
      <c r="BB60" s="43" t="str">
        <f t="shared" si="32"/>
        <v>V</v>
      </c>
      <c r="BC60" s="95">
        <v>13</v>
      </c>
      <c r="BD60" s="40"/>
      <c r="BE60" s="45">
        <f t="shared" si="56"/>
        <v>13</v>
      </c>
      <c r="BF60" s="95">
        <v>16.5</v>
      </c>
      <c r="BG60" s="40"/>
      <c r="BH60" s="40">
        <f t="shared" si="57"/>
        <v>16.5</v>
      </c>
      <c r="BI60" s="52">
        <f t="shared" si="58"/>
        <v>15.8</v>
      </c>
      <c r="BJ60" s="43" t="str">
        <f t="shared" si="59"/>
        <v>V</v>
      </c>
      <c r="BK60" s="40">
        <v>15</v>
      </c>
      <c r="BL60" s="40"/>
      <c r="BM60" s="40">
        <f t="shared" si="60"/>
        <v>15</v>
      </c>
      <c r="BN60" s="44">
        <f t="shared" si="61"/>
        <v>15</v>
      </c>
      <c r="BO60" s="43" t="str">
        <f t="shared" si="62"/>
        <v>V</v>
      </c>
      <c r="BP60" s="41">
        <f t="shared" si="63"/>
        <v>13.549828629032259</v>
      </c>
      <c r="BQ60" s="187" t="s">
        <v>56</v>
      </c>
      <c r="BR60" s="187"/>
      <c r="BS60" s="156" t="str">
        <f t="shared" si="33"/>
        <v>A.B</v>
      </c>
      <c r="BT60" s="156"/>
      <c r="BU60"/>
      <c r="BV60"/>
      <c r="BW60"/>
      <c r="BX60"/>
    </row>
    <row r="61" spans="1:178" ht="14.25" customHeight="1">
      <c r="A61" s="23">
        <v>53</v>
      </c>
      <c r="B61" s="73" t="s">
        <v>158</v>
      </c>
      <c r="C61" s="74" t="s">
        <v>159</v>
      </c>
      <c r="D61" s="50">
        <v>14.024999999999999</v>
      </c>
      <c r="E61" s="50"/>
      <c r="F61" s="50">
        <f t="shared" si="34"/>
        <v>14.024999999999999</v>
      </c>
      <c r="G61" s="41">
        <v>12.875</v>
      </c>
      <c r="H61" s="41"/>
      <c r="I61" s="51">
        <f t="shared" si="35"/>
        <v>12.875</v>
      </c>
      <c r="J61" s="41">
        <f t="shared" si="36"/>
        <v>13.45</v>
      </c>
      <c r="K61" s="42" t="str">
        <f t="shared" si="37"/>
        <v>V</v>
      </c>
      <c r="L61" s="85">
        <v>15.25</v>
      </c>
      <c r="M61" s="86"/>
      <c r="N61" s="40">
        <f t="shared" si="38"/>
        <v>15.25</v>
      </c>
      <c r="O61" s="85">
        <v>13.5</v>
      </c>
      <c r="P61" s="86"/>
      <c r="Q61" s="40">
        <f t="shared" si="39"/>
        <v>13.5</v>
      </c>
      <c r="R61" s="85">
        <v>15.75</v>
      </c>
      <c r="S61" s="86"/>
      <c r="T61" s="40">
        <f t="shared" si="40"/>
        <v>15.75</v>
      </c>
      <c r="U61" s="41">
        <f t="shared" si="41"/>
        <v>14.875</v>
      </c>
      <c r="V61" s="43" t="str">
        <f t="shared" si="30"/>
        <v>V</v>
      </c>
      <c r="W61" s="40">
        <v>7.25</v>
      </c>
      <c r="X61" s="40">
        <v>8</v>
      </c>
      <c r="Y61" s="40">
        <f t="shared" si="42"/>
        <v>8</v>
      </c>
      <c r="Z61" s="44">
        <f t="shared" si="43"/>
        <v>8</v>
      </c>
      <c r="AA61" s="43" t="str">
        <f t="shared" si="44"/>
        <v>VPC</v>
      </c>
      <c r="AB61" s="40">
        <v>13.737500000000001</v>
      </c>
      <c r="AC61" s="40"/>
      <c r="AD61" s="40">
        <f t="shared" si="45"/>
        <v>13.737500000000001</v>
      </c>
      <c r="AE61" s="44">
        <f t="shared" si="46"/>
        <v>13.737500000000001</v>
      </c>
      <c r="AF61" s="43" t="str">
        <f t="shared" si="47"/>
        <v>V</v>
      </c>
      <c r="AG61" s="40">
        <v>14.741935483870968</v>
      </c>
      <c r="AH61" s="40"/>
      <c r="AI61" s="40">
        <f t="shared" si="48"/>
        <v>14.741935483870968</v>
      </c>
      <c r="AJ61" s="40">
        <v>15</v>
      </c>
      <c r="AK61" s="40"/>
      <c r="AL61" s="40">
        <f t="shared" si="49"/>
        <v>15</v>
      </c>
      <c r="AM61" s="40">
        <v>13</v>
      </c>
      <c r="AN61" s="91"/>
      <c r="AO61" s="40">
        <f t="shared" si="50"/>
        <v>13</v>
      </c>
      <c r="AP61" s="41">
        <f t="shared" si="51"/>
        <v>13.92258064516129</v>
      </c>
      <c r="AQ61" s="43" t="str">
        <f t="shared" si="31"/>
        <v>V</v>
      </c>
      <c r="AR61" s="40">
        <v>14.5</v>
      </c>
      <c r="AS61" s="40"/>
      <c r="AT61" s="40">
        <f t="shared" si="52"/>
        <v>14.5</v>
      </c>
      <c r="AU61" s="40">
        <v>15</v>
      </c>
      <c r="AV61" s="40"/>
      <c r="AW61" s="40">
        <f t="shared" si="53"/>
        <v>15</v>
      </c>
      <c r="AX61" s="40">
        <v>8.6849999999999987</v>
      </c>
      <c r="AY61" s="93">
        <v>12.435</v>
      </c>
      <c r="AZ61" s="40">
        <f t="shared" si="54"/>
        <v>12</v>
      </c>
      <c r="BA61" s="41">
        <f t="shared" si="55"/>
        <v>13.375</v>
      </c>
      <c r="BB61" s="43" t="str">
        <f t="shared" si="32"/>
        <v>VAR</v>
      </c>
      <c r="BC61" s="95">
        <v>15.67</v>
      </c>
      <c r="BD61" s="40"/>
      <c r="BE61" s="45">
        <f t="shared" si="56"/>
        <v>15.67</v>
      </c>
      <c r="BF61" s="95">
        <v>14.5</v>
      </c>
      <c r="BG61" s="40"/>
      <c r="BH61" s="40">
        <f t="shared" si="57"/>
        <v>14.5</v>
      </c>
      <c r="BI61" s="52">
        <f t="shared" si="58"/>
        <v>14.734000000000002</v>
      </c>
      <c r="BJ61" s="43" t="str">
        <f t="shared" si="59"/>
        <v>V</v>
      </c>
      <c r="BK61" s="40">
        <v>15.75</v>
      </c>
      <c r="BL61" s="40"/>
      <c r="BM61" s="40">
        <f t="shared" si="60"/>
        <v>15.75</v>
      </c>
      <c r="BN61" s="44">
        <f t="shared" si="61"/>
        <v>15.75</v>
      </c>
      <c r="BO61" s="43" t="str">
        <f t="shared" si="62"/>
        <v>V</v>
      </c>
      <c r="BP61" s="41">
        <f t="shared" si="63"/>
        <v>13.480510080645161</v>
      </c>
      <c r="BQ61" s="187" t="s">
        <v>56</v>
      </c>
      <c r="BR61" s="187"/>
      <c r="BS61" s="156" t="str">
        <f t="shared" si="33"/>
        <v>A.B</v>
      </c>
      <c r="BT61" s="156"/>
    </row>
    <row r="62" spans="1:178" ht="14.25" customHeight="1">
      <c r="A62" s="23">
        <v>54</v>
      </c>
      <c r="B62" s="75" t="s">
        <v>160</v>
      </c>
      <c r="C62" s="76" t="s">
        <v>161</v>
      </c>
      <c r="D62" s="50">
        <v>11.55</v>
      </c>
      <c r="E62" s="50">
        <v>12</v>
      </c>
      <c r="F62" s="50">
        <f t="shared" si="34"/>
        <v>12</v>
      </c>
      <c r="G62" s="41">
        <v>12.4</v>
      </c>
      <c r="H62" s="41"/>
      <c r="I62" s="51">
        <f t="shared" si="35"/>
        <v>12.4</v>
      </c>
      <c r="J62" s="41">
        <f t="shared" si="36"/>
        <v>12.2</v>
      </c>
      <c r="K62" s="42" t="str">
        <f t="shared" si="37"/>
        <v>VAR</v>
      </c>
      <c r="L62" s="85">
        <v>12.125</v>
      </c>
      <c r="M62" s="86"/>
      <c r="N62" s="40">
        <f t="shared" si="38"/>
        <v>12.125</v>
      </c>
      <c r="O62" s="85">
        <v>13.75</v>
      </c>
      <c r="P62" s="86"/>
      <c r="Q62" s="40">
        <f t="shared" si="39"/>
        <v>13.75</v>
      </c>
      <c r="R62" s="85">
        <v>14.125</v>
      </c>
      <c r="S62" s="86"/>
      <c r="T62" s="40">
        <f t="shared" si="40"/>
        <v>14.125</v>
      </c>
      <c r="U62" s="41">
        <f t="shared" si="41"/>
        <v>13.212500000000002</v>
      </c>
      <c r="V62" s="43" t="str">
        <f t="shared" si="30"/>
        <v>V</v>
      </c>
      <c r="W62" s="40">
        <v>9.7250000000000014</v>
      </c>
      <c r="X62" s="40">
        <v>12</v>
      </c>
      <c r="Y62" s="40">
        <f t="shared" si="42"/>
        <v>12</v>
      </c>
      <c r="Z62" s="44">
        <f t="shared" si="43"/>
        <v>12</v>
      </c>
      <c r="AA62" s="43" t="str">
        <f t="shared" si="44"/>
        <v>VAR</v>
      </c>
      <c r="AB62" s="40">
        <v>13.574999999999999</v>
      </c>
      <c r="AC62" s="40"/>
      <c r="AD62" s="40">
        <f t="shared" si="45"/>
        <v>13.574999999999999</v>
      </c>
      <c r="AE62" s="44">
        <f t="shared" si="46"/>
        <v>13.574999999999999</v>
      </c>
      <c r="AF62" s="43" t="str">
        <f t="shared" si="47"/>
        <v>V</v>
      </c>
      <c r="AG62" s="40">
        <v>16.20967741935484</v>
      </c>
      <c r="AH62" s="40"/>
      <c r="AI62" s="40">
        <f t="shared" si="48"/>
        <v>16.20967741935484</v>
      </c>
      <c r="AJ62" s="40">
        <v>16</v>
      </c>
      <c r="AK62" s="40"/>
      <c r="AL62" s="40">
        <f t="shared" si="49"/>
        <v>16</v>
      </c>
      <c r="AM62" s="40">
        <v>13.75</v>
      </c>
      <c r="AN62" s="91"/>
      <c r="AO62" s="40">
        <f t="shared" si="50"/>
        <v>13.75</v>
      </c>
      <c r="AP62" s="41">
        <f t="shared" si="51"/>
        <v>14.937903225806451</v>
      </c>
      <c r="AQ62" s="43" t="str">
        <f t="shared" si="31"/>
        <v>V</v>
      </c>
      <c r="AR62" s="40">
        <v>13</v>
      </c>
      <c r="AS62" s="40"/>
      <c r="AT62" s="40">
        <f t="shared" si="52"/>
        <v>13</v>
      </c>
      <c r="AU62" s="40">
        <v>16.5</v>
      </c>
      <c r="AV62" s="40"/>
      <c r="AW62" s="40">
        <f t="shared" si="53"/>
        <v>16.5</v>
      </c>
      <c r="AX62" s="40">
        <v>17.309999999999999</v>
      </c>
      <c r="AY62" s="93"/>
      <c r="AZ62" s="40">
        <f t="shared" si="54"/>
        <v>17.309999999999999</v>
      </c>
      <c r="BA62" s="41">
        <f t="shared" si="55"/>
        <v>16.03</v>
      </c>
      <c r="BB62" s="43" t="str">
        <f t="shared" si="32"/>
        <v>V</v>
      </c>
      <c r="BC62" s="95">
        <v>12.75</v>
      </c>
      <c r="BD62" s="40"/>
      <c r="BE62" s="45">
        <f t="shared" si="56"/>
        <v>12.75</v>
      </c>
      <c r="BF62" s="95">
        <v>15</v>
      </c>
      <c r="BG62" s="40"/>
      <c r="BH62" s="40">
        <f t="shared" si="57"/>
        <v>15</v>
      </c>
      <c r="BI62" s="52">
        <f t="shared" si="58"/>
        <v>14.55</v>
      </c>
      <c r="BJ62" s="43" t="str">
        <f t="shared" si="59"/>
        <v>V</v>
      </c>
      <c r="BK62" s="40">
        <v>16.5</v>
      </c>
      <c r="BL62" s="40"/>
      <c r="BM62" s="40">
        <f t="shared" si="60"/>
        <v>16.5</v>
      </c>
      <c r="BN62" s="44">
        <f t="shared" si="61"/>
        <v>16.5</v>
      </c>
      <c r="BO62" s="43" t="str">
        <f t="shared" si="62"/>
        <v>V</v>
      </c>
      <c r="BP62" s="41">
        <f t="shared" si="63"/>
        <v>14.125675403225806</v>
      </c>
      <c r="BQ62" s="187" t="s">
        <v>56</v>
      </c>
      <c r="BR62" s="187"/>
      <c r="BS62" s="156" t="str">
        <f t="shared" si="33"/>
        <v>B</v>
      </c>
      <c r="BT62" s="156"/>
    </row>
    <row r="63" spans="1:178" ht="14.25" customHeight="1">
      <c r="A63" s="23">
        <v>55</v>
      </c>
      <c r="B63" s="73" t="s">
        <v>162</v>
      </c>
      <c r="C63" s="74" t="s">
        <v>163</v>
      </c>
      <c r="D63" s="50">
        <v>12.9</v>
      </c>
      <c r="E63" s="50"/>
      <c r="F63" s="50">
        <f t="shared" si="34"/>
        <v>12.9</v>
      </c>
      <c r="G63" s="41">
        <v>11.725000000000001</v>
      </c>
      <c r="H63" s="41"/>
      <c r="I63" s="51">
        <f t="shared" si="35"/>
        <v>11.725000000000001</v>
      </c>
      <c r="J63" s="41">
        <f t="shared" si="36"/>
        <v>12.3125</v>
      </c>
      <c r="K63" s="42" t="str">
        <f t="shared" si="37"/>
        <v>V</v>
      </c>
      <c r="L63" s="85">
        <v>15.625</v>
      </c>
      <c r="M63" s="86"/>
      <c r="N63" s="40">
        <f t="shared" si="38"/>
        <v>15.625</v>
      </c>
      <c r="O63" s="85">
        <v>16</v>
      </c>
      <c r="P63" s="86"/>
      <c r="Q63" s="40">
        <f t="shared" si="39"/>
        <v>16</v>
      </c>
      <c r="R63" s="85">
        <v>13.25</v>
      </c>
      <c r="S63" s="86"/>
      <c r="T63" s="40">
        <f t="shared" si="40"/>
        <v>13.25</v>
      </c>
      <c r="U63" s="41">
        <f t="shared" si="41"/>
        <v>15.025</v>
      </c>
      <c r="V63" s="43" t="str">
        <f t="shared" si="30"/>
        <v>V</v>
      </c>
      <c r="W63" s="40">
        <v>10.9</v>
      </c>
      <c r="X63" s="40">
        <v>8.5</v>
      </c>
      <c r="Y63" s="40">
        <f t="shared" si="42"/>
        <v>10.9</v>
      </c>
      <c r="Z63" s="44">
        <f t="shared" si="43"/>
        <v>10.9</v>
      </c>
      <c r="AA63" s="43" t="str">
        <f t="shared" si="44"/>
        <v>VPC</v>
      </c>
      <c r="AB63" s="40">
        <v>14.524999999999999</v>
      </c>
      <c r="AC63" s="40"/>
      <c r="AD63" s="40">
        <f t="shared" si="45"/>
        <v>14.524999999999999</v>
      </c>
      <c r="AE63" s="44">
        <f t="shared" si="46"/>
        <v>14.524999999999999</v>
      </c>
      <c r="AF63" s="43" t="str">
        <f t="shared" si="47"/>
        <v>V</v>
      </c>
      <c r="AG63" s="40">
        <v>15.241935483870968</v>
      </c>
      <c r="AH63" s="40"/>
      <c r="AI63" s="40">
        <f t="shared" si="48"/>
        <v>15.241935483870968</v>
      </c>
      <c r="AJ63" s="40">
        <v>15.5</v>
      </c>
      <c r="AK63" s="40"/>
      <c r="AL63" s="40">
        <f t="shared" si="49"/>
        <v>15.5</v>
      </c>
      <c r="AM63" s="40">
        <v>11</v>
      </c>
      <c r="AN63" s="91"/>
      <c r="AO63" s="40">
        <f t="shared" si="50"/>
        <v>11</v>
      </c>
      <c r="AP63" s="41">
        <f t="shared" si="51"/>
        <v>13.17258064516129</v>
      </c>
      <c r="AQ63" s="43" t="str">
        <f t="shared" si="31"/>
        <v>V</v>
      </c>
      <c r="AR63" s="40">
        <v>14</v>
      </c>
      <c r="AS63" s="40"/>
      <c r="AT63" s="40">
        <f t="shared" si="52"/>
        <v>14</v>
      </c>
      <c r="AU63" s="40">
        <v>15</v>
      </c>
      <c r="AV63" s="40"/>
      <c r="AW63" s="40">
        <f t="shared" si="53"/>
        <v>15</v>
      </c>
      <c r="AX63" s="40">
        <v>15.98</v>
      </c>
      <c r="AY63" s="93"/>
      <c r="AZ63" s="40">
        <f t="shared" si="54"/>
        <v>15.98</v>
      </c>
      <c r="BA63" s="41">
        <f t="shared" si="55"/>
        <v>15.24</v>
      </c>
      <c r="BB63" s="43" t="str">
        <f t="shared" si="32"/>
        <v>V</v>
      </c>
      <c r="BC63" s="95">
        <v>15.83</v>
      </c>
      <c r="BD63" s="40"/>
      <c r="BE63" s="45">
        <f t="shared" si="56"/>
        <v>15.83</v>
      </c>
      <c r="BF63" s="95">
        <v>17</v>
      </c>
      <c r="BG63" s="40"/>
      <c r="BH63" s="40">
        <f t="shared" si="57"/>
        <v>17</v>
      </c>
      <c r="BI63" s="52">
        <f t="shared" si="58"/>
        <v>16.766000000000002</v>
      </c>
      <c r="BJ63" s="43" t="str">
        <f t="shared" si="59"/>
        <v>V</v>
      </c>
      <c r="BK63" s="40">
        <v>17</v>
      </c>
      <c r="BL63" s="40"/>
      <c r="BM63" s="40">
        <f t="shared" si="60"/>
        <v>17</v>
      </c>
      <c r="BN63" s="44">
        <f t="shared" si="61"/>
        <v>17</v>
      </c>
      <c r="BO63" s="43" t="str">
        <f t="shared" si="62"/>
        <v>V</v>
      </c>
      <c r="BP63" s="41">
        <f t="shared" si="63"/>
        <v>14.367635080645162</v>
      </c>
      <c r="BQ63" s="187" t="s">
        <v>56</v>
      </c>
      <c r="BR63" s="187"/>
      <c r="BS63" s="156" t="str">
        <f t="shared" si="33"/>
        <v>B</v>
      </c>
      <c r="BT63" s="156"/>
    </row>
    <row r="64" spans="1:178" ht="14.25" customHeight="1">
      <c r="A64" s="23">
        <v>56</v>
      </c>
      <c r="B64" s="73" t="s">
        <v>164</v>
      </c>
      <c r="C64" s="74" t="s">
        <v>165</v>
      </c>
      <c r="D64" s="50">
        <v>12.45</v>
      </c>
      <c r="E64" s="50"/>
      <c r="F64" s="50">
        <f t="shared" si="34"/>
        <v>12.45</v>
      </c>
      <c r="G64" s="41">
        <v>9.75</v>
      </c>
      <c r="H64" s="41">
        <v>12</v>
      </c>
      <c r="I64" s="51">
        <f t="shared" si="35"/>
        <v>12</v>
      </c>
      <c r="J64" s="41">
        <f t="shared" si="36"/>
        <v>12.225</v>
      </c>
      <c r="K64" s="42" t="str">
        <f t="shared" si="37"/>
        <v>VAR</v>
      </c>
      <c r="L64" s="85">
        <v>12.75</v>
      </c>
      <c r="M64" s="86"/>
      <c r="N64" s="40">
        <f t="shared" si="38"/>
        <v>12.75</v>
      </c>
      <c r="O64" s="85">
        <v>10</v>
      </c>
      <c r="P64" s="86">
        <v>11</v>
      </c>
      <c r="Q64" s="40">
        <f t="shared" si="39"/>
        <v>11</v>
      </c>
      <c r="R64" s="85">
        <v>12.75</v>
      </c>
      <c r="S64" s="86"/>
      <c r="T64" s="40">
        <f t="shared" si="40"/>
        <v>12.75</v>
      </c>
      <c r="U64" s="41">
        <f t="shared" si="41"/>
        <v>12.225</v>
      </c>
      <c r="V64" s="43" t="str">
        <f t="shared" si="30"/>
        <v>VAR</v>
      </c>
      <c r="W64" s="40">
        <v>8.6749999999999989</v>
      </c>
      <c r="X64" s="40">
        <v>10.95</v>
      </c>
      <c r="Y64" s="40">
        <f t="shared" si="42"/>
        <v>10.95</v>
      </c>
      <c r="Z64" s="44">
        <f t="shared" si="43"/>
        <v>10.95</v>
      </c>
      <c r="AA64" s="43" t="str">
        <f t="shared" si="44"/>
        <v>VPC</v>
      </c>
      <c r="AB64" s="40">
        <v>11.6</v>
      </c>
      <c r="AC64" s="40">
        <v>14</v>
      </c>
      <c r="AD64" s="40">
        <f t="shared" si="45"/>
        <v>12</v>
      </c>
      <c r="AE64" s="44">
        <f t="shared" si="46"/>
        <v>12</v>
      </c>
      <c r="AF64" s="43" t="str">
        <f t="shared" si="47"/>
        <v>VAR</v>
      </c>
      <c r="AG64" s="40">
        <v>15.064516129032258</v>
      </c>
      <c r="AH64" s="40"/>
      <c r="AI64" s="40">
        <f t="shared" si="48"/>
        <v>15.064516129032258</v>
      </c>
      <c r="AJ64" s="40">
        <v>15</v>
      </c>
      <c r="AK64" s="40"/>
      <c r="AL64" s="40">
        <f t="shared" si="49"/>
        <v>15</v>
      </c>
      <c r="AM64" s="40">
        <v>12</v>
      </c>
      <c r="AN64" s="91"/>
      <c r="AO64" s="40">
        <f t="shared" si="50"/>
        <v>12</v>
      </c>
      <c r="AP64" s="41">
        <f t="shared" si="51"/>
        <v>13.519354838709678</v>
      </c>
      <c r="AQ64" s="43" t="str">
        <f t="shared" si="31"/>
        <v>V</v>
      </c>
      <c r="AR64" s="40">
        <v>13.5</v>
      </c>
      <c r="AS64" s="40"/>
      <c r="AT64" s="40">
        <f t="shared" si="52"/>
        <v>13.5</v>
      </c>
      <c r="AU64" s="40">
        <v>15.5</v>
      </c>
      <c r="AV64" s="40"/>
      <c r="AW64" s="40">
        <f t="shared" si="53"/>
        <v>15.5</v>
      </c>
      <c r="AX64" s="40">
        <v>9.5850000000000009</v>
      </c>
      <c r="AY64" s="93"/>
      <c r="AZ64" s="40">
        <f t="shared" si="54"/>
        <v>9.5850000000000009</v>
      </c>
      <c r="BA64" s="41">
        <f t="shared" si="55"/>
        <v>12.0425</v>
      </c>
      <c r="BB64" s="43" t="str">
        <f t="shared" si="32"/>
        <v>V</v>
      </c>
      <c r="BC64" s="95">
        <v>11</v>
      </c>
      <c r="BD64" s="40"/>
      <c r="BE64" s="45">
        <f t="shared" si="56"/>
        <v>11</v>
      </c>
      <c r="BF64" s="95">
        <v>15.5</v>
      </c>
      <c r="BG64" s="40"/>
      <c r="BH64" s="40">
        <f t="shared" si="57"/>
        <v>15.5</v>
      </c>
      <c r="BI64" s="52">
        <f t="shared" si="58"/>
        <v>14.600000000000001</v>
      </c>
      <c r="BJ64" s="43" t="str">
        <f t="shared" si="59"/>
        <v>V</v>
      </c>
      <c r="BK64" s="40">
        <v>15.5</v>
      </c>
      <c r="BL64" s="40"/>
      <c r="BM64" s="40">
        <f t="shared" si="60"/>
        <v>15.5</v>
      </c>
      <c r="BN64" s="44">
        <f t="shared" si="61"/>
        <v>15.5</v>
      </c>
      <c r="BO64" s="43" t="str">
        <f t="shared" si="62"/>
        <v>V</v>
      </c>
      <c r="BP64" s="41">
        <f t="shared" si="63"/>
        <v>12.88273185483871</v>
      </c>
      <c r="BQ64" s="187" t="s">
        <v>56</v>
      </c>
      <c r="BR64" s="187"/>
      <c r="BS64" s="156" t="str">
        <f t="shared" si="33"/>
        <v>A.B</v>
      </c>
      <c r="BT64" s="156"/>
    </row>
    <row r="65" spans="1:72" ht="13.2">
      <c r="A65" s="23">
        <v>57</v>
      </c>
      <c r="B65" s="73" t="s">
        <v>166</v>
      </c>
      <c r="C65" s="74" t="s">
        <v>167</v>
      </c>
      <c r="D65" s="50">
        <v>17.875</v>
      </c>
      <c r="E65" s="50"/>
      <c r="F65" s="50">
        <f t="shared" si="34"/>
        <v>17.875</v>
      </c>
      <c r="G65" s="41">
        <v>18.25</v>
      </c>
      <c r="H65" s="41"/>
      <c r="I65" s="51">
        <f t="shared" si="35"/>
        <v>18.25</v>
      </c>
      <c r="J65" s="41">
        <f t="shared" si="36"/>
        <v>18.0625</v>
      </c>
      <c r="K65" s="42" t="str">
        <f t="shared" si="37"/>
        <v>V</v>
      </c>
      <c r="L65" s="85">
        <v>18.5</v>
      </c>
      <c r="M65" s="86"/>
      <c r="N65" s="40">
        <f t="shared" si="38"/>
        <v>18.5</v>
      </c>
      <c r="O65" s="85">
        <v>18.5</v>
      </c>
      <c r="P65" s="86"/>
      <c r="Q65" s="40">
        <f t="shared" si="39"/>
        <v>18.5</v>
      </c>
      <c r="R65" s="85">
        <v>16.5</v>
      </c>
      <c r="S65" s="86"/>
      <c r="T65" s="40">
        <f t="shared" si="40"/>
        <v>16.5</v>
      </c>
      <c r="U65" s="41">
        <f t="shared" si="41"/>
        <v>17.899999999999999</v>
      </c>
      <c r="V65" s="43" t="str">
        <f t="shared" si="30"/>
        <v>V</v>
      </c>
      <c r="W65" s="40">
        <v>16.05</v>
      </c>
      <c r="X65" s="40"/>
      <c r="Y65" s="40">
        <f t="shared" si="42"/>
        <v>16.05</v>
      </c>
      <c r="Z65" s="44">
        <f t="shared" si="43"/>
        <v>16.05</v>
      </c>
      <c r="AA65" s="43" t="str">
        <f t="shared" si="44"/>
        <v>V</v>
      </c>
      <c r="AB65" s="40">
        <v>18.237500000000001</v>
      </c>
      <c r="AC65" s="40"/>
      <c r="AD65" s="40">
        <f t="shared" si="45"/>
        <v>18.237500000000001</v>
      </c>
      <c r="AE65" s="44">
        <f t="shared" si="46"/>
        <v>18.237500000000001</v>
      </c>
      <c r="AF65" s="43" t="str">
        <f t="shared" si="47"/>
        <v>V</v>
      </c>
      <c r="AG65" s="40">
        <v>15.387096774193548</v>
      </c>
      <c r="AH65" s="40"/>
      <c r="AI65" s="40">
        <f t="shared" si="48"/>
        <v>15.387096774193548</v>
      </c>
      <c r="AJ65" s="40">
        <v>16</v>
      </c>
      <c r="AK65" s="40"/>
      <c r="AL65" s="40">
        <f t="shared" si="49"/>
        <v>16</v>
      </c>
      <c r="AM65" s="40">
        <v>19</v>
      </c>
      <c r="AN65" s="91"/>
      <c r="AO65" s="40">
        <f t="shared" si="50"/>
        <v>19</v>
      </c>
      <c r="AP65" s="41">
        <f t="shared" si="51"/>
        <v>17.316129032258065</v>
      </c>
      <c r="AQ65" s="43" t="str">
        <f t="shared" si="31"/>
        <v>V</v>
      </c>
      <c r="AR65" s="40">
        <v>13</v>
      </c>
      <c r="AS65" s="40"/>
      <c r="AT65" s="40">
        <f t="shared" si="52"/>
        <v>13</v>
      </c>
      <c r="AU65" s="40">
        <v>15.5</v>
      </c>
      <c r="AV65" s="40"/>
      <c r="AW65" s="40">
        <f t="shared" si="53"/>
        <v>15.5</v>
      </c>
      <c r="AX65" s="40">
        <v>17.715</v>
      </c>
      <c r="AY65" s="93"/>
      <c r="AZ65" s="40">
        <f t="shared" si="54"/>
        <v>17.715</v>
      </c>
      <c r="BA65" s="41">
        <f t="shared" si="55"/>
        <v>15.9825</v>
      </c>
      <c r="BB65" s="43" t="str">
        <f t="shared" si="32"/>
        <v>V</v>
      </c>
      <c r="BC65" s="95">
        <v>16</v>
      </c>
      <c r="BD65" s="40"/>
      <c r="BE65" s="45">
        <f t="shared" si="56"/>
        <v>16</v>
      </c>
      <c r="BF65" s="95">
        <v>16</v>
      </c>
      <c r="BG65" s="40"/>
      <c r="BH65" s="40">
        <f t="shared" si="57"/>
        <v>16</v>
      </c>
      <c r="BI65" s="52">
        <f t="shared" si="58"/>
        <v>16</v>
      </c>
      <c r="BJ65" s="43" t="str">
        <f t="shared" si="59"/>
        <v>V</v>
      </c>
      <c r="BK65" s="40">
        <v>16.75</v>
      </c>
      <c r="BL65" s="40"/>
      <c r="BM65" s="40">
        <f t="shared" si="60"/>
        <v>16.75</v>
      </c>
      <c r="BN65" s="44">
        <f t="shared" si="61"/>
        <v>16.75</v>
      </c>
      <c r="BO65" s="43" t="str">
        <f t="shared" si="62"/>
        <v>V</v>
      </c>
      <c r="BP65" s="41">
        <f t="shared" si="63"/>
        <v>17.03732862903226</v>
      </c>
      <c r="BQ65" s="187" t="s">
        <v>56</v>
      </c>
      <c r="BR65" s="187"/>
      <c r="BS65" s="156" t="str">
        <f t="shared" si="33"/>
        <v>T.B</v>
      </c>
      <c r="BT65" s="156"/>
    </row>
    <row r="66" spans="1:72" ht="13.2">
      <c r="A66" s="23">
        <v>58</v>
      </c>
      <c r="B66" s="73" t="s">
        <v>168</v>
      </c>
      <c r="C66" s="74" t="s">
        <v>163</v>
      </c>
      <c r="D66" s="50">
        <v>8.0500000000000007</v>
      </c>
      <c r="E66" s="50">
        <v>12</v>
      </c>
      <c r="F66" s="50">
        <f t="shared" si="34"/>
        <v>12</v>
      </c>
      <c r="G66" s="41">
        <v>12.875</v>
      </c>
      <c r="H66" s="41"/>
      <c r="I66" s="51">
        <f t="shared" si="35"/>
        <v>12.875</v>
      </c>
      <c r="J66" s="41">
        <f t="shared" si="36"/>
        <v>12.4375</v>
      </c>
      <c r="K66" s="42" t="str">
        <f t="shared" si="37"/>
        <v>VAR</v>
      </c>
      <c r="L66" s="85">
        <v>13</v>
      </c>
      <c r="M66" s="86"/>
      <c r="N66" s="40">
        <f t="shared" si="38"/>
        <v>13</v>
      </c>
      <c r="O66" s="85">
        <v>12</v>
      </c>
      <c r="P66" s="86"/>
      <c r="Q66" s="40">
        <f t="shared" si="39"/>
        <v>12</v>
      </c>
      <c r="R66" s="85">
        <v>15.75</v>
      </c>
      <c r="S66" s="86"/>
      <c r="T66" s="40">
        <f t="shared" si="40"/>
        <v>15.75</v>
      </c>
      <c r="U66" s="41">
        <f t="shared" si="41"/>
        <v>13.525</v>
      </c>
      <c r="V66" s="43" t="str">
        <f t="shared" si="30"/>
        <v>V</v>
      </c>
      <c r="W66" s="40">
        <v>8.1</v>
      </c>
      <c r="X66" s="40">
        <v>8</v>
      </c>
      <c r="Y66" s="40">
        <f t="shared" si="42"/>
        <v>8.1</v>
      </c>
      <c r="Z66" s="44">
        <f t="shared" si="43"/>
        <v>8.1</v>
      </c>
      <c r="AA66" s="43" t="str">
        <f t="shared" si="44"/>
        <v>VPC</v>
      </c>
      <c r="AB66" s="40">
        <v>10.087499999999999</v>
      </c>
      <c r="AC66" s="40">
        <v>14.5</v>
      </c>
      <c r="AD66" s="40">
        <f t="shared" si="45"/>
        <v>12</v>
      </c>
      <c r="AE66" s="44">
        <f t="shared" si="46"/>
        <v>12</v>
      </c>
      <c r="AF66" s="43" t="str">
        <f t="shared" si="47"/>
        <v>VAR</v>
      </c>
      <c r="AG66" s="40">
        <v>16.064516129032256</v>
      </c>
      <c r="AH66" s="40"/>
      <c r="AI66" s="40">
        <f t="shared" si="48"/>
        <v>16.064516129032256</v>
      </c>
      <c r="AJ66" s="40">
        <v>15</v>
      </c>
      <c r="AK66" s="40"/>
      <c r="AL66" s="40">
        <f t="shared" si="49"/>
        <v>15</v>
      </c>
      <c r="AM66" s="40">
        <v>12.5</v>
      </c>
      <c r="AN66" s="91"/>
      <c r="AO66" s="40">
        <f t="shared" si="50"/>
        <v>12.5</v>
      </c>
      <c r="AP66" s="41">
        <f t="shared" si="51"/>
        <v>14.069354838709677</v>
      </c>
      <c r="AQ66" s="43" t="str">
        <f t="shared" si="31"/>
        <v>V</v>
      </c>
      <c r="AR66" s="40">
        <v>14</v>
      </c>
      <c r="AS66" s="40"/>
      <c r="AT66" s="40">
        <f t="shared" si="52"/>
        <v>14</v>
      </c>
      <c r="AU66" s="40">
        <v>15</v>
      </c>
      <c r="AV66" s="40"/>
      <c r="AW66" s="40">
        <f t="shared" si="53"/>
        <v>15</v>
      </c>
      <c r="AX66" s="40">
        <v>15.17</v>
      </c>
      <c r="AY66" s="93"/>
      <c r="AZ66" s="40">
        <f t="shared" si="54"/>
        <v>15.17</v>
      </c>
      <c r="BA66" s="41">
        <f t="shared" si="55"/>
        <v>14.835000000000001</v>
      </c>
      <c r="BB66" s="43" t="str">
        <f t="shared" si="32"/>
        <v>V</v>
      </c>
      <c r="BC66" s="95">
        <v>15.17</v>
      </c>
      <c r="BD66" s="40"/>
      <c r="BE66" s="45">
        <f t="shared" si="56"/>
        <v>15.17</v>
      </c>
      <c r="BF66" s="95">
        <v>15.75</v>
      </c>
      <c r="BG66" s="40"/>
      <c r="BH66" s="40">
        <f t="shared" si="57"/>
        <v>15.75</v>
      </c>
      <c r="BI66" s="52">
        <f t="shared" si="58"/>
        <v>15.634000000000002</v>
      </c>
      <c r="BJ66" s="43" t="str">
        <f t="shared" si="59"/>
        <v>V</v>
      </c>
      <c r="BK66" s="40">
        <v>16.25</v>
      </c>
      <c r="BL66" s="40"/>
      <c r="BM66" s="40">
        <f t="shared" si="60"/>
        <v>16.25</v>
      </c>
      <c r="BN66" s="44">
        <f t="shared" si="61"/>
        <v>16.25</v>
      </c>
      <c r="BO66" s="43" t="str">
        <f t="shared" si="62"/>
        <v>V</v>
      </c>
      <c r="BP66" s="41">
        <f t="shared" si="63"/>
        <v>13.35635685483871</v>
      </c>
      <c r="BQ66" s="187" t="s">
        <v>56</v>
      </c>
      <c r="BR66" s="187"/>
      <c r="BS66" s="156" t="str">
        <f t="shared" si="33"/>
        <v>A.B</v>
      </c>
      <c r="BT66" s="156"/>
    </row>
    <row r="67" spans="1:72" ht="13.2">
      <c r="A67" s="23">
        <v>59</v>
      </c>
      <c r="B67" s="75" t="s">
        <v>169</v>
      </c>
      <c r="C67" s="76" t="s">
        <v>170</v>
      </c>
      <c r="D67" s="50">
        <v>8.4</v>
      </c>
      <c r="E67" s="50">
        <v>11</v>
      </c>
      <c r="F67" s="50">
        <f t="shared" si="34"/>
        <v>11</v>
      </c>
      <c r="G67" s="41">
        <v>13.05</v>
      </c>
      <c r="H67" s="41"/>
      <c r="I67" s="51">
        <f t="shared" si="35"/>
        <v>13.05</v>
      </c>
      <c r="J67" s="41">
        <f t="shared" si="36"/>
        <v>12.025</v>
      </c>
      <c r="K67" s="42" t="str">
        <f t="shared" si="37"/>
        <v>VAR</v>
      </c>
      <c r="L67" s="85">
        <v>12.25</v>
      </c>
      <c r="M67" s="86"/>
      <c r="N67" s="40">
        <f t="shared" si="38"/>
        <v>12.25</v>
      </c>
      <c r="O67" s="85">
        <v>13</v>
      </c>
      <c r="P67" s="86"/>
      <c r="Q67" s="40">
        <f t="shared" si="39"/>
        <v>13</v>
      </c>
      <c r="R67" s="85">
        <v>15.75</v>
      </c>
      <c r="S67" s="90"/>
      <c r="T67" s="40">
        <f t="shared" si="40"/>
        <v>15.75</v>
      </c>
      <c r="U67" s="41">
        <f t="shared" si="41"/>
        <v>13.525</v>
      </c>
      <c r="V67" s="43" t="str">
        <f t="shared" si="30"/>
        <v>V</v>
      </c>
      <c r="W67" s="40">
        <v>7.3500000000000005</v>
      </c>
      <c r="X67" s="40">
        <v>11.45</v>
      </c>
      <c r="Y67" s="40">
        <f t="shared" si="42"/>
        <v>11.45</v>
      </c>
      <c r="Z67" s="44">
        <f t="shared" si="43"/>
        <v>11.45</v>
      </c>
      <c r="AA67" s="43" t="str">
        <f t="shared" si="44"/>
        <v>VPC</v>
      </c>
      <c r="AB67" s="40">
        <v>8.125</v>
      </c>
      <c r="AC67" s="40">
        <v>12</v>
      </c>
      <c r="AD67" s="40">
        <f t="shared" si="45"/>
        <v>12</v>
      </c>
      <c r="AE67" s="44">
        <f t="shared" si="46"/>
        <v>12</v>
      </c>
      <c r="AF67" s="43" t="str">
        <f t="shared" si="47"/>
        <v>VAR</v>
      </c>
      <c r="AG67" s="40">
        <v>13.951612903225806</v>
      </c>
      <c r="AH67" s="40"/>
      <c r="AI67" s="40">
        <f t="shared" si="48"/>
        <v>13.951612903225806</v>
      </c>
      <c r="AJ67" s="40">
        <v>15.5</v>
      </c>
      <c r="AK67" s="40"/>
      <c r="AL67" s="40">
        <f t="shared" si="49"/>
        <v>15.5</v>
      </c>
      <c r="AM67" s="40">
        <v>15</v>
      </c>
      <c r="AN67" s="91"/>
      <c r="AO67" s="40">
        <f t="shared" si="50"/>
        <v>15</v>
      </c>
      <c r="AP67" s="41">
        <f t="shared" si="51"/>
        <v>14.785483870967742</v>
      </c>
      <c r="AQ67" s="43" t="str">
        <f t="shared" si="31"/>
        <v>V</v>
      </c>
      <c r="AR67" s="40">
        <v>13.5</v>
      </c>
      <c r="AS67" s="40"/>
      <c r="AT67" s="40">
        <f t="shared" si="52"/>
        <v>13.5</v>
      </c>
      <c r="AU67" s="40">
        <v>16</v>
      </c>
      <c r="AV67" s="40"/>
      <c r="AW67" s="40">
        <f t="shared" si="53"/>
        <v>16</v>
      </c>
      <c r="AX67" s="40">
        <v>10.434999999999999</v>
      </c>
      <c r="AY67" s="93"/>
      <c r="AZ67" s="40">
        <f t="shared" si="54"/>
        <v>10.434999999999999</v>
      </c>
      <c r="BA67" s="41">
        <f t="shared" si="55"/>
        <v>12.592499999999999</v>
      </c>
      <c r="BB67" s="43" t="str">
        <f t="shared" si="32"/>
        <v>V</v>
      </c>
      <c r="BC67" s="95">
        <v>13.5</v>
      </c>
      <c r="BD67" s="40"/>
      <c r="BE67" s="45">
        <f t="shared" si="56"/>
        <v>13.5</v>
      </c>
      <c r="BF67" s="95">
        <v>15.5</v>
      </c>
      <c r="BG67" s="40"/>
      <c r="BH67" s="40">
        <f t="shared" si="57"/>
        <v>15.5</v>
      </c>
      <c r="BI67" s="52">
        <f t="shared" si="58"/>
        <v>15.100000000000001</v>
      </c>
      <c r="BJ67" s="43" t="str">
        <f t="shared" si="59"/>
        <v>V</v>
      </c>
      <c r="BK67" s="40">
        <v>16.5</v>
      </c>
      <c r="BL67" s="40"/>
      <c r="BM67" s="40">
        <f t="shared" si="60"/>
        <v>16.5</v>
      </c>
      <c r="BN67" s="44">
        <f t="shared" si="61"/>
        <v>16.5</v>
      </c>
      <c r="BO67" s="43" t="str">
        <f t="shared" si="62"/>
        <v>V</v>
      </c>
      <c r="BP67" s="41">
        <f t="shared" si="63"/>
        <v>13.497247983870967</v>
      </c>
      <c r="BQ67" s="187" t="s">
        <v>56</v>
      </c>
      <c r="BR67" s="187"/>
      <c r="BS67" s="156" t="str">
        <f t="shared" si="33"/>
        <v>A.B</v>
      </c>
      <c r="BT67" s="156"/>
    </row>
    <row r="68" spans="1:72" ht="13.2">
      <c r="A68" s="23">
        <v>60</v>
      </c>
      <c r="B68" s="75" t="s">
        <v>171</v>
      </c>
      <c r="C68" s="76" t="s">
        <v>172</v>
      </c>
      <c r="D68" s="50">
        <v>13.45</v>
      </c>
      <c r="E68" s="50"/>
      <c r="F68" s="50">
        <f t="shared" si="34"/>
        <v>13.45</v>
      </c>
      <c r="G68" s="41">
        <v>13.85</v>
      </c>
      <c r="H68" s="41"/>
      <c r="I68" s="51">
        <f t="shared" si="35"/>
        <v>13.85</v>
      </c>
      <c r="J68" s="41">
        <f t="shared" si="36"/>
        <v>13.649999999999999</v>
      </c>
      <c r="K68" s="42" t="str">
        <f t="shared" si="37"/>
        <v>V</v>
      </c>
      <c r="L68" s="85">
        <v>13.875</v>
      </c>
      <c r="M68" s="86"/>
      <c r="N68" s="40">
        <f t="shared" si="38"/>
        <v>13.875</v>
      </c>
      <c r="O68" s="85">
        <v>10</v>
      </c>
      <c r="P68" s="86"/>
      <c r="Q68" s="40">
        <f t="shared" si="39"/>
        <v>10</v>
      </c>
      <c r="R68" s="85">
        <v>13.25</v>
      </c>
      <c r="S68" s="86"/>
      <c r="T68" s="40">
        <f t="shared" si="40"/>
        <v>13.25</v>
      </c>
      <c r="U68" s="41">
        <f t="shared" si="41"/>
        <v>12.525</v>
      </c>
      <c r="V68" s="43" t="str">
        <f t="shared" si="30"/>
        <v>V</v>
      </c>
      <c r="W68" s="40">
        <v>9.4749999999999996</v>
      </c>
      <c r="X68" s="40">
        <v>13.75</v>
      </c>
      <c r="Y68" s="40">
        <f t="shared" si="42"/>
        <v>12</v>
      </c>
      <c r="Z68" s="44">
        <f t="shared" si="43"/>
        <v>12</v>
      </c>
      <c r="AA68" s="43" t="str">
        <f t="shared" si="44"/>
        <v>VAR</v>
      </c>
      <c r="AB68" s="40">
        <v>13.475</v>
      </c>
      <c r="AC68" s="40"/>
      <c r="AD68" s="40">
        <f t="shared" si="45"/>
        <v>13.475</v>
      </c>
      <c r="AE68" s="44">
        <f t="shared" si="46"/>
        <v>13.475</v>
      </c>
      <c r="AF68" s="43" t="str">
        <f t="shared" si="47"/>
        <v>V</v>
      </c>
      <c r="AG68" s="40">
        <v>15.564516129032258</v>
      </c>
      <c r="AH68" s="40"/>
      <c r="AI68" s="40">
        <f t="shared" si="48"/>
        <v>15.564516129032258</v>
      </c>
      <c r="AJ68" s="40">
        <v>15</v>
      </c>
      <c r="AK68" s="40"/>
      <c r="AL68" s="40">
        <f t="shared" si="49"/>
        <v>15</v>
      </c>
      <c r="AM68" s="40">
        <v>12</v>
      </c>
      <c r="AN68" s="91"/>
      <c r="AO68" s="40">
        <f t="shared" si="50"/>
        <v>12</v>
      </c>
      <c r="AP68" s="41">
        <f t="shared" si="51"/>
        <v>13.669354838709676</v>
      </c>
      <c r="AQ68" s="43" t="str">
        <f t="shared" si="31"/>
        <v>V</v>
      </c>
      <c r="AR68" s="40">
        <v>14</v>
      </c>
      <c r="AS68" s="40"/>
      <c r="AT68" s="40">
        <f t="shared" si="52"/>
        <v>14</v>
      </c>
      <c r="AU68" s="40">
        <v>15.5</v>
      </c>
      <c r="AV68" s="40"/>
      <c r="AW68" s="40">
        <f t="shared" si="53"/>
        <v>15.5</v>
      </c>
      <c r="AX68" s="40">
        <v>13.98</v>
      </c>
      <c r="AY68" s="93"/>
      <c r="AZ68" s="40">
        <f t="shared" si="54"/>
        <v>13.98</v>
      </c>
      <c r="BA68" s="41">
        <f t="shared" si="55"/>
        <v>14.365</v>
      </c>
      <c r="BB68" s="43" t="str">
        <f t="shared" si="32"/>
        <v>V</v>
      </c>
      <c r="BC68" s="95">
        <v>13</v>
      </c>
      <c r="BD68" s="40"/>
      <c r="BE68" s="45">
        <f t="shared" si="56"/>
        <v>13</v>
      </c>
      <c r="BF68" s="95">
        <v>17</v>
      </c>
      <c r="BG68" s="40"/>
      <c r="BH68" s="40">
        <f t="shared" si="57"/>
        <v>17</v>
      </c>
      <c r="BI68" s="52">
        <f t="shared" si="58"/>
        <v>16.200000000000003</v>
      </c>
      <c r="BJ68" s="43" t="str">
        <f t="shared" si="59"/>
        <v>V</v>
      </c>
      <c r="BK68" s="40">
        <v>16.5</v>
      </c>
      <c r="BL68" s="40"/>
      <c r="BM68" s="40">
        <f t="shared" si="60"/>
        <v>16.5</v>
      </c>
      <c r="BN68" s="44">
        <f t="shared" si="61"/>
        <v>16.5</v>
      </c>
      <c r="BO68" s="43" t="str">
        <f t="shared" si="62"/>
        <v>V</v>
      </c>
      <c r="BP68" s="41">
        <f t="shared" si="63"/>
        <v>14.048044354838709</v>
      </c>
      <c r="BQ68" s="187" t="s">
        <v>56</v>
      </c>
      <c r="BR68" s="187"/>
      <c r="BS68" s="156" t="str">
        <f t="shared" si="33"/>
        <v>B</v>
      </c>
      <c r="BT68" s="156"/>
    </row>
    <row r="69" spans="1:72" ht="13.2">
      <c r="A69" s="23">
        <v>61</v>
      </c>
      <c r="B69" s="73" t="s">
        <v>173</v>
      </c>
      <c r="C69" s="74" t="s">
        <v>174</v>
      </c>
      <c r="D69" s="50">
        <v>9.3000000000000007</v>
      </c>
      <c r="E69" s="50">
        <v>11.6</v>
      </c>
      <c r="F69" s="50">
        <f t="shared" si="34"/>
        <v>11.6</v>
      </c>
      <c r="G69" s="41">
        <v>11.25</v>
      </c>
      <c r="H69" s="41">
        <v>8.25</v>
      </c>
      <c r="I69" s="51">
        <f t="shared" si="35"/>
        <v>11.25</v>
      </c>
      <c r="J69" s="41">
        <f t="shared" si="36"/>
        <v>11.425000000000001</v>
      </c>
      <c r="K69" s="42" t="str">
        <f t="shared" si="37"/>
        <v>VPC</v>
      </c>
      <c r="L69" s="85">
        <v>12</v>
      </c>
      <c r="M69" s="86"/>
      <c r="N69" s="40">
        <f t="shared" si="38"/>
        <v>12</v>
      </c>
      <c r="O69" s="85">
        <v>10</v>
      </c>
      <c r="P69" s="86"/>
      <c r="Q69" s="40">
        <f t="shared" si="39"/>
        <v>10</v>
      </c>
      <c r="R69" s="85">
        <v>14.375</v>
      </c>
      <c r="S69" s="86"/>
      <c r="T69" s="40">
        <f t="shared" si="40"/>
        <v>14.375</v>
      </c>
      <c r="U69" s="41">
        <f t="shared" si="41"/>
        <v>12.112500000000001</v>
      </c>
      <c r="V69" s="43" t="str">
        <f t="shared" si="30"/>
        <v>V</v>
      </c>
      <c r="W69" s="40">
        <v>9.2249999999999996</v>
      </c>
      <c r="X69" s="40">
        <v>9.25</v>
      </c>
      <c r="Y69" s="40">
        <f t="shared" si="42"/>
        <v>9.25</v>
      </c>
      <c r="Z69" s="44">
        <f t="shared" si="43"/>
        <v>9.25</v>
      </c>
      <c r="AA69" s="43" t="str">
        <f t="shared" si="44"/>
        <v>VPC</v>
      </c>
      <c r="AB69" s="40">
        <v>12.1625</v>
      </c>
      <c r="AC69" s="40"/>
      <c r="AD69" s="40">
        <f t="shared" si="45"/>
        <v>12.1625</v>
      </c>
      <c r="AE69" s="44">
        <f t="shared" si="46"/>
        <v>12.1625</v>
      </c>
      <c r="AF69" s="43" t="str">
        <f t="shared" si="47"/>
        <v>V</v>
      </c>
      <c r="AG69" s="40">
        <v>14.564516129032258</v>
      </c>
      <c r="AH69" s="40"/>
      <c r="AI69" s="40">
        <f t="shared" si="48"/>
        <v>14.564516129032258</v>
      </c>
      <c r="AJ69" s="40">
        <v>16</v>
      </c>
      <c r="AK69" s="40"/>
      <c r="AL69" s="40">
        <f t="shared" si="49"/>
        <v>16</v>
      </c>
      <c r="AM69" s="40">
        <v>11</v>
      </c>
      <c r="AN69" s="91"/>
      <c r="AO69" s="40">
        <f t="shared" si="50"/>
        <v>11</v>
      </c>
      <c r="AP69" s="41">
        <f t="shared" si="51"/>
        <v>13.069354838709678</v>
      </c>
      <c r="AQ69" s="43" t="str">
        <f t="shared" si="31"/>
        <v>V</v>
      </c>
      <c r="AR69" s="40">
        <v>13</v>
      </c>
      <c r="AS69" s="40"/>
      <c r="AT69" s="40">
        <f t="shared" si="52"/>
        <v>13</v>
      </c>
      <c r="AU69" s="40">
        <v>15.5</v>
      </c>
      <c r="AV69" s="40"/>
      <c r="AW69" s="40">
        <f t="shared" si="53"/>
        <v>15.5</v>
      </c>
      <c r="AX69" s="40">
        <v>8.2650000000000006</v>
      </c>
      <c r="AY69" s="93">
        <v>13.265000000000001</v>
      </c>
      <c r="AZ69" s="40">
        <f t="shared" si="54"/>
        <v>12</v>
      </c>
      <c r="BA69" s="41">
        <f t="shared" si="55"/>
        <v>13.125</v>
      </c>
      <c r="BB69" s="43" t="str">
        <f t="shared" si="32"/>
        <v>VAR</v>
      </c>
      <c r="BC69" s="95">
        <v>11</v>
      </c>
      <c r="BD69" s="40"/>
      <c r="BE69" s="45">
        <f t="shared" si="56"/>
        <v>11</v>
      </c>
      <c r="BF69" s="95">
        <v>16</v>
      </c>
      <c r="BG69" s="40"/>
      <c r="BH69" s="40">
        <f t="shared" si="57"/>
        <v>16</v>
      </c>
      <c r="BI69" s="52">
        <f t="shared" si="58"/>
        <v>15</v>
      </c>
      <c r="BJ69" s="43" t="str">
        <f t="shared" si="59"/>
        <v>V</v>
      </c>
      <c r="BK69" s="40">
        <v>15</v>
      </c>
      <c r="BL69" s="40"/>
      <c r="BM69" s="40">
        <f t="shared" si="60"/>
        <v>15</v>
      </c>
      <c r="BN69" s="44">
        <f t="shared" si="61"/>
        <v>15</v>
      </c>
      <c r="BO69" s="43" t="str">
        <f t="shared" si="62"/>
        <v>V</v>
      </c>
      <c r="BP69" s="41">
        <f t="shared" si="63"/>
        <v>12.643044354838711</v>
      </c>
      <c r="BQ69" s="187" t="s">
        <v>56</v>
      </c>
      <c r="BR69" s="187"/>
      <c r="BS69" s="156" t="str">
        <f t="shared" si="33"/>
        <v>A.B</v>
      </c>
      <c r="BT69" s="156"/>
    </row>
    <row r="70" spans="1:72" ht="13.2">
      <c r="A70" s="23">
        <v>62</v>
      </c>
      <c r="B70" s="75" t="s">
        <v>175</v>
      </c>
      <c r="C70" s="76" t="s">
        <v>103</v>
      </c>
      <c r="D70" s="50">
        <v>14.55</v>
      </c>
      <c r="E70" s="50"/>
      <c r="F70" s="50">
        <f t="shared" si="34"/>
        <v>14.55</v>
      </c>
      <c r="G70" s="41">
        <v>10.65</v>
      </c>
      <c r="H70" s="41">
        <v>10.65</v>
      </c>
      <c r="I70" s="51">
        <f t="shared" si="35"/>
        <v>10.65</v>
      </c>
      <c r="J70" s="41">
        <f t="shared" si="36"/>
        <v>12.600000000000001</v>
      </c>
      <c r="K70" s="42" t="str">
        <f t="shared" si="37"/>
        <v>VPC</v>
      </c>
      <c r="L70" s="85">
        <v>11.75</v>
      </c>
      <c r="M70" s="86"/>
      <c r="N70" s="40">
        <f t="shared" si="38"/>
        <v>11.75</v>
      </c>
      <c r="O70" s="85">
        <v>13</v>
      </c>
      <c r="P70" s="86"/>
      <c r="Q70" s="40">
        <f t="shared" si="39"/>
        <v>13</v>
      </c>
      <c r="R70" s="85">
        <v>14</v>
      </c>
      <c r="S70" s="86"/>
      <c r="T70" s="40">
        <f t="shared" si="40"/>
        <v>14</v>
      </c>
      <c r="U70" s="41">
        <f t="shared" si="41"/>
        <v>12.8</v>
      </c>
      <c r="V70" s="43" t="str">
        <f t="shared" si="30"/>
        <v>V</v>
      </c>
      <c r="W70" s="40">
        <v>8.0499999999999989</v>
      </c>
      <c r="X70" s="40">
        <v>10.6</v>
      </c>
      <c r="Y70" s="40">
        <f t="shared" si="42"/>
        <v>10.6</v>
      </c>
      <c r="Z70" s="44">
        <f t="shared" si="43"/>
        <v>10.6</v>
      </c>
      <c r="AA70" s="43" t="str">
        <f t="shared" si="44"/>
        <v>VPC</v>
      </c>
      <c r="AB70" s="40">
        <v>9.5249999999999986</v>
      </c>
      <c r="AC70" s="40">
        <v>13</v>
      </c>
      <c r="AD70" s="40">
        <f t="shared" si="45"/>
        <v>12</v>
      </c>
      <c r="AE70" s="44">
        <f t="shared" si="46"/>
        <v>12</v>
      </c>
      <c r="AF70" s="43" t="str">
        <f t="shared" si="47"/>
        <v>VAR</v>
      </c>
      <c r="AG70" s="40">
        <v>13.629032258064516</v>
      </c>
      <c r="AH70" s="40"/>
      <c r="AI70" s="40">
        <f t="shared" si="48"/>
        <v>13.629032258064516</v>
      </c>
      <c r="AJ70" s="40">
        <v>16</v>
      </c>
      <c r="AK70" s="40"/>
      <c r="AL70" s="40">
        <f t="shared" si="49"/>
        <v>16</v>
      </c>
      <c r="AM70" s="40">
        <v>0</v>
      </c>
      <c r="AN70" s="92">
        <v>9</v>
      </c>
      <c r="AO70" s="40">
        <f t="shared" si="50"/>
        <v>9</v>
      </c>
      <c r="AP70" s="41">
        <f t="shared" si="51"/>
        <v>11.788709677419355</v>
      </c>
      <c r="AQ70" s="43" t="str">
        <f t="shared" si="31"/>
        <v>VPC</v>
      </c>
      <c r="AR70" s="40">
        <v>14</v>
      </c>
      <c r="AS70" s="40"/>
      <c r="AT70" s="40">
        <f t="shared" si="52"/>
        <v>14</v>
      </c>
      <c r="AU70" s="40">
        <v>15.5</v>
      </c>
      <c r="AV70" s="40"/>
      <c r="AW70" s="40">
        <f t="shared" si="53"/>
        <v>15.5</v>
      </c>
      <c r="AX70" s="40">
        <v>8.5650000000000013</v>
      </c>
      <c r="AY70" s="93">
        <v>11.75</v>
      </c>
      <c r="AZ70" s="40">
        <f t="shared" si="54"/>
        <v>11.75</v>
      </c>
      <c r="BA70" s="41">
        <f t="shared" si="55"/>
        <v>13.25</v>
      </c>
      <c r="BB70" s="43" t="str">
        <f t="shared" si="32"/>
        <v>VAR</v>
      </c>
      <c r="BC70" s="95">
        <v>11</v>
      </c>
      <c r="BD70" s="40"/>
      <c r="BE70" s="45">
        <f t="shared" si="56"/>
        <v>11</v>
      </c>
      <c r="BF70" s="95">
        <v>16</v>
      </c>
      <c r="BG70" s="40"/>
      <c r="BH70" s="40">
        <f t="shared" si="57"/>
        <v>16</v>
      </c>
      <c r="BI70" s="52">
        <f t="shared" si="58"/>
        <v>15</v>
      </c>
      <c r="BJ70" s="43" t="str">
        <f t="shared" si="59"/>
        <v>V</v>
      </c>
      <c r="BK70" s="40">
        <v>15.5</v>
      </c>
      <c r="BL70" s="40"/>
      <c r="BM70" s="40">
        <f t="shared" si="60"/>
        <v>15.5</v>
      </c>
      <c r="BN70" s="44">
        <f t="shared" si="61"/>
        <v>15.5</v>
      </c>
      <c r="BO70" s="43" t="str">
        <f t="shared" si="62"/>
        <v>V</v>
      </c>
      <c r="BP70" s="41">
        <f t="shared" si="63"/>
        <v>12.942338709677419</v>
      </c>
      <c r="BQ70" s="187" t="s">
        <v>56</v>
      </c>
      <c r="BR70" s="187"/>
      <c r="BS70" s="156" t="str">
        <f t="shared" si="33"/>
        <v>A.B</v>
      </c>
      <c r="BT70" s="156"/>
    </row>
    <row r="71" spans="1:72" ht="13.2">
      <c r="A71" s="23">
        <v>63</v>
      </c>
      <c r="B71" s="73" t="s">
        <v>176</v>
      </c>
      <c r="C71" s="74" t="s">
        <v>128</v>
      </c>
      <c r="D71" s="50">
        <v>13</v>
      </c>
      <c r="E71" s="50"/>
      <c r="F71" s="50">
        <f t="shared" si="34"/>
        <v>13</v>
      </c>
      <c r="G71" s="41">
        <v>13.599999999999998</v>
      </c>
      <c r="H71" s="41"/>
      <c r="I71" s="51">
        <f t="shared" si="35"/>
        <v>13.599999999999998</v>
      </c>
      <c r="J71" s="41">
        <f t="shared" si="36"/>
        <v>13.299999999999999</v>
      </c>
      <c r="K71" s="42" t="str">
        <f t="shared" si="37"/>
        <v>V</v>
      </c>
      <c r="L71" s="85">
        <v>12.75</v>
      </c>
      <c r="M71" s="86"/>
      <c r="N71" s="40">
        <f t="shared" si="38"/>
        <v>12.75</v>
      </c>
      <c r="O71" s="85">
        <v>17.25</v>
      </c>
      <c r="P71" s="86"/>
      <c r="Q71" s="40">
        <f t="shared" si="39"/>
        <v>17.25</v>
      </c>
      <c r="R71" s="85">
        <v>11.75</v>
      </c>
      <c r="S71" s="86"/>
      <c r="T71" s="40">
        <f t="shared" si="40"/>
        <v>11.75</v>
      </c>
      <c r="U71" s="41">
        <f t="shared" si="41"/>
        <v>13.8</v>
      </c>
      <c r="V71" s="43" t="str">
        <f t="shared" si="30"/>
        <v>V</v>
      </c>
      <c r="W71" s="40">
        <v>11.649999999999999</v>
      </c>
      <c r="X71" s="40">
        <v>10.6</v>
      </c>
      <c r="Y71" s="40">
        <f t="shared" si="42"/>
        <v>11.649999999999999</v>
      </c>
      <c r="Z71" s="44">
        <f t="shared" si="43"/>
        <v>11.649999999999999</v>
      </c>
      <c r="AA71" s="43" t="str">
        <f t="shared" si="44"/>
        <v>VPC</v>
      </c>
      <c r="AB71" s="40">
        <v>15.85</v>
      </c>
      <c r="AC71" s="40"/>
      <c r="AD71" s="40">
        <f t="shared" si="45"/>
        <v>15.85</v>
      </c>
      <c r="AE71" s="44">
        <f t="shared" si="46"/>
        <v>15.85</v>
      </c>
      <c r="AF71" s="43" t="str">
        <f t="shared" si="47"/>
        <v>V</v>
      </c>
      <c r="AG71" s="40">
        <v>15.887096774193548</v>
      </c>
      <c r="AH71" s="40"/>
      <c r="AI71" s="40">
        <f t="shared" si="48"/>
        <v>15.887096774193548</v>
      </c>
      <c r="AJ71" s="40">
        <v>16.5</v>
      </c>
      <c r="AK71" s="40"/>
      <c r="AL71" s="40">
        <f t="shared" si="49"/>
        <v>16.5</v>
      </c>
      <c r="AM71" s="40">
        <v>14</v>
      </c>
      <c r="AN71" s="91"/>
      <c r="AO71" s="40">
        <f t="shared" si="50"/>
        <v>14</v>
      </c>
      <c r="AP71" s="41">
        <f t="shared" si="51"/>
        <v>15.066129032258065</v>
      </c>
      <c r="AQ71" s="43" t="str">
        <f t="shared" si="31"/>
        <v>V</v>
      </c>
      <c r="AR71" s="40">
        <v>13</v>
      </c>
      <c r="AS71" s="40"/>
      <c r="AT71" s="40">
        <f t="shared" si="52"/>
        <v>13</v>
      </c>
      <c r="AU71" s="40">
        <v>15.5</v>
      </c>
      <c r="AV71" s="40"/>
      <c r="AW71" s="40">
        <f t="shared" si="53"/>
        <v>15.5</v>
      </c>
      <c r="AX71" s="40">
        <v>16.505000000000003</v>
      </c>
      <c r="AY71" s="93"/>
      <c r="AZ71" s="40">
        <f t="shared" si="54"/>
        <v>16.505000000000003</v>
      </c>
      <c r="BA71" s="41">
        <f t="shared" si="55"/>
        <v>15.377500000000001</v>
      </c>
      <c r="BB71" s="43" t="str">
        <f t="shared" si="32"/>
        <v>V</v>
      </c>
      <c r="BC71" s="95">
        <v>12</v>
      </c>
      <c r="BD71" s="40"/>
      <c r="BE71" s="45">
        <f t="shared" si="56"/>
        <v>12</v>
      </c>
      <c r="BF71" s="95">
        <v>17</v>
      </c>
      <c r="BG71" s="40"/>
      <c r="BH71" s="40">
        <f t="shared" si="57"/>
        <v>17</v>
      </c>
      <c r="BI71" s="52">
        <f t="shared" si="58"/>
        <v>16</v>
      </c>
      <c r="BJ71" s="43" t="str">
        <f t="shared" si="59"/>
        <v>V</v>
      </c>
      <c r="BK71" s="40">
        <v>17</v>
      </c>
      <c r="BL71" s="40"/>
      <c r="BM71" s="40">
        <f t="shared" si="60"/>
        <v>17</v>
      </c>
      <c r="BN71" s="44">
        <f t="shared" si="61"/>
        <v>17</v>
      </c>
      <c r="BO71" s="43" t="str">
        <f t="shared" si="62"/>
        <v>V</v>
      </c>
      <c r="BP71" s="41">
        <f t="shared" si="63"/>
        <v>14.755453629032258</v>
      </c>
      <c r="BQ71" s="187" t="s">
        <v>56</v>
      </c>
      <c r="BR71" s="187"/>
      <c r="BS71" s="156" t="str">
        <f t="shared" si="33"/>
        <v>B</v>
      </c>
      <c r="BT71" s="156"/>
    </row>
    <row r="72" spans="1:72" ht="13.2">
      <c r="A72" s="23">
        <v>64</v>
      </c>
      <c r="B72" s="73" t="s">
        <v>177</v>
      </c>
      <c r="C72" s="74" t="s">
        <v>178</v>
      </c>
      <c r="D72" s="50">
        <v>10.424999999999999</v>
      </c>
      <c r="E72" s="50">
        <v>12.522499999999999</v>
      </c>
      <c r="F72" s="50">
        <f t="shared" si="34"/>
        <v>12</v>
      </c>
      <c r="G72" s="41">
        <v>12.324999999999999</v>
      </c>
      <c r="H72" s="41"/>
      <c r="I72" s="51">
        <f t="shared" si="35"/>
        <v>12.324999999999999</v>
      </c>
      <c r="J72" s="41">
        <f t="shared" si="36"/>
        <v>12.1625</v>
      </c>
      <c r="K72" s="42" t="str">
        <f t="shared" si="37"/>
        <v>VAR</v>
      </c>
      <c r="L72" s="85">
        <v>13.875</v>
      </c>
      <c r="M72" s="86"/>
      <c r="N72" s="40">
        <f t="shared" si="38"/>
        <v>13.875</v>
      </c>
      <c r="O72" s="85">
        <v>11.5</v>
      </c>
      <c r="P72" s="86"/>
      <c r="Q72" s="40">
        <f t="shared" si="39"/>
        <v>11.5</v>
      </c>
      <c r="R72" s="85">
        <v>13.375</v>
      </c>
      <c r="S72" s="86"/>
      <c r="T72" s="40">
        <f t="shared" si="40"/>
        <v>13.375</v>
      </c>
      <c r="U72" s="41">
        <f t="shared" si="41"/>
        <v>13.012499999999999</v>
      </c>
      <c r="V72" s="43" t="str">
        <f t="shared" si="30"/>
        <v>V</v>
      </c>
      <c r="W72" s="40">
        <v>6</v>
      </c>
      <c r="X72" s="40">
        <v>8</v>
      </c>
      <c r="Y72" s="40">
        <f t="shared" si="42"/>
        <v>8</v>
      </c>
      <c r="Z72" s="44">
        <f t="shared" si="43"/>
        <v>8</v>
      </c>
      <c r="AA72" s="43" t="str">
        <f t="shared" si="44"/>
        <v>VPC</v>
      </c>
      <c r="AB72" s="40">
        <v>11.8</v>
      </c>
      <c r="AC72" s="40">
        <v>15</v>
      </c>
      <c r="AD72" s="40">
        <f t="shared" si="45"/>
        <v>12</v>
      </c>
      <c r="AE72" s="44">
        <f t="shared" si="46"/>
        <v>12</v>
      </c>
      <c r="AF72" s="43" t="str">
        <f t="shared" si="47"/>
        <v>VAR</v>
      </c>
      <c r="AG72" s="40">
        <v>13.629032258064516</v>
      </c>
      <c r="AH72" s="40"/>
      <c r="AI72" s="40">
        <f t="shared" si="48"/>
        <v>13.629032258064516</v>
      </c>
      <c r="AJ72" s="40">
        <v>16.5</v>
      </c>
      <c r="AK72" s="40"/>
      <c r="AL72" s="40">
        <f t="shared" si="49"/>
        <v>16.5</v>
      </c>
      <c r="AM72" s="40">
        <v>12.5</v>
      </c>
      <c r="AN72" s="91"/>
      <c r="AO72" s="40">
        <f t="shared" si="50"/>
        <v>12.5</v>
      </c>
      <c r="AP72" s="41">
        <f t="shared" si="51"/>
        <v>13.638709677419355</v>
      </c>
      <c r="AQ72" s="43" t="str">
        <f t="shared" si="31"/>
        <v>V</v>
      </c>
      <c r="AR72" s="40">
        <v>16</v>
      </c>
      <c r="AS72" s="40"/>
      <c r="AT72" s="40">
        <f t="shared" si="52"/>
        <v>16</v>
      </c>
      <c r="AU72" s="40">
        <v>14.5</v>
      </c>
      <c r="AV72" s="40"/>
      <c r="AW72" s="40">
        <f t="shared" si="53"/>
        <v>14.5</v>
      </c>
      <c r="AX72" s="40">
        <v>10.934999999999999</v>
      </c>
      <c r="AY72" s="93"/>
      <c r="AZ72" s="40">
        <f t="shared" si="54"/>
        <v>10.934999999999999</v>
      </c>
      <c r="BA72" s="41">
        <f t="shared" si="55"/>
        <v>13.092499999999999</v>
      </c>
      <c r="BB72" s="43" t="str">
        <f t="shared" si="32"/>
        <v>V</v>
      </c>
      <c r="BC72" s="95">
        <v>11.5</v>
      </c>
      <c r="BD72" s="40"/>
      <c r="BE72" s="45">
        <f t="shared" si="56"/>
        <v>11.5</v>
      </c>
      <c r="BF72" s="95">
        <v>16</v>
      </c>
      <c r="BG72" s="40"/>
      <c r="BH72" s="40">
        <f t="shared" si="57"/>
        <v>16</v>
      </c>
      <c r="BI72" s="52">
        <f t="shared" si="58"/>
        <v>15.100000000000001</v>
      </c>
      <c r="BJ72" s="43" t="str">
        <f t="shared" si="59"/>
        <v>V</v>
      </c>
      <c r="BK72" s="40">
        <v>16</v>
      </c>
      <c r="BL72" s="40"/>
      <c r="BM72" s="40">
        <f t="shared" si="60"/>
        <v>16</v>
      </c>
      <c r="BN72" s="44">
        <f t="shared" si="61"/>
        <v>16</v>
      </c>
      <c r="BO72" s="43" t="str">
        <f t="shared" si="62"/>
        <v>V</v>
      </c>
      <c r="BP72" s="41">
        <f t="shared" si="63"/>
        <v>12.875776209677419</v>
      </c>
      <c r="BQ72" s="187" t="s">
        <v>56</v>
      </c>
      <c r="BR72" s="187"/>
      <c r="BS72" s="156" t="str">
        <f t="shared" si="33"/>
        <v>A.B</v>
      </c>
      <c r="BT72" s="156"/>
    </row>
    <row r="73" spans="1:72" ht="13.2">
      <c r="A73" s="23">
        <v>65</v>
      </c>
      <c r="B73" s="73" t="s">
        <v>179</v>
      </c>
      <c r="C73" s="78" t="s">
        <v>180</v>
      </c>
      <c r="D73" s="50">
        <v>11.5</v>
      </c>
      <c r="E73" s="50">
        <v>11.6</v>
      </c>
      <c r="F73" s="50">
        <f t="shared" ref="F73:F93" si="64">IF(E73&gt;=12,12,MAX(E73,D73))</f>
        <v>11.6</v>
      </c>
      <c r="G73" s="41">
        <v>11.024999999999999</v>
      </c>
      <c r="H73" s="41">
        <v>9.3249999999999993</v>
      </c>
      <c r="I73" s="51">
        <f t="shared" ref="I73:I93" si="65">IF(H73&gt;=12,12,MAX(H73,G73))</f>
        <v>11.024999999999999</v>
      </c>
      <c r="J73" s="41">
        <f t="shared" ref="J73:J93" si="66">F73*D$7+I73*G$7</f>
        <v>11.3125</v>
      </c>
      <c r="K73" s="42" t="str">
        <f t="shared" ref="K73:K93" si="67">IF(AND(MIN(F73,I73)&gt;=6,E73&lt;D73,H73&lt;G73,J73&gt;=12),"V",IF(AND(OR(E73&gt;D73,H73&gt;G73),J73&gt;=12),"VAR",IF(AND(J73&gt;=8,MIN(F73,I73)&gt;=6,BP73&gt;=12),"VPC","NV")))</f>
        <v>VPC</v>
      </c>
      <c r="L73" s="85">
        <v>15.25</v>
      </c>
      <c r="M73" s="86"/>
      <c r="N73" s="40">
        <f t="shared" ref="N73:N93" si="68">IF(M73&gt;=12,12,MAX(L73,M73))</f>
        <v>15.25</v>
      </c>
      <c r="O73" s="85">
        <v>15.5</v>
      </c>
      <c r="P73" s="86"/>
      <c r="Q73" s="40">
        <f t="shared" ref="Q73:Q93" si="69">IF(P73&gt;=12,12,MAX(P73,O73))</f>
        <v>15.5</v>
      </c>
      <c r="R73" s="85">
        <v>15.625</v>
      </c>
      <c r="S73" s="86"/>
      <c r="T73" s="40">
        <f t="shared" ref="T73:T93" si="70">IF(S73&gt;=12,12,MAX(R73,S73))</f>
        <v>15.625</v>
      </c>
      <c r="U73" s="41">
        <f t="shared" ref="U73:U93" si="71">N73*L$7+Q73*O$7+T73*R$7</f>
        <v>15.4375</v>
      </c>
      <c r="V73" s="43" t="str">
        <f t="shared" si="30"/>
        <v>V</v>
      </c>
      <c r="W73" s="40">
        <v>9.0500000000000007</v>
      </c>
      <c r="X73" s="40">
        <v>7</v>
      </c>
      <c r="Y73" s="40">
        <f t="shared" ref="Y73:Y93" si="72">IF(X73&gt;=12,12,MAX(W73,X73))</f>
        <v>9.0500000000000007</v>
      </c>
      <c r="Z73" s="44">
        <f t="shared" ref="Z73:Z93" si="73">Y73*W$7</f>
        <v>9.0500000000000007</v>
      </c>
      <c r="AA73" s="43" t="str">
        <f t="shared" ref="AA73:AA93" si="74">IF(W73&gt;=12,"V",IF(AND(X73&gt;W73,Z73&gt;=12),"VAR",IF(AND(Z73&gt;=8,BP73&gt;=12),"VPC","NV")))</f>
        <v>VPC</v>
      </c>
      <c r="AB73" s="40">
        <v>12.525</v>
      </c>
      <c r="AC73" s="40"/>
      <c r="AD73" s="40">
        <f t="shared" ref="AD73:AD93" si="75">IF(AC73&gt;=12,12,MAX(AB73,AC73))</f>
        <v>12.525</v>
      </c>
      <c r="AE73" s="44">
        <f t="shared" ref="AE73:AE93" si="76">AD73*AB$7</f>
        <v>12.525</v>
      </c>
      <c r="AF73" s="43" t="str">
        <f t="shared" ref="AF73:AF93" si="77">IF(AB73&gt;=12,"V",IF(AND(AC73&gt;AB73,AE73&gt;=12),"VAR",IF(AND(AE73&gt;=8,BP73&gt;=12),"VPC","NV")))</f>
        <v>V</v>
      </c>
      <c r="AG73" s="40">
        <v>14.596774193548388</v>
      </c>
      <c r="AH73" s="40"/>
      <c r="AI73" s="40">
        <f t="shared" ref="AI73:AI93" si="78">IF(AH73&gt;=12,12,MAX(AG73,AH73))</f>
        <v>14.596774193548388</v>
      </c>
      <c r="AJ73" s="40">
        <v>15.5</v>
      </c>
      <c r="AK73" s="40"/>
      <c r="AL73" s="40">
        <f t="shared" ref="AL73:AL93" si="79">IF(AK73&gt;=12,12,MAX(AJ73,AK73))</f>
        <v>15.5</v>
      </c>
      <c r="AM73" s="40">
        <v>12</v>
      </c>
      <c r="AN73" s="91"/>
      <c r="AO73" s="40">
        <f t="shared" ref="AO73:AO93" si="80">IF(AN73&gt;=12,12,MAX(AM73,AN73))</f>
        <v>12</v>
      </c>
      <c r="AP73" s="41">
        <f t="shared" ref="AP73:AP93" si="81">AI73*AG$7+AL73*AJ$7+AO73*AM$7</f>
        <v>13.479032258064516</v>
      </c>
      <c r="AQ73" s="43" t="str">
        <f t="shared" si="31"/>
        <v>V</v>
      </c>
      <c r="AR73" s="40">
        <v>13.5</v>
      </c>
      <c r="AS73" s="40"/>
      <c r="AT73" s="40">
        <f t="shared" ref="AT73:AT93" si="82">IF(AS73&gt;=12,12,MAX(AR73,AS73))</f>
        <v>13.5</v>
      </c>
      <c r="AU73" s="40">
        <v>14.5</v>
      </c>
      <c r="AV73" s="40"/>
      <c r="AW73" s="40">
        <f t="shared" ref="AW73:AW93" si="83">IF(AV73&gt;=12,12,MAX(AU73,AV73))</f>
        <v>14.5</v>
      </c>
      <c r="AX73" s="40">
        <v>17.82</v>
      </c>
      <c r="AY73" s="93"/>
      <c r="AZ73" s="40">
        <f t="shared" ref="AZ73:AZ93" si="84">IF(AY73&gt;=12,12,MAX(AX73,AY73))</f>
        <v>17.82</v>
      </c>
      <c r="BA73" s="41">
        <f t="shared" ref="BA73:BA93" si="85">AT73*AR$7+AW73*AU$7+AZ73*AX$7</f>
        <v>15.91</v>
      </c>
      <c r="BB73" s="43" t="str">
        <f t="shared" si="32"/>
        <v>V</v>
      </c>
      <c r="BC73" s="95">
        <v>13.5</v>
      </c>
      <c r="BD73" s="40"/>
      <c r="BE73" s="45">
        <f t="shared" ref="BE73:BE93" si="86">BC73</f>
        <v>13.5</v>
      </c>
      <c r="BF73" s="95">
        <v>15.75</v>
      </c>
      <c r="BG73" s="40"/>
      <c r="BH73" s="40">
        <f t="shared" ref="BH73:BH93" si="87">BF73</f>
        <v>15.75</v>
      </c>
      <c r="BI73" s="52">
        <f t="shared" ref="BI73:BI93" si="88">BE73*BC$7+BH73*BF$7</f>
        <v>15.3</v>
      </c>
      <c r="BJ73" s="43" t="str">
        <f t="shared" ref="BJ73:BJ93" si="89">IF(AND(MIN(BE73,BH73)&gt;=6,BI73&gt;=12),"V",IF(AND(BI73&gt;=8,MIN(BE73,BH73)&gt;=6,BP73&gt;=12),"VPC","NV"))</f>
        <v>V</v>
      </c>
      <c r="BK73" s="40">
        <v>16.25</v>
      </c>
      <c r="BL73" s="40"/>
      <c r="BM73" s="40">
        <f t="shared" ref="BM73:BM93" si="90">BK73</f>
        <v>16.25</v>
      </c>
      <c r="BN73" s="44">
        <f t="shared" ref="BN73:BN93" si="91">BM73*BK$7</f>
        <v>16.25</v>
      </c>
      <c r="BO73" s="43" t="str">
        <f t="shared" ref="BO73:BO93" si="92">IF(BK73&gt;=12,"V",IF(AND(BL73&gt;BK73,BN73&gt;=12),"VAR",IF(AND(BN73&gt;=8,BP73&gt;=12),"VPC","NV")))</f>
        <v>V</v>
      </c>
      <c r="BP73" s="41">
        <f t="shared" ref="BP73:BP93" si="93">(J73+U73+Z73+AE73+AP73+BA73+BI73+BN73)/8</f>
        <v>13.658004032258063</v>
      </c>
      <c r="BQ73" s="187" t="s">
        <v>56</v>
      </c>
      <c r="BR73" s="187"/>
      <c r="BS73" s="156" t="str">
        <f t="shared" si="33"/>
        <v>A.B</v>
      </c>
      <c r="BT73" s="156"/>
    </row>
    <row r="74" spans="1:72" ht="13.2">
      <c r="A74" s="23">
        <v>66</v>
      </c>
      <c r="B74" s="73" t="s">
        <v>181</v>
      </c>
      <c r="C74" s="74" t="s">
        <v>182</v>
      </c>
      <c r="D74" s="50">
        <v>9.9499999999999993</v>
      </c>
      <c r="E74" s="50">
        <v>11.75</v>
      </c>
      <c r="F74" s="50">
        <f t="shared" si="64"/>
        <v>11.75</v>
      </c>
      <c r="G74" s="41">
        <v>10.95</v>
      </c>
      <c r="H74" s="41">
        <v>12</v>
      </c>
      <c r="I74" s="51">
        <f t="shared" si="65"/>
        <v>12</v>
      </c>
      <c r="J74" s="41">
        <f t="shared" si="66"/>
        <v>11.875</v>
      </c>
      <c r="K74" s="42" t="str">
        <f t="shared" si="67"/>
        <v>VPC</v>
      </c>
      <c r="L74" s="85">
        <v>13.75</v>
      </c>
      <c r="M74" s="86"/>
      <c r="N74" s="40">
        <f t="shared" si="68"/>
        <v>13.75</v>
      </c>
      <c r="O74" s="85">
        <v>9</v>
      </c>
      <c r="P74" s="86"/>
      <c r="Q74" s="40">
        <f t="shared" si="69"/>
        <v>9</v>
      </c>
      <c r="R74" s="85">
        <v>14.375</v>
      </c>
      <c r="S74" s="86"/>
      <c r="T74" s="40">
        <f t="shared" si="70"/>
        <v>14.375</v>
      </c>
      <c r="U74" s="41">
        <f t="shared" si="71"/>
        <v>12.512499999999999</v>
      </c>
      <c r="V74" s="43" t="str">
        <f t="shared" ref="V74:V93" si="94">IF(AND(MIN(N74,Q74,T74)&gt;=6,M74&lt;L74,P74&lt;O74,S74&lt;R74,U74&gt;=12),"V",IF(AND(OR(M74&gt;L74,P74&gt;O74,S74&gt;R74),U74&gt;=12),"VAR",IF(AND(U74&gt;=8,MIN(N74,Q74,T74)&gt;=6,BP74&gt;=12),"VPC","NV")))</f>
        <v>V</v>
      </c>
      <c r="W74" s="40">
        <v>9.125</v>
      </c>
      <c r="X74" s="40">
        <v>9.8999999999999986</v>
      </c>
      <c r="Y74" s="40">
        <f t="shared" si="72"/>
        <v>9.8999999999999986</v>
      </c>
      <c r="Z74" s="44">
        <f t="shared" si="73"/>
        <v>9.8999999999999986</v>
      </c>
      <c r="AA74" s="43" t="str">
        <f t="shared" si="74"/>
        <v>VPC</v>
      </c>
      <c r="AB74" s="40">
        <v>8.0499999999999989</v>
      </c>
      <c r="AC74" s="40">
        <v>13.5</v>
      </c>
      <c r="AD74" s="40">
        <f t="shared" si="75"/>
        <v>12</v>
      </c>
      <c r="AE74" s="44">
        <f t="shared" si="76"/>
        <v>12</v>
      </c>
      <c r="AF74" s="43" t="str">
        <f t="shared" si="77"/>
        <v>VAR</v>
      </c>
      <c r="AG74" s="40">
        <v>14.596774193548388</v>
      </c>
      <c r="AH74" s="40"/>
      <c r="AI74" s="40">
        <f t="shared" si="78"/>
        <v>14.596774193548388</v>
      </c>
      <c r="AJ74" s="40">
        <v>16</v>
      </c>
      <c r="AK74" s="40"/>
      <c r="AL74" s="40">
        <f t="shared" si="79"/>
        <v>16</v>
      </c>
      <c r="AM74" s="40">
        <v>12</v>
      </c>
      <c r="AN74" s="91"/>
      <c r="AO74" s="40">
        <f t="shared" si="80"/>
        <v>12</v>
      </c>
      <c r="AP74" s="41">
        <f t="shared" si="81"/>
        <v>13.579032258064515</v>
      </c>
      <c r="AQ74" s="43" t="str">
        <f t="shared" ref="AQ74:AQ93" si="95">IF(AND(MIN(AI74,AL74,AO74)&gt;=6,AH74&lt;AG74,AK74&lt;AJ74,AN74&lt;AM74,AP74&gt;=12),"V",IF(AND(OR(AH74&gt;AG74,AK74&gt;AJ74,AN74&gt;AM74),AP74&gt;=12),"VAR",IF(AND(AP74&gt;=8,MIN(AI74,AL74,AO74)&gt;=6,BP74&gt;=12),"VPC","NV")))</f>
        <v>V</v>
      </c>
      <c r="AR74" s="40">
        <v>13</v>
      </c>
      <c r="AS74" s="40"/>
      <c r="AT74" s="40">
        <f t="shared" si="82"/>
        <v>13</v>
      </c>
      <c r="AU74" s="40">
        <v>17.5</v>
      </c>
      <c r="AV74" s="40"/>
      <c r="AW74" s="40">
        <f t="shared" si="83"/>
        <v>17.5</v>
      </c>
      <c r="AX74" s="40">
        <v>14.715</v>
      </c>
      <c r="AY74" s="93"/>
      <c r="AZ74" s="40">
        <f t="shared" si="84"/>
        <v>14.715</v>
      </c>
      <c r="BA74" s="41">
        <f t="shared" si="85"/>
        <v>14.9825</v>
      </c>
      <c r="BB74" s="43" t="str">
        <f t="shared" ref="BB74:BB93" si="96">IF(AND(MIN(AT74,AW74,AZ74)&gt;=6,AS74&lt;AR74,AV74&lt;AU74,AY74&lt;AX74,BA74&gt;=12),"V",IF(AND(OR(AS74&gt;AR74,AV74&gt;AU74,AY74&gt;AX74),BA74&gt;=12),"VAR",IF(AND(BA74&gt;=8,MIN(AT74,AW74,AZ74)&gt;=6,BP74&gt;=12),"VPC","NV")))</f>
        <v>V</v>
      </c>
      <c r="BC74" s="95">
        <v>15.33</v>
      </c>
      <c r="BD74" s="40"/>
      <c r="BE74" s="45">
        <f t="shared" si="86"/>
        <v>15.33</v>
      </c>
      <c r="BF74" s="95">
        <v>16</v>
      </c>
      <c r="BG74" s="40"/>
      <c r="BH74" s="40">
        <f t="shared" si="87"/>
        <v>16</v>
      </c>
      <c r="BI74" s="52">
        <f t="shared" si="88"/>
        <v>15.866000000000001</v>
      </c>
      <c r="BJ74" s="43" t="str">
        <f t="shared" si="89"/>
        <v>V</v>
      </c>
      <c r="BK74" s="40">
        <v>16</v>
      </c>
      <c r="BL74" s="40"/>
      <c r="BM74" s="40">
        <f t="shared" si="90"/>
        <v>16</v>
      </c>
      <c r="BN74" s="44">
        <f t="shared" si="91"/>
        <v>16</v>
      </c>
      <c r="BO74" s="43" t="str">
        <f t="shared" si="92"/>
        <v>V</v>
      </c>
      <c r="BP74" s="41">
        <f t="shared" si="93"/>
        <v>13.339379032258064</v>
      </c>
      <c r="BQ74" s="187" t="s">
        <v>56</v>
      </c>
      <c r="BR74" s="187"/>
      <c r="BS74" s="156" t="str">
        <f t="shared" ref="BS74:BS93" si="97">IF(BP74&gt;16,"T.B",IF(AND(BP74&gt;14,BP74&lt;16),"B",IF(AND(BP74&gt;12,BP74&lt;14),"A.B","")))</f>
        <v>A.B</v>
      </c>
      <c r="BT74" s="156"/>
    </row>
    <row r="75" spans="1:72" ht="13.2">
      <c r="A75" s="23">
        <v>67</v>
      </c>
      <c r="B75" s="75" t="s">
        <v>183</v>
      </c>
      <c r="C75" s="76" t="s">
        <v>184</v>
      </c>
      <c r="D75" s="50">
        <v>9.0500000000000007</v>
      </c>
      <c r="E75" s="50">
        <v>12</v>
      </c>
      <c r="F75" s="50">
        <f t="shared" si="64"/>
        <v>12</v>
      </c>
      <c r="G75" s="41">
        <v>14.9</v>
      </c>
      <c r="H75" s="41"/>
      <c r="I75" s="51">
        <f t="shared" si="65"/>
        <v>14.9</v>
      </c>
      <c r="J75" s="41">
        <f t="shared" si="66"/>
        <v>13.45</v>
      </c>
      <c r="K75" s="42" t="str">
        <f t="shared" si="67"/>
        <v>VAR</v>
      </c>
      <c r="L75" s="85">
        <v>11.5</v>
      </c>
      <c r="M75" s="86"/>
      <c r="N75" s="40">
        <f t="shared" si="68"/>
        <v>11.5</v>
      </c>
      <c r="O75" s="85">
        <v>10</v>
      </c>
      <c r="P75" s="86"/>
      <c r="Q75" s="40">
        <f t="shared" si="69"/>
        <v>10</v>
      </c>
      <c r="R75" s="85">
        <v>15.5</v>
      </c>
      <c r="S75" s="86"/>
      <c r="T75" s="40">
        <f t="shared" si="70"/>
        <v>15.5</v>
      </c>
      <c r="U75" s="41">
        <f t="shared" si="71"/>
        <v>12.25</v>
      </c>
      <c r="V75" s="43" t="str">
        <f t="shared" si="94"/>
        <v>V</v>
      </c>
      <c r="W75" s="40">
        <v>12.05</v>
      </c>
      <c r="X75" s="40"/>
      <c r="Y75" s="40">
        <f t="shared" si="72"/>
        <v>12.05</v>
      </c>
      <c r="Z75" s="44">
        <f t="shared" si="73"/>
        <v>12.05</v>
      </c>
      <c r="AA75" s="43" t="str">
        <f t="shared" si="74"/>
        <v>V</v>
      </c>
      <c r="AB75" s="40">
        <v>10.012499999999999</v>
      </c>
      <c r="AC75" s="40">
        <v>19</v>
      </c>
      <c r="AD75" s="40">
        <f t="shared" si="75"/>
        <v>12</v>
      </c>
      <c r="AE75" s="44">
        <f t="shared" si="76"/>
        <v>12</v>
      </c>
      <c r="AF75" s="43" t="str">
        <f t="shared" si="77"/>
        <v>VAR</v>
      </c>
      <c r="AG75" s="40">
        <v>17.532258064516128</v>
      </c>
      <c r="AH75" s="40"/>
      <c r="AI75" s="40">
        <f t="shared" si="78"/>
        <v>17.532258064516128</v>
      </c>
      <c r="AJ75" s="40">
        <v>16</v>
      </c>
      <c r="AK75" s="40"/>
      <c r="AL75" s="40">
        <f t="shared" si="79"/>
        <v>16</v>
      </c>
      <c r="AM75" s="40">
        <v>14.1</v>
      </c>
      <c r="AN75" s="91"/>
      <c r="AO75" s="40">
        <f t="shared" si="80"/>
        <v>14.1</v>
      </c>
      <c r="AP75" s="41">
        <f t="shared" si="81"/>
        <v>15.509677419354837</v>
      </c>
      <c r="AQ75" s="43" t="str">
        <f t="shared" si="95"/>
        <v>V</v>
      </c>
      <c r="AR75" s="40">
        <v>14</v>
      </c>
      <c r="AS75" s="40"/>
      <c r="AT75" s="40">
        <f t="shared" si="82"/>
        <v>14</v>
      </c>
      <c r="AU75" s="40">
        <v>16.5</v>
      </c>
      <c r="AV75" s="40"/>
      <c r="AW75" s="40">
        <f t="shared" si="83"/>
        <v>16.5</v>
      </c>
      <c r="AX75" s="40">
        <v>13.005000000000001</v>
      </c>
      <c r="AY75" s="93"/>
      <c r="AZ75" s="40">
        <f t="shared" si="84"/>
        <v>13.005000000000001</v>
      </c>
      <c r="BA75" s="41">
        <f t="shared" si="85"/>
        <v>14.127500000000001</v>
      </c>
      <c r="BB75" s="43" t="str">
        <f t="shared" si="96"/>
        <v>V</v>
      </c>
      <c r="BC75" s="95">
        <v>15.75</v>
      </c>
      <c r="BD75" s="40"/>
      <c r="BE75" s="45">
        <f t="shared" si="86"/>
        <v>15.75</v>
      </c>
      <c r="BF75" s="95">
        <v>15.75</v>
      </c>
      <c r="BG75" s="40"/>
      <c r="BH75" s="40">
        <f t="shared" si="87"/>
        <v>15.75</v>
      </c>
      <c r="BI75" s="52">
        <f t="shared" si="88"/>
        <v>15.750000000000002</v>
      </c>
      <c r="BJ75" s="43" t="str">
        <f t="shared" si="89"/>
        <v>V</v>
      </c>
      <c r="BK75" s="40">
        <v>16.25</v>
      </c>
      <c r="BL75" s="40"/>
      <c r="BM75" s="40">
        <f t="shared" si="90"/>
        <v>16.25</v>
      </c>
      <c r="BN75" s="44">
        <f t="shared" si="91"/>
        <v>16.25</v>
      </c>
      <c r="BO75" s="43" t="str">
        <f t="shared" si="92"/>
        <v>V</v>
      </c>
      <c r="BP75" s="41">
        <f t="shared" si="93"/>
        <v>13.923397177419353</v>
      </c>
      <c r="BQ75" s="187" t="s">
        <v>56</v>
      </c>
      <c r="BR75" s="187"/>
      <c r="BS75" s="156" t="str">
        <f t="shared" si="97"/>
        <v>A.B</v>
      </c>
      <c r="BT75" s="156"/>
    </row>
    <row r="76" spans="1:72" ht="13.2">
      <c r="A76" s="23">
        <v>68</v>
      </c>
      <c r="B76" s="73" t="s">
        <v>185</v>
      </c>
      <c r="C76" s="74" t="s">
        <v>186</v>
      </c>
      <c r="D76" s="50">
        <v>11.875</v>
      </c>
      <c r="E76" s="50"/>
      <c r="F76" s="50">
        <f t="shared" si="64"/>
        <v>11.875</v>
      </c>
      <c r="G76" s="41">
        <v>15.45</v>
      </c>
      <c r="H76" s="41"/>
      <c r="I76" s="51">
        <f t="shared" si="65"/>
        <v>15.45</v>
      </c>
      <c r="J76" s="41">
        <f t="shared" si="66"/>
        <v>13.6625</v>
      </c>
      <c r="K76" s="42" t="str">
        <f t="shared" si="67"/>
        <v>V</v>
      </c>
      <c r="L76" s="85">
        <v>13.25</v>
      </c>
      <c r="M76" s="86"/>
      <c r="N76" s="40">
        <f t="shared" si="68"/>
        <v>13.25</v>
      </c>
      <c r="O76" s="85">
        <v>10</v>
      </c>
      <c r="P76" s="86"/>
      <c r="Q76" s="40">
        <f t="shared" si="69"/>
        <v>10</v>
      </c>
      <c r="R76" s="85">
        <v>14.75</v>
      </c>
      <c r="S76" s="86"/>
      <c r="T76" s="40">
        <f t="shared" si="70"/>
        <v>14.75</v>
      </c>
      <c r="U76" s="41">
        <f t="shared" si="71"/>
        <v>12.725000000000001</v>
      </c>
      <c r="V76" s="43" t="str">
        <f t="shared" si="94"/>
        <v>V</v>
      </c>
      <c r="W76" s="40">
        <v>11.225</v>
      </c>
      <c r="X76" s="40"/>
      <c r="Y76" s="40">
        <f t="shared" si="72"/>
        <v>11.225</v>
      </c>
      <c r="Z76" s="44">
        <f t="shared" si="73"/>
        <v>11.225</v>
      </c>
      <c r="AA76" s="43" t="str">
        <f t="shared" si="74"/>
        <v>VPC</v>
      </c>
      <c r="AB76" s="40">
        <v>12.8125</v>
      </c>
      <c r="AC76" s="40"/>
      <c r="AD76" s="40">
        <f t="shared" si="75"/>
        <v>12.8125</v>
      </c>
      <c r="AE76" s="44">
        <f t="shared" si="76"/>
        <v>12.8125</v>
      </c>
      <c r="AF76" s="43" t="str">
        <f t="shared" si="77"/>
        <v>V</v>
      </c>
      <c r="AG76" s="40">
        <v>14.096774193548388</v>
      </c>
      <c r="AH76" s="40"/>
      <c r="AI76" s="40">
        <f t="shared" si="78"/>
        <v>14.096774193548388</v>
      </c>
      <c r="AJ76" s="40">
        <v>16.5</v>
      </c>
      <c r="AK76" s="40"/>
      <c r="AL76" s="40">
        <f t="shared" si="79"/>
        <v>16.5</v>
      </c>
      <c r="AM76" s="40">
        <v>13</v>
      </c>
      <c r="AN76" s="91"/>
      <c r="AO76" s="40">
        <f t="shared" si="80"/>
        <v>13</v>
      </c>
      <c r="AP76" s="41">
        <f t="shared" si="81"/>
        <v>14.029032258064516</v>
      </c>
      <c r="AQ76" s="43" t="str">
        <f t="shared" si="95"/>
        <v>V</v>
      </c>
      <c r="AR76" s="40">
        <v>13.5</v>
      </c>
      <c r="AS76" s="40"/>
      <c r="AT76" s="40">
        <f t="shared" si="82"/>
        <v>13.5</v>
      </c>
      <c r="AU76" s="40">
        <v>15</v>
      </c>
      <c r="AV76" s="40"/>
      <c r="AW76" s="40">
        <f t="shared" si="83"/>
        <v>15</v>
      </c>
      <c r="AX76" s="40">
        <v>9.3000000000000007</v>
      </c>
      <c r="AY76" s="93">
        <v>11.05</v>
      </c>
      <c r="AZ76" s="40">
        <f t="shared" si="84"/>
        <v>11.05</v>
      </c>
      <c r="BA76" s="41">
        <f t="shared" si="85"/>
        <v>12.65</v>
      </c>
      <c r="BB76" s="43" t="str">
        <f t="shared" si="96"/>
        <v>VAR</v>
      </c>
      <c r="BC76" s="95">
        <v>13.5</v>
      </c>
      <c r="BD76" s="40"/>
      <c r="BE76" s="45">
        <f t="shared" si="86"/>
        <v>13.5</v>
      </c>
      <c r="BF76" s="95">
        <v>15.5</v>
      </c>
      <c r="BG76" s="40"/>
      <c r="BH76" s="40">
        <f t="shared" si="87"/>
        <v>15.5</v>
      </c>
      <c r="BI76" s="52">
        <f t="shared" si="88"/>
        <v>15.100000000000001</v>
      </c>
      <c r="BJ76" s="43" t="str">
        <f t="shared" si="89"/>
        <v>V</v>
      </c>
      <c r="BK76" s="40">
        <v>14.75</v>
      </c>
      <c r="BL76" s="40"/>
      <c r="BM76" s="40">
        <f t="shared" si="90"/>
        <v>14.75</v>
      </c>
      <c r="BN76" s="44">
        <f t="shared" si="91"/>
        <v>14.75</v>
      </c>
      <c r="BO76" s="43" t="str">
        <f t="shared" si="92"/>
        <v>V</v>
      </c>
      <c r="BP76" s="41">
        <f t="shared" si="93"/>
        <v>13.369254032258066</v>
      </c>
      <c r="BQ76" s="187" t="s">
        <v>56</v>
      </c>
      <c r="BR76" s="187"/>
      <c r="BS76" s="156" t="str">
        <f t="shared" si="97"/>
        <v>A.B</v>
      </c>
      <c r="BT76" s="156"/>
    </row>
    <row r="77" spans="1:72" ht="13.2">
      <c r="A77" s="23">
        <v>69</v>
      </c>
      <c r="B77" s="73" t="s">
        <v>187</v>
      </c>
      <c r="C77" s="74" t="s">
        <v>188</v>
      </c>
      <c r="D77" s="50">
        <v>18.649999999999999</v>
      </c>
      <c r="E77" s="50"/>
      <c r="F77" s="50">
        <f t="shared" si="64"/>
        <v>18.649999999999999</v>
      </c>
      <c r="G77" s="41">
        <v>16.999499999999998</v>
      </c>
      <c r="H77" s="41"/>
      <c r="I77" s="51">
        <f t="shared" si="65"/>
        <v>16.999499999999998</v>
      </c>
      <c r="J77" s="41">
        <f t="shared" si="66"/>
        <v>17.824749999999998</v>
      </c>
      <c r="K77" s="42" t="str">
        <f t="shared" si="67"/>
        <v>V</v>
      </c>
      <c r="L77" s="85">
        <v>14.25</v>
      </c>
      <c r="M77" s="86"/>
      <c r="N77" s="40">
        <f t="shared" si="68"/>
        <v>14.25</v>
      </c>
      <c r="O77" s="85">
        <v>16.5</v>
      </c>
      <c r="P77" s="86"/>
      <c r="Q77" s="40">
        <f t="shared" si="69"/>
        <v>16.5</v>
      </c>
      <c r="R77" s="85">
        <v>16.625</v>
      </c>
      <c r="S77" s="86"/>
      <c r="T77" s="40">
        <f t="shared" si="70"/>
        <v>16.625</v>
      </c>
      <c r="U77" s="41">
        <f t="shared" si="71"/>
        <v>15.637499999999999</v>
      </c>
      <c r="V77" s="43" t="str">
        <f t="shared" si="94"/>
        <v>V</v>
      </c>
      <c r="W77" s="40">
        <v>16.399999999999999</v>
      </c>
      <c r="X77" s="40"/>
      <c r="Y77" s="40">
        <f t="shared" si="72"/>
        <v>16.399999999999999</v>
      </c>
      <c r="Z77" s="44">
        <f t="shared" si="73"/>
        <v>16.399999999999999</v>
      </c>
      <c r="AA77" s="43" t="str">
        <f t="shared" si="74"/>
        <v>V</v>
      </c>
      <c r="AB77" s="40">
        <v>16.8</v>
      </c>
      <c r="AC77" s="40"/>
      <c r="AD77" s="40">
        <f t="shared" si="75"/>
        <v>16.8</v>
      </c>
      <c r="AE77" s="44">
        <f t="shared" si="76"/>
        <v>16.8</v>
      </c>
      <c r="AF77" s="43" t="str">
        <f t="shared" si="77"/>
        <v>V</v>
      </c>
      <c r="AG77" s="40">
        <v>17.532258064516128</v>
      </c>
      <c r="AH77" s="40"/>
      <c r="AI77" s="40">
        <f t="shared" si="78"/>
        <v>17.532258064516128</v>
      </c>
      <c r="AJ77" s="40">
        <v>17</v>
      </c>
      <c r="AK77" s="40"/>
      <c r="AL77" s="40">
        <f t="shared" si="79"/>
        <v>17</v>
      </c>
      <c r="AM77" s="40">
        <v>19</v>
      </c>
      <c r="AN77" s="91"/>
      <c r="AO77" s="40">
        <f t="shared" si="80"/>
        <v>19</v>
      </c>
      <c r="AP77" s="41">
        <f t="shared" si="81"/>
        <v>18.159677419354839</v>
      </c>
      <c r="AQ77" s="43" t="str">
        <f t="shared" si="95"/>
        <v>V</v>
      </c>
      <c r="AR77" s="40">
        <v>14</v>
      </c>
      <c r="AS77" s="40"/>
      <c r="AT77" s="40">
        <f t="shared" si="82"/>
        <v>14</v>
      </c>
      <c r="AU77" s="40">
        <v>18.5</v>
      </c>
      <c r="AV77" s="40"/>
      <c r="AW77" s="40">
        <f t="shared" si="83"/>
        <v>18.5</v>
      </c>
      <c r="AX77" s="40">
        <v>18.564999999999998</v>
      </c>
      <c r="AY77" s="93"/>
      <c r="AZ77" s="40">
        <f t="shared" si="84"/>
        <v>18.564999999999998</v>
      </c>
      <c r="BA77" s="41">
        <f t="shared" si="85"/>
        <v>17.407499999999999</v>
      </c>
      <c r="BB77" s="43" t="str">
        <f t="shared" si="96"/>
        <v>V</v>
      </c>
      <c r="BC77" s="95">
        <v>16</v>
      </c>
      <c r="BD77" s="40"/>
      <c r="BE77" s="45">
        <f t="shared" si="86"/>
        <v>16</v>
      </c>
      <c r="BF77" s="95">
        <v>16.25</v>
      </c>
      <c r="BG77" s="40"/>
      <c r="BH77" s="40">
        <f t="shared" si="87"/>
        <v>16.25</v>
      </c>
      <c r="BI77" s="52">
        <f t="shared" si="88"/>
        <v>16.2</v>
      </c>
      <c r="BJ77" s="43" t="str">
        <f t="shared" si="89"/>
        <v>V</v>
      </c>
      <c r="BK77" s="40">
        <v>17</v>
      </c>
      <c r="BL77" s="40"/>
      <c r="BM77" s="40">
        <f t="shared" si="90"/>
        <v>17</v>
      </c>
      <c r="BN77" s="44">
        <f t="shared" si="91"/>
        <v>17</v>
      </c>
      <c r="BO77" s="43" t="str">
        <f t="shared" si="92"/>
        <v>V</v>
      </c>
      <c r="BP77" s="41">
        <f t="shared" si="93"/>
        <v>16.928678427419356</v>
      </c>
      <c r="BQ77" s="187" t="s">
        <v>56</v>
      </c>
      <c r="BR77" s="187"/>
      <c r="BS77" s="156" t="str">
        <f t="shared" si="97"/>
        <v>T.B</v>
      </c>
      <c r="BT77" s="156"/>
    </row>
    <row r="78" spans="1:72" ht="13.2">
      <c r="A78" s="23">
        <v>70</v>
      </c>
      <c r="B78" s="73" t="s">
        <v>189</v>
      </c>
      <c r="C78" s="74" t="s">
        <v>79</v>
      </c>
      <c r="D78" s="50">
        <v>9.5</v>
      </c>
      <c r="E78" s="50">
        <v>11.45</v>
      </c>
      <c r="F78" s="50">
        <f t="shared" si="64"/>
        <v>11.45</v>
      </c>
      <c r="G78" s="41">
        <v>9.0250000000000004</v>
      </c>
      <c r="H78" s="41">
        <v>7.8999999999999995</v>
      </c>
      <c r="I78" s="51">
        <f t="shared" si="65"/>
        <v>9.0250000000000004</v>
      </c>
      <c r="J78" s="41">
        <f t="shared" si="66"/>
        <v>10.237500000000001</v>
      </c>
      <c r="K78" s="42" t="str">
        <f t="shared" si="67"/>
        <v>VPC</v>
      </c>
      <c r="L78" s="85">
        <v>11.75</v>
      </c>
      <c r="M78" s="86">
        <v>9</v>
      </c>
      <c r="N78" s="40">
        <f t="shared" si="68"/>
        <v>11.75</v>
      </c>
      <c r="O78" s="85">
        <v>10</v>
      </c>
      <c r="P78" s="86">
        <v>15</v>
      </c>
      <c r="Q78" s="40">
        <f t="shared" si="69"/>
        <v>12</v>
      </c>
      <c r="R78" s="85">
        <v>10.5</v>
      </c>
      <c r="S78" s="86">
        <v>13.5</v>
      </c>
      <c r="T78" s="40">
        <f t="shared" si="70"/>
        <v>12</v>
      </c>
      <c r="U78" s="41">
        <f t="shared" si="71"/>
        <v>11.9</v>
      </c>
      <c r="V78" s="43" t="str">
        <f t="shared" si="94"/>
        <v>VPC</v>
      </c>
      <c r="W78" s="40">
        <v>7.2250000000000005</v>
      </c>
      <c r="X78" s="40">
        <v>9</v>
      </c>
      <c r="Y78" s="40">
        <f t="shared" si="72"/>
        <v>9</v>
      </c>
      <c r="Z78" s="44">
        <f t="shared" si="73"/>
        <v>9</v>
      </c>
      <c r="AA78" s="43" t="str">
        <f t="shared" si="74"/>
        <v>VPC</v>
      </c>
      <c r="AB78" s="40">
        <v>11.425000000000001</v>
      </c>
      <c r="AC78" s="40">
        <v>10.7</v>
      </c>
      <c r="AD78" s="40">
        <f t="shared" si="75"/>
        <v>11.425000000000001</v>
      </c>
      <c r="AE78" s="44">
        <f t="shared" si="76"/>
        <v>11.425000000000001</v>
      </c>
      <c r="AF78" s="43" t="str">
        <f t="shared" si="77"/>
        <v>VPC</v>
      </c>
      <c r="AG78" s="40">
        <v>15.387096774193548</v>
      </c>
      <c r="AH78" s="40"/>
      <c r="AI78" s="40">
        <f t="shared" si="78"/>
        <v>15.387096774193548</v>
      </c>
      <c r="AJ78" s="40">
        <v>15.5</v>
      </c>
      <c r="AK78" s="40"/>
      <c r="AL78" s="40">
        <f t="shared" si="79"/>
        <v>15.5</v>
      </c>
      <c r="AM78" s="40">
        <v>0</v>
      </c>
      <c r="AN78" s="92">
        <v>12</v>
      </c>
      <c r="AO78" s="40">
        <f t="shared" si="80"/>
        <v>12</v>
      </c>
      <c r="AP78" s="41">
        <f t="shared" si="81"/>
        <v>13.716129032258065</v>
      </c>
      <c r="AQ78" s="43" t="str">
        <f t="shared" si="95"/>
        <v>VAR</v>
      </c>
      <c r="AR78" s="40">
        <v>14</v>
      </c>
      <c r="AS78" s="40"/>
      <c r="AT78" s="40">
        <f t="shared" si="82"/>
        <v>14</v>
      </c>
      <c r="AU78" s="40">
        <v>14</v>
      </c>
      <c r="AV78" s="40"/>
      <c r="AW78" s="40">
        <f t="shared" si="83"/>
        <v>14</v>
      </c>
      <c r="AX78" s="40">
        <v>11.809999999999999</v>
      </c>
      <c r="AY78" s="93"/>
      <c r="AZ78" s="40">
        <f t="shared" si="84"/>
        <v>11.809999999999999</v>
      </c>
      <c r="BA78" s="41">
        <f t="shared" si="85"/>
        <v>12.904999999999999</v>
      </c>
      <c r="BB78" s="43" t="str">
        <f t="shared" si="96"/>
        <v>V</v>
      </c>
      <c r="BC78" s="95">
        <v>10</v>
      </c>
      <c r="BD78" s="40"/>
      <c r="BE78" s="45">
        <f t="shared" si="86"/>
        <v>10</v>
      </c>
      <c r="BF78" s="95">
        <v>14.5</v>
      </c>
      <c r="BG78" s="40"/>
      <c r="BH78" s="40">
        <f t="shared" si="87"/>
        <v>14.5</v>
      </c>
      <c r="BI78" s="52">
        <f t="shared" si="88"/>
        <v>13.600000000000001</v>
      </c>
      <c r="BJ78" s="43" t="str">
        <f t="shared" si="89"/>
        <v>V</v>
      </c>
      <c r="BK78" s="40">
        <v>14</v>
      </c>
      <c r="BL78" s="40"/>
      <c r="BM78" s="40">
        <f t="shared" si="90"/>
        <v>14</v>
      </c>
      <c r="BN78" s="44">
        <f t="shared" si="91"/>
        <v>14</v>
      </c>
      <c r="BO78" s="43" t="str">
        <f t="shared" si="92"/>
        <v>V</v>
      </c>
      <c r="BP78" s="41">
        <f t="shared" si="93"/>
        <v>12.097953629032258</v>
      </c>
      <c r="BQ78" s="187" t="s">
        <v>56</v>
      </c>
      <c r="BR78" s="187"/>
      <c r="BS78" s="156" t="str">
        <f t="shared" si="97"/>
        <v>A.B</v>
      </c>
      <c r="BT78" s="156"/>
    </row>
    <row r="79" spans="1:72" ht="13.2">
      <c r="A79" s="23">
        <v>71</v>
      </c>
      <c r="B79" s="75" t="s">
        <v>190</v>
      </c>
      <c r="C79" s="76" t="s">
        <v>191</v>
      </c>
      <c r="D79" s="50">
        <v>13.275</v>
      </c>
      <c r="E79" s="50"/>
      <c r="F79" s="50">
        <f t="shared" si="64"/>
        <v>13.275</v>
      </c>
      <c r="G79" s="41">
        <v>11.125</v>
      </c>
      <c r="H79" s="41"/>
      <c r="I79" s="51">
        <f t="shared" si="65"/>
        <v>11.125</v>
      </c>
      <c r="J79" s="41">
        <f t="shared" si="66"/>
        <v>12.2</v>
      </c>
      <c r="K79" s="42" t="str">
        <f t="shared" si="67"/>
        <v>V</v>
      </c>
      <c r="L79" s="85">
        <v>11</v>
      </c>
      <c r="M79" s="86">
        <v>10</v>
      </c>
      <c r="N79" s="40">
        <f t="shared" si="68"/>
        <v>11</v>
      </c>
      <c r="O79" s="85">
        <v>10</v>
      </c>
      <c r="P79" s="86">
        <v>13</v>
      </c>
      <c r="Q79" s="40">
        <f t="shared" si="69"/>
        <v>12</v>
      </c>
      <c r="R79" s="85">
        <v>13.75</v>
      </c>
      <c r="S79" s="86"/>
      <c r="T79" s="40">
        <f t="shared" si="70"/>
        <v>13.75</v>
      </c>
      <c r="U79" s="41">
        <f t="shared" si="71"/>
        <v>12.125</v>
      </c>
      <c r="V79" s="43" t="str">
        <f t="shared" si="94"/>
        <v>VAR</v>
      </c>
      <c r="W79" s="40">
        <v>7.1750000000000007</v>
      </c>
      <c r="X79" s="40">
        <v>10</v>
      </c>
      <c r="Y79" s="40">
        <f t="shared" si="72"/>
        <v>10</v>
      </c>
      <c r="Z79" s="44">
        <f t="shared" si="73"/>
        <v>10</v>
      </c>
      <c r="AA79" s="43" t="str">
        <f t="shared" si="74"/>
        <v>VPC</v>
      </c>
      <c r="AB79" s="40">
        <v>8.125</v>
      </c>
      <c r="AC79" s="40">
        <v>13</v>
      </c>
      <c r="AD79" s="40">
        <f t="shared" si="75"/>
        <v>12</v>
      </c>
      <c r="AE79" s="44">
        <f t="shared" si="76"/>
        <v>12</v>
      </c>
      <c r="AF79" s="43" t="str">
        <f t="shared" si="77"/>
        <v>VAR</v>
      </c>
      <c r="AG79" s="40">
        <v>13.451612903225806</v>
      </c>
      <c r="AH79" s="40"/>
      <c r="AI79" s="40">
        <f t="shared" si="78"/>
        <v>13.451612903225806</v>
      </c>
      <c r="AJ79" s="40">
        <v>15.5</v>
      </c>
      <c r="AK79" s="40"/>
      <c r="AL79" s="40">
        <f t="shared" si="79"/>
        <v>15.5</v>
      </c>
      <c r="AM79" s="40">
        <v>13.5</v>
      </c>
      <c r="AN79" s="91"/>
      <c r="AO79" s="40">
        <f t="shared" si="80"/>
        <v>13.5</v>
      </c>
      <c r="AP79" s="41">
        <f t="shared" si="81"/>
        <v>13.885483870967741</v>
      </c>
      <c r="AQ79" s="43" t="str">
        <f t="shared" si="95"/>
        <v>V</v>
      </c>
      <c r="AR79" s="40">
        <v>13.5</v>
      </c>
      <c r="AS79" s="40"/>
      <c r="AT79" s="40">
        <f t="shared" si="82"/>
        <v>13.5</v>
      </c>
      <c r="AU79" s="40">
        <v>14.5</v>
      </c>
      <c r="AV79" s="40"/>
      <c r="AW79" s="40">
        <f t="shared" si="83"/>
        <v>14.5</v>
      </c>
      <c r="AX79" s="40">
        <v>12.725</v>
      </c>
      <c r="AY79" s="93"/>
      <c r="AZ79" s="40">
        <f t="shared" si="84"/>
        <v>12.725</v>
      </c>
      <c r="BA79" s="41">
        <f t="shared" si="85"/>
        <v>13.362500000000001</v>
      </c>
      <c r="BB79" s="43" t="str">
        <f t="shared" si="96"/>
        <v>V</v>
      </c>
      <c r="BC79" s="95">
        <v>10.5</v>
      </c>
      <c r="BD79" s="40"/>
      <c r="BE79" s="45">
        <f t="shared" si="86"/>
        <v>10.5</v>
      </c>
      <c r="BF79" s="95">
        <v>14.5</v>
      </c>
      <c r="BG79" s="40"/>
      <c r="BH79" s="40">
        <f t="shared" si="87"/>
        <v>14.5</v>
      </c>
      <c r="BI79" s="52">
        <f t="shared" si="88"/>
        <v>13.700000000000001</v>
      </c>
      <c r="BJ79" s="43" t="str">
        <f t="shared" si="89"/>
        <v>V</v>
      </c>
      <c r="BK79" s="40">
        <v>14</v>
      </c>
      <c r="BL79" s="40"/>
      <c r="BM79" s="40">
        <f t="shared" si="90"/>
        <v>14</v>
      </c>
      <c r="BN79" s="44">
        <f t="shared" si="91"/>
        <v>14</v>
      </c>
      <c r="BO79" s="43" t="str">
        <f t="shared" si="92"/>
        <v>V</v>
      </c>
      <c r="BP79" s="41">
        <f t="shared" si="93"/>
        <v>12.659122983870969</v>
      </c>
      <c r="BQ79" s="187" t="s">
        <v>56</v>
      </c>
      <c r="BR79" s="187"/>
      <c r="BS79" s="156" t="str">
        <f t="shared" si="97"/>
        <v>A.B</v>
      </c>
      <c r="BT79" s="156"/>
    </row>
    <row r="80" spans="1:72" ht="13.2">
      <c r="A80" s="23">
        <v>72</v>
      </c>
      <c r="B80" s="75" t="s">
        <v>192</v>
      </c>
      <c r="C80" s="76" t="s">
        <v>16</v>
      </c>
      <c r="D80" s="50">
        <v>10.1</v>
      </c>
      <c r="E80" s="50">
        <v>12</v>
      </c>
      <c r="F80" s="50">
        <f t="shared" si="64"/>
        <v>12</v>
      </c>
      <c r="G80" s="41">
        <v>11.824999999999999</v>
      </c>
      <c r="H80" s="41">
        <v>5</v>
      </c>
      <c r="I80" s="51">
        <f t="shared" si="65"/>
        <v>11.824999999999999</v>
      </c>
      <c r="J80" s="41">
        <f t="shared" si="66"/>
        <v>11.9125</v>
      </c>
      <c r="K80" s="42" t="str">
        <f t="shared" si="67"/>
        <v>VPC</v>
      </c>
      <c r="L80" s="85">
        <v>8</v>
      </c>
      <c r="M80" s="86"/>
      <c r="N80" s="40">
        <f t="shared" si="68"/>
        <v>8</v>
      </c>
      <c r="O80" s="85">
        <v>13</v>
      </c>
      <c r="P80" s="86"/>
      <c r="Q80" s="40">
        <f t="shared" si="69"/>
        <v>13</v>
      </c>
      <c r="R80" s="85">
        <v>13.375</v>
      </c>
      <c r="S80" s="86"/>
      <c r="T80" s="40">
        <f t="shared" si="70"/>
        <v>13.375</v>
      </c>
      <c r="U80" s="41">
        <f t="shared" si="71"/>
        <v>11.112500000000001</v>
      </c>
      <c r="V80" s="43" t="str">
        <f t="shared" si="94"/>
        <v>VPC</v>
      </c>
      <c r="W80" s="40">
        <v>6.7249999999999996</v>
      </c>
      <c r="X80" s="40">
        <v>9.25</v>
      </c>
      <c r="Y80" s="40">
        <f t="shared" si="72"/>
        <v>9.25</v>
      </c>
      <c r="Z80" s="44">
        <f t="shared" si="73"/>
        <v>9.25</v>
      </c>
      <c r="AA80" s="43" t="str">
        <f t="shared" si="74"/>
        <v>VPC</v>
      </c>
      <c r="AB80" s="40">
        <v>6.6874999999999991</v>
      </c>
      <c r="AC80" s="40">
        <v>16</v>
      </c>
      <c r="AD80" s="40">
        <f t="shared" si="75"/>
        <v>12</v>
      </c>
      <c r="AE80" s="44">
        <f t="shared" si="76"/>
        <v>12</v>
      </c>
      <c r="AF80" s="43" t="str">
        <f t="shared" si="77"/>
        <v>VAR</v>
      </c>
      <c r="AG80" s="40">
        <v>15.241935483870968</v>
      </c>
      <c r="AH80" s="40"/>
      <c r="AI80" s="40">
        <f t="shared" si="78"/>
        <v>15.241935483870968</v>
      </c>
      <c r="AJ80" s="40">
        <v>15.5</v>
      </c>
      <c r="AK80" s="40"/>
      <c r="AL80" s="40">
        <f t="shared" si="79"/>
        <v>15.5</v>
      </c>
      <c r="AM80" s="40">
        <v>10.5</v>
      </c>
      <c r="AN80" s="91"/>
      <c r="AO80" s="40">
        <f t="shared" si="80"/>
        <v>10.5</v>
      </c>
      <c r="AP80" s="41">
        <f t="shared" si="81"/>
        <v>12.92258064516129</v>
      </c>
      <c r="AQ80" s="43" t="str">
        <f t="shared" si="95"/>
        <v>V</v>
      </c>
      <c r="AR80" s="40">
        <v>13.5</v>
      </c>
      <c r="AS80" s="40"/>
      <c r="AT80" s="40">
        <f t="shared" si="82"/>
        <v>13.5</v>
      </c>
      <c r="AU80" s="40">
        <v>14.5</v>
      </c>
      <c r="AV80" s="40"/>
      <c r="AW80" s="40">
        <f t="shared" si="83"/>
        <v>14.5</v>
      </c>
      <c r="AX80" s="40">
        <v>12.49</v>
      </c>
      <c r="AY80" s="93"/>
      <c r="AZ80" s="40">
        <f t="shared" si="84"/>
        <v>12.49</v>
      </c>
      <c r="BA80" s="41">
        <f t="shared" si="85"/>
        <v>13.245000000000001</v>
      </c>
      <c r="BB80" s="43" t="str">
        <f t="shared" si="96"/>
        <v>V</v>
      </c>
      <c r="BC80" s="95">
        <v>12</v>
      </c>
      <c r="BD80" s="40"/>
      <c r="BE80" s="45">
        <f t="shared" si="86"/>
        <v>12</v>
      </c>
      <c r="BF80" s="95">
        <v>15</v>
      </c>
      <c r="BG80" s="40"/>
      <c r="BH80" s="40">
        <f t="shared" si="87"/>
        <v>15</v>
      </c>
      <c r="BI80" s="52">
        <f t="shared" si="88"/>
        <v>14.4</v>
      </c>
      <c r="BJ80" s="43" t="str">
        <f t="shared" si="89"/>
        <v>V</v>
      </c>
      <c r="BK80" s="40">
        <v>14.75</v>
      </c>
      <c r="BL80" s="40"/>
      <c r="BM80" s="40">
        <f t="shared" si="90"/>
        <v>14.75</v>
      </c>
      <c r="BN80" s="44">
        <f t="shared" si="91"/>
        <v>14.75</v>
      </c>
      <c r="BO80" s="43" t="str">
        <f t="shared" si="92"/>
        <v>V</v>
      </c>
      <c r="BP80" s="41">
        <f t="shared" si="93"/>
        <v>12.449072580645161</v>
      </c>
      <c r="BQ80" s="187" t="s">
        <v>56</v>
      </c>
      <c r="BR80" s="187"/>
      <c r="BS80" s="156" t="str">
        <f t="shared" si="97"/>
        <v>A.B</v>
      </c>
      <c r="BT80" s="156"/>
    </row>
    <row r="81" spans="1:72" ht="13.2">
      <c r="A81" s="23">
        <v>73</v>
      </c>
      <c r="B81" s="75" t="s">
        <v>193</v>
      </c>
      <c r="C81" s="76" t="s">
        <v>194</v>
      </c>
      <c r="D81" s="50">
        <v>7.1</v>
      </c>
      <c r="E81" s="50">
        <v>12</v>
      </c>
      <c r="F81" s="50">
        <f t="shared" si="64"/>
        <v>12</v>
      </c>
      <c r="G81" s="41">
        <v>9.3500000000000014</v>
      </c>
      <c r="H81" s="41">
        <v>12.5</v>
      </c>
      <c r="I81" s="51">
        <f t="shared" si="65"/>
        <v>12</v>
      </c>
      <c r="J81" s="41">
        <f t="shared" si="66"/>
        <v>12</v>
      </c>
      <c r="K81" s="42" t="str">
        <f t="shared" si="67"/>
        <v>VAR</v>
      </c>
      <c r="L81" s="85">
        <v>11.25</v>
      </c>
      <c r="M81" s="86"/>
      <c r="N81" s="40">
        <f t="shared" si="68"/>
        <v>11.25</v>
      </c>
      <c r="O81" s="85">
        <v>14</v>
      </c>
      <c r="P81" s="86"/>
      <c r="Q81" s="40">
        <f t="shared" si="69"/>
        <v>14</v>
      </c>
      <c r="R81" s="85">
        <v>14</v>
      </c>
      <c r="S81" s="86"/>
      <c r="T81" s="40">
        <f t="shared" si="70"/>
        <v>14</v>
      </c>
      <c r="U81" s="41">
        <f t="shared" si="71"/>
        <v>12.899999999999999</v>
      </c>
      <c r="V81" s="43" t="str">
        <f t="shared" si="94"/>
        <v>V</v>
      </c>
      <c r="W81" s="40">
        <v>6</v>
      </c>
      <c r="X81" s="40">
        <v>8.25</v>
      </c>
      <c r="Y81" s="40">
        <f t="shared" si="72"/>
        <v>8.25</v>
      </c>
      <c r="Z81" s="44">
        <f t="shared" si="73"/>
        <v>8.25</v>
      </c>
      <c r="AA81" s="43" t="str">
        <f t="shared" si="74"/>
        <v>VPC</v>
      </c>
      <c r="AB81" s="40">
        <v>9.6499999999999986</v>
      </c>
      <c r="AC81" s="40">
        <v>17</v>
      </c>
      <c r="AD81" s="40">
        <f t="shared" si="75"/>
        <v>12</v>
      </c>
      <c r="AE81" s="44">
        <f t="shared" si="76"/>
        <v>12</v>
      </c>
      <c r="AF81" s="43" t="str">
        <f t="shared" si="77"/>
        <v>VAR</v>
      </c>
      <c r="AG81" s="40">
        <v>13.306451612903226</v>
      </c>
      <c r="AH81" s="40"/>
      <c r="AI81" s="40">
        <f t="shared" si="78"/>
        <v>13.306451612903226</v>
      </c>
      <c r="AJ81" s="40">
        <v>15.5</v>
      </c>
      <c r="AK81" s="40"/>
      <c r="AL81" s="40">
        <f t="shared" si="79"/>
        <v>15.5</v>
      </c>
      <c r="AM81" s="40">
        <v>12</v>
      </c>
      <c r="AN81" s="91"/>
      <c r="AO81" s="40">
        <f t="shared" si="80"/>
        <v>12</v>
      </c>
      <c r="AP81" s="41">
        <f t="shared" si="81"/>
        <v>13.091935483870968</v>
      </c>
      <c r="AQ81" s="43" t="str">
        <f t="shared" si="95"/>
        <v>V</v>
      </c>
      <c r="AR81" s="40">
        <v>13.5</v>
      </c>
      <c r="AS81" s="40"/>
      <c r="AT81" s="40">
        <f t="shared" si="82"/>
        <v>13.5</v>
      </c>
      <c r="AU81" s="40">
        <v>17</v>
      </c>
      <c r="AV81" s="40"/>
      <c r="AW81" s="40">
        <f t="shared" si="83"/>
        <v>17</v>
      </c>
      <c r="AX81" s="40">
        <v>7.0750000000000002</v>
      </c>
      <c r="AY81" s="93">
        <v>10.824999999999999</v>
      </c>
      <c r="AZ81" s="40">
        <f t="shared" si="84"/>
        <v>10.824999999999999</v>
      </c>
      <c r="BA81" s="41">
        <f t="shared" si="85"/>
        <v>13.0375</v>
      </c>
      <c r="BB81" s="43" t="str">
        <f t="shared" si="96"/>
        <v>VAR</v>
      </c>
      <c r="BC81" s="95">
        <v>11</v>
      </c>
      <c r="BD81" s="40"/>
      <c r="BE81" s="45">
        <f t="shared" si="86"/>
        <v>11</v>
      </c>
      <c r="BF81" s="95">
        <v>16</v>
      </c>
      <c r="BG81" s="40"/>
      <c r="BH81" s="40">
        <f t="shared" si="87"/>
        <v>16</v>
      </c>
      <c r="BI81" s="52">
        <f t="shared" si="88"/>
        <v>15</v>
      </c>
      <c r="BJ81" s="43" t="str">
        <f t="shared" si="89"/>
        <v>V</v>
      </c>
      <c r="BK81" s="40">
        <v>15.5</v>
      </c>
      <c r="BL81" s="40"/>
      <c r="BM81" s="40">
        <f t="shared" si="90"/>
        <v>15.5</v>
      </c>
      <c r="BN81" s="44">
        <f t="shared" si="91"/>
        <v>15.5</v>
      </c>
      <c r="BO81" s="43" t="str">
        <f t="shared" si="92"/>
        <v>V</v>
      </c>
      <c r="BP81" s="41">
        <f t="shared" si="93"/>
        <v>12.722429435483871</v>
      </c>
      <c r="BQ81" s="187" t="s">
        <v>56</v>
      </c>
      <c r="BR81" s="187"/>
      <c r="BS81" s="156" t="str">
        <f t="shared" si="97"/>
        <v>A.B</v>
      </c>
      <c r="BT81" s="156"/>
    </row>
    <row r="82" spans="1:72" ht="13.2">
      <c r="A82" s="23">
        <v>74</v>
      </c>
      <c r="B82" s="75" t="s">
        <v>195</v>
      </c>
      <c r="C82" s="76" t="s">
        <v>196</v>
      </c>
      <c r="D82" s="50">
        <v>13.05</v>
      </c>
      <c r="E82" s="50"/>
      <c r="F82" s="50">
        <f t="shared" si="64"/>
        <v>13.05</v>
      </c>
      <c r="G82" s="41">
        <v>13.074999999999999</v>
      </c>
      <c r="H82" s="41"/>
      <c r="I82" s="51">
        <f t="shared" si="65"/>
        <v>13.074999999999999</v>
      </c>
      <c r="J82" s="41">
        <f t="shared" si="66"/>
        <v>13.0625</v>
      </c>
      <c r="K82" s="42" t="str">
        <f t="shared" si="67"/>
        <v>V</v>
      </c>
      <c r="L82" s="85">
        <v>13</v>
      </c>
      <c r="M82" s="86"/>
      <c r="N82" s="40">
        <f t="shared" si="68"/>
        <v>13</v>
      </c>
      <c r="O82" s="85">
        <v>16.75</v>
      </c>
      <c r="P82" s="86"/>
      <c r="Q82" s="40">
        <f t="shared" si="69"/>
        <v>16.75</v>
      </c>
      <c r="R82" s="85">
        <v>15</v>
      </c>
      <c r="S82" s="86"/>
      <c r="T82" s="40">
        <f t="shared" si="70"/>
        <v>15</v>
      </c>
      <c r="U82" s="41">
        <f t="shared" si="71"/>
        <v>14.725</v>
      </c>
      <c r="V82" s="43" t="str">
        <f t="shared" si="94"/>
        <v>V</v>
      </c>
      <c r="W82" s="40">
        <v>9.1499999999999986</v>
      </c>
      <c r="X82" s="40">
        <v>9.1999999999999993</v>
      </c>
      <c r="Y82" s="40">
        <f t="shared" si="72"/>
        <v>9.1999999999999993</v>
      </c>
      <c r="Z82" s="44">
        <f t="shared" si="73"/>
        <v>9.1999999999999993</v>
      </c>
      <c r="AA82" s="43" t="str">
        <f t="shared" si="74"/>
        <v>VPC</v>
      </c>
      <c r="AB82" s="40">
        <v>11.287500000000001</v>
      </c>
      <c r="AC82" s="40">
        <v>18.5</v>
      </c>
      <c r="AD82" s="40">
        <f t="shared" si="75"/>
        <v>12</v>
      </c>
      <c r="AE82" s="44">
        <f t="shared" si="76"/>
        <v>12</v>
      </c>
      <c r="AF82" s="43" t="str">
        <f t="shared" si="77"/>
        <v>VAR</v>
      </c>
      <c r="AG82" s="40">
        <v>14.096774193548388</v>
      </c>
      <c r="AH82" s="40"/>
      <c r="AI82" s="40">
        <f t="shared" si="78"/>
        <v>14.096774193548388</v>
      </c>
      <c r="AJ82" s="40">
        <v>15</v>
      </c>
      <c r="AK82" s="40"/>
      <c r="AL82" s="40">
        <f t="shared" si="79"/>
        <v>15</v>
      </c>
      <c r="AM82" s="40">
        <v>17</v>
      </c>
      <c r="AN82" s="91"/>
      <c r="AO82" s="40">
        <f t="shared" si="80"/>
        <v>17</v>
      </c>
      <c r="AP82" s="41">
        <f t="shared" si="81"/>
        <v>15.729032258064517</v>
      </c>
      <c r="AQ82" s="43" t="str">
        <f t="shared" si="95"/>
        <v>V</v>
      </c>
      <c r="AR82" s="40">
        <v>13.5</v>
      </c>
      <c r="AS82" s="40"/>
      <c r="AT82" s="40">
        <f t="shared" si="82"/>
        <v>13.5</v>
      </c>
      <c r="AU82" s="40">
        <v>15.5</v>
      </c>
      <c r="AV82" s="40"/>
      <c r="AW82" s="40">
        <f t="shared" si="83"/>
        <v>15.5</v>
      </c>
      <c r="AX82" s="40">
        <v>12.34</v>
      </c>
      <c r="AY82" s="93"/>
      <c r="AZ82" s="40">
        <f t="shared" si="84"/>
        <v>12.34</v>
      </c>
      <c r="BA82" s="41">
        <f t="shared" si="85"/>
        <v>13.42</v>
      </c>
      <c r="BB82" s="43" t="str">
        <f t="shared" si="96"/>
        <v>V</v>
      </c>
      <c r="BC82" s="95">
        <v>15</v>
      </c>
      <c r="BD82" s="40"/>
      <c r="BE82" s="45">
        <f t="shared" si="86"/>
        <v>15</v>
      </c>
      <c r="BF82" s="95">
        <v>15</v>
      </c>
      <c r="BG82" s="40"/>
      <c r="BH82" s="40">
        <f t="shared" si="87"/>
        <v>15</v>
      </c>
      <c r="BI82" s="52">
        <f t="shared" si="88"/>
        <v>15</v>
      </c>
      <c r="BJ82" s="43" t="str">
        <f t="shared" si="89"/>
        <v>V</v>
      </c>
      <c r="BK82" s="40">
        <v>16</v>
      </c>
      <c r="BL82" s="40"/>
      <c r="BM82" s="40">
        <f t="shared" si="90"/>
        <v>16</v>
      </c>
      <c r="BN82" s="44">
        <f t="shared" si="91"/>
        <v>16</v>
      </c>
      <c r="BO82" s="43" t="str">
        <f t="shared" si="92"/>
        <v>V</v>
      </c>
      <c r="BP82" s="41">
        <f t="shared" si="93"/>
        <v>13.642066532258065</v>
      </c>
      <c r="BQ82" s="187" t="s">
        <v>56</v>
      </c>
      <c r="BR82" s="187"/>
      <c r="BS82" s="156" t="str">
        <f t="shared" si="97"/>
        <v>A.B</v>
      </c>
      <c r="BT82" s="156"/>
    </row>
    <row r="83" spans="1:72" ht="13.2">
      <c r="A83" s="23">
        <v>75</v>
      </c>
      <c r="B83" s="73" t="s">
        <v>197</v>
      </c>
      <c r="C83" s="74" t="s">
        <v>198</v>
      </c>
      <c r="D83" s="50">
        <v>13.95</v>
      </c>
      <c r="E83" s="50"/>
      <c r="F83" s="50">
        <f t="shared" si="64"/>
        <v>13.95</v>
      </c>
      <c r="G83" s="41">
        <v>15.15</v>
      </c>
      <c r="H83" s="41"/>
      <c r="I83" s="51">
        <f t="shared" si="65"/>
        <v>15.15</v>
      </c>
      <c r="J83" s="41">
        <f t="shared" si="66"/>
        <v>14.55</v>
      </c>
      <c r="K83" s="42" t="str">
        <f t="shared" si="67"/>
        <v>V</v>
      </c>
      <c r="L83" s="85">
        <v>12.5</v>
      </c>
      <c r="M83" s="86"/>
      <c r="N83" s="40">
        <f t="shared" si="68"/>
        <v>12.5</v>
      </c>
      <c r="O83" s="85">
        <v>10.5</v>
      </c>
      <c r="P83" s="86">
        <v>16</v>
      </c>
      <c r="Q83" s="40">
        <f t="shared" si="69"/>
        <v>12</v>
      </c>
      <c r="R83" s="85">
        <v>12.625</v>
      </c>
      <c r="S83" s="86"/>
      <c r="T83" s="40">
        <f t="shared" si="70"/>
        <v>12.625</v>
      </c>
      <c r="U83" s="41">
        <f t="shared" si="71"/>
        <v>12.387499999999999</v>
      </c>
      <c r="V83" s="43" t="str">
        <f t="shared" si="94"/>
        <v>VAR</v>
      </c>
      <c r="W83" s="40">
        <v>9.1750000000000007</v>
      </c>
      <c r="X83" s="40">
        <v>12.25</v>
      </c>
      <c r="Y83" s="40">
        <f t="shared" si="72"/>
        <v>12</v>
      </c>
      <c r="Z83" s="44">
        <f t="shared" si="73"/>
        <v>12</v>
      </c>
      <c r="AA83" s="43" t="str">
        <f t="shared" si="74"/>
        <v>VAR</v>
      </c>
      <c r="AB83" s="40">
        <v>13.875</v>
      </c>
      <c r="AC83" s="40"/>
      <c r="AD83" s="40">
        <f t="shared" si="75"/>
        <v>13.875</v>
      </c>
      <c r="AE83" s="44">
        <f t="shared" si="76"/>
        <v>13.875</v>
      </c>
      <c r="AF83" s="43" t="str">
        <f t="shared" si="77"/>
        <v>V</v>
      </c>
      <c r="AG83" s="40">
        <v>14.274193548387096</v>
      </c>
      <c r="AH83" s="40"/>
      <c r="AI83" s="40">
        <f t="shared" si="78"/>
        <v>14.274193548387096</v>
      </c>
      <c r="AJ83" s="40">
        <v>15.5</v>
      </c>
      <c r="AK83" s="40"/>
      <c r="AL83" s="40">
        <f t="shared" si="79"/>
        <v>15.5</v>
      </c>
      <c r="AM83" s="40">
        <v>11</v>
      </c>
      <c r="AN83" s="91"/>
      <c r="AO83" s="40">
        <f t="shared" si="80"/>
        <v>11</v>
      </c>
      <c r="AP83" s="41">
        <f t="shared" si="81"/>
        <v>12.88225806451613</v>
      </c>
      <c r="AQ83" s="43" t="str">
        <f t="shared" si="95"/>
        <v>V</v>
      </c>
      <c r="AR83" s="40">
        <v>14</v>
      </c>
      <c r="AS83" s="40"/>
      <c r="AT83" s="40">
        <f t="shared" si="82"/>
        <v>14</v>
      </c>
      <c r="AU83" s="40">
        <v>16.5</v>
      </c>
      <c r="AV83" s="40"/>
      <c r="AW83" s="40">
        <f t="shared" si="83"/>
        <v>16.5</v>
      </c>
      <c r="AX83" s="40">
        <v>11.245000000000001</v>
      </c>
      <c r="AY83" s="93"/>
      <c r="AZ83" s="40">
        <f t="shared" si="84"/>
        <v>11.245000000000001</v>
      </c>
      <c r="BA83" s="41">
        <f t="shared" si="85"/>
        <v>13.2475</v>
      </c>
      <c r="BB83" s="43" t="str">
        <f t="shared" si="96"/>
        <v>V</v>
      </c>
      <c r="BC83" s="95">
        <v>11</v>
      </c>
      <c r="BD83" s="40"/>
      <c r="BE83" s="45">
        <f t="shared" si="86"/>
        <v>11</v>
      </c>
      <c r="BF83" s="95">
        <v>15.75</v>
      </c>
      <c r="BG83" s="40"/>
      <c r="BH83" s="40">
        <f t="shared" si="87"/>
        <v>15.75</v>
      </c>
      <c r="BI83" s="52">
        <f t="shared" si="88"/>
        <v>14.8</v>
      </c>
      <c r="BJ83" s="43" t="str">
        <f t="shared" si="89"/>
        <v>V</v>
      </c>
      <c r="BK83" s="40">
        <v>16.25</v>
      </c>
      <c r="BL83" s="40"/>
      <c r="BM83" s="40">
        <f t="shared" si="90"/>
        <v>16.25</v>
      </c>
      <c r="BN83" s="44">
        <f t="shared" si="91"/>
        <v>16.25</v>
      </c>
      <c r="BO83" s="43" t="str">
        <f t="shared" si="92"/>
        <v>V</v>
      </c>
      <c r="BP83" s="41">
        <f t="shared" si="93"/>
        <v>13.749032258064515</v>
      </c>
      <c r="BQ83" s="187" t="s">
        <v>56</v>
      </c>
      <c r="BR83" s="187"/>
      <c r="BS83" s="156" t="str">
        <f t="shared" si="97"/>
        <v>A.B</v>
      </c>
      <c r="BT83" s="156"/>
    </row>
    <row r="84" spans="1:72" ht="13.2">
      <c r="A84" s="23">
        <v>76</v>
      </c>
      <c r="B84" s="73" t="s">
        <v>199</v>
      </c>
      <c r="C84" s="74" t="s">
        <v>200</v>
      </c>
      <c r="D84" s="50">
        <v>13.5</v>
      </c>
      <c r="E84" s="50"/>
      <c r="F84" s="50">
        <f t="shared" si="64"/>
        <v>13.5</v>
      </c>
      <c r="G84" s="41">
        <v>10.025</v>
      </c>
      <c r="H84" s="41">
        <v>10.399999999999999</v>
      </c>
      <c r="I84" s="51">
        <f t="shared" si="65"/>
        <v>10.399999999999999</v>
      </c>
      <c r="J84" s="41">
        <f t="shared" si="66"/>
        <v>11.95</v>
      </c>
      <c r="K84" s="42" t="str">
        <f t="shared" si="67"/>
        <v>VPC</v>
      </c>
      <c r="L84" s="85">
        <v>5.5</v>
      </c>
      <c r="M84" s="86">
        <v>15</v>
      </c>
      <c r="N84" s="40">
        <f t="shared" si="68"/>
        <v>12</v>
      </c>
      <c r="O84" s="85">
        <v>11.5</v>
      </c>
      <c r="P84" s="86">
        <v>14</v>
      </c>
      <c r="Q84" s="40">
        <f t="shared" si="69"/>
        <v>12</v>
      </c>
      <c r="R84" s="85">
        <v>14.625</v>
      </c>
      <c r="S84" s="86"/>
      <c r="T84" s="40">
        <f t="shared" si="70"/>
        <v>14.625</v>
      </c>
      <c r="U84" s="41">
        <f t="shared" si="71"/>
        <v>12.787500000000001</v>
      </c>
      <c r="V84" s="43" t="str">
        <f t="shared" si="94"/>
        <v>VAR</v>
      </c>
      <c r="W84" s="40">
        <v>7.65</v>
      </c>
      <c r="X84" s="40">
        <v>10.7</v>
      </c>
      <c r="Y84" s="40">
        <f t="shared" si="72"/>
        <v>10.7</v>
      </c>
      <c r="Z84" s="44">
        <f t="shared" si="73"/>
        <v>10.7</v>
      </c>
      <c r="AA84" s="43" t="str">
        <f t="shared" si="74"/>
        <v>VPC</v>
      </c>
      <c r="AB84" s="40">
        <v>6.4250000000000007</v>
      </c>
      <c r="AC84" s="40">
        <v>15.5</v>
      </c>
      <c r="AD84" s="40">
        <f t="shared" si="75"/>
        <v>12</v>
      </c>
      <c r="AE84" s="44">
        <f t="shared" si="76"/>
        <v>12</v>
      </c>
      <c r="AF84" s="43" t="str">
        <f t="shared" si="77"/>
        <v>VAR</v>
      </c>
      <c r="AG84" s="40">
        <v>17.532258064516128</v>
      </c>
      <c r="AH84" s="40"/>
      <c r="AI84" s="40">
        <f t="shared" si="78"/>
        <v>17.532258064516128</v>
      </c>
      <c r="AJ84" s="40">
        <v>16.5</v>
      </c>
      <c r="AK84" s="40"/>
      <c r="AL84" s="40">
        <f t="shared" si="79"/>
        <v>16.5</v>
      </c>
      <c r="AM84" s="40">
        <v>12</v>
      </c>
      <c r="AN84" s="91"/>
      <c r="AO84" s="40">
        <f t="shared" si="80"/>
        <v>12</v>
      </c>
      <c r="AP84" s="41">
        <f t="shared" si="81"/>
        <v>14.559677419354838</v>
      </c>
      <c r="AQ84" s="43" t="str">
        <f t="shared" si="95"/>
        <v>V</v>
      </c>
      <c r="AR84" s="40">
        <v>13.5</v>
      </c>
      <c r="AS84" s="40"/>
      <c r="AT84" s="40">
        <f t="shared" si="82"/>
        <v>13.5</v>
      </c>
      <c r="AU84" s="40">
        <v>18.5</v>
      </c>
      <c r="AV84" s="40"/>
      <c r="AW84" s="40">
        <f t="shared" si="83"/>
        <v>18.5</v>
      </c>
      <c r="AX84" s="40">
        <v>16.295000000000002</v>
      </c>
      <c r="AY84" s="93"/>
      <c r="AZ84" s="40">
        <f t="shared" si="84"/>
        <v>16.295000000000002</v>
      </c>
      <c r="BA84" s="41">
        <f t="shared" si="85"/>
        <v>16.147500000000001</v>
      </c>
      <c r="BB84" s="43" t="str">
        <f t="shared" si="96"/>
        <v>V</v>
      </c>
      <c r="BC84" s="95">
        <v>11</v>
      </c>
      <c r="BD84" s="40"/>
      <c r="BE84" s="45">
        <f t="shared" si="86"/>
        <v>11</v>
      </c>
      <c r="BF84" s="95">
        <v>13.75</v>
      </c>
      <c r="BG84" s="40"/>
      <c r="BH84" s="40">
        <f t="shared" si="87"/>
        <v>13.75</v>
      </c>
      <c r="BI84" s="52">
        <f t="shared" si="88"/>
        <v>13.2</v>
      </c>
      <c r="BJ84" s="43" t="str">
        <f t="shared" si="89"/>
        <v>V</v>
      </c>
      <c r="BK84" s="40">
        <v>15</v>
      </c>
      <c r="BL84" s="40"/>
      <c r="BM84" s="40">
        <f t="shared" si="90"/>
        <v>15</v>
      </c>
      <c r="BN84" s="44">
        <f t="shared" si="91"/>
        <v>15</v>
      </c>
      <c r="BO84" s="43" t="str">
        <f t="shared" si="92"/>
        <v>V</v>
      </c>
      <c r="BP84" s="41">
        <f t="shared" si="93"/>
        <v>13.293084677419357</v>
      </c>
      <c r="BQ84" s="187" t="s">
        <v>56</v>
      </c>
      <c r="BR84" s="187"/>
      <c r="BS84" s="156" t="str">
        <f t="shared" si="97"/>
        <v>A.B</v>
      </c>
      <c r="BT84" s="156"/>
    </row>
    <row r="85" spans="1:72" s="124" customFormat="1" ht="13.2">
      <c r="A85" s="110">
        <v>77</v>
      </c>
      <c r="B85" s="111" t="s">
        <v>201</v>
      </c>
      <c r="C85" s="112" t="s">
        <v>202</v>
      </c>
      <c r="D85" s="113">
        <v>0</v>
      </c>
      <c r="E85" s="113"/>
      <c r="F85" s="113">
        <f t="shared" si="64"/>
        <v>0</v>
      </c>
      <c r="G85" s="114">
        <v>0</v>
      </c>
      <c r="H85" s="114"/>
      <c r="I85" s="115">
        <f t="shared" si="65"/>
        <v>0</v>
      </c>
      <c r="J85" s="114">
        <f t="shared" si="66"/>
        <v>0</v>
      </c>
      <c r="K85" s="116" t="str">
        <f t="shared" si="67"/>
        <v>NV</v>
      </c>
      <c r="L85" s="117">
        <v>0</v>
      </c>
      <c r="M85" s="118"/>
      <c r="N85" s="114">
        <f t="shared" si="68"/>
        <v>0</v>
      </c>
      <c r="O85" s="117">
        <v>0</v>
      </c>
      <c r="P85" s="118"/>
      <c r="Q85" s="114">
        <f t="shared" si="69"/>
        <v>0</v>
      </c>
      <c r="R85" s="117">
        <v>0</v>
      </c>
      <c r="S85" s="118"/>
      <c r="T85" s="114">
        <f t="shared" si="70"/>
        <v>0</v>
      </c>
      <c r="U85" s="114">
        <f t="shared" si="71"/>
        <v>0</v>
      </c>
      <c r="V85" s="43" t="str">
        <f t="shared" si="94"/>
        <v>NV</v>
      </c>
      <c r="W85" s="114">
        <v>0</v>
      </c>
      <c r="X85" s="114"/>
      <c r="Y85" s="114">
        <f t="shared" si="72"/>
        <v>0</v>
      </c>
      <c r="Z85" s="114">
        <f t="shared" si="73"/>
        <v>0</v>
      </c>
      <c r="AA85" s="119" t="str">
        <f t="shared" si="74"/>
        <v>NV</v>
      </c>
      <c r="AB85" s="114">
        <v>0</v>
      </c>
      <c r="AC85" s="114"/>
      <c r="AD85" s="114">
        <f t="shared" si="75"/>
        <v>0</v>
      </c>
      <c r="AE85" s="114">
        <f t="shared" si="76"/>
        <v>0</v>
      </c>
      <c r="AF85" s="119" t="str">
        <f t="shared" si="77"/>
        <v>NV</v>
      </c>
      <c r="AG85" s="114">
        <v>0</v>
      </c>
      <c r="AH85" s="114"/>
      <c r="AI85" s="114">
        <f t="shared" si="78"/>
        <v>0</v>
      </c>
      <c r="AJ85" s="114">
        <v>0</v>
      </c>
      <c r="AK85" s="114"/>
      <c r="AL85" s="114">
        <f t="shared" si="79"/>
        <v>0</v>
      </c>
      <c r="AM85" s="114">
        <v>0</v>
      </c>
      <c r="AN85" s="92"/>
      <c r="AO85" s="114">
        <f t="shared" si="80"/>
        <v>0</v>
      </c>
      <c r="AP85" s="114">
        <f t="shared" si="81"/>
        <v>0</v>
      </c>
      <c r="AQ85" s="119" t="str">
        <f t="shared" si="95"/>
        <v>NV</v>
      </c>
      <c r="AR85" s="114">
        <v>0</v>
      </c>
      <c r="AS85" s="114"/>
      <c r="AT85" s="114">
        <f t="shared" si="82"/>
        <v>0</v>
      </c>
      <c r="AU85" s="114">
        <v>0</v>
      </c>
      <c r="AV85" s="114"/>
      <c r="AW85" s="114">
        <f t="shared" si="83"/>
        <v>0</v>
      </c>
      <c r="AX85" s="114">
        <v>0</v>
      </c>
      <c r="AY85" s="120"/>
      <c r="AZ85" s="114">
        <f t="shared" si="84"/>
        <v>0</v>
      </c>
      <c r="BA85" s="114">
        <f t="shared" si="85"/>
        <v>0</v>
      </c>
      <c r="BB85" s="119" t="str">
        <f t="shared" si="96"/>
        <v>NV</v>
      </c>
      <c r="BC85" s="96">
        <v>0</v>
      </c>
      <c r="BD85" s="114"/>
      <c r="BE85" s="122">
        <f t="shared" si="86"/>
        <v>0</v>
      </c>
      <c r="BF85" s="96">
        <v>0</v>
      </c>
      <c r="BG85" s="114"/>
      <c r="BH85" s="114">
        <f t="shared" si="87"/>
        <v>0</v>
      </c>
      <c r="BI85" s="115">
        <f t="shared" si="88"/>
        <v>0</v>
      </c>
      <c r="BJ85" s="119" t="str">
        <f t="shared" si="89"/>
        <v>NV</v>
      </c>
      <c r="BK85" s="114">
        <v>0</v>
      </c>
      <c r="BL85" s="114"/>
      <c r="BM85" s="114">
        <f t="shared" si="90"/>
        <v>0</v>
      </c>
      <c r="BN85" s="114">
        <f t="shared" si="91"/>
        <v>0</v>
      </c>
      <c r="BO85" s="119" t="str">
        <f t="shared" si="92"/>
        <v>NV</v>
      </c>
      <c r="BP85" s="114">
        <f t="shared" si="93"/>
        <v>0</v>
      </c>
      <c r="BQ85" s="190" t="s">
        <v>231</v>
      </c>
      <c r="BR85" s="191"/>
      <c r="BS85" s="157" t="str">
        <f t="shared" si="97"/>
        <v/>
      </c>
      <c r="BT85" s="157"/>
    </row>
    <row r="86" spans="1:72" ht="13.2">
      <c r="A86" s="23">
        <v>78</v>
      </c>
      <c r="B86" s="75" t="s">
        <v>203</v>
      </c>
      <c r="C86" s="76" t="s">
        <v>204</v>
      </c>
      <c r="D86" s="50">
        <v>8.25</v>
      </c>
      <c r="E86" s="50">
        <v>12</v>
      </c>
      <c r="F86" s="50">
        <f t="shared" si="64"/>
        <v>12</v>
      </c>
      <c r="G86" s="41">
        <v>11.524999999999999</v>
      </c>
      <c r="H86" s="41">
        <v>15</v>
      </c>
      <c r="I86" s="51">
        <f t="shared" si="65"/>
        <v>12</v>
      </c>
      <c r="J86" s="41">
        <f t="shared" si="66"/>
        <v>12</v>
      </c>
      <c r="K86" s="42" t="str">
        <f t="shared" si="67"/>
        <v>VAR</v>
      </c>
      <c r="L86" s="85">
        <v>14.5</v>
      </c>
      <c r="M86" s="86"/>
      <c r="N86" s="40">
        <f t="shared" si="68"/>
        <v>14.5</v>
      </c>
      <c r="O86" s="85">
        <v>11.25</v>
      </c>
      <c r="P86" s="86"/>
      <c r="Q86" s="40">
        <f t="shared" si="69"/>
        <v>11.25</v>
      </c>
      <c r="R86" s="85">
        <v>14.5</v>
      </c>
      <c r="S86" s="86"/>
      <c r="T86" s="40">
        <f t="shared" si="70"/>
        <v>14.5</v>
      </c>
      <c r="U86" s="41">
        <f t="shared" si="71"/>
        <v>13.525</v>
      </c>
      <c r="V86" s="43" t="str">
        <f t="shared" si="94"/>
        <v>V</v>
      </c>
      <c r="W86" s="40">
        <v>8.9</v>
      </c>
      <c r="X86" s="40">
        <v>9</v>
      </c>
      <c r="Y86" s="40">
        <f t="shared" si="72"/>
        <v>9</v>
      </c>
      <c r="Z86" s="44">
        <f t="shared" si="73"/>
        <v>9</v>
      </c>
      <c r="AA86" s="43" t="str">
        <f t="shared" si="74"/>
        <v>VPC</v>
      </c>
      <c r="AB86" s="40">
        <v>12.0875</v>
      </c>
      <c r="AC86" s="40"/>
      <c r="AD86" s="40">
        <f t="shared" si="75"/>
        <v>12.0875</v>
      </c>
      <c r="AE86" s="44">
        <f t="shared" si="76"/>
        <v>12.0875</v>
      </c>
      <c r="AF86" s="43" t="str">
        <f t="shared" si="77"/>
        <v>V</v>
      </c>
      <c r="AG86" s="40">
        <v>14.096774193548388</v>
      </c>
      <c r="AH86" s="40"/>
      <c r="AI86" s="40">
        <f t="shared" si="78"/>
        <v>14.096774193548388</v>
      </c>
      <c r="AJ86" s="40">
        <v>15.5</v>
      </c>
      <c r="AK86" s="40"/>
      <c r="AL86" s="40">
        <f t="shared" si="79"/>
        <v>15.5</v>
      </c>
      <c r="AM86" s="40">
        <v>19</v>
      </c>
      <c r="AN86" s="91"/>
      <c r="AO86" s="40">
        <f t="shared" si="80"/>
        <v>19</v>
      </c>
      <c r="AP86" s="41">
        <f t="shared" si="81"/>
        <v>16.829032258064515</v>
      </c>
      <c r="AQ86" s="43" t="str">
        <f t="shared" si="95"/>
        <v>V</v>
      </c>
      <c r="AR86" s="40">
        <v>15.5</v>
      </c>
      <c r="AS86" s="40"/>
      <c r="AT86" s="40">
        <f t="shared" si="82"/>
        <v>15.5</v>
      </c>
      <c r="AU86" s="40">
        <v>14.5</v>
      </c>
      <c r="AV86" s="40"/>
      <c r="AW86" s="40">
        <f t="shared" si="83"/>
        <v>14.5</v>
      </c>
      <c r="AX86" s="40">
        <v>16.46</v>
      </c>
      <c r="AY86" s="93"/>
      <c r="AZ86" s="40">
        <f t="shared" si="84"/>
        <v>16.46</v>
      </c>
      <c r="BA86" s="41">
        <f t="shared" si="85"/>
        <v>15.73</v>
      </c>
      <c r="BB86" s="43" t="str">
        <f t="shared" si="96"/>
        <v>V</v>
      </c>
      <c r="BC86" s="95">
        <v>15</v>
      </c>
      <c r="BD86" s="40"/>
      <c r="BE86" s="45">
        <f t="shared" si="86"/>
        <v>15</v>
      </c>
      <c r="BF86" s="95">
        <v>17</v>
      </c>
      <c r="BG86" s="40"/>
      <c r="BH86" s="40">
        <f t="shared" si="87"/>
        <v>17</v>
      </c>
      <c r="BI86" s="52">
        <f t="shared" si="88"/>
        <v>16.600000000000001</v>
      </c>
      <c r="BJ86" s="43" t="str">
        <f t="shared" si="89"/>
        <v>V</v>
      </c>
      <c r="BK86" s="40">
        <v>16.5</v>
      </c>
      <c r="BL86" s="40"/>
      <c r="BM86" s="40">
        <f t="shared" si="90"/>
        <v>16.5</v>
      </c>
      <c r="BN86" s="44">
        <f t="shared" si="91"/>
        <v>16.5</v>
      </c>
      <c r="BO86" s="43" t="str">
        <f t="shared" si="92"/>
        <v>V</v>
      </c>
      <c r="BP86" s="41">
        <f t="shared" si="93"/>
        <v>14.033941532258066</v>
      </c>
      <c r="BQ86" s="187" t="s">
        <v>56</v>
      </c>
      <c r="BR86" s="187"/>
      <c r="BS86" s="156" t="str">
        <f t="shared" si="97"/>
        <v>B</v>
      </c>
      <c r="BT86" s="156"/>
    </row>
    <row r="87" spans="1:72" ht="13.2">
      <c r="A87" s="23">
        <v>79</v>
      </c>
      <c r="B87" s="73" t="s">
        <v>205</v>
      </c>
      <c r="C87" s="74" t="s">
        <v>206</v>
      </c>
      <c r="D87" s="50">
        <v>14.349999999999998</v>
      </c>
      <c r="E87" s="50"/>
      <c r="F87" s="50">
        <f t="shared" si="64"/>
        <v>14.349999999999998</v>
      </c>
      <c r="G87" s="41">
        <v>13.900000000000002</v>
      </c>
      <c r="H87" s="41"/>
      <c r="I87" s="51">
        <f t="shared" si="65"/>
        <v>13.900000000000002</v>
      </c>
      <c r="J87" s="41">
        <f t="shared" si="66"/>
        <v>14.125</v>
      </c>
      <c r="K87" s="42" t="str">
        <f t="shared" si="67"/>
        <v>V</v>
      </c>
      <c r="L87" s="85">
        <v>14.75</v>
      </c>
      <c r="M87" s="86"/>
      <c r="N87" s="40">
        <f t="shared" si="68"/>
        <v>14.75</v>
      </c>
      <c r="O87" s="85">
        <v>12</v>
      </c>
      <c r="P87" s="86"/>
      <c r="Q87" s="40">
        <f t="shared" si="69"/>
        <v>12</v>
      </c>
      <c r="R87" s="85">
        <v>13.75</v>
      </c>
      <c r="S87" s="86"/>
      <c r="T87" s="40">
        <f t="shared" si="70"/>
        <v>13.75</v>
      </c>
      <c r="U87" s="41">
        <f t="shared" si="71"/>
        <v>13.625</v>
      </c>
      <c r="V87" s="43" t="str">
        <f t="shared" si="94"/>
        <v>V</v>
      </c>
      <c r="W87" s="40">
        <v>14.45</v>
      </c>
      <c r="X87" s="40"/>
      <c r="Y87" s="40">
        <f t="shared" si="72"/>
        <v>14.45</v>
      </c>
      <c r="Z87" s="44">
        <f t="shared" si="73"/>
        <v>14.45</v>
      </c>
      <c r="AA87" s="43" t="str">
        <f t="shared" si="74"/>
        <v>V</v>
      </c>
      <c r="AB87" s="40">
        <v>15.137500000000001</v>
      </c>
      <c r="AC87" s="40"/>
      <c r="AD87" s="40">
        <f t="shared" si="75"/>
        <v>15.137500000000001</v>
      </c>
      <c r="AE87" s="44">
        <f t="shared" si="76"/>
        <v>15.137500000000001</v>
      </c>
      <c r="AF87" s="43" t="str">
        <f t="shared" si="77"/>
        <v>V</v>
      </c>
      <c r="AG87" s="40">
        <v>17.032258064516128</v>
      </c>
      <c r="AH87" s="40"/>
      <c r="AI87" s="40">
        <f t="shared" si="78"/>
        <v>17.032258064516128</v>
      </c>
      <c r="AJ87" s="40">
        <v>15.5</v>
      </c>
      <c r="AK87" s="40"/>
      <c r="AL87" s="40">
        <f t="shared" si="79"/>
        <v>15.5</v>
      </c>
      <c r="AM87" s="40">
        <v>13</v>
      </c>
      <c r="AN87" s="91"/>
      <c r="AO87" s="40">
        <f t="shared" si="80"/>
        <v>13</v>
      </c>
      <c r="AP87" s="41">
        <f t="shared" si="81"/>
        <v>14.709677419354838</v>
      </c>
      <c r="AQ87" s="43" t="str">
        <f t="shared" si="95"/>
        <v>V</v>
      </c>
      <c r="AR87" s="40">
        <v>13.75</v>
      </c>
      <c r="AS87" s="40"/>
      <c r="AT87" s="40">
        <f t="shared" si="82"/>
        <v>13.75</v>
      </c>
      <c r="AU87" s="40">
        <v>15.5</v>
      </c>
      <c r="AV87" s="40"/>
      <c r="AW87" s="40">
        <f t="shared" si="83"/>
        <v>15.5</v>
      </c>
      <c r="AX87" s="40">
        <v>16.615000000000002</v>
      </c>
      <c r="AY87" s="93"/>
      <c r="AZ87" s="40">
        <f t="shared" si="84"/>
        <v>16.615000000000002</v>
      </c>
      <c r="BA87" s="41">
        <f t="shared" si="85"/>
        <v>15.620000000000001</v>
      </c>
      <c r="BB87" s="43" t="str">
        <f t="shared" si="96"/>
        <v>V</v>
      </c>
      <c r="BC87" s="95">
        <v>11.5</v>
      </c>
      <c r="BD87" s="40"/>
      <c r="BE87" s="45">
        <f t="shared" si="86"/>
        <v>11.5</v>
      </c>
      <c r="BF87" s="95">
        <v>15.5</v>
      </c>
      <c r="BG87" s="40"/>
      <c r="BH87" s="40">
        <f t="shared" si="87"/>
        <v>15.5</v>
      </c>
      <c r="BI87" s="52">
        <f t="shared" si="88"/>
        <v>14.700000000000001</v>
      </c>
      <c r="BJ87" s="43" t="str">
        <f t="shared" si="89"/>
        <v>V</v>
      </c>
      <c r="BK87" s="40">
        <v>15</v>
      </c>
      <c r="BL87" s="40"/>
      <c r="BM87" s="40">
        <f t="shared" si="90"/>
        <v>15</v>
      </c>
      <c r="BN87" s="44">
        <f t="shared" si="91"/>
        <v>15</v>
      </c>
      <c r="BO87" s="43" t="str">
        <f t="shared" si="92"/>
        <v>V</v>
      </c>
      <c r="BP87" s="41">
        <f t="shared" si="93"/>
        <v>14.670897177419356</v>
      </c>
      <c r="BQ87" s="187" t="s">
        <v>56</v>
      </c>
      <c r="BR87" s="187"/>
      <c r="BS87" s="156" t="str">
        <f t="shared" si="97"/>
        <v>B</v>
      </c>
      <c r="BT87" s="156"/>
    </row>
    <row r="88" spans="1:72" ht="13.2">
      <c r="A88" s="23">
        <v>80</v>
      </c>
      <c r="B88" s="73" t="s">
        <v>207</v>
      </c>
      <c r="C88" s="74" t="s">
        <v>208</v>
      </c>
      <c r="D88" s="50">
        <v>5.85</v>
      </c>
      <c r="E88" s="50">
        <v>12</v>
      </c>
      <c r="F88" s="50">
        <f t="shared" si="64"/>
        <v>12</v>
      </c>
      <c r="G88" s="41">
        <v>10.325000000000001</v>
      </c>
      <c r="H88" s="41">
        <v>9.1</v>
      </c>
      <c r="I88" s="51">
        <f t="shared" si="65"/>
        <v>10.325000000000001</v>
      </c>
      <c r="J88" s="41">
        <f t="shared" si="66"/>
        <v>11.162500000000001</v>
      </c>
      <c r="K88" s="42" t="str">
        <f t="shared" si="67"/>
        <v>VPC</v>
      </c>
      <c r="L88" s="85">
        <v>10.875</v>
      </c>
      <c r="M88" s="86">
        <v>13</v>
      </c>
      <c r="N88" s="40">
        <f t="shared" si="68"/>
        <v>12</v>
      </c>
      <c r="O88" s="85">
        <v>6.5</v>
      </c>
      <c r="P88" s="86">
        <v>11</v>
      </c>
      <c r="Q88" s="40">
        <f t="shared" si="69"/>
        <v>11</v>
      </c>
      <c r="R88" s="85">
        <v>14.5</v>
      </c>
      <c r="S88" s="86"/>
      <c r="T88" s="40">
        <f t="shared" si="70"/>
        <v>14.5</v>
      </c>
      <c r="U88" s="41">
        <f t="shared" si="71"/>
        <v>12.450000000000001</v>
      </c>
      <c r="V88" s="43" t="str">
        <f t="shared" si="94"/>
        <v>VAR</v>
      </c>
      <c r="W88" s="40">
        <v>6.5</v>
      </c>
      <c r="X88" s="40">
        <v>8</v>
      </c>
      <c r="Y88" s="40">
        <f t="shared" si="72"/>
        <v>8</v>
      </c>
      <c r="Z88" s="44">
        <f t="shared" si="73"/>
        <v>8</v>
      </c>
      <c r="AA88" s="43" t="str">
        <f t="shared" si="74"/>
        <v>VPC</v>
      </c>
      <c r="AB88" s="40">
        <v>9.9749999999999996</v>
      </c>
      <c r="AC88" s="40">
        <v>19</v>
      </c>
      <c r="AD88" s="40">
        <f t="shared" si="75"/>
        <v>12</v>
      </c>
      <c r="AE88" s="44">
        <f t="shared" si="76"/>
        <v>12</v>
      </c>
      <c r="AF88" s="43" t="str">
        <f t="shared" si="77"/>
        <v>VAR</v>
      </c>
      <c r="AG88" s="40">
        <v>14.064516129032258</v>
      </c>
      <c r="AH88" s="40"/>
      <c r="AI88" s="40">
        <f t="shared" si="78"/>
        <v>14.064516129032258</v>
      </c>
      <c r="AJ88" s="40">
        <v>16</v>
      </c>
      <c r="AK88" s="40"/>
      <c r="AL88" s="40">
        <f t="shared" si="79"/>
        <v>16</v>
      </c>
      <c r="AM88" s="40">
        <v>15</v>
      </c>
      <c r="AN88" s="91"/>
      <c r="AO88" s="40">
        <f t="shared" si="80"/>
        <v>15</v>
      </c>
      <c r="AP88" s="41">
        <f t="shared" si="81"/>
        <v>14.919354838709676</v>
      </c>
      <c r="AQ88" s="43" t="str">
        <f t="shared" si="95"/>
        <v>V</v>
      </c>
      <c r="AR88" s="40">
        <v>16.5</v>
      </c>
      <c r="AS88" s="40"/>
      <c r="AT88" s="40">
        <f t="shared" si="82"/>
        <v>16.5</v>
      </c>
      <c r="AU88" s="40">
        <v>18.5</v>
      </c>
      <c r="AV88" s="40"/>
      <c r="AW88" s="40">
        <f t="shared" si="83"/>
        <v>18.5</v>
      </c>
      <c r="AX88" s="40">
        <v>15.5</v>
      </c>
      <c r="AY88" s="93"/>
      <c r="AZ88" s="40">
        <f t="shared" si="84"/>
        <v>15.5</v>
      </c>
      <c r="BA88" s="41">
        <f t="shared" si="85"/>
        <v>16.5</v>
      </c>
      <c r="BB88" s="43" t="str">
        <f t="shared" si="96"/>
        <v>V</v>
      </c>
      <c r="BC88" s="95">
        <v>16</v>
      </c>
      <c r="BD88" s="40"/>
      <c r="BE88" s="45">
        <f t="shared" si="86"/>
        <v>16</v>
      </c>
      <c r="BF88" s="95">
        <v>16</v>
      </c>
      <c r="BG88" s="40"/>
      <c r="BH88" s="40">
        <f t="shared" si="87"/>
        <v>16</v>
      </c>
      <c r="BI88" s="52">
        <f t="shared" si="88"/>
        <v>16</v>
      </c>
      <c r="BJ88" s="43" t="str">
        <f t="shared" si="89"/>
        <v>V</v>
      </c>
      <c r="BK88" s="40">
        <v>15.5</v>
      </c>
      <c r="BL88" s="40"/>
      <c r="BM88" s="40">
        <f t="shared" si="90"/>
        <v>15.5</v>
      </c>
      <c r="BN88" s="44">
        <f t="shared" si="91"/>
        <v>15.5</v>
      </c>
      <c r="BO88" s="43" t="str">
        <f t="shared" si="92"/>
        <v>V</v>
      </c>
      <c r="BP88" s="41">
        <f t="shared" si="93"/>
        <v>13.31648185483871</v>
      </c>
      <c r="BQ88" s="187" t="s">
        <v>56</v>
      </c>
      <c r="BR88" s="187"/>
      <c r="BS88" s="156" t="str">
        <f t="shared" si="97"/>
        <v>A.B</v>
      </c>
      <c r="BT88" s="156"/>
    </row>
    <row r="89" spans="1:72" ht="13.2">
      <c r="A89" s="23">
        <v>81</v>
      </c>
      <c r="B89" s="73" t="s">
        <v>209</v>
      </c>
      <c r="C89" s="74" t="s">
        <v>210</v>
      </c>
      <c r="D89" s="50">
        <v>7.65</v>
      </c>
      <c r="E89" s="50">
        <v>11.75</v>
      </c>
      <c r="F89" s="50">
        <f t="shared" si="64"/>
        <v>11.75</v>
      </c>
      <c r="G89" s="41">
        <v>11.35</v>
      </c>
      <c r="H89" s="41">
        <v>10.1</v>
      </c>
      <c r="I89" s="51">
        <f t="shared" si="65"/>
        <v>11.35</v>
      </c>
      <c r="J89" s="41">
        <f t="shared" si="66"/>
        <v>11.55</v>
      </c>
      <c r="K89" s="42" t="str">
        <f t="shared" si="67"/>
        <v>VPC</v>
      </c>
      <c r="L89" s="85">
        <v>13.875</v>
      </c>
      <c r="M89" s="86"/>
      <c r="N89" s="40">
        <f t="shared" si="68"/>
        <v>13.875</v>
      </c>
      <c r="O89" s="85">
        <v>10.5</v>
      </c>
      <c r="P89" s="86"/>
      <c r="Q89" s="40">
        <f t="shared" si="69"/>
        <v>10.5</v>
      </c>
      <c r="R89" s="85">
        <v>13.5</v>
      </c>
      <c r="S89" s="86"/>
      <c r="T89" s="40">
        <f t="shared" si="70"/>
        <v>13.5</v>
      </c>
      <c r="U89" s="41">
        <f t="shared" si="71"/>
        <v>12.75</v>
      </c>
      <c r="V89" s="43" t="str">
        <f t="shared" si="94"/>
        <v>V</v>
      </c>
      <c r="W89" s="40">
        <v>6.3</v>
      </c>
      <c r="X89" s="40">
        <v>10.95</v>
      </c>
      <c r="Y89" s="40">
        <f t="shared" si="72"/>
        <v>10.95</v>
      </c>
      <c r="Z89" s="44">
        <f t="shared" si="73"/>
        <v>10.95</v>
      </c>
      <c r="AA89" s="43" t="str">
        <f t="shared" si="74"/>
        <v>VPC</v>
      </c>
      <c r="AB89" s="40">
        <v>12.0375</v>
      </c>
      <c r="AC89" s="40"/>
      <c r="AD89" s="40">
        <f t="shared" si="75"/>
        <v>12.0375</v>
      </c>
      <c r="AE89" s="44">
        <f t="shared" si="76"/>
        <v>12.0375</v>
      </c>
      <c r="AF89" s="43" t="str">
        <f t="shared" si="77"/>
        <v>V</v>
      </c>
      <c r="AG89" s="40">
        <v>15.887096774193548</v>
      </c>
      <c r="AH89" s="40"/>
      <c r="AI89" s="40">
        <f t="shared" si="78"/>
        <v>15.887096774193548</v>
      </c>
      <c r="AJ89" s="40">
        <v>16</v>
      </c>
      <c r="AK89" s="40"/>
      <c r="AL89" s="40">
        <f t="shared" si="79"/>
        <v>16</v>
      </c>
      <c r="AM89" s="40">
        <v>12</v>
      </c>
      <c r="AN89" s="91"/>
      <c r="AO89" s="40">
        <f t="shared" si="80"/>
        <v>12</v>
      </c>
      <c r="AP89" s="41">
        <f t="shared" si="81"/>
        <v>13.966129032258063</v>
      </c>
      <c r="AQ89" s="43" t="str">
        <f t="shared" si="95"/>
        <v>V</v>
      </c>
      <c r="AR89" s="40">
        <v>13.5</v>
      </c>
      <c r="AS89" s="40"/>
      <c r="AT89" s="40">
        <f t="shared" si="82"/>
        <v>13.5</v>
      </c>
      <c r="AU89" s="40">
        <v>15</v>
      </c>
      <c r="AV89" s="40"/>
      <c r="AW89" s="40">
        <f t="shared" si="83"/>
        <v>15</v>
      </c>
      <c r="AX89" s="40">
        <v>17.45</v>
      </c>
      <c r="AY89" s="93"/>
      <c r="AZ89" s="40">
        <f t="shared" si="84"/>
        <v>17.45</v>
      </c>
      <c r="BA89" s="41">
        <f t="shared" si="85"/>
        <v>15.85</v>
      </c>
      <c r="BB89" s="43" t="str">
        <f t="shared" si="96"/>
        <v>V</v>
      </c>
      <c r="BC89" s="95">
        <v>10.5</v>
      </c>
      <c r="BD89" s="40"/>
      <c r="BE89" s="45">
        <f t="shared" si="86"/>
        <v>10.5</v>
      </c>
      <c r="BF89" s="95">
        <v>16</v>
      </c>
      <c r="BG89" s="40"/>
      <c r="BH89" s="40">
        <f t="shared" si="87"/>
        <v>16</v>
      </c>
      <c r="BI89" s="52">
        <f t="shared" si="88"/>
        <v>14.9</v>
      </c>
      <c r="BJ89" s="43" t="str">
        <f t="shared" si="89"/>
        <v>V</v>
      </c>
      <c r="BK89" s="40">
        <v>15</v>
      </c>
      <c r="BL89" s="40"/>
      <c r="BM89" s="40">
        <f t="shared" si="90"/>
        <v>15</v>
      </c>
      <c r="BN89" s="44">
        <f t="shared" si="91"/>
        <v>15</v>
      </c>
      <c r="BO89" s="43" t="str">
        <f t="shared" si="92"/>
        <v>V</v>
      </c>
      <c r="BP89" s="41">
        <f t="shared" si="93"/>
        <v>13.375453629032258</v>
      </c>
      <c r="BQ89" s="187" t="s">
        <v>56</v>
      </c>
      <c r="BR89" s="187"/>
      <c r="BS89" s="156" t="str">
        <f t="shared" si="97"/>
        <v>A.B</v>
      </c>
      <c r="BT89" s="156"/>
    </row>
    <row r="90" spans="1:72" ht="13.2">
      <c r="A90" s="23">
        <v>82</v>
      </c>
      <c r="B90" s="73" t="s">
        <v>211</v>
      </c>
      <c r="C90" s="74" t="s">
        <v>212</v>
      </c>
      <c r="D90" s="50">
        <v>12.4</v>
      </c>
      <c r="E90" s="50"/>
      <c r="F90" s="50">
        <f t="shared" si="64"/>
        <v>12.4</v>
      </c>
      <c r="G90" s="41">
        <v>10.824999999999999</v>
      </c>
      <c r="H90" s="41">
        <v>13.5</v>
      </c>
      <c r="I90" s="51">
        <f t="shared" si="65"/>
        <v>12</v>
      </c>
      <c r="J90" s="41">
        <f t="shared" si="66"/>
        <v>12.2</v>
      </c>
      <c r="K90" s="42" t="str">
        <f t="shared" si="67"/>
        <v>VAR</v>
      </c>
      <c r="L90" s="85">
        <v>13.875</v>
      </c>
      <c r="M90" s="86"/>
      <c r="N90" s="40">
        <f t="shared" si="68"/>
        <v>13.875</v>
      </c>
      <c r="O90" s="85">
        <v>11.25</v>
      </c>
      <c r="P90" s="86"/>
      <c r="Q90" s="40">
        <f t="shared" si="69"/>
        <v>11.25</v>
      </c>
      <c r="R90" s="85">
        <v>15</v>
      </c>
      <c r="S90" s="86"/>
      <c r="T90" s="40">
        <f t="shared" si="70"/>
        <v>15</v>
      </c>
      <c r="U90" s="41">
        <f t="shared" si="71"/>
        <v>13.425000000000001</v>
      </c>
      <c r="V90" s="43" t="str">
        <f t="shared" si="94"/>
        <v>V</v>
      </c>
      <c r="W90" s="40">
        <v>9.65</v>
      </c>
      <c r="X90" s="40">
        <v>14</v>
      </c>
      <c r="Y90" s="40">
        <f t="shared" si="72"/>
        <v>12</v>
      </c>
      <c r="Z90" s="44">
        <f t="shared" si="73"/>
        <v>12</v>
      </c>
      <c r="AA90" s="43" t="str">
        <f t="shared" si="74"/>
        <v>VAR</v>
      </c>
      <c r="AB90" s="40">
        <v>9.875</v>
      </c>
      <c r="AC90" s="40">
        <v>18.5</v>
      </c>
      <c r="AD90" s="40">
        <f t="shared" si="75"/>
        <v>12</v>
      </c>
      <c r="AE90" s="44">
        <f t="shared" si="76"/>
        <v>12</v>
      </c>
      <c r="AF90" s="43" t="str">
        <f t="shared" si="77"/>
        <v>VAR</v>
      </c>
      <c r="AG90" s="40">
        <v>14.596774193548388</v>
      </c>
      <c r="AH90" s="40"/>
      <c r="AI90" s="40">
        <f t="shared" si="78"/>
        <v>14.596774193548388</v>
      </c>
      <c r="AJ90" s="40">
        <v>16</v>
      </c>
      <c r="AK90" s="40"/>
      <c r="AL90" s="40">
        <f t="shared" si="79"/>
        <v>16</v>
      </c>
      <c r="AM90" s="40">
        <v>13.6</v>
      </c>
      <c r="AN90" s="91"/>
      <c r="AO90" s="40">
        <f t="shared" si="80"/>
        <v>13.6</v>
      </c>
      <c r="AP90" s="41">
        <f t="shared" si="81"/>
        <v>14.379032258064516</v>
      </c>
      <c r="AQ90" s="43" t="str">
        <f t="shared" si="95"/>
        <v>V</v>
      </c>
      <c r="AR90" s="40">
        <v>14</v>
      </c>
      <c r="AS90" s="40"/>
      <c r="AT90" s="40">
        <f t="shared" si="82"/>
        <v>14</v>
      </c>
      <c r="AU90" s="40">
        <v>15.5</v>
      </c>
      <c r="AV90" s="40"/>
      <c r="AW90" s="40">
        <f t="shared" si="83"/>
        <v>15.5</v>
      </c>
      <c r="AX90" s="40">
        <v>13.035</v>
      </c>
      <c r="AY90" s="93"/>
      <c r="AZ90" s="40">
        <f t="shared" si="84"/>
        <v>13.035</v>
      </c>
      <c r="BA90" s="41">
        <f t="shared" si="85"/>
        <v>13.8925</v>
      </c>
      <c r="BB90" s="43" t="str">
        <f t="shared" si="96"/>
        <v>V</v>
      </c>
      <c r="BC90" s="95">
        <v>15.33</v>
      </c>
      <c r="BD90" s="40"/>
      <c r="BE90" s="45">
        <f t="shared" si="86"/>
        <v>15.33</v>
      </c>
      <c r="BF90" s="95">
        <v>17</v>
      </c>
      <c r="BG90" s="40"/>
      <c r="BH90" s="40">
        <f t="shared" si="87"/>
        <v>17</v>
      </c>
      <c r="BI90" s="52">
        <f t="shared" si="88"/>
        <v>16.666</v>
      </c>
      <c r="BJ90" s="43" t="str">
        <f t="shared" si="89"/>
        <v>V</v>
      </c>
      <c r="BK90" s="40">
        <v>16.5</v>
      </c>
      <c r="BL90" s="40"/>
      <c r="BM90" s="40">
        <f t="shared" si="90"/>
        <v>16.5</v>
      </c>
      <c r="BN90" s="44">
        <f t="shared" si="91"/>
        <v>16.5</v>
      </c>
      <c r="BO90" s="43" t="str">
        <f t="shared" si="92"/>
        <v>V</v>
      </c>
      <c r="BP90" s="41">
        <f t="shared" si="93"/>
        <v>13.882816532258063</v>
      </c>
      <c r="BQ90" s="187" t="s">
        <v>56</v>
      </c>
      <c r="BR90" s="187"/>
      <c r="BS90" s="156" t="str">
        <f t="shared" si="97"/>
        <v>A.B</v>
      </c>
      <c r="BT90" s="156"/>
    </row>
    <row r="91" spans="1:72" ht="13.2">
      <c r="A91" s="23">
        <v>83</v>
      </c>
      <c r="B91" s="73" t="s">
        <v>213</v>
      </c>
      <c r="C91" s="74" t="s">
        <v>214</v>
      </c>
      <c r="D91" s="50">
        <v>14.93</v>
      </c>
      <c r="E91" s="50"/>
      <c r="F91" s="50">
        <f t="shared" si="64"/>
        <v>14.93</v>
      </c>
      <c r="G91" s="41">
        <v>15.375</v>
      </c>
      <c r="H91" s="41"/>
      <c r="I91" s="51">
        <f t="shared" si="65"/>
        <v>15.375</v>
      </c>
      <c r="J91" s="41">
        <f t="shared" si="66"/>
        <v>15.1525</v>
      </c>
      <c r="K91" s="42" t="str">
        <f t="shared" si="67"/>
        <v>V</v>
      </c>
      <c r="L91" s="85">
        <v>13.25</v>
      </c>
      <c r="M91" s="86"/>
      <c r="N91" s="40">
        <f t="shared" si="68"/>
        <v>13.25</v>
      </c>
      <c r="O91" s="85">
        <v>13.5</v>
      </c>
      <c r="P91" s="86"/>
      <c r="Q91" s="40">
        <f t="shared" si="69"/>
        <v>13.5</v>
      </c>
      <c r="R91" s="85">
        <v>15</v>
      </c>
      <c r="S91" s="86"/>
      <c r="T91" s="40">
        <f t="shared" si="70"/>
        <v>15</v>
      </c>
      <c r="U91" s="41">
        <f t="shared" si="71"/>
        <v>13.850000000000001</v>
      </c>
      <c r="V91" s="43" t="str">
        <f t="shared" si="94"/>
        <v>V</v>
      </c>
      <c r="W91" s="40">
        <v>13.375</v>
      </c>
      <c r="X91" s="40"/>
      <c r="Y91" s="40">
        <f t="shared" si="72"/>
        <v>13.375</v>
      </c>
      <c r="Z91" s="44">
        <f t="shared" si="73"/>
        <v>13.375</v>
      </c>
      <c r="AA91" s="43" t="str">
        <f t="shared" si="74"/>
        <v>V</v>
      </c>
      <c r="AB91" s="40">
        <v>18.387500000000003</v>
      </c>
      <c r="AC91" s="40"/>
      <c r="AD91" s="40">
        <f t="shared" si="75"/>
        <v>18.387500000000003</v>
      </c>
      <c r="AE91" s="44">
        <f t="shared" si="76"/>
        <v>18.387500000000003</v>
      </c>
      <c r="AF91" s="43" t="str">
        <f t="shared" si="77"/>
        <v>V</v>
      </c>
      <c r="AG91" s="40">
        <v>15.887096774193548</v>
      </c>
      <c r="AH91" s="40"/>
      <c r="AI91" s="40">
        <f t="shared" si="78"/>
        <v>15.887096774193548</v>
      </c>
      <c r="AJ91" s="40">
        <v>16.5</v>
      </c>
      <c r="AK91" s="40"/>
      <c r="AL91" s="40">
        <f t="shared" si="79"/>
        <v>16.5</v>
      </c>
      <c r="AM91" s="40">
        <v>12</v>
      </c>
      <c r="AN91" s="91"/>
      <c r="AO91" s="40">
        <f t="shared" si="80"/>
        <v>12</v>
      </c>
      <c r="AP91" s="41">
        <f t="shared" si="81"/>
        <v>14.066129032258065</v>
      </c>
      <c r="AQ91" s="43" t="str">
        <f t="shared" si="95"/>
        <v>V</v>
      </c>
      <c r="AR91" s="40">
        <v>13</v>
      </c>
      <c r="AS91" s="40"/>
      <c r="AT91" s="40">
        <f t="shared" si="82"/>
        <v>13</v>
      </c>
      <c r="AU91" s="40">
        <v>15.5</v>
      </c>
      <c r="AV91" s="40"/>
      <c r="AW91" s="40">
        <f t="shared" si="83"/>
        <v>15.5</v>
      </c>
      <c r="AX91" s="40">
        <v>12.094999999999999</v>
      </c>
      <c r="AY91" s="93"/>
      <c r="AZ91" s="40">
        <f t="shared" si="84"/>
        <v>12.094999999999999</v>
      </c>
      <c r="BA91" s="41">
        <f t="shared" si="85"/>
        <v>13.172499999999999</v>
      </c>
      <c r="BB91" s="43" t="str">
        <f t="shared" si="96"/>
        <v>V</v>
      </c>
      <c r="BC91" s="95">
        <v>14</v>
      </c>
      <c r="BD91" s="40"/>
      <c r="BE91" s="45">
        <f t="shared" si="86"/>
        <v>14</v>
      </c>
      <c r="BF91" s="95">
        <v>15</v>
      </c>
      <c r="BG91" s="40"/>
      <c r="BH91" s="40">
        <f t="shared" si="87"/>
        <v>15</v>
      </c>
      <c r="BI91" s="52">
        <f t="shared" si="88"/>
        <v>14.8</v>
      </c>
      <c r="BJ91" s="43" t="str">
        <f t="shared" si="89"/>
        <v>V</v>
      </c>
      <c r="BK91" s="40">
        <v>14.5</v>
      </c>
      <c r="BL91" s="40"/>
      <c r="BM91" s="40">
        <f t="shared" si="90"/>
        <v>14.5</v>
      </c>
      <c r="BN91" s="44">
        <f t="shared" si="91"/>
        <v>14.5</v>
      </c>
      <c r="BO91" s="43" t="str">
        <f t="shared" si="92"/>
        <v>V</v>
      </c>
      <c r="BP91" s="41">
        <f t="shared" si="93"/>
        <v>14.662953629032257</v>
      </c>
      <c r="BQ91" s="187" t="s">
        <v>56</v>
      </c>
      <c r="BR91" s="187"/>
      <c r="BS91" s="156" t="str">
        <f t="shared" si="97"/>
        <v>B</v>
      </c>
      <c r="BT91" s="156"/>
    </row>
    <row r="92" spans="1:72" ht="13.2">
      <c r="A92" s="23">
        <v>84</v>
      </c>
      <c r="B92" s="73" t="s">
        <v>215</v>
      </c>
      <c r="C92" s="74" t="s">
        <v>216</v>
      </c>
      <c r="D92" s="50">
        <v>15.899999999999999</v>
      </c>
      <c r="E92" s="50"/>
      <c r="F92" s="50">
        <f t="shared" si="64"/>
        <v>15.899999999999999</v>
      </c>
      <c r="G92" s="41">
        <v>13.475000000000001</v>
      </c>
      <c r="H92" s="41"/>
      <c r="I92" s="51">
        <f t="shared" si="65"/>
        <v>13.475000000000001</v>
      </c>
      <c r="J92" s="41">
        <f t="shared" si="66"/>
        <v>14.6875</v>
      </c>
      <c r="K92" s="42" t="str">
        <f t="shared" si="67"/>
        <v>V</v>
      </c>
      <c r="L92" s="85">
        <v>16.375</v>
      </c>
      <c r="M92" s="86"/>
      <c r="N92" s="40">
        <f t="shared" si="68"/>
        <v>16.375</v>
      </c>
      <c r="O92" s="85">
        <v>18.5</v>
      </c>
      <c r="P92" s="86"/>
      <c r="Q92" s="40">
        <f t="shared" si="69"/>
        <v>18.5</v>
      </c>
      <c r="R92" s="85">
        <v>16</v>
      </c>
      <c r="S92" s="86"/>
      <c r="T92" s="40">
        <f t="shared" si="70"/>
        <v>16</v>
      </c>
      <c r="U92" s="41">
        <f t="shared" si="71"/>
        <v>16.900000000000002</v>
      </c>
      <c r="V92" s="43" t="str">
        <f t="shared" si="94"/>
        <v>V</v>
      </c>
      <c r="W92" s="40">
        <v>15.375</v>
      </c>
      <c r="X92" s="40"/>
      <c r="Y92" s="40">
        <f t="shared" si="72"/>
        <v>15.375</v>
      </c>
      <c r="Z92" s="44">
        <f t="shared" si="73"/>
        <v>15.375</v>
      </c>
      <c r="AA92" s="43" t="str">
        <f t="shared" si="74"/>
        <v>V</v>
      </c>
      <c r="AB92" s="40">
        <v>17.412500000000001</v>
      </c>
      <c r="AC92" s="40"/>
      <c r="AD92" s="40">
        <f t="shared" si="75"/>
        <v>17.412500000000001</v>
      </c>
      <c r="AE92" s="44">
        <f t="shared" si="76"/>
        <v>17.412500000000001</v>
      </c>
      <c r="AF92" s="43" t="str">
        <f t="shared" si="77"/>
        <v>V</v>
      </c>
      <c r="AG92" s="40">
        <v>16.20967741935484</v>
      </c>
      <c r="AH92" s="40"/>
      <c r="AI92" s="40">
        <f t="shared" si="78"/>
        <v>16.20967741935484</v>
      </c>
      <c r="AJ92" s="40">
        <v>16.5</v>
      </c>
      <c r="AK92" s="40"/>
      <c r="AL92" s="40">
        <f t="shared" si="79"/>
        <v>16.5</v>
      </c>
      <c r="AM92" s="40">
        <v>14.5</v>
      </c>
      <c r="AN92" s="91"/>
      <c r="AO92" s="40">
        <f t="shared" si="80"/>
        <v>14.5</v>
      </c>
      <c r="AP92" s="41">
        <f t="shared" si="81"/>
        <v>15.412903225806453</v>
      </c>
      <c r="AQ92" s="43" t="str">
        <f t="shared" si="95"/>
        <v>V</v>
      </c>
      <c r="AR92" s="40">
        <v>13.5</v>
      </c>
      <c r="AS92" s="40"/>
      <c r="AT92" s="40">
        <f t="shared" si="82"/>
        <v>13.5</v>
      </c>
      <c r="AU92" s="40">
        <v>16</v>
      </c>
      <c r="AV92" s="40"/>
      <c r="AW92" s="40">
        <f t="shared" si="83"/>
        <v>16</v>
      </c>
      <c r="AX92" s="40">
        <v>8.8650000000000002</v>
      </c>
      <c r="AY92" s="93">
        <v>12.615</v>
      </c>
      <c r="AZ92" s="40">
        <f t="shared" si="84"/>
        <v>12</v>
      </c>
      <c r="BA92" s="41">
        <f t="shared" si="85"/>
        <v>13.375</v>
      </c>
      <c r="BB92" s="43" t="str">
        <f t="shared" si="96"/>
        <v>VAR</v>
      </c>
      <c r="BC92" s="95">
        <v>15</v>
      </c>
      <c r="BD92" s="40"/>
      <c r="BE92" s="45">
        <f t="shared" si="86"/>
        <v>15</v>
      </c>
      <c r="BF92" s="95">
        <v>16.5</v>
      </c>
      <c r="BG92" s="40"/>
      <c r="BH92" s="40">
        <f t="shared" si="87"/>
        <v>16.5</v>
      </c>
      <c r="BI92" s="52">
        <f t="shared" si="88"/>
        <v>16.200000000000003</v>
      </c>
      <c r="BJ92" s="43" t="str">
        <f t="shared" si="89"/>
        <v>V</v>
      </c>
      <c r="BK92" s="40">
        <v>16.5</v>
      </c>
      <c r="BL92" s="40"/>
      <c r="BM92" s="40">
        <f t="shared" si="90"/>
        <v>16.5</v>
      </c>
      <c r="BN92" s="44">
        <f t="shared" si="91"/>
        <v>16.5</v>
      </c>
      <c r="BO92" s="43" t="str">
        <f t="shared" si="92"/>
        <v>V</v>
      </c>
      <c r="BP92" s="41">
        <f t="shared" si="93"/>
        <v>15.732862903225806</v>
      </c>
      <c r="BQ92" s="187" t="s">
        <v>56</v>
      </c>
      <c r="BR92" s="187"/>
      <c r="BS92" s="156" t="str">
        <f t="shared" si="97"/>
        <v>B</v>
      </c>
      <c r="BT92" s="156"/>
    </row>
    <row r="93" spans="1:72" ht="13.2">
      <c r="A93" s="23">
        <v>85</v>
      </c>
      <c r="B93" s="73" t="s">
        <v>217</v>
      </c>
      <c r="C93" s="74" t="s">
        <v>218</v>
      </c>
      <c r="D93" s="50">
        <v>6.45</v>
      </c>
      <c r="E93" s="50">
        <v>9</v>
      </c>
      <c r="F93" s="50">
        <f t="shared" si="64"/>
        <v>9</v>
      </c>
      <c r="G93" s="41">
        <v>9.9250000000000007</v>
      </c>
      <c r="H93" s="41"/>
      <c r="I93" s="51">
        <f t="shared" si="65"/>
        <v>9.9250000000000007</v>
      </c>
      <c r="J93" s="41">
        <f t="shared" si="66"/>
        <v>9.4625000000000004</v>
      </c>
      <c r="K93" s="42" t="str">
        <f t="shared" si="67"/>
        <v>VPC</v>
      </c>
      <c r="L93" s="85">
        <v>12.625</v>
      </c>
      <c r="M93" s="86"/>
      <c r="N93" s="40">
        <f t="shared" si="68"/>
        <v>12.625</v>
      </c>
      <c r="O93" s="85">
        <v>9</v>
      </c>
      <c r="P93" s="86"/>
      <c r="Q93" s="40">
        <f t="shared" si="69"/>
        <v>9</v>
      </c>
      <c r="R93" s="85">
        <v>14.5</v>
      </c>
      <c r="S93" s="86"/>
      <c r="T93" s="40">
        <f t="shared" si="70"/>
        <v>14.5</v>
      </c>
      <c r="U93" s="41">
        <f t="shared" si="71"/>
        <v>12.1</v>
      </c>
      <c r="V93" s="43" t="str">
        <f t="shared" si="94"/>
        <v>V</v>
      </c>
      <c r="W93" s="40">
        <v>10.25</v>
      </c>
      <c r="X93" s="40">
        <v>12.5</v>
      </c>
      <c r="Y93" s="40">
        <f t="shared" si="72"/>
        <v>12</v>
      </c>
      <c r="Z93" s="44">
        <f t="shared" si="73"/>
        <v>12</v>
      </c>
      <c r="AA93" s="43" t="str">
        <f t="shared" si="74"/>
        <v>VAR</v>
      </c>
      <c r="AB93" s="40">
        <v>12.075000000000001</v>
      </c>
      <c r="AC93" s="40"/>
      <c r="AD93" s="40">
        <f t="shared" si="75"/>
        <v>12.075000000000001</v>
      </c>
      <c r="AE93" s="44">
        <f t="shared" si="76"/>
        <v>12.075000000000001</v>
      </c>
      <c r="AF93" s="43" t="str">
        <f t="shared" si="77"/>
        <v>V</v>
      </c>
      <c r="AG93" s="40">
        <v>12.951612903225806</v>
      </c>
      <c r="AH93" s="40"/>
      <c r="AI93" s="40">
        <f t="shared" si="78"/>
        <v>12.951612903225806</v>
      </c>
      <c r="AJ93" s="40">
        <v>16</v>
      </c>
      <c r="AK93" s="40"/>
      <c r="AL93" s="40">
        <f t="shared" si="79"/>
        <v>16</v>
      </c>
      <c r="AM93" s="40">
        <v>9.5</v>
      </c>
      <c r="AN93" s="91"/>
      <c r="AO93" s="40">
        <f t="shared" si="80"/>
        <v>9.5</v>
      </c>
      <c r="AP93" s="41">
        <f t="shared" si="81"/>
        <v>11.835483870967742</v>
      </c>
      <c r="AQ93" s="43" t="str">
        <f t="shared" si="95"/>
        <v>VPC</v>
      </c>
      <c r="AR93" s="40">
        <v>16.5</v>
      </c>
      <c r="AS93" s="40"/>
      <c r="AT93" s="40">
        <f t="shared" si="82"/>
        <v>16.5</v>
      </c>
      <c r="AU93" s="40">
        <v>16</v>
      </c>
      <c r="AV93" s="40"/>
      <c r="AW93" s="40">
        <f t="shared" si="83"/>
        <v>16</v>
      </c>
      <c r="AX93" s="40">
        <v>7.9349999999999996</v>
      </c>
      <c r="AY93" s="93"/>
      <c r="AZ93" s="40">
        <f t="shared" si="84"/>
        <v>7.9349999999999996</v>
      </c>
      <c r="BA93" s="41">
        <f t="shared" si="85"/>
        <v>12.092499999999999</v>
      </c>
      <c r="BB93" s="43" t="str">
        <f t="shared" si="96"/>
        <v>V</v>
      </c>
      <c r="BC93" s="95">
        <v>14.75</v>
      </c>
      <c r="BD93" s="40"/>
      <c r="BE93" s="45">
        <f t="shared" si="86"/>
        <v>14.75</v>
      </c>
      <c r="BF93" s="95">
        <v>15.5</v>
      </c>
      <c r="BG93" s="40"/>
      <c r="BH93" s="40">
        <f t="shared" si="87"/>
        <v>15.5</v>
      </c>
      <c r="BI93" s="52">
        <f t="shared" si="88"/>
        <v>15.350000000000001</v>
      </c>
      <c r="BJ93" s="43" t="str">
        <f t="shared" si="89"/>
        <v>V</v>
      </c>
      <c r="BK93" s="40">
        <v>15.5</v>
      </c>
      <c r="BL93" s="40"/>
      <c r="BM93" s="40">
        <f t="shared" si="90"/>
        <v>15.5</v>
      </c>
      <c r="BN93" s="44">
        <f t="shared" si="91"/>
        <v>15.5</v>
      </c>
      <c r="BO93" s="43" t="str">
        <f t="shared" si="92"/>
        <v>V</v>
      </c>
      <c r="BP93" s="41">
        <f t="shared" si="93"/>
        <v>12.551935483870967</v>
      </c>
      <c r="BQ93" s="187" t="s">
        <v>56</v>
      </c>
      <c r="BR93" s="187"/>
      <c r="BS93" s="156" t="str">
        <f t="shared" si="97"/>
        <v>A.B</v>
      </c>
      <c r="BT93" s="156"/>
    </row>
    <row r="94" spans="1:72" ht="13.2">
      <c r="D94" s="50">
        <f>AVERAGE(D9:D93)</f>
        <v>11.829470588235292</v>
      </c>
      <c r="E94"/>
      <c r="F94" s="50">
        <f>AVERAGE(F9:F93)</f>
        <v>12.674176470588241</v>
      </c>
      <c r="G94" s="50">
        <f>AVERAGE(G9:G93)</f>
        <v>12.69322</v>
      </c>
      <c r="H94"/>
      <c r="I94" s="50">
        <f>AVERAGE(I9:I93)</f>
        <v>12.909984705882353</v>
      </c>
      <c r="J94" s="50">
        <f>AVERAGE(J9:J93)</f>
        <v>12.792080588235295</v>
      </c>
      <c r="K94"/>
      <c r="L94" s="50">
        <f t="shared" ref="L94:BP94" si="98">AVERAGE(L9:L93)</f>
        <v>12.476470588235294</v>
      </c>
      <c r="M94"/>
      <c r="N94" s="50">
        <f t="shared" si="98"/>
        <v>13.083823529411765</v>
      </c>
      <c r="O94" s="50">
        <f t="shared" si="98"/>
        <v>12.726470588235294</v>
      </c>
      <c r="P94"/>
      <c r="Q94" s="50">
        <f t="shared" si="98"/>
        <v>13.085294117647059</v>
      </c>
      <c r="R94" s="50">
        <f t="shared" si="98"/>
        <v>14.282352941176471</v>
      </c>
      <c r="S94"/>
      <c r="T94" s="50">
        <f t="shared" si="98"/>
        <v>14.3</v>
      </c>
      <c r="U94" s="50">
        <f t="shared" si="98"/>
        <v>13.44911764705882</v>
      </c>
      <c r="V94"/>
      <c r="W94" s="50">
        <f t="shared" si="98"/>
        <v>9.6358823529411719</v>
      </c>
      <c r="X94" s="50">
        <f t="shared" si="98"/>
        <v>9.9617187500000011</v>
      </c>
      <c r="Y94" s="50">
        <f t="shared" si="98"/>
        <v>10.800882352941175</v>
      </c>
      <c r="Z94" s="50">
        <f t="shared" si="98"/>
        <v>10.800882352941175</v>
      </c>
      <c r="AA94"/>
      <c r="AB94" s="50">
        <f>AVERAGE(AB9:AB93)</f>
        <v>11.921470588235293</v>
      </c>
      <c r="AC94"/>
      <c r="AD94" s="50">
        <f t="shared" si="98"/>
        <v>12.950735294117647</v>
      </c>
      <c r="AE94" s="50">
        <f t="shared" si="98"/>
        <v>12.950735294117647</v>
      </c>
      <c r="AF94"/>
      <c r="AG94" s="50">
        <f t="shared" si="98"/>
        <v>14.527969639468695</v>
      </c>
      <c r="AH94"/>
      <c r="AI94" s="50">
        <f t="shared" si="98"/>
        <v>14.527969639468695</v>
      </c>
      <c r="AJ94" s="50">
        <f t="shared" si="98"/>
        <v>15.521176470588236</v>
      </c>
      <c r="AK94"/>
      <c r="AL94" s="50">
        <f t="shared" si="98"/>
        <v>15.521176470588236</v>
      </c>
      <c r="AM94" s="50">
        <f t="shared" si="98"/>
        <v>12.597352941176471</v>
      </c>
      <c r="AN94"/>
      <c r="AO94" s="50">
        <f t="shared" si="98"/>
        <v>12.844411764705884</v>
      </c>
      <c r="AP94" s="50">
        <f t="shared" si="98"/>
        <v>13.884832068311198</v>
      </c>
      <c r="AQ94"/>
      <c r="AR94" s="50">
        <f t="shared" si="98"/>
        <v>14.135294117647058</v>
      </c>
      <c r="AS94"/>
      <c r="AT94" s="50">
        <f t="shared" si="98"/>
        <v>14.135294117647058</v>
      </c>
      <c r="AU94" s="50">
        <f t="shared" si="98"/>
        <v>15.31764705882353</v>
      </c>
      <c r="AV94"/>
      <c r="AW94" s="50">
        <f t="shared" si="98"/>
        <v>15.31764705882353</v>
      </c>
      <c r="AX94" s="50">
        <f t="shared" si="98"/>
        <v>12.832294117647061</v>
      </c>
      <c r="AY94"/>
      <c r="AZ94" s="50">
        <f t="shared" si="98"/>
        <v>13.268000000000002</v>
      </c>
      <c r="BA94" s="50">
        <f t="shared" si="98"/>
        <v>13.99723529411764</v>
      </c>
      <c r="BB94"/>
      <c r="BC94" s="50">
        <f t="shared" si="98"/>
        <v>13.12435294117647</v>
      </c>
      <c r="BD94"/>
      <c r="BE94" s="50">
        <f t="shared" si="98"/>
        <v>13.12435294117647</v>
      </c>
      <c r="BF94" s="50">
        <f t="shared" si="98"/>
        <v>15.423529411764706</v>
      </c>
      <c r="BG94"/>
      <c r="BH94" s="50">
        <f t="shared" si="98"/>
        <v>15.423529411764706</v>
      </c>
      <c r="BI94" s="50">
        <f t="shared" si="98"/>
        <v>14.963694117647059</v>
      </c>
      <c r="BJ94"/>
      <c r="BK94" s="50">
        <f t="shared" si="98"/>
        <v>15.570588235294117</v>
      </c>
      <c r="BL94"/>
      <c r="BM94" s="50">
        <f t="shared" si="98"/>
        <v>15.570588235294117</v>
      </c>
      <c r="BN94" s="50">
        <f t="shared" si="98"/>
        <v>15.570588235294117</v>
      </c>
      <c r="BO94"/>
      <c r="BP94" s="50">
        <f t="shared" si="98"/>
        <v>13.55114569971537</v>
      </c>
    </row>
    <row r="95" spans="1:72" ht="14.25" customHeight="1">
      <c r="D95" s="105">
        <v>11.829470588235292</v>
      </c>
      <c r="E95" s="107"/>
      <c r="F95" s="105">
        <v>12.795902777777773</v>
      </c>
      <c r="G95" s="105">
        <v>12.693219999999998</v>
      </c>
      <c r="H95" s="107"/>
      <c r="I95" s="105">
        <v>13.031316</v>
      </c>
      <c r="J95" s="105">
        <v>12.792080588235301</v>
      </c>
      <c r="K95" s="102"/>
      <c r="L95" s="109">
        <v>12.476470588235294</v>
      </c>
      <c r="M95" s="102"/>
      <c r="N95" s="102">
        <v>13.083823529411765</v>
      </c>
      <c r="O95" s="102">
        <v>12.726470588235294</v>
      </c>
      <c r="P95" s="102"/>
      <c r="Q95" s="102">
        <v>13.085294117647059</v>
      </c>
      <c r="R95" s="102">
        <v>14.282352941176471</v>
      </c>
      <c r="S95" s="102"/>
      <c r="T95" s="102">
        <v>14.3</v>
      </c>
      <c r="U95" s="102">
        <v>13.449117647058829</v>
      </c>
      <c r="V95" s="102"/>
      <c r="W95" s="102">
        <v>9.635882352941179</v>
      </c>
      <c r="X95" s="102">
        <v>9.9617187499999993</v>
      </c>
      <c r="Y95" s="102">
        <v>10.603767123287671</v>
      </c>
      <c r="Z95" s="102"/>
      <c r="AA95" s="102"/>
      <c r="AB95" s="102">
        <v>11.919642857142858</v>
      </c>
      <c r="AC95" s="102"/>
      <c r="AD95" s="102">
        <v>13.523349056603776</v>
      </c>
      <c r="AE95" s="102"/>
      <c r="AF95" s="102"/>
      <c r="AG95" s="102">
        <v>14.53179316888046</v>
      </c>
      <c r="AH95" s="102"/>
      <c r="AI95" s="102">
        <v>14.53179316888046</v>
      </c>
      <c r="AJ95" s="103">
        <v>15.521176470588236</v>
      </c>
      <c r="AK95" s="103"/>
      <c r="AL95" s="103">
        <v>15.521176470588236</v>
      </c>
      <c r="AM95" s="102">
        <v>12.59352941176471</v>
      </c>
      <c r="AN95" s="102"/>
      <c r="AO95" s="102">
        <v>12.840588235294121</v>
      </c>
      <c r="AP95" s="102">
        <v>13.884067362428853</v>
      </c>
      <c r="AQ95" s="102"/>
      <c r="AR95" s="102">
        <v>14.135294117647058</v>
      </c>
      <c r="AS95" s="102"/>
      <c r="AT95" s="102">
        <v>14.135294117647058</v>
      </c>
      <c r="AU95" s="102">
        <v>15.31764705882353</v>
      </c>
      <c r="AV95" s="102"/>
      <c r="AW95" s="102">
        <v>15.31764705882353</v>
      </c>
      <c r="AX95" s="102">
        <v>12.832294117647052</v>
      </c>
      <c r="AY95" s="102"/>
      <c r="AZ95" s="102">
        <v>13.267999999999997</v>
      </c>
      <c r="BA95" s="102">
        <v>13.997235294117647</v>
      </c>
      <c r="BB95" s="102"/>
      <c r="BC95" s="102">
        <v>13.12435294117647</v>
      </c>
      <c r="BD95" s="102"/>
      <c r="BE95" s="102"/>
      <c r="BF95" s="102">
        <v>15.423529411764706</v>
      </c>
      <c r="BG95" s="102"/>
      <c r="BH95" s="102"/>
      <c r="BI95" s="102">
        <v>14.684904761904766</v>
      </c>
      <c r="BJ95" s="102"/>
      <c r="BK95" s="102"/>
      <c r="BL95" s="102"/>
      <c r="BM95" s="102"/>
      <c r="BN95" s="102">
        <v>15.570588235294117</v>
      </c>
      <c r="BO95" s="102"/>
      <c r="BP95" s="103"/>
    </row>
    <row r="96" spans="1:72" ht="14.25" customHeight="1">
      <c r="D96" s="108"/>
      <c r="E96" s="106"/>
      <c r="F96" s="106"/>
      <c r="G96" s="108"/>
      <c r="H96" s="106"/>
      <c r="J96" s="104"/>
    </row>
  </sheetData>
  <mergeCells count="232">
    <mergeCell ref="BQ91:BR91"/>
    <mergeCell ref="BQ92:BR92"/>
    <mergeCell ref="BQ93:BR93"/>
    <mergeCell ref="BQ85:BR85"/>
    <mergeCell ref="BQ86:BR86"/>
    <mergeCell ref="BQ87:BR87"/>
    <mergeCell ref="BQ88:BR88"/>
    <mergeCell ref="BQ89:BR89"/>
    <mergeCell ref="BQ90:BR90"/>
    <mergeCell ref="BQ79:BR79"/>
    <mergeCell ref="BQ80:BR80"/>
    <mergeCell ref="BQ81:BR81"/>
    <mergeCell ref="BQ82:BR82"/>
    <mergeCell ref="BQ83:BR83"/>
    <mergeCell ref="BQ84:BR84"/>
    <mergeCell ref="BQ73:BR73"/>
    <mergeCell ref="BQ74:BR74"/>
    <mergeCell ref="BQ75:BR75"/>
    <mergeCell ref="BQ76:BR76"/>
    <mergeCell ref="BQ77:BR77"/>
    <mergeCell ref="BQ78:BR78"/>
    <mergeCell ref="BQ67:BR67"/>
    <mergeCell ref="BQ68:BR68"/>
    <mergeCell ref="BQ69:BR69"/>
    <mergeCell ref="BQ70:BR70"/>
    <mergeCell ref="BQ71:BR71"/>
    <mergeCell ref="BQ72:BR72"/>
    <mergeCell ref="BQ61:BR61"/>
    <mergeCell ref="BQ62:BR62"/>
    <mergeCell ref="BQ63:BR63"/>
    <mergeCell ref="BQ64:BR64"/>
    <mergeCell ref="BQ65:BR65"/>
    <mergeCell ref="BQ66:BR66"/>
    <mergeCell ref="BQ55:BR55"/>
    <mergeCell ref="BQ56:BR56"/>
    <mergeCell ref="BQ57:BR57"/>
    <mergeCell ref="BQ58:BR58"/>
    <mergeCell ref="BQ59:BR59"/>
    <mergeCell ref="BQ60:BR60"/>
    <mergeCell ref="BQ49:BR49"/>
    <mergeCell ref="BQ50:BR50"/>
    <mergeCell ref="BQ51:BR51"/>
    <mergeCell ref="BQ52:BR52"/>
    <mergeCell ref="BQ53:BR53"/>
    <mergeCell ref="BQ54:BR54"/>
    <mergeCell ref="BQ43:BR43"/>
    <mergeCell ref="BQ44:BR44"/>
    <mergeCell ref="BQ45:BR45"/>
    <mergeCell ref="BQ46:BR46"/>
    <mergeCell ref="BQ47:BR47"/>
    <mergeCell ref="BQ48:BR48"/>
    <mergeCell ref="BQ37:BR37"/>
    <mergeCell ref="BQ38:BR38"/>
    <mergeCell ref="BQ39:BR39"/>
    <mergeCell ref="BQ40:BR40"/>
    <mergeCell ref="BQ41:BR41"/>
    <mergeCell ref="BQ42:BR42"/>
    <mergeCell ref="BQ31:BR31"/>
    <mergeCell ref="BQ32:BR32"/>
    <mergeCell ref="BQ33:BR33"/>
    <mergeCell ref="BQ34:BR34"/>
    <mergeCell ref="BQ35:BR35"/>
    <mergeCell ref="BQ36:BR36"/>
    <mergeCell ref="BQ25:BR25"/>
    <mergeCell ref="BQ26:BR26"/>
    <mergeCell ref="BQ27:BR27"/>
    <mergeCell ref="BQ28:BR28"/>
    <mergeCell ref="BQ29:BR29"/>
    <mergeCell ref="BQ30:BR30"/>
    <mergeCell ref="BQ22:BR22"/>
    <mergeCell ref="BQ23:BR23"/>
    <mergeCell ref="BQ24:BR24"/>
    <mergeCell ref="BQ13:BR13"/>
    <mergeCell ref="BQ14:BR14"/>
    <mergeCell ref="BQ15:BR15"/>
    <mergeCell ref="BQ16:BR16"/>
    <mergeCell ref="BQ17:BR17"/>
    <mergeCell ref="BQ18:BR18"/>
    <mergeCell ref="BQ10:BR10"/>
    <mergeCell ref="BQ11:BR11"/>
    <mergeCell ref="BQ12:BR12"/>
    <mergeCell ref="BK6:BM6"/>
    <mergeCell ref="BN6:BN8"/>
    <mergeCell ref="BO6:BO8"/>
    <mergeCell ref="BQ19:BR19"/>
    <mergeCell ref="BQ20:BR20"/>
    <mergeCell ref="BQ21:BR21"/>
    <mergeCell ref="O6:Q6"/>
    <mergeCell ref="R6:T6"/>
    <mergeCell ref="U6:U8"/>
    <mergeCell ref="V6:V8"/>
    <mergeCell ref="W6:Y6"/>
    <mergeCell ref="Z6:Z8"/>
    <mergeCell ref="BK7:BM7"/>
    <mergeCell ref="BQ8:BR8"/>
    <mergeCell ref="BQ9:BR9"/>
    <mergeCell ref="BA6:BA8"/>
    <mergeCell ref="BB6:BB8"/>
    <mergeCell ref="AA6:AA8"/>
    <mergeCell ref="AB6:AD6"/>
    <mergeCell ref="AE6:AE8"/>
    <mergeCell ref="AF6:AF8"/>
    <mergeCell ref="AG6:AI6"/>
    <mergeCell ref="AJ6:AL6"/>
    <mergeCell ref="AB7:AD7"/>
    <mergeCell ref="AG7:AI7"/>
    <mergeCell ref="AJ7:AL7"/>
    <mergeCell ref="AU7:AW7"/>
    <mergeCell ref="AX7:AZ7"/>
    <mergeCell ref="B7:C7"/>
    <mergeCell ref="D7:F7"/>
    <mergeCell ref="G7:I7"/>
    <mergeCell ref="L7:N7"/>
    <mergeCell ref="O7:Q7"/>
    <mergeCell ref="R7:T7"/>
    <mergeCell ref="W7:Y7"/>
    <mergeCell ref="G3:BR3"/>
    <mergeCell ref="B5:C5"/>
    <mergeCell ref="D5:K5"/>
    <mergeCell ref="L5:V5"/>
    <mergeCell ref="W5:AA5"/>
    <mergeCell ref="AB5:AF5"/>
    <mergeCell ref="AG5:AQ5"/>
    <mergeCell ref="AR5:BB5"/>
    <mergeCell ref="BC5:BJ5"/>
    <mergeCell ref="BK5:BO5"/>
    <mergeCell ref="BS26:BT26"/>
    <mergeCell ref="BS27:BT27"/>
    <mergeCell ref="BS28:BT28"/>
    <mergeCell ref="BS29:BT29"/>
    <mergeCell ref="B6:C6"/>
    <mergeCell ref="D6:F6"/>
    <mergeCell ref="G6:I6"/>
    <mergeCell ref="J6:J8"/>
    <mergeCell ref="K6:K8"/>
    <mergeCell ref="L6:N6"/>
    <mergeCell ref="BC6:BE6"/>
    <mergeCell ref="BF6:BH6"/>
    <mergeCell ref="BI6:BI8"/>
    <mergeCell ref="BJ6:BJ8"/>
    <mergeCell ref="BC7:BE7"/>
    <mergeCell ref="BF7:BH7"/>
    <mergeCell ref="AM6:AO6"/>
    <mergeCell ref="AP6:AP8"/>
    <mergeCell ref="AQ6:AQ8"/>
    <mergeCell ref="AR6:AT6"/>
    <mergeCell ref="AU6:AW6"/>
    <mergeCell ref="AX6:AZ6"/>
    <mergeCell ref="AM7:AO7"/>
    <mergeCell ref="AR7:AT7"/>
    <mergeCell ref="BS17:BT17"/>
    <mergeCell ref="BS18:BT18"/>
    <mergeCell ref="BS19:BT19"/>
    <mergeCell ref="BS20:BT20"/>
    <mergeCell ref="BS21:BT21"/>
    <mergeCell ref="BS22:BT22"/>
    <mergeCell ref="BS23:BT23"/>
    <mergeCell ref="BS24:BT24"/>
    <mergeCell ref="BS25:BT25"/>
    <mergeCell ref="BS8:BT8"/>
    <mergeCell ref="BS9:BT9"/>
    <mergeCell ref="BS10:BT10"/>
    <mergeCell ref="BS11:BT11"/>
    <mergeCell ref="BS12:BT12"/>
    <mergeCell ref="BS13:BT13"/>
    <mergeCell ref="BS14:BT14"/>
    <mergeCell ref="BS15:BT15"/>
    <mergeCell ref="BS16:BT16"/>
    <mergeCell ref="BS30:BT30"/>
    <mergeCell ref="BS31:BT31"/>
    <mergeCell ref="BS32:BT32"/>
    <mergeCell ref="BS33:BT33"/>
    <mergeCell ref="BS34:BT34"/>
    <mergeCell ref="BS35:BT35"/>
    <mergeCell ref="BS36:BT36"/>
    <mergeCell ref="BS37:BT37"/>
    <mergeCell ref="BS38:BT38"/>
    <mergeCell ref="BS39:BT39"/>
    <mergeCell ref="BS40:BT40"/>
    <mergeCell ref="BS41:BT41"/>
    <mergeCell ref="BS42:BT42"/>
    <mergeCell ref="BS43:BT43"/>
    <mergeCell ref="BS44:BT44"/>
    <mergeCell ref="BS45:BT45"/>
    <mergeCell ref="BS46:BT46"/>
    <mergeCell ref="BS47:BT47"/>
    <mergeCell ref="BS48:BT48"/>
    <mergeCell ref="BS49:BT49"/>
    <mergeCell ref="BS50:BT50"/>
    <mergeCell ref="BS51:BT51"/>
    <mergeCell ref="BS52:BT52"/>
    <mergeCell ref="BS53:BT53"/>
    <mergeCell ref="BS54:BT54"/>
    <mergeCell ref="BS55:BT55"/>
    <mergeCell ref="BS56:BT56"/>
    <mergeCell ref="BS57:BT57"/>
    <mergeCell ref="BS58:BT58"/>
    <mergeCell ref="BS59:BT59"/>
    <mergeCell ref="BS60:BT60"/>
    <mergeCell ref="BS61:BT61"/>
    <mergeCell ref="BS62:BT62"/>
    <mergeCell ref="BS63:BT63"/>
    <mergeCell ref="BS64:BT64"/>
    <mergeCell ref="BS65:BT65"/>
    <mergeCell ref="BS66:BT66"/>
    <mergeCell ref="BS67:BT67"/>
    <mergeCell ref="BS68:BT68"/>
    <mergeCell ref="BS69:BT69"/>
    <mergeCell ref="BS70:BT70"/>
    <mergeCell ref="BS71:BT71"/>
    <mergeCell ref="BS72:BT72"/>
    <mergeCell ref="BS73:BT73"/>
    <mergeCell ref="BS74:BT74"/>
    <mergeCell ref="BS75:BT75"/>
    <mergeCell ref="BS76:BT76"/>
    <mergeCell ref="BS77:BT77"/>
    <mergeCell ref="BS78:BT78"/>
    <mergeCell ref="BS79:BT79"/>
    <mergeCell ref="BS80:BT80"/>
    <mergeCell ref="BS81:BT81"/>
    <mergeCell ref="BS82:BT82"/>
    <mergeCell ref="BS83:BT83"/>
    <mergeCell ref="BS93:BT93"/>
    <mergeCell ref="BS84:BT84"/>
    <mergeCell ref="BS85:BT85"/>
    <mergeCell ref="BS86:BT86"/>
    <mergeCell ref="BS87:BT87"/>
    <mergeCell ref="BS88:BT88"/>
    <mergeCell ref="BS89:BT89"/>
    <mergeCell ref="BS90:BT90"/>
    <mergeCell ref="BS91:BT91"/>
    <mergeCell ref="BS92:BT92"/>
  </mergeCells>
  <conditionalFormatting sqref="BF9:BF51 BF93">
    <cfRule type="cellIs" dxfId="10" priority="6" operator="lessThan">
      <formula>12</formula>
    </cfRule>
  </conditionalFormatting>
  <conditionalFormatting sqref="J9:J93 U9:U93 Z9:Z93 AE9:AE93 AP9:AP93 BA9:BA93 BI9:BI93 BN9:BN93 BP9:BP93">
    <cfRule type="cellIs" dxfId="9" priority="5" operator="lessThan">
      <formula>12</formula>
    </cfRule>
  </conditionalFormatting>
  <conditionalFormatting sqref="V9:V93 AA9:AA93 AF9:AF93 AQ9:AQ93 BB9:BB93 BJ9:BJ93 BO9:BO93">
    <cfRule type="containsText" dxfId="8" priority="4" operator="containsText" text="NV">
      <formula>NOT(ISERROR(SEARCH("NV",V9)))</formula>
    </cfRule>
  </conditionalFormatting>
  <conditionalFormatting sqref="C95 F9:F93 I9:I93 N9:N93 Q9:Q93 T9:T93">
    <cfRule type="cellIs" dxfId="7" priority="3" operator="lessThan">
      <formula>6</formula>
    </cfRule>
  </conditionalFormatting>
  <conditionalFormatting sqref="Y9:Y93 AD9:AD93 AI9:AI93 AL9:AL93 AO9:AO93">
    <cfRule type="cellIs" dxfId="6" priority="2" operator="lessThan">
      <formula>6</formula>
    </cfRule>
  </conditionalFormatting>
  <conditionalFormatting sqref="AT9:AT93 AW9:AW93 AZ9:AZ93 BE9:BE93 BH9:BH93 BM9:BM93">
    <cfRule type="cellIs" dxfId="5" priority="1" operator="lessThan"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96"/>
  <sheetViews>
    <sheetView topLeftCell="A25" workbookViewId="0">
      <selection activeCell="A30" sqref="A30:XFD30"/>
    </sheetView>
  </sheetViews>
  <sheetFormatPr baseColWidth="10" defaultColWidth="11.44140625" defaultRowHeight="14.25" customHeight="1"/>
  <cols>
    <col min="1" max="1" width="2.44140625" style="26" customWidth="1"/>
    <col min="2" max="2" width="17.5546875" style="26" customWidth="1"/>
    <col min="3" max="3" width="16.109375" style="26" customWidth="1"/>
    <col min="4" max="4" width="6.6640625" style="67" customWidth="1"/>
    <col min="5" max="6" width="6.6640625" style="27" customWidth="1"/>
    <col min="7" max="7" width="6.6640625" style="67" customWidth="1"/>
    <col min="8" max="9" width="6.6640625" style="27" customWidth="1"/>
    <col min="10" max="11" width="6.6640625" style="26" customWidth="1"/>
    <col min="12" max="12" width="6.6640625" style="66" customWidth="1"/>
    <col min="13" max="14" width="6.6640625" style="26" customWidth="1"/>
    <col min="15" max="15" width="6.6640625" style="66" customWidth="1"/>
    <col min="16" max="17" width="6.6640625" style="26" customWidth="1"/>
    <col min="18" max="18" width="6.6640625" style="66" customWidth="1"/>
    <col min="19" max="22" width="6.6640625" style="26" customWidth="1"/>
    <col min="23" max="23" width="6.6640625" style="66" customWidth="1"/>
    <col min="24" max="27" width="6.6640625" style="26" customWidth="1"/>
    <col min="28" max="28" width="6.6640625" style="66" customWidth="1"/>
    <col min="29" max="32" width="6.6640625" style="26" customWidth="1"/>
    <col min="33" max="33" width="6.6640625" style="66" customWidth="1"/>
    <col min="34" max="35" width="6.6640625" style="26" customWidth="1"/>
    <col min="36" max="36" width="6.6640625" style="67" customWidth="1"/>
    <col min="37" max="38" width="6.6640625" style="27" customWidth="1"/>
    <col min="39" max="39" width="6.6640625" style="66" customWidth="1"/>
    <col min="40" max="43" width="6.6640625" style="26" customWidth="1"/>
    <col min="44" max="44" width="6.6640625" style="66" customWidth="1"/>
    <col min="45" max="46" width="6.6640625" style="26" customWidth="1"/>
    <col min="47" max="47" width="6.6640625" style="66" customWidth="1"/>
    <col min="48" max="49" width="6.6640625" style="26" customWidth="1"/>
    <col min="50" max="50" width="6.6640625" style="66" customWidth="1"/>
    <col min="51" max="54" width="6.6640625" style="26" customWidth="1"/>
    <col min="55" max="55" width="6.6640625" style="66" customWidth="1"/>
    <col min="56" max="57" width="6.6640625" style="26" customWidth="1"/>
    <col min="58" max="58" width="6.6640625" style="66" customWidth="1"/>
    <col min="59" max="62" width="6.6640625" style="26" customWidth="1"/>
    <col min="63" max="63" width="6.6640625" style="66" customWidth="1"/>
    <col min="64" max="67" width="6.6640625" style="26" customWidth="1"/>
    <col min="68" max="68" width="8.109375" style="27" customWidth="1"/>
    <col min="69" max="69" width="6.6640625" style="26" customWidth="1"/>
    <col min="70" max="70" width="19.44140625" style="26" customWidth="1"/>
    <col min="71" max="71" width="3.44140625" style="26" customWidth="1"/>
    <col min="72" max="72" width="3.6640625" style="26" customWidth="1"/>
    <col min="73" max="73" width="4.33203125" style="26" customWidth="1"/>
    <col min="74" max="74" width="3.44140625" style="26" customWidth="1"/>
    <col min="75" max="75" width="4" style="26" customWidth="1"/>
    <col min="76" max="77" width="3.6640625" style="26" customWidth="1"/>
    <col min="78" max="78" width="3.5546875" style="26" customWidth="1"/>
    <col min="79" max="80" width="3.44140625" style="26" customWidth="1"/>
    <col min="81" max="81" width="3.109375" style="26" customWidth="1"/>
    <col min="82" max="82" width="3.5546875" style="26" customWidth="1"/>
    <col min="83" max="83" width="18.88671875" style="26" customWidth="1"/>
    <col min="84" max="84" width="16.33203125" style="26" customWidth="1"/>
    <col min="85" max="85" width="12.33203125" style="26" customWidth="1"/>
    <col min="86" max="16384" width="11.44140625" style="26"/>
  </cols>
  <sheetData>
    <row r="1" spans="1:178" s="6" customFormat="1" ht="14.25" customHeight="1">
      <c r="A1" s="2" t="s">
        <v>2</v>
      </c>
      <c r="B1" s="3"/>
      <c r="C1" s="3"/>
      <c r="D1" s="63"/>
      <c r="E1" s="7"/>
      <c r="F1" s="7"/>
      <c r="G1" s="68"/>
      <c r="L1" s="68"/>
      <c r="O1" s="68"/>
      <c r="R1" s="63"/>
      <c r="S1" s="7"/>
      <c r="T1" s="7"/>
      <c r="W1" s="68"/>
      <c r="AB1" s="68"/>
      <c r="AG1" s="63"/>
      <c r="AH1" s="7"/>
      <c r="AI1" s="7"/>
      <c r="AJ1" s="63"/>
      <c r="AK1" s="7"/>
      <c r="AL1" s="7"/>
      <c r="AM1" s="68"/>
      <c r="AR1" s="68"/>
      <c r="AU1" s="68"/>
      <c r="AX1" s="68"/>
      <c r="BC1" s="68"/>
      <c r="BF1" s="68"/>
      <c r="BK1" s="68"/>
      <c r="BM1" s="6" t="s">
        <v>220</v>
      </c>
      <c r="BP1" s="8"/>
    </row>
    <row r="2" spans="1:178" s="6" customFormat="1" ht="13.2">
      <c r="A2" s="2" t="s">
        <v>0</v>
      </c>
      <c r="B2" s="3"/>
      <c r="C2" s="3"/>
      <c r="D2" s="63"/>
      <c r="E2" s="7"/>
      <c r="F2" s="7"/>
      <c r="G2" s="68"/>
      <c r="L2" s="68"/>
      <c r="O2" s="68"/>
      <c r="R2" s="63"/>
      <c r="S2" s="7"/>
      <c r="T2" s="7"/>
      <c r="W2" s="68"/>
      <c r="Z2" s="9" t="s">
        <v>20</v>
      </c>
      <c r="AA2" s="9"/>
      <c r="AB2" s="68"/>
      <c r="AE2" s="10"/>
      <c r="AF2" s="11"/>
      <c r="AG2" s="70"/>
      <c r="AH2" s="12"/>
      <c r="AI2" s="12"/>
      <c r="AJ2" s="63"/>
      <c r="AK2" s="7"/>
      <c r="AL2" s="7"/>
      <c r="AM2" s="68"/>
      <c r="AR2" s="68"/>
      <c r="AU2" s="68"/>
      <c r="AX2" s="68"/>
      <c r="BC2" s="68"/>
      <c r="BF2" s="68"/>
      <c r="BK2" s="68"/>
      <c r="BM2" s="6" t="s">
        <v>219</v>
      </c>
      <c r="BP2" s="8"/>
    </row>
    <row r="3" spans="1:178" s="83" customFormat="1" ht="20.399999999999999">
      <c r="A3" s="80" t="s">
        <v>57</v>
      </c>
      <c r="B3" s="80"/>
      <c r="C3" s="80"/>
      <c r="D3" s="81"/>
      <c r="E3" s="82"/>
      <c r="F3" s="82"/>
      <c r="G3" s="175" t="s">
        <v>62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</row>
    <row r="4" spans="1:178" s="13" customFormat="1" ht="13.8">
      <c r="A4" s="9" t="s">
        <v>12</v>
      </c>
      <c r="B4" s="9"/>
      <c r="C4" s="9"/>
      <c r="D4" s="64"/>
      <c r="E4" s="14"/>
      <c r="F4" s="14"/>
      <c r="G4" s="64"/>
      <c r="H4" s="14"/>
      <c r="I4" s="14"/>
      <c r="L4" s="69"/>
      <c r="O4" s="69"/>
      <c r="R4" s="69"/>
      <c r="W4" s="69"/>
      <c r="AB4" s="69"/>
      <c r="AG4" s="69"/>
      <c r="AJ4" s="69"/>
      <c r="AK4" s="14"/>
      <c r="AL4" s="14"/>
      <c r="AM4" s="64"/>
      <c r="AN4" s="14"/>
      <c r="AO4" s="14"/>
      <c r="AR4" s="71"/>
      <c r="AS4" s="15"/>
      <c r="AT4" s="15"/>
      <c r="AU4" s="71"/>
      <c r="AV4" s="15"/>
      <c r="AW4" s="15"/>
      <c r="AX4" s="69"/>
      <c r="AZ4" s="16"/>
      <c r="BC4" s="69"/>
      <c r="BF4" s="69"/>
      <c r="BK4" s="64"/>
      <c r="BL4" s="14"/>
      <c r="BM4" s="14"/>
      <c r="BP4" s="14"/>
    </row>
    <row r="5" spans="1:178" s="17" customFormat="1" ht="14.25" customHeight="1">
      <c r="B5" s="163" t="s">
        <v>3</v>
      </c>
      <c r="C5" s="165"/>
      <c r="D5" s="176" t="s">
        <v>21</v>
      </c>
      <c r="E5" s="177"/>
      <c r="F5" s="177"/>
      <c r="G5" s="177"/>
      <c r="H5" s="177"/>
      <c r="I5" s="177"/>
      <c r="J5" s="177"/>
      <c r="K5" s="178"/>
      <c r="L5" s="176" t="s">
        <v>22</v>
      </c>
      <c r="M5" s="177"/>
      <c r="N5" s="177"/>
      <c r="O5" s="177"/>
      <c r="P5" s="177"/>
      <c r="Q5" s="177"/>
      <c r="R5" s="177"/>
      <c r="S5" s="177"/>
      <c r="T5" s="177"/>
      <c r="U5" s="177"/>
      <c r="V5" s="178"/>
      <c r="W5" s="163" t="s">
        <v>23</v>
      </c>
      <c r="X5" s="164"/>
      <c r="Y5" s="164"/>
      <c r="Z5" s="164"/>
      <c r="AA5" s="165"/>
      <c r="AB5" s="163" t="s">
        <v>24</v>
      </c>
      <c r="AC5" s="164"/>
      <c r="AD5" s="164"/>
      <c r="AE5" s="164"/>
      <c r="AF5" s="165"/>
      <c r="AG5" s="163" t="s">
        <v>25</v>
      </c>
      <c r="AH5" s="164"/>
      <c r="AI5" s="164"/>
      <c r="AJ5" s="164"/>
      <c r="AK5" s="164"/>
      <c r="AL5" s="164"/>
      <c r="AM5" s="164"/>
      <c r="AN5" s="164"/>
      <c r="AO5" s="164"/>
      <c r="AP5" s="164"/>
      <c r="AQ5" s="165"/>
      <c r="AR5" s="179" t="s">
        <v>26</v>
      </c>
      <c r="AS5" s="180"/>
      <c r="AT5" s="180"/>
      <c r="AU5" s="180"/>
      <c r="AV5" s="180"/>
      <c r="AW5" s="180"/>
      <c r="AX5" s="180"/>
      <c r="AY5" s="180"/>
      <c r="AZ5" s="180"/>
      <c r="BA5" s="180"/>
      <c r="BB5" s="181"/>
      <c r="BC5" s="163" t="s">
        <v>27</v>
      </c>
      <c r="BD5" s="164"/>
      <c r="BE5" s="164"/>
      <c r="BF5" s="164"/>
      <c r="BG5" s="164"/>
      <c r="BH5" s="164"/>
      <c r="BI5" s="164"/>
      <c r="BJ5" s="165"/>
      <c r="BK5" s="163" t="s">
        <v>28</v>
      </c>
      <c r="BL5" s="164"/>
      <c r="BM5" s="164"/>
      <c r="BN5" s="164"/>
      <c r="BO5" s="165"/>
      <c r="BP5" s="36"/>
      <c r="BQ5" s="37"/>
      <c r="BR5" s="37"/>
      <c r="BS5" s="37"/>
      <c r="BT5" s="37"/>
      <c r="BU5" s="37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8" customFormat="1" ht="14.25" customHeight="1">
      <c r="B6" s="161" t="s">
        <v>29</v>
      </c>
      <c r="C6" s="162"/>
      <c r="D6" s="163" t="s">
        <v>55</v>
      </c>
      <c r="E6" s="164"/>
      <c r="F6" s="165"/>
      <c r="G6" s="163" t="s">
        <v>224</v>
      </c>
      <c r="H6" s="164"/>
      <c r="I6" s="165"/>
      <c r="J6" s="166" t="s">
        <v>30</v>
      </c>
      <c r="K6" s="169" t="s">
        <v>8</v>
      </c>
      <c r="L6" s="172" t="s">
        <v>31</v>
      </c>
      <c r="M6" s="173"/>
      <c r="N6" s="174"/>
      <c r="O6" s="172" t="s">
        <v>32</v>
      </c>
      <c r="P6" s="173"/>
      <c r="Q6" s="174"/>
      <c r="R6" s="172" t="s">
        <v>33</v>
      </c>
      <c r="S6" s="173"/>
      <c r="T6" s="174"/>
      <c r="U6" s="166" t="s">
        <v>30</v>
      </c>
      <c r="V6" s="169" t="s">
        <v>8</v>
      </c>
      <c r="W6" s="163" t="s">
        <v>34</v>
      </c>
      <c r="X6" s="164"/>
      <c r="Y6" s="165"/>
      <c r="Z6" s="166" t="s">
        <v>30</v>
      </c>
      <c r="AA6" s="169" t="s">
        <v>8</v>
      </c>
      <c r="AB6" s="163" t="s">
        <v>35</v>
      </c>
      <c r="AC6" s="164"/>
      <c r="AD6" s="165"/>
      <c r="AE6" s="166" t="s">
        <v>30</v>
      </c>
      <c r="AF6" s="169" t="s">
        <v>8</v>
      </c>
      <c r="AG6" s="163" t="s">
        <v>36</v>
      </c>
      <c r="AH6" s="164"/>
      <c r="AI6" s="165"/>
      <c r="AJ6" s="163" t="s">
        <v>37</v>
      </c>
      <c r="AK6" s="164"/>
      <c r="AL6" s="165"/>
      <c r="AM6" s="163" t="s">
        <v>38</v>
      </c>
      <c r="AN6" s="164"/>
      <c r="AO6" s="165"/>
      <c r="AP6" s="166" t="s">
        <v>30</v>
      </c>
      <c r="AQ6" s="169" t="s">
        <v>8</v>
      </c>
      <c r="AR6" s="163" t="s">
        <v>6</v>
      </c>
      <c r="AS6" s="164"/>
      <c r="AT6" s="165"/>
      <c r="AU6" s="163" t="s">
        <v>7</v>
      </c>
      <c r="AV6" s="164"/>
      <c r="AW6" s="165"/>
      <c r="AX6" s="163" t="s">
        <v>39</v>
      </c>
      <c r="AY6" s="164"/>
      <c r="AZ6" s="165"/>
      <c r="BA6" s="166" t="s">
        <v>30</v>
      </c>
      <c r="BB6" s="169" t="s">
        <v>8</v>
      </c>
      <c r="BC6" s="163" t="s">
        <v>40</v>
      </c>
      <c r="BD6" s="164"/>
      <c r="BE6" s="165"/>
      <c r="BF6" s="163" t="s">
        <v>41</v>
      </c>
      <c r="BG6" s="164"/>
      <c r="BH6" s="165"/>
      <c r="BI6" s="166" t="s">
        <v>30</v>
      </c>
      <c r="BJ6" s="169" t="s">
        <v>8</v>
      </c>
      <c r="BK6" s="163" t="s">
        <v>42</v>
      </c>
      <c r="BL6" s="164"/>
      <c r="BM6" s="165"/>
      <c r="BN6" s="166" t="s">
        <v>30</v>
      </c>
      <c r="BO6" s="169" t="s">
        <v>8</v>
      </c>
      <c r="BP6" s="19"/>
      <c r="BQ6" s="37"/>
      <c r="BR6" s="37"/>
      <c r="BS6" s="37"/>
      <c r="BT6" s="37"/>
      <c r="BU6" s="37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8" customFormat="1" ht="14.25" customHeight="1">
      <c r="B7" s="161" t="s">
        <v>4</v>
      </c>
      <c r="C7" s="185"/>
      <c r="D7" s="182">
        <v>0.5</v>
      </c>
      <c r="E7" s="183"/>
      <c r="F7" s="184"/>
      <c r="G7" s="182">
        <v>0.5</v>
      </c>
      <c r="H7" s="183"/>
      <c r="I7" s="183"/>
      <c r="J7" s="167"/>
      <c r="K7" s="170"/>
      <c r="L7" s="182">
        <v>0.4</v>
      </c>
      <c r="M7" s="183"/>
      <c r="N7" s="184"/>
      <c r="O7" s="182">
        <v>0.3</v>
      </c>
      <c r="P7" s="183"/>
      <c r="Q7" s="184"/>
      <c r="R7" s="182">
        <v>0.3</v>
      </c>
      <c r="S7" s="183"/>
      <c r="T7" s="184"/>
      <c r="U7" s="167"/>
      <c r="V7" s="170"/>
      <c r="W7" s="182">
        <v>1</v>
      </c>
      <c r="X7" s="183"/>
      <c r="Y7" s="184"/>
      <c r="Z7" s="167"/>
      <c r="AA7" s="170"/>
      <c r="AB7" s="182">
        <v>1</v>
      </c>
      <c r="AC7" s="183"/>
      <c r="AD7" s="184"/>
      <c r="AE7" s="167"/>
      <c r="AF7" s="170"/>
      <c r="AG7" s="182">
        <v>0.3</v>
      </c>
      <c r="AH7" s="183"/>
      <c r="AI7" s="184"/>
      <c r="AJ7" s="182">
        <v>0.2</v>
      </c>
      <c r="AK7" s="183"/>
      <c r="AL7" s="184"/>
      <c r="AM7" s="182">
        <v>0.5</v>
      </c>
      <c r="AN7" s="183"/>
      <c r="AO7" s="184"/>
      <c r="AP7" s="167"/>
      <c r="AQ7" s="170"/>
      <c r="AR7" s="182">
        <v>0.25</v>
      </c>
      <c r="AS7" s="183"/>
      <c r="AT7" s="184"/>
      <c r="AU7" s="182">
        <v>0.25</v>
      </c>
      <c r="AV7" s="183"/>
      <c r="AW7" s="184"/>
      <c r="AX7" s="182">
        <v>0.5</v>
      </c>
      <c r="AY7" s="183"/>
      <c r="AZ7" s="184"/>
      <c r="BA7" s="167"/>
      <c r="BB7" s="170"/>
      <c r="BC7" s="182">
        <v>0.2</v>
      </c>
      <c r="BD7" s="183"/>
      <c r="BE7" s="184"/>
      <c r="BF7" s="182">
        <v>0.8</v>
      </c>
      <c r="BG7" s="183"/>
      <c r="BH7" s="184"/>
      <c r="BI7" s="167"/>
      <c r="BJ7" s="170"/>
      <c r="BK7" s="182">
        <v>1</v>
      </c>
      <c r="BL7" s="183"/>
      <c r="BM7" s="184"/>
      <c r="BN7" s="167"/>
      <c r="BO7" s="170"/>
      <c r="BP7" s="19"/>
      <c r="BQ7" s="37"/>
      <c r="BR7" s="37"/>
      <c r="BS7" s="37"/>
      <c r="BT7" s="37"/>
      <c r="BU7" s="3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22" customFormat="1" ht="14.25" customHeight="1">
      <c r="A8" s="20" t="s">
        <v>43</v>
      </c>
      <c r="B8" s="21" t="s">
        <v>1</v>
      </c>
      <c r="C8" s="21" t="s">
        <v>5</v>
      </c>
      <c r="D8" s="65" t="s">
        <v>10</v>
      </c>
      <c r="E8" s="21" t="s">
        <v>9</v>
      </c>
      <c r="F8" s="38" t="s">
        <v>11</v>
      </c>
      <c r="G8" s="65" t="s">
        <v>10</v>
      </c>
      <c r="H8" s="21" t="s">
        <v>9</v>
      </c>
      <c r="I8" s="38" t="s">
        <v>11</v>
      </c>
      <c r="J8" s="168"/>
      <c r="K8" s="171"/>
      <c r="L8" s="65" t="s">
        <v>10</v>
      </c>
      <c r="M8" s="21" t="s">
        <v>9</v>
      </c>
      <c r="N8" s="38" t="s">
        <v>11</v>
      </c>
      <c r="O8" s="65" t="s">
        <v>10</v>
      </c>
      <c r="P8" s="21" t="s">
        <v>9</v>
      </c>
      <c r="Q8" s="38" t="s">
        <v>11</v>
      </c>
      <c r="R8" s="65" t="s">
        <v>10</v>
      </c>
      <c r="S8" s="21" t="s">
        <v>9</v>
      </c>
      <c r="T8" s="38" t="s">
        <v>11</v>
      </c>
      <c r="U8" s="168"/>
      <c r="V8" s="171"/>
      <c r="W8" s="65" t="s">
        <v>10</v>
      </c>
      <c r="X8" s="21" t="s">
        <v>9</v>
      </c>
      <c r="Y8" s="38" t="s">
        <v>11</v>
      </c>
      <c r="Z8" s="168"/>
      <c r="AA8" s="171"/>
      <c r="AB8" s="65" t="s">
        <v>10</v>
      </c>
      <c r="AC8" s="21" t="s">
        <v>9</v>
      </c>
      <c r="AD8" s="38" t="s">
        <v>11</v>
      </c>
      <c r="AE8" s="168"/>
      <c r="AF8" s="171"/>
      <c r="AG8" s="65" t="s">
        <v>10</v>
      </c>
      <c r="AH8" s="21" t="s">
        <v>9</v>
      </c>
      <c r="AI8" s="38" t="s">
        <v>11</v>
      </c>
      <c r="AJ8" s="65" t="s">
        <v>10</v>
      </c>
      <c r="AK8" s="21" t="s">
        <v>9</v>
      </c>
      <c r="AL8" s="38" t="s">
        <v>11</v>
      </c>
      <c r="AM8" s="65" t="s">
        <v>10</v>
      </c>
      <c r="AN8" s="21" t="s">
        <v>9</v>
      </c>
      <c r="AO8" s="38" t="s">
        <v>11</v>
      </c>
      <c r="AP8" s="168"/>
      <c r="AQ8" s="171"/>
      <c r="AR8" s="65" t="s">
        <v>10</v>
      </c>
      <c r="AS8" s="21" t="s">
        <v>9</v>
      </c>
      <c r="AT8" s="38" t="s">
        <v>11</v>
      </c>
      <c r="AU8" s="65" t="s">
        <v>10</v>
      </c>
      <c r="AV8" s="21" t="s">
        <v>9</v>
      </c>
      <c r="AW8" s="38" t="s">
        <v>11</v>
      </c>
      <c r="AX8" s="65" t="s">
        <v>10</v>
      </c>
      <c r="AY8" s="21" t="s">
        <v>9</v>
      </c>
      <c r="AZ8" s="38" t="s">
        <v>11</v>
      </c>
      <c r="BA8" s="168"/>
      <c r="BB8" s="171"/>
      <c r="BC8" s="65" t="s">
        <v>10</v>
      </c>
      <c r="BD8" s="21" t="s">
        <v>9</v>
      </c>
      <c r="BE8" s="38" t="s">
        <v>11</v>
      </c>
      <c r="BF8" s="65" t="s">
        <v>10</v>
      </c>
      <c r="BG8" s="21" t="s">
        <v>9</v>
      </c>
      <c r="BH8" s="38" t="s">
        <v>11</v>
      </c>
      <c r="BI8" s="168"/>
      <c r="BJ8" s="171"/>
      <c r="BK8" s="65" t="s">
        <v>10</v>
      </c>
      <c r="BL8" s="21" t="s">
        <v>9</v>
      </c>
      <c r="BM8" s="38" t="s">
        <v>11</v>
      </c>
      <c r="BN8" s="168"/>
      <c r="BO8" s="171"/>
      <c r="BP8" s="39" t="s">
        <v>44</v>
      </c>
      <c r="BQ8" s="186" t="s">
        <v>54</v>
      </c>
      <c r="BR8" s="186"/>
      <c r="BS8" s="160" t="s">
        <v>223</v>
      </c>
      <c r="BT8" s="160"/>
      <c r="BU8" s="126"/>
      <c r="BV8" s="126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24" customFormat="1" ht="14.25" customHeight="1">
      <c r="A9" s="23">
        <v>1</v>
      </c>
      <c r="B9" s="73" t="s">
        <v>166</v>
      </c>
      <c r="C9" s="74" t="s">
        <v>167</v>
      </c>
      <c r="D9" s="50">
        <v>17.875</v>
      </c>
      <c r="E9" s="50"/>
      <c r="F9" s="50">
        <f t="shared" ref="F9:F40" si="0">IF(E9&gt;=12,12,MAX(E9,D9))</f>
        <v>17.875</v>
      </c>
      <c r="G9" s="41">
        <v>18.25</v>
      </c>
      <c r="H9" s="41"/>
      <c r="I9" s="51">
        <f t="shared" ref="I9:I40" si="1">IF(H9&gt;=12,12,MAX(H9,G9))</f>
        <v>18.25</v>
      </c>
      <c r="J9" s="41">
        <f t="shared" ref="J9:J40" si="2">F9*D$7+I9*G$7</f>
        <v>18.0625</v>
      </c>
      <c r="K9" s="42" t="str">
        <f t="shared" ref="K9:K40" si="3">IF(AND(MIN(F9,I9)&gt;=6,E9&lt;D9,H9&lt;G9,J9&gt;=12),"V",IF(AND(OR(E9&gt;D9,H9&gt;G9),J9&gt;=12),"VAR",IF(AND(J9&gt;=8,MIN(F9,I9)&gt;=6,BP9&gt;=12),"VPC","NV")))</f>
        <v>V</v>
      </c>
      <c r="L9" s="85">
        <v>18.5</v>
      </c>
      <c r="M9" s="86"/>
      <c r="N9" s="40">
        <f t="shared" ref="N9:N40" si="4">IF(M9&gt;=12,12,MAX(L9,M9))</f>
        <v>18.5</v>
      </c>
      <c r="O9" s="85">
        <v>18.5</v>
      </c>
      <c r="P9" s="128"/>
      <c r="Q9" s="40">
        <f t="shared" ref="Q9:Q40" si="5">IF(P9&gt;=12,12,MAX(P9,O9))</f>
        <v>18.5</v>
      </c>
      <c r="R9" s="85">
        <v>16.5</v>
      </c>
      <c r="S9" s="86"/>
      <c r="T9" s="40">
        <f t="shared" ref="T9:T40" si="6">IF(S9&gt;=12,12,MAX(R9,S9))</f>
        <v>16.5</v>
      </c>
      <c r="U9" s="41">
        <f t="shared" ref="U9:U40" si="7">N9*L$7+Q9*O$7+T9*R$7</f>
        <v>17.899999999999999</v>
      </c>
      <c r="V9" s="43" t="str">
        <f t="shared" ref="V9:V40" si="8">IF(AND(MIN(N9,Q9,T9)&gt;=6,M9&lt;L9,P9&lt;O9,S9&lt;R9,U9&gt;=12),"V",IF(AND(OR(M9&gt;L9,P9&gt;O9,S9&gt;R9),U9&gt;=12),"VAR",IF(AND(U9&gt;=8,MIN(N9,Q9,T9)&gt;=6,BP9&gt;=12),"VPC","NV")))</f>
        <v>V</v>
      </c>
      <c r="W9" s="40">
        <v>16.05</v>
      </c>
      <c r="X9" s="40"/>
      <c r="Y9" s="40">
        <f t="shared" ref="Y9:Y40" si="9">IF(X9&gt;=12,12,MAX(W9,X9))</f>
        <v>16.05</v>
      </c>
      <c r="Z9" s="44">
        <f t="shared" ref="Z9:Z40" si="10">Y9*W$7</f>
        <v>16.05</v>
      </c>
      <c r="AA9" s="43" t="str">
        <f t="shared" ref="AA9:AA40" si="11">IF(W9&gt;=12,"V",IF(AND(X9&gt;W9,Z9&gt;=12),"VAR",IF(AND(Z9&gt;=8,BP9&gt;=12),"VPC","NV")))</f>
        <v>V</v>
      </c>
      <c r="AB9" s="40">
        <v>18.237500000000001</v>
      </c>
      <c r="AC9" s="40"/>
      <c r="AD9" s="40">
        <f t="shared" ref="AD9:AD40" si="12">IF(AC9&gt;=12,12,MAX(AB9,AC9))</f>
        <v>18.237500000000001</v>
      </c>
      <c r="AE9" s="44">
        <f t="shared" ref="AE9:AE40" si="13">AD9*AB$7</f>
        <v>18.237500000000001</v>
      </c>
      <c r="AF9" s="43" t="str">
        <f t="shared" ref="AF9:AF40" si="14">IF(AB9&gt;=12,"V",IF(AND(AC9&gt;AB9,AE9&gt;=12),"VAR",IF(AND(AE9&gt;=8,BP9&gt;=12),"VPC","NV")))</f>
        <v>V</v>
      </c>
      <c r="AG9" s="40">
        <v>15.387096774193548</v>
      </c>
      <c r="AH9" s="40"/>
      <c r="AI9" s="40">
        <f t="shared" ref="AI9:AI40" si="15">IF(AH9&gt;=12,12,MAX(AG9,AH9))</f>
        <v>15.387096774193548</v>
      </c>
      <c r="AJ9" s="40">
        <v>16</v>
      </c>
      <c r="AK9" s="40"/>
      <c r="AL9" s="40">
        <f t="shared" ref="AL9:AL40" si="16">IF(AK9&gt;=12,12,MAX(AJ9,AK9))</f>
        <v>16</v>
      </c>
      <c r="AM9" s="40">
        <v>19</v>
      </c>
      <c r="AN9" s="91"/>
      <c r="AO9" s="40">
        <f t="shared" ref="AO9:AO40" si="17">IF(AN9&gt;=12,12,MAX(AM9,AN9))</f>
        <v>19</v>
      </c>
      <c r="AP9" s="41">
        <f t="shared" ref="AP9:AP40" si="18">AI9*AG$7+AL9*AJ$7+AO9*AM$7</f>
        <v>17.316129032258065</v>
      </c>
      <c r="AQ9" s="43" t="str">
        <f t="shared" ref="AQ9:AQ40" si="19">IF(AND(MIN(AI9,AL9,AO9)&gt;=6,AH9&lt;AG9,AK9&lt;AJ9,AN9&lt;AM9,AP9&gt;=12),"V",IF(AND(OR(AH9&gt;AG9,AK9&gt;AJ9,AN9&gt;AM9),AP9&gt;=12),"VAR",IF(AND(AP9&gt;=8,MIN(AI9,AL9,AO9)&gt;=6,BP9&gt;=12),"VPC","NV")))</f>
        <v>V</v>
      </c>
      <c r="AR9" s="40">
        <v>13</v>
      </c>
      <c r="AS9" s="40"/>
      <c r="AT9" s="40">
        <f t="shared" ref="AT9:AT40" si="20">IF(AS9&gt;=12,12,MAX(AR9,AS9))</f>
        <v>13</v>
      </c>
      <c r="AU9" s="40">
        <v>15.5</v>
      </c>
      <c r="AV9" s="40"/>
      <c r="AW9" s="40">
        <f t="shared" ref="AW9:AW40" si="21">IF(AV9&gt;=12,12,MAX(AU9,AV9))</f>
        <v>15.5</v>
      </c>
      <c r="AX9" s="40">
        <v>17.715</v>
      </c>
      <c r="AY9" s="93"/>
      <c r="AZ9" s="40">
        <f t="shared" ref="AZ9:AZ40" si="22">IF(AY9&gt;=12,12,MAX(AX9,AY9))</f>
        <v>17.715</v>
      </c>
      <c r="BA9" s="41">
        <f t="shared" ref="BA9:BA40" si="23">AT9*AR$7+AW9*AU$7+AZ9*AX$7</f>
        <v>15.9825</v>
      </c>
      <c r="BB9" s="43" t="str">
        <f t="shared" ref="BB9:BB40" si="24">IF(AND(MIN(AT9,AW9,AZ9)&gt;=6,AS9&lt;AR9,AV9&lt;AU9,AY9&lt;AX9,BA9&gt;=12),"V",IF(AND(OR(AS9&gt;AR9,AV9&gt;AU9,AY9&gt;AX9),BA9&gt;=12),"VAR",IF(AND(BA9&gt;=8,MIN(AT9,AW9,AZ9)&gt;=6,BP9&gt;=12),"VPC","NV")))</f>
        <v>V</v>
      </c>
      <c r="BC9" s="95">
        <v>16</v>
      </c>
      <c r="BD9" s="40"/>
      <c r="BE9" s="45">
        <f t="shared" ref="BE9:BE40" si="25">BC9</f>
        <v>16</v>
      </c>
      <c r="BF9" s="95">
        <v>16</v>
      </c>
      <c r="BG9" s="40"/>
      <c r="BH9" s="40">
        <f t="shared" ref="BH9:BH40" si="26">BF9</f>
        <v>16</v>
      </c>
      <c r="BI9" s="52">
        <f t="shared" ref="BI9:BI40" si="27">BE9*BC$7+BH9*BF$7</f>
        <v>16</v>
      </c>
      <c r="BJ9" s="43" t="str">
        <f t="shared" ref="BJ9:BJ40" si="28">IF(AND(MIN(BE9,BH9)&gt;=6,BI9&gt;=12),"V",IF(AND(BI9&gt;=8,MIN(BE9,BH9)&gt;=6,BP9&gt;=12),"VPC","NV"))</f>
        <v>V</v>
      </c>
      <c r="BK9" s="40">
        <v>16.75</v>
      </c>
      <c r="BL9" s="40"/>
      <c r="BM9" s="40">
        <f t="shared" ref="BM9:BM40" si="29">BK9</f>
        <v>16.75</v>
      </c>
      <c r="BN9" s="44">
        <f t="shared" ref="BN9:BN40" si="30">BM9*BK$7</f>
        <v>16.75</v>
      </c>
      <c r="BO9" s="43" t="str">
        <f t="shared" ref="BO9:BO40" si="31">IF(BK9&gt;=12,"V",IF(AND(BL9&gt;BK9,BN9&gt;=12),"VAR",IF(AND(BN9&gt;=8,BP9&gt;=12),"VPC","NV")))</f>
        <v>V</v>
      </c>
      <c r="BP9" s="41">
        <f t="shared" ref="BP9:BP40" si="32">(J9+U9+Z9+AE9+AP9+BA9+BI9+BN9)/8</f>
        <v>17.03732862903226</v>
      </c>
      <c r="BQ9" s="187" t="s">
        <v>56</v>
      </c>
      <c r="BR9" s="187"/>
      <c r="BS9" s="156" t="str">
        <f>IF(BP9&gt;16,"T.B",IF(AND(BP9&gt;14,BP9&lt;16),"B",IF(AND(BP9&gt;12,BP9&lt;14),"A.B","")))</f>
        <v>T.B</v>
      </c>
      <c r="BT9" s="156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" customFormat="1" ht="14.25" customHeight="1">
      <c r="A10" s="23">
        <v>2</v>
      </c>
      <c r="B10" s="73" t="s">
        <v>187</v>
      </c>
      <c r="C10" s="74" t="s">
        <v>188</v>
      </c>
      <c r="D10" s="50">
        <v>18.649999999999999</v>
      </c>
      <c r="E10" s="50"/>
      <c r="F10" s="50">
        <f t="shared" si="0"/>
        <v>18.649999999999999</v>
      </c>
      <c r="G10" s="41">
        <v>16.999499999999998</v>
      </c>
      <c r="H10" s="41"/>
      <c r="I10" s="51">
        <f t="shared" si="1"/>
        <v>16.999499999999998</v>
      </c>
      <c r="J10" s="41">
        <f t="shared" si="2"/>
        <v>17.824749999999998</v>
      </c>
      <c r="K10" s="42" t="str">
        <f t="shared" si="3"/>
        <v>V</v>
      </c>
      <c r="L10" s="85">
        <v>14.25</v>
      </c>
      <c r="M10" s="86"/>
      <c r="N10" s="40">
        <f t="shared" si="4"/>
        <v>14.25</v>
      </c>
      <c r="O10" s="85">
        <v>16.5</v>
      </c>
      <c r="P10" s="86"/>
      <c r="Q10" s="40">
        <f t="shared" si="5"/>
        <v>16.5</v>
      </c>
      <c r="R10" s="85">
        <v>16.625</v>
      </c>
      <c r="S10" s="86"/>
      <c r="T10" s="40">
        <f t="shared" si="6"/>
        <v>16.625</v>
      </c>
      <c r="U10" s="41">
        <f t="shared" si="7"/>
        <v>15.637499999999999</v>
      </c>
      <c r="V10" s="43" t="str">
        <f t="shared" si="8"/>
        <v>V</v>
      </c>
      <c r="W10" s="40">
        <v>16.399999999999999</v>
      </c>
      <c r="X10" s="40"/>
      <c r="Y10" s="40">
        <f t="shared" si="9"/>
        <v>16.399999999999999</v>
      </c>
      <c r="Z10" s="44">
        <f t="shared" si="10"/>
        <v>16.399999999999999</v>
      </c>
      <c r="AA10" s="43" t="str">
        <f t="shared" si="11"/>
        <v>V</v>
      </c>
      <c r="AB10" s="40">
        <v>16.8</v>
      </c>
      <c r="AC10" s="40"/>
      <c r="AD10" s="40">
        <f t="shared" si="12"/>
        <v>16.8</v>
      </c>
      <c r="AE10" s="44">
        <f t="shared" si="13"/>
        <v>16.8</v>
      </c>
      <c r="AF10" s="43" t="str">
        <f t="shared" si="14"/>
        <v>V</v>
      </c>
      <c r="AG10" s="40">
        <v>17.532258064516128</v>
      </c>
      <c r="AH10" s="40"/>
      <c r="AI10" s="40">
        <f t="shared" si="15"/>
        <v>17.532258064516128</v>
      </c>
      <c r="AJ10" s="40">
        <v>17</v>
      </c>
      <c r="AK10" s="40"/>
      <c r="AL10" s="40">
        <f t="shared" si="16"/>
        <v>17</v>
      </c>
      <c r="AM10" s="40">
        <v>19</v>
      </c>
      <c r="AN10" s="91"/>
      <c r="AO10" s="40">
        <f t="shared" si="17"/>
        <v>19</v>
      </c>
      <c r="AP10" s="41">
        <f t="shared" si="18"/>
        <v>18.159677419354839</v>
      </c>
      <c r="AQ10" s="43" t="str">
        <f t="shared" si="19"/>
        <v>V</v>
      </c>
      <c r="AR10" s="40">
        <v>14</v>
      </c>
      <c r="AS10" s="40"/>
      <c r="AT10" s="40">
        <f t="shared" si="20"/>
        <v>14</v>
      </c>
      <c r="AU10" s="40">
        <v>18.5</v>
      </c>
      <c r="AV10" s="40"/>
      <c r="AW10" s="40">
        <f t="shared" si="21"/>
        <v>18.5</v>
      </c>
      <c r="AX10" s="40">
        <v>18.564999999999998</v>
      </c>
      <c r="AY10" s="93"/>
      <c r="AZ10" s="40">
        <f t="shared" si="22"/>
        <v>18.564999999999998</v>
      </c>
      <c r="BA10" s="41">
        <f t="shared" si="23"/>
        <v>17.407499999999999</v>
      </c>
      <c r="BB10" s="43" t="str">
        <f t="shared" si="24"/>
        <v>V</v>
      </c>
      <c r="BC10" s="95">
        <v>16</v>
      </c>
      <c r="BD10" s="40"/>
      <c r="BE10" s="45">
        <f t="shared" si="25"/>
        <v>16</v>
      </c>
      <c r="BF10" s="95">
        <v>16.25</v>
      </c>
      <c r="BG10" s="40"/>
      <c r="BH10" s="40">
        <f t="shared" si="26"/>
        <v>16.25</v>
      </c>
      <c r="BI10" s="52">
        <f t="shared" si="27"/>
        <v>16.2</v>
      </c>
      <c r="BJ10" s="43" t="str">
        <f t="shared" si="28"/>
        <v>V</v>
      </c>
      <c r="BK10" s="40">
        <v>17</v>
      </c>
      <c r="BL10" s="40"/>
      <c r="BM10" s="40">
        <f t="shared" si="29"/>
        <v>17</v>
      </c>
      <c r="BN10" s="44">
        <f t="shared" si="30"/>
        <v>17</v>
      </c>
      <c r="BO10" s="43" t="str">
        <f t="shared" si="31"/>
        <v>V</v>
      </c>
      <c r="BP10" s="41">
        <f t="shared" si="32"/>
        <v>16.928678427419356</v>
      </c>
      <c r="BQ10" s="187" t="s">
        <v>56</v>
      </c>
      <c r="BR10" s="187"/>
      <c r="BS10" s="156" t="str">
        <f t="shared" ref="BS10:BS73" si="33">IF(BP10&gt;16,"T.B",IF(AND(BP10&gt;14,BP10&lt;16),"B",IF(AND(BP10&gt;12,BP10&lt;14),"A.B","")))</f>
        <v>T.B</v>
      </c>
      <c r="BT10" s="156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" customFormat="1" ht="14.25" customHeight="1">
      <c r="A11" s="23">
        <v>3</v>
      </c>
      <c r="B11" s="73" t="s">
        <v>123</v>
      </c>
      <c r="C11" s="74" t="s">
        <v>124</v>
      </c>
      <c r="D11" s="50">
        <v>15</v>
      </c>
      <c r="E11" s="50"/>
      <c r="F11" s="50">
        <f t="shared" si="0"/>
        <v>15</v>
      </c>
      <c r="G11" s="41">
        <v>14.824999999999999</v>
      </c>
      <c r="H11" s="41"/>
      <c r="I11" s="51">
        <f t="shared" si="1"/>
        <v>14.824999999999999</v>
      </c>
      <c r="J11" s="44">
        <f t="shared" si="2"/>
        <v>14.9125</v>
      </c>
      <c r="K11" s="42" t="str">
        <f t="shared" si="3"/>
        <v>V</v>
      </c>
      <c r="L11" s="84">
        <v>17.125</v>
      </c>
      <c r="M11" s="84"/>
      <c r="N11" s="40">
        <f t="shared" si="4"/>
        <v>17.125</v>
      </c>
      <c r="O11" s="84">
        <v>18.5</v>
      </c>
      <c r="P11" s="88"/>
      <c r="Q11" s="40">
        <f t="shared" si="5"/>
        <v>18.5</v>
      </c>
      <c r="R11" s="84">
        <v>13.625</v>
      </c>
      <c r="S11" s="84"/>
      <c r="T11" s="40">
        <f t="shared" si="6"/>
        <v>13.625</v>
      </c>
      <c r="U11" s="41">
        <f t="shared" si="7"/>
        <v>16.487500000000001</v>
      </c>
      <c r="V11" s="43" t="str">
        <f t="shared" si="8"/>
        <v>V</v>
      </c>
      <c r="W11" s="40">
        <v>13.575000000000001</v>
      </c>
      <c r="X11" s="40"/>
      <c r="Y11" s="40">
        <f t="shared" si="9"/>
        <v>13.575000000000001</v>
      </c>
      <c r="Z11" s="44">
        <f t="shared" si="10"/>
        <v>13.575000000000001</v>
      </c>
      <c r="AA11" s="43" t="str">
        <f t="shared" si="11"/>
        <v>V</v>
      </c>
      <c r="AB11" s="40">
        <v>19.850000000000001</v>
      </c>
      <c r="AC11" s="40"/>
      <c r="AD11" s="40">
        <f t="shared" si="12"/>
        <v>19.850000000000001</v>
      </c>
      <c r="AE11" s="44">
        <f t="shared" si="13"/>
        <v>19.850000000000001</v>
      </c>
      <c r="AF11" s="43" t="str">
        <f t="shared" si="14"/>
        <v>V</v>
      </c>
      <c r="AG11" s="40">
        <v>17.85483870967742</v>
      </c>
      <c r="AH11" s="40"/>
      <c r="AI11" s="44">
        <f t="shared" si="15"/>
        <v>17.85483870967742</v>
      </c>
      <c r="AJ11" s="40">
        <v>17</v>
      </c>
      <c r="AK11" s="44"/>
      <c r="AL11" s="44">
        <f t="shared" si="16"/>
        <v>17</v>
      </c>
      <c r="AM11" s="40">
        <v>13</v>
      </c>
      <c r="AN11" s="91"/>
      <c r="AO11" s="40">
        <f t="shared" si="17"/>
        <v>13</v>
      </c>
      <c r="AP11" s="41">
        <f t="shared" si="18"/>
        <v>15.256451612903227</v>
      </c>
      <c r="AQ11" s="43" t="str">
        <f t="shared" si="19"/>
        <v>V</v>
      </c>
      <c r="AR11" s="40">
        <v>15</v>
      </c>
      <c r="AS11" s="44"/>
      <c r="AT11" s="44">
        <f t="shared" si="20"/>
        <v>15</v>
      </c>
      <c r="AU11" s="40">
        <v>17</v>
      </c>
      <c r="AV11" s="44"/>
      <c r="AW11" s="44">
        <f t="shared" si="21"/>
        <v>17</v>
      </c>
      <c r="AX11" s="40">
        <v>14.725</v>
      </c>
      <c r="AY11" s="94"/>
      <c r="AZ11" s="44">
        <f t="shared" si="22"/>
        <v>14.725</v>
      </c>
      <c r="BA11" s="44">
        <f t="shared" si="23"/>
        <v>15.362500000000001</v>
      </c>
      <c r="BB11" s="43" t="str">
        <f t="shared" si="24"/>
        <v>V</v>
      </c>
      <c r="BC11" s="95">
        <v>15.83</v>
      </c>
      <c r="BD11" s="46"/>
      <c r="BE11" s="45">
        <f t="shared" si="25"/>
        <v>15.83</v>
      </c>
      <c r="BF11" s="95">
        <v>17</v>
      </c>
      <c r="BG11" s="40"/>
      <c r="BH11" s="40">
        <f t="shared" si="26"/>
        <v>17</v>
      </c>
      <c r="BI11" s="52">
        <f t="shared" si="27"/>
        <v>16.766000000000002</v>
      </c>
      <c r="BJ11" s="43" t="str">
        <f t="shared" si="28"/>
        <v>V</v>
      </c>
      <c r="BK11" s="40">
        <v>17</v>
      </c>
      <c r="BL11" s="40"/>
      <c r="BM11" s="40">
        <f t="shared" si="29"/>
        <v>17</v>
      </c>
      <c r="BN11" s="44">
        <f t="shared" si="30"/>
        <v>17</v>
      </c>
      <c r="BO11" s="43" t="str">
        <f t="shared" si="31"/>
        <v>V</v>
      </c>
      <c r="BP11" s="41">
        <f t="shared" si="32"/>
        <v>16.151243951612905</v>
      </c>
      <c r="BQ11" s="187" t="s">
        <v>56</v>
      </c>
      <c r="BR11" s="187"/>
      <c r="BS11" s="156" t="str">
        <f t="shared" si="33"/>
        <v>T.B</v>
      </c>
      <c r="BT11" s="156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" customFormat="1" ht="14.25" customHeight="1">
      <c r="A12" s="23">
        <v>4</v>
      </c>
      <c r="B12" s="73" t="s">
        <v>215</v>
      </c>
      <c r="C12" s="74" t="s">
        <v>216</v>
      </c>
      <c r="D12" s="50">
        <v>15.899999999999999</v>
      </c>
      <c r="E12" s="50"/>
      <c r="F12" s="50">
        <f t="shared" si="0"/>
        <v>15.899999999999999</v>
      </c>
      <c r="G12" s="41">
        <v>13.475000000000001</v>
      </c>
      <c r="H12" s="41"/>
      <c r="I12" s="51">
        <f t="shared" si="1"/>
        <v>13.475000000000001</v>
      </c>
      <c r="J12" s="41">
        <f t="shared" si="2"/>
        <v>14.6875</v>
      </c>
      <c r="K12" s="42" t="str">
        <f t="shared" si="3"/>
        <v>V</v>
      </c>
      <c r="L12" s="85">
        <v>16.375</v>
      </c>
      <c r="M12" s="86"/>
      <c r="N12" s="40">
        <f t="shared" si="4"/>
        <v>16.375</v>
      </c>
      <c r="O12" s="85">
        <v>18.5</v>
      </c>
      <c r="P12" s="86"/>
      <c r="Q12" s="40">
        <f t="shared" si="5"/>
        <v>18.5</v>
      </c>
      <c r="R12" s="85">
        <v>16</v>
      </c>
      <c r="S12" s="86"/>
      <c r="T12" s="40">
        <f t="shared" si="6"/>
        <v>16</v>
      </c>
      <c r="U12" s="41">
        <f t="shared" si="7"/>
        <v>16.900000000000002</v>
      </c>
      <c r="V12" s="43" t="str">
        <f t="shared" si="8"/>
        <v>V</v>
      </c>
      <c r="W12" s="40">
        <v>15.375</v>
      </c>
      <c r="X12" s="40"/>
      <c r="Y12" s="40">
        <f t="shared" si="9"/>
        <v>15.375</v>
      </c>
      <c r="Z12" s="44">
        <f t="shared" si="10"/>
        <v>15.375</v>
      </c>
      <c r="AA12" s="43" t="str">
        <f t="shared" si="11"/>
        <v>V</v>
      </c>
      <c r="AB12" s="40">
        <v>17.412500000000001</v>
      </c>
      <c r="AC12" s="40"/>
      <c r="AD12" s="40">
        <f t="shared" si="12"/>
        <v>17.412500000000001</v>
      </c>
      <c r="AE12" s="44">
        <f t="shared" si="13"/>
        <v>17.412500000000001</v>
      </c>
      <c r="AF12" s="43" t="str">
        <f t="shared" si="14"/>
        <v>V</v>
      </c>
      <c r="AG12" s="40">
        <v>16.20967741935484</v>
      </c>
      <c r="AH12" s="40"/>
      <c r="AI12" s="40">
        <f t="shared" si="15"/>
        <v>16.20967741935484</v>
      </c>
      <c r="AJ12" s="40">
        <v>16.5</v>
      </c>
      <c r="AK12" s="40"/>
      <c r="AL12" s="40">
        <f t="shared" si="16"/>
        <v>16.5</v>
      </c>
      <c r="AM12" s="40">
        <v>14.5</v>
      </c>
      <c r="AN12" s="91"/>
      <c r="AO12" s="40">
        <f t="shared" si="17"/>
        <v>14.5</v>
      </c>
      <c r="AP12" s="41">
        <f t="shared" si="18"/>
        <v>15.412903225806453</v>
      </c>
      <c r="AQ12" s="43" t="str">
        <f t="shared" si="19"/>
        <v>V</v>
      </c>
      <c r="AR12" s="40">
        <v>13.5</v>
      </c>
      <c r="AS12" s="40"/>
      <c r="AT12" s="40">
        <f t="shared" si="20"/>
        <v>13.5</v>
      </c>
      <c r="AU12" s="40">
        <v>16</v>
      </c>
      <c r="AV12" s="40"/>
      <c r="AW12" s="40">
        <f t="shared" si="21"/>
        <v>16</v>
      </c>
      <c r="AX12" s="40">
        <v>8.8650000000000002</v>
      </c>
      <c r="AY12" s="93">
        <v>12.615</v>
      </c>
      <c r="AZ12" s="40">
        <f t="shared" si="22"/>
        <v>12</v>
      </c>
      <c r="BA12" s="41">
        <f t="shared" si="23"/>
        <v>13.375</v>
      </c>
      <c r="BB12" s="43" t="str">
        <f t="shared" si="24"/>
        <v>VAR</v>
      </c>
      <c r="BC12" s="95">
        <v>15</v>
      </c>
      <c r="BD12" s="40"/>
      <c r="BE12" s="45">
        <f t="shared" si="25"/>
        <v>15</v>
      </c>
      <c r="BF12" s="95">
        <v>16.5</v>
      </c>
      <c r="BG12" s="40"/>
      <c r="BH12" s="40">
        <f t="shared" si="26"/>
        <v>16.5</v>
      </c>
      <c r="BI12" s="52">
        <f t="shared" si="27"/>
        <v>16.200000000000003</v>
      </c>
      <c r="BJ12" s="43" t="str">
        <f t="shared" si="28"/>
        <v>V</v>
      </c>
      <c r="BK12" s="40">
        <v>16.5</v>
      </c>
      <c r="BL12" s="40"/>
      <c r="BM12" s="40">
        <f t="shared" si="29"/>
        <v>16.5</v>
      </c>
      <c r="BN12" s="44">
        <f t="shared" si="30"/>
        <v>16.5</v>
      </c>
      <c r="BO12" s="43" t="str">
        <f t="shared" si="31"/>
        <v>V</v>
      </c>
      <c r="BP12" s="41">
        <f t="shared" si="32"/>
        <v>15.732862903225806</v>
      </c>
      <c r="BQ12" s="187" t="s">
        <v>56</v>
      </c>
      <c r="BR12" s="187"/>
      <c r="BS12" s="156" t="str">
        <f t="shared" si="33"/>
        <v>B</v>
      </c>
      <c r="BT12" s="156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" customFormat="1" ht="14.25" customHeight="1">
      <c r="A13" s="23">
        <v>5</v>
      </c>
      <c r="B13" s="73" t="s">
        <v>97</v>
      </c>
      <c r="C13" s="74" t="s">
        <v>98</v>
      </c>
      <c r="D13" s="50">
        <v>16.8</v>
      </c>
      <c r="E13" s="50"/>
      <c r="F13" s="50">
        <f t="shared" si="0"/>
        <v>16.8</v>
      </c>
      <c r="G13" s="41">
        <v>15.000999999999999</v>
      </c>
      <c r="H13" s="41"/>
      <c r="I13" s="51">
        <f t="shared" si="1"/>
        <v>15.000999999999999</v>
      </c>
      <c r="J13" s="44">
        <f t="shared" si="2"/>
        <v>15.900500000000001</v>
      </c>
      <c r="K13" s="42" t="str">
        <f t="shared" si="3"/>
        <v>V</v>
      </c>
      <c r="L13" s="84">
        <v>16.125</v>
      </c>
      <c r="M13" s="84"/>
      <c r="N13" s="44">
        <f t="shared" si="4"/>
        <v>16.125</v>
      </c>
      <c r="O13" s="84">
        <v>17.5</v>
      </c>
      <c r="P13" s="88"/>
      <c r="Q13" s="44">
        <f t="shared" si="5"/>
        <v>17.5</v>
      </c>
      <c r="R13" s="84">
        <v>15.5</v>
      </c>
      <c r="S13" s="84"/>
      <c r="T13" s="44">
        <f t="shared" si="6"/>
        <v>15.5</v>
      </c>
      <c r="U13" s="44">
        <f t="shared" si="7"/>
        <v>16.349999999999998</v>
      </c>
      <c r="V13" s="43" t="str">
        <f t="shared" si="8"/>
        <v>V</v>
      </c>
      <c r="W13" s="40">
        <v>14.45</v>
      </c>
      <c r="X13" s="40"/>
      <c r="Y13" s="44">
        <f t="shared" si="9"/>
        <v>14.45</v>
      </c>
      <c r="Z13" s="44">
        <f t="shared" si="10"/>
        <v>14.45</v>
      </c>
      <c r="AA13" s="43" t="str">
        <f t="shared" si="11"/>
        <v>V</v>
      </c>
      <c r="AB13" s="40">
        <v>18.350000000000001</v>
      </c>
      <c r="AC13" s="40"/>
      <c r="AD13" s="44">
        <f t="shared" si="12"/>
        <v>18.350000000000001</v>
      </c>
      <c r="AE13" s="44">
        <f t="shared" si="13"/>
        <v>18.350000000000001</v>
      </c>
      <c r="AF13" s="43" t="str">
        <f t="shared" si="14"/>
        <v>V</v>
      </c>
      <c r="AG13" s="40">
        <v>13.806451612903226</v>
      </c>
      <c r="AH13" s="44"/>
      <c r="AI13" s="44">
        <f t="shared" si="15"/>
        <v>13.806451612903226</v>
      </c>
      <c r="AJ13" s="40">
        <v>16.5</v>
      </c>
      <c r="AK13" s="44"/>
      <c r="AL13" s="44">
        <f t="shared" si="16"/>
        <v>16.5</v>
      </c>
      <c r="AM13" s="40">
        <v>12</v>
      </c>
      <c r="AN13" s="91"/>
      <c r="AO13" s="44">
        <f t="shared" si="17"/>
        <v>12</v>
      </c>
      <c r="AP13" s="44">
        <f t="shared" si="18"/>
        <v>13.441935483870967</v>
      </c>
      <c r="AQ13" s="43" t="str">
        <f t="shared" si="19"/>
        <v>V</v>
      </c>
      <c r="AR13" s="40">
        <v>14</v>
      </c>
      <c r="AS13" s="44"/>
      <c r="AT13" s="44">
        <f t="shared" si="20"/>
        <v>14</v>
      </c>
      <c r="AU13" s="40">
        <v>14.5</v>
      </c>
      <c r="AV13" s="44"/>
      <c r="AW13" s="44">
        <f t="shared" si="21"/>
        <v>14.5</v>
      </c>
      <c r="AX13" s="40">
        <v>12.3</v>
      </c>
      <c r="AY13" s="93"/>
      <c r="AZ13" s="44">
        <f t="shared" si="22"/>
        <v>12.3</v>
      </c>
      <c r="BA13" s="44">
        <f t="shared" si="23"/>
        <v>13.275</v>
      </c>
      <c r="BB13" s="43" t="str">
        <f t="shared" si="24"/>
        <v>V</v>
      </c>
      <c r="BC13" s="95">
        <v>16</v>
      </c>
      <c r="BD13" s="79"/>
      <c r="BE13" s="72">
        <f t="shared" si="25"/>
        <v>16</v>
      </c>
      <c r="BF13" s="95">
        <v>17</v>
      </c>
      <c r="BG13" s="44"/>
      <c r="BH13" s="44">
        <f t="shared" si="26"/>
        <v>17</v>
      </c>
      <c r="BI13" s="51">
        <f t="shared" si="27"/>
        <v>16.8</v>
      </c>
      <c r="BJ13" s="43" t="str">
        <f t="shared" si="28"/>
        <v>V</v>
      </c>
      <c r="BK13" s="40">
        <v>17</v>
      </c>
      <c r="BL13" s="44"/>
      <c r="BM13" s="44">
        <f t="shared" si="29"/>
        <v>17</v>
      </c>
      <c r="BN13" s="44">
        <f t="shared" si="30"/>
        <v>17</v>
      </c>
      <c r="BO13" s="43" t="str">
        <f t="shared" si="31"/>
        <v>V</v>
      </c>
      <c r="BP13" s="44">
        <f t="shared" si="32"/>
        <v>15.695929435483871</v>
      </c>
      <c r="BQ13" s="187" t="s">
        <v>56</v>
      </c>
      <c r="BR13" s="187"/>
      <c r="BS13" s="156" t="str">
        <f t="shared" si="33"/>
        <v>B</v>
      </c>
      <c r="BT13" s="156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" customFormat="1" ht="14.25" customHeight="1">
      <c r="A14" s="23">
        <v>6</v>
      </c>
      <c r="B14" s="73" t="s">
        <v>144</v>
      </c>
      <c r="C14" s="74" t="s">
        <v>145</v>
      </c>
      <c r="D14" s="50">
        <v>13.825000000000001</v>
      </c>
      <c r="E14" s="50"/>
      <c r="F14" s="50">
        <f t="shared" si="0"/>
        <v>13.825000000000001</v>
      </c>
      <c r="G14" s="41">
        <v>15.75</v>
      </c>
      <c r="H14" s="41"/>
      <c r="I14" s="51">
        <f t="shared" si="1"/>
        <v>15.75</v>
      </c>
      <c r="J14" s="41">
        <f t="shared" si="2"/>
        <v>14.787500000000001</v>
      </c>
      <c r="K14" s="42" t="str">
        <f t="shared" si="3"/>
        <v>V</v>
      </c>
      <c r="L14" s="85">
        <v>14</v>
      </c>
      <c r="M14" s="86"/>
      <c r="N14" s="40">
        <f t="shared" si="4"/>
        <v>14</v>
      </c>
      <c r="O14" s="85">
        <v>16</v>
      </c>
      <c r="P14" s="86"/>
      <c r="Q14" s="40">
        <f t="shared" si="5"/>
        <v>16</v>
      </c>
      <c r="R14" s="85">
        <v>17.375</v>
      </c>
      <c r="S14" s="86"/>
      <c r="T14" s="40">
        <f t="shared" si="6"/>
        <v>17.375</v>
      </c>
      <c r="U14" s="41">
        <f t="shared" si="7"/>
        <v>15.612500000000001</v>
      </c>
      <c r="V14" s="43" t="str">
        <f t="shared" si="8"/>
        <v>V</v>
      </c>
      <c r="W14" s="40">
        <v>11.4</v>
      </c>
      <c r="X14" s="40">
        <v>14.5</v>
      </c>
      <c r="Y14" s="40">
        <f t="shared" si="9"/>
        <v>12</v>
      </c>
      <c r="Z14" s="44">
        <f t="shared" si="10"/>
        <v>12</v>
      </c>
      <c r="AA14" s="43" t="str">
        <f t="shared" si="11"/>
        <v>VAR</v>
      </c>
      <c r="AB14" s="40">
        <v>16.637500000000003</v>
      </c>
      <c r="AC14" s="40"/>
      <c r="AD14" s="40">
        <f t="shared" si="12"/>
        <v>16.637500000000003</v>
      </c>
      <c r="AE14" s="44">
        <f t="shared" si="13"/>
        <v>16.637500000000003</v>
      </c>
      <c r="AF14" s="43" t="str">
        <f t="shared" si="14"/>
        <v>V</v>
      </c>
      <c r="AG14" s="40">
        <v>15.85483870967742</v>
      </c>
      <c r="AH14" s="40"/>
      <c r="AI14" s="40">
        <f t="shared" si="15"/>
        <v>15.85483870967742</v>
      </c>
      <c r="AJ14" s="40">
        <v>16</v>
      </c>
      <c r="AK14" s="40"/>
      <c r="AL14" s="40">
        <f t="shared" si="16"/>
        <v>16</v>
      </c>
      <c r="AM14" s="40">
        <v>17.5</v>
      </c>
      <c r="AN14" s="91"/>
      <c r="AO14" s="40">
        <f t="shared" si="17"/>
        <v>17.5</v>
      </c>
      <c r="AP14" s="41">
        <f t="shared" si="18"/>
        <v>16.706451612903226</v>
      </c>
      <c r="AQ14" s="43" t="str">
        <f t="shared" si="19"/>
        <v>V</v>
      </c>
      <c r="AR14" s="40">
        <v>13</v>
      </c>
      <c r="AS14" s="40"/>
      <c r="AT14" s="40">
        <f t="shared" si="20"/>
        <v>13</v>
      </c>
      <c r="AU14" s="40">
        <v>15.5</v>
      </c>
      <c r="AV14" s="40"/>
      <c r="AW14" s="40">
        <f t="shared" si="21"/>
        <v>15.5</v>
      </c>
      <c r="AX14" s="40">
        <v>18.795000000000002</v>
      </c>
      <c r="AY14" s="93"/>
      <c r="AZ14" s="40">
        <f t="shared" si="22"/>
        <v>18.795000000000002</v>
      </c>
      <c r="BA14" s="41">
        <f t="shared" si="23"/>
        <v>16.522500000000001</v>
      </c>
      <c r="BB14" s="43" t="str">
        <f t="shared" si="24"/>
        <v>V</v>
      </c>
      <c r="BC14" s="95">
        <v>15.5</v>
      </c>
      <c r="BD14" s="40"/>
      <c r="BE14" s="45">
        <f t="shared" si="25"/>
        <v>15.5</v>
      </c>
      <c r="BF14" s="95">
        <v>16.75</v>
      </c>
      <c r="BG14" s="40"/>
      <c r="BH14" s="40">
        <f t="shared" si="26"/>
        <v>16.75</v>
      </c>
      <c r="BI14" s="52">
        <f t="shared" si="27"/>
        <v>16.5</v>
      </c>
      <c r="BJ14" s="43" t="str">
        <f t="shared" si="28"/>
        <v>V</v>
      </c>
      <c r="BK14" s="40">
        <v>16.5</v>
      </c>
      <c r="BL14" s="40"/>
      <c r="BM14" s="40">
        <f t="shared" si="29"/>
        <v>16.5</v>
      </c>
      <c r="BN14" s="44">
        <f t="shared" si="30"/>
        <v>16.5</v>
      </c>
      <c r="BO14" s="43" t="str">
        <f t="shared" si="31"/>
        <v>V</v>
      </c>
      <c r="BP14" s="41">
        <f t="shared" si="32"/>
        <v>15.658306451612905</v>
      </c>
      <c r="BQ14" s="187" t="s">
        <v>56</v>
      </c>
      <c r="BR14" s="187"/>
      <c r="BS14" s="156" t="str">
        <f t="shared" si="33"/>
        <v>B</v>
      </c>
      <c r="BT14" s="156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" customFormat="1" ht="14.25" customHeight="1">
      <c r="A15" s="23">
        <v>7</v>
      </c>
      <c r="B15" s="73" t="s">
        <v>139</v>
      </c>
      <c r="C15" s="74" t="s">
        <v>140</v>
      </c>
      <c r="D15" s="50">
        <v>16</v>
      </c>
      <c r="E15" s="50"/>
      <c r="F15" s="50">
        <f t="shared" si="0"/>
        <v>16</v>
      </c>
      <c r="G15" s="41">
        <v>16.7</v>
      </c>
      <c r="H15" s="41"/>
      <c r="I15" s="51">
        <f t="shared" si="1"/>
        <v>16.7</v>
      </c>
      <c r="J15" s="41">
        <f t="shared" si="2"/>
        <v>16.350000000000001</v>
      </c>
      <c r="K15" s="42" t="str">
        <f t="shared" si="3"/>
        <v>V</v>
      </c>
      <c r="L15" s="84">
        <v>13.75</v>
      </c>
      <c r="M15" s="84"/>
      <c r="N15" s="40">
        <f t="shared" si="4"/>
        <v>13.75</v>
      </c>
      <c r="O15" s="84">
        <v>13.5</v>
      </c>
      <c r="P15" s="88"/>
      <c r="Q15" s="40">
        <f t="shared" si="5"/>
        <v>13.5</v>
      </c>
      <c r="R15" s="84">
        <v>17.375</v>
      </c>
      <c r="S15" s="84"/>
      <c r="T15" s="40">
        <f t="shared" si="6"/>
        <v>17.375</v>
      </c>
      <c r="U15" s="41">
        <f t="shared" si="7"/>
        <v>14.762499999999999</v>
      </c>
      <c r="V15" s="43" t="str">
        <f t="shared" si="8"/>
        <v>V</v>
      </c>
      <c r="W15" s="40">
        <v>12.025</v>
      </c>
      <c r="X15" s="40"/>
      <c r="Y15" s="40">
        <f t="shared" si="9"/>
        <v>12.025</v>
      </c>
      <c r="Z15" s="44">
        <f t="shared" si="10"/>
        <v>12.025</v>
      </c>
      <c r="AA15" s="43" t="str">
        <f t="shared" si="11"/>
        <v>V</v>
      </c>
      <c r="AB15" s="40">
        <v>14.8</v>
      </c>
      <c r="AC15" s="40"/>
      <c r="AD15" s="40">
        <f t="shared" si="12"/>
        <v>14.8</v>
      </c>
      <c r="AE15" s="44">
        <f t="shared" si="13"/>
        <v>14.8</v>
      </c>
      <c r="AF15" s="43" t="str">
        <f t="shared" si="14"/>
        <v>V</v>
      </c>
      <c r="AG15" s="40">
        <v>16.35483870967742</v>
      </c>
      <c r="AH15" s="40"/>
      <c r="AI15" s="40">
        <f t="shared" si="15"/>
        <v>16.35483870967742</v>
      </c>
      <c r="AJ15" s="40">
        <v>15</v>
      </c>
      <c r="AK15" s="40"/>
      <c r="AL15" s="40">
        <f t="shared" si="16"/>
        <v>15</v>
      </c>
      <c r="AM15" s="40">
        <v>18.5</v>
      </c>
      <c r="AN15" s="91"/>
      <c r="AO15" s="40">
        <f t="shared" si="17"/>
        <v>18.5</v>
      </c>
      <c r="AP15" s="41">
        <f t="shared" si="18"/>
        <v>17.156451612903226</v>
      </c>
      <c r="AQ15" s="43" t="str">
        <f t="shared" si="19"/>
        <v>V</v>
      </c>
      <c r="AR15" s="40">
        <v>15</v>
      </c>
      <c r="AS15" s="40"/>
      <c r="AT15" s="40">
        <f t="shared" si="20"/>
        <v>15</v>
      </c>
      <c r="AU15" s="40">
        <v>15.5</v>
      </c>
      <c r="AV15" s="40"/>
      <c r="AW15" s="40">
        <f t="shared" si="21"/>
        <v>15.5</v>
      </c>
      <c r="AX15" s="40">
        <v>18.78</v>
      </c>
      <c r="AY15" s="93"/>
      <c r="AZ15" s="40">
        <f t="shared" si="22"/>
        <v>18.78</v>
      </c>
      <c r="BA15" s="41">
        <f t="shared" si="23"/>
        <v>17.015000000000001</v>
      </c>
      <c r="BB15" s="43" t="str">
        <f t="shared" si="24"/>
        <v>V</v>
      </c>
      <c r="BC15" s="95">
        <v>16</v>
      </c>
      <c r="BD15" s="46"/>
      <c r="BE15" s="45">
        <f t="shared" si="25"/>
        <v>16</v>
      </c>
      <c r="BF15" s="95">
        <v>16.5</v>
      </c>
      <c r="BG15" s="40"/>
      <c r="BH15" s="40">
        <f t="shared" si="26"/>
        <v>16.5</v>
      </c>
      <c r="BI15" s="52">
        <f t="shared" si="27"/>
        <v>16.400000000000002</v>
      </c>
      <c r="BJ15" s="43" t="str">
        <f t="shared" si="28"/>
        <v>V</v>
      </c>
      <c r="BK15" s="40">
        <v>16.5</v>
      </c>
      <c r="BL15" s="40"/>
      <c r="BM15" s="40">
        <f t="shared" si="29"/>
        <v>16.5</v>
      </c>
      <c r="BN15" s="44">
        <f t="shared" si="30"/>
        <v>16.5</v>
      </c>
      <c r="BO15" s="43" t="str">
        <f t="shared" si="31"/>
        <v>V</v>
      </c>
      <c r="BP15" s="41">
        <f t="shared" si="32"/>
        <v>15.626118951612904</v>
      </c>
      <c r="BQ15" s="187" t="s">
        <v>56</v>
      </c>
      <c r="BR15" s="187"/>
      <c r="BS15" s="156" t="str">
        <f t="shared" si="33"/>
        <v>B</v>
      </c>
      <c r="BT15" s="156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" customFormat="1" ht="14.25" customHeight="1">
      <c r="A16" s="23">
        <v>8</v>
      </c>
      <c r="B16" s="73" t="s">
        <v>135</v>
      </c>
      <c r="C16" s="74" t="s">
        <v>136</v>
      </c>
      <c r="D16" s="50">
        <v>18.125</v>
      </c>
      <c r="E16" s="50"/>
      <c r="F16" s="50">
        <f t="shared" si="0"/>
        <v>18.125</v>
      </c>
      <c r="G16" s="41">
        <v>17.999499999999998</v>
      </c>
      <c r="H16" s="41"/>
      <c r="I16" s="51">
        <f t="shared" si="1"/>
        <v>17.999499999999998</v>
      </c>
      <c r="J16" s="41">
        <f t="shared" si="2"/>
        <v>18.062249999999999</v>
      </c>
      <c r="K16" s="42" t="str">
        <f t="shared" si="3"/>
        <v>V</v>
      </c>
      <c r="L16" s="84">
        <v>11</v>
      </c>
      <c r="M16" s="84"/>
      <c r="N16" s="40">
        <f t="shared" si="4"/>
        <v>11</v>
      </c>
      <c r="O16" s="84">
        <v>18.5</v>
      </c>
      <c r="P16" s="88"/>
      <c r="Q16" s="40">
        <f t="shared" si="5"/>
        <v>18.5</v>
      </c>
      <c r="R16" s="84">
        <v>16.625</v>
      </c>
      <c r="S16" s="84"/>
      <c r="T16" s="40">
        <f t="shared" si="6"/>
        <v>16.625</v>
      </c>
      <c r="U16" s="41">
        <f t="shared" si="7"/>
        <v>14.9375</v>
      </c>
      <c r="V16" s="43" t="str">
        <f t="shared" si="8"/>
        <v>V</v>
      </c>
      <c r="W16" s="40">
        <v>13.25</v>
      </c>
      <c r="X16" s="40"/>
      <c r="Y16" s="40">
        <f t="shared" si="9"/>
        <v>13.25</v>
      </c>
      <c r="Z16" s="44">
        <f t="shared" si="10"/>
        <v>13.25</v>
      </c>
      <c r="AA16" s="43" t="str">
        <f t="shared" si="11"/>
        <v>V</v>
      </c>
      <c r="AB16" s="40">
        <v>9.5125000000000011</v>
      </c>
      <c r="AC16" s="40">
        <v>12</v>
      </c>
      <c r="AD16" s="40">
        <f t="shared" si="12"/>
        <v>12</v>
      </c>
      <c r="AE16" s="44">
        <f t="shared" si="13"/>
        <v>12</v>
      </c>
      <c r="AF16" s="43" t="str">
        <f t="shared" si="14"/>
        <v>VAR</v>
      </c>
      <c r="AG16" s="40">
        <v>16.70967741935484</v>
      </c>
      <c r="AH16" s="40"/>
      <c r="AI16" s="40">
        <f t="shared" si="15"/>
        <v>16.70967741935484</v>
      </c>
      <c r="AJ16" s="40">
        <v>16</v>
      </c>
      <c r="AK16" s="40"/>
      <c r="AL16" s="40">
        <f t="shared" si="16"/>
        <v>16</v>
      </c>
      <c r="AM16" s="40">
        <v>15.5</v>
      </c>
      <c r="AN16" s="91"/>
      <c r="AO16" s="40">
        <f t="shared" si="17"/>
        <v>15.5</v>
      </c>
      <c r="AP16" s="41">
        <f t="shared" si="18"/>
        <v>15.962903225806452</v>
      </c>
      <c r="AQ16" s="43" t="str">
        <f t="shared" si="19"/>
        <v>V</v>
      </c>
      <c r="AR16" s="40">
        <v>15</v>
      </c>
      <c r="AS16" s="40"/>
      <c r="AT16" s="40">
        <f t="shared" si="20"/>
        <v>15</v>
      </c>
      <c r="AU16" s="40">
        <v>17.5</v>
      </c>
      <c r="AV16" s="40"/>
      <c r="AW16" s="40">
        <f t="shared" si="21"/>
        <v>17.5</v>
      </c>
      <c r="AX16" s="40">
        <v>16.384999999999998</v>
      </c>
      <c r="AY16" s="93"/>
      <c r="AZ16" s="40">
        <f t="shared" si="22"/>
        <v>16.384999999999998</v>
      </c>
      <c r="BA16" s="41">
        <f t="shared" si="23"/>
        <v>16.317499999999999</v>
      </c>
      <c r="BB16" s="43" t="str">
        <f t="shared" si="24"/>
        <v>V</v>
      </c>
      <c r="BC16" s="95">
        <v>15.5</v>
      </c>
      <c r="BD16" s="46"/>
      <c r="BE16" s="45">
        <f t="shared" si="25"/>
        <v>15.5</v>
      </c>
      <c r="BF16" s="95">
        <v>16.75</v>
      </c>
      <c r="BG16" s="40"/>
      <c r="BH16" s="40">
        <f t="shared" si="26"/>
        <v>16.75</v>
      </c>
      <c r="BI16" s="52">
        <f t="shared" si="27"/>
        <v>16.5</v>
      </c>
      <c r="BJ16" s="43" t="str">
        <f t="shared" si="28"/>
        <v>V</v>
      </c>
      <c r="BK16" s="40">
        <v>17</v>
      </c>
      <c r="BL16" s="40"/>
      <c r="BM16" s="40">
        <f t="shared" si="29"/>
        <v>17</v>
      </c>
      <c r="BN16" s="44">
        <f t="shared" si="30"/>
        <v>17</v>
      </c>
      <c r="BO16" s="43" t="str">
        <f t="shared" si="31"/>
        <v>V</v>
      </c>
      <c r="BP16" s="41">
        <f t="shared" si="32"/>
        <v>15.503769153225806</v>
      </c>
      <c r="BQ16" s="187" t="s">
        <v>56</v>
      </c>
      <c r="BR16" s="187"/>
      <c r="BS16" s="156" t="str">
        <f t="shared" si="33"/>
        <v>B</v>
      </c>
      <c r="BT16" s="15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1" customFormat="1" ht="14.25" customHeight="1">
      <c r="A17" s="23">
        <v>9</v>
      </c>
      <c r="B17" s="73" t="s">
        <v>148</v>
      </c>
      <c r="C17" s="74" t="s">
        <v>149</v>
      </c>
      <c r="D17" s="50">
        <v>12.725000000000001</v>
      </c>
      <c r="E17" s="50"/>
      <c r="F17" s="50">
        <f t="shared" si="0"/>
        <v>12.725000000000001</v>
      </c>
      <c r="G17" s="41">
        <v>13.999499999999999</v>
      </c>
      <c r="H17" s="41"/>
      <c r="I17" s="51">
        <f t="shared" si="1"/>
        <v>13.999499999999999</v>
      </c>
      <c r="J17" s="41">
        <f t="shared" si="2"/>
        <v>13.36225</v>
      </c>
      <c r="K17" s="42" t="str">
        <f t="shared" si="3"/>
        <v>V</v>
      </c>
      <c r="L17" s="85">
        <v>16.25</v>
      </c>
      <c r="M17" s="86"/>
      <c r="N17" s="40">
        <f t="shared" si="4"/>
        <v>16.25</v>
      </c>
      <c r="O17" s="85">
        <v>17.5</v>
      </c>
      <c r="P17" s="86"/>
      <c r="Q17" s="40">
        <f t="shared" si="5"/>
        <v>17.5</v>
      </c>
      <c r="R17" s="85">
        <v>14.625</v>
      </c>
      <c r="S17" s="86"/>
      <c r="T17" s="40">
        <f t="shared" si="6"/>
        <v>14.625</v>
      </c>
      <c r="U17" s="41">
        <f t="shared" si="7"/>
        <v>16.137499999999999</v>
      </c>
      <c r="V17" s="43" t="str">
        <f t="shared" si="8"/>
        <v>V</v>
      </c>
      <c r="W17" s="40">
        <v>13.775</v>
      </c>
      <c r="X17" s="40"/>
      <c r="Y17" s="40">
        <f t="shared" si="9"/>
        <v>13.775</v>
      </c>
      <c r="Z17" s="44">
        <f t="shared" si="10"/>
        <v>13.775</v>
      </c>
      <c r="AA17" s="43" t="str">
        <f t="shared" si="11"/>
        <v>V</v>
      </c>
      <c r="AB17" s="40">
        <v>14.7</v>
      </c>
      <c r="AC17" s="40"/>
      <c r="AD17" s="40">
        <f t="shared" si="12"/>
        <v>14.7</v>
      </c>
      <c r="AE17" s="44">
        <f t="shared" si="13"/>
        <v>14.7</v>
      </c>
      <c r="AF17" s="43" t="str">
        <f t="shared" si="14"/>
        <v>V</v>
      </c>
      <c r="AG17" s="40">
        <v>16.064516129032256</v>
      </c>
      <c r="AH17" s="40"/>
      <c r="AI17" s="40">
        <f t="shared" si="15"/>
        <v>16.064516129032256</v>
      </c>
      <c r="AJ17" s="40">
        <v>16.5</v>
      </c>
      <c r="AK17" s="40"/>
      <c r="AL17" s="40">
        <f t="shared" si="16"/>
        <v>16.5</v>
      </c>
      <c r="AM17" s="40">
        <v>13</v>
      </c>
      <c r="AN17" s="91"/>
      <c r="AO17" s="40">
        <f t="shared" si="17"/>
        <v>13</v>
      </c>
      <c r="AP17" s="41">
        <f t="shared" si="18"/>
        <v>14.619354838709677</v>
      </c>
      <c r="AQ17" s="43" t="str">
        <f t="shared" si="19"/>
        <v>V</v>
      </c>
      <c r="AR17" s="40">
        <v>14</v>
      </c>
      <c r="AS17" s="40"/>
      <c r="AT17" s="40">
        <f t="shared" si="20"/>
        <v>14</v>
      </c>
      <c r="AU17" s="40">
        <v>18.5</v>
      </c>
      <c r="AV17" s="40"/>
      <c r="AW17" s="40">
        <f t="shared" si="21"/>
        <v>18.5</v>
      </c>
      <c r="AX17" s="40">
        <v>18.715</v>
      </c>
      <c r="AY17" s="93"/>
      <c r="AZ17" s="40">
        <f t="shared" si="22"/>
        <v>18.715</v>
      </c>
      <c r="BA17" s="41">
        <f t="shared" si="23"/>
        <v>17.482500000000002</v>
      </c>
      <c r="BB17" s="43" t="str">
        <f t="shared" si="24"/>
        <v>V</v>
      </c>
      <c r="BC17" s="95">
        <v>16</v>
      </c>
      <c r="BD17" s="40"/>
      <c r="BE17" s="45">
        <f t="shared" si="25"/>
        <v>16</v>
      </c>
      <c r="BF17" s="95">
        <v>16.5</v>
      </c>
      <c r="BG17" s="40"/>
      <c r="BH17" s="40">
        <f t="shared" si="26"/>
        <v>16.5</v>
      </c>
      <c r="BI17" s="52">
        <f t="shared" si="27"/>
        <v>16.400000000000002</v>
      </c>
      <c r="BJ17" s="43" t="str">
        <f t="shared" si="28"/>
        <v>V</v>
      </c>
      <c r="BK17" s="40">
        <v>17</v>
      </c>
      <c r="BL17" s="40"/>
      <c r="BM17" s="40">
        <f t="shared" si="29"/>
        <v>17</v>
      </c>
      <c r="BN17" s="44">
        <f t="shared" si="30"/>
        <v>17</v>
      </c>
      <c r="BO17" s="43" t="str">
        <f t="shared" si="31"/>
        <v>V</v>
      </c>
      <c r="BP17" s="41">
        <f t="shared" si="32"/>
        <v>15.434575604838711</v>
      </c>
      <c r="BQ17" s="187" t="s">
        <v>56</v>
      </c>
      <c r="BR17" s="187"/>
      <c r="BS17" s="156" t="str">
        <f t="shared" si="33"/>
        <v>B</v>
      </c>
      <c r="BT17" s="156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1" customFormat="1" ht="14.25" customHeight="1">
      <c r="A18" s="23">
        <v>10</v>
      </c>
      <c r="B18" s="75" t="s">
        <v>125</v>
      </c>
      <c r="C18" s="76" t="s">
        <v>126</v>
      </c>
      <c r="D18" s="50">
        <v>15</v>
      </c>
      <c r="E18" s="50"/>
      <c r="F18" s="50">
        <f t="shared" si="0"/>
        <v>15</v>
      </c>
      <c r="G18" s="41">
        <v>15.7</v>
      </c>
      <c r="H18" s="41"/>
      <c r="I18" s="51">
        <f t="shared" si="1"/>
        <v>15.7</v>
      </c>
      <c r="J18" s="41">
        <f t="shared" si="2"/>
        <v>15.35</v>
      </c>
      <c r="K18" s="42" t="str">
        <f t="shared" si="3"/>
        <v>V</v>
      </c>
      <c r="L18" s="84">
        <v>17.375</v>
      </c>
      <c r="M18" s="84"/>
      <c r="N18" s="40">
        <f t="shared" si="4"/>
        <v>17.375</v>
      </c>
      <c r="O18" s="84">
        <v>18.5</v>
      </c>
      <c r="P18" s="88"/>
      <c r="Q18" s="40">
        <f t="shared" si="5"/>
        <v>18.5</v>
      </c>
      <c r="R18" s="84">
        <v>17.375</v>
      </c>
      <c r="S18" s="84"/>
      <c r="T18" s="40">
        <f t="shared" si="6"/>
        <v>17.375</v>
      </c>
      <c r="U18" s="41">
        <f t="shared" si="7"/>
        <v>17.712499999999999</v>
      </c>
      <c r="V18" s="43" t="str">
        <f t="shared" si="8"/>
        <v>V</v>
      </c>
      <c r="W18" s="40">
        <v>12.95</v>
      </c>
      <c r="X18" s="40"/>
      <c r="Y18" s="40">
        <f t="shared" si="9"/>
        <v>12.95</v>
      </c>
      <c r="Z18" s="44">
        <f t="shared" si="10"/>
        <v>12.95</v>
      </c>
      <c r="AA18" s="43" t="str">
        <f t="shared" si="11"/>
        <v>V</v>
      </c>
      <c r="AB18" s="40">
        <v>15.762499999999999</v>
      </c>
      <c r="AC18" s="40"/>
      <c r="AD18" s="40">
        <f t="shared" si="12"/>
        <v>15.762499999999999</v>
      </c>
      <c r="AE18" s="44">
        <f t="shared" si="13"/>
        <v>15.762499999999999</v>
      </c>
      <c r="AF18" s="43" t="str">
        <f t="shared" si="14"/>
        <v>V</v>
      </c>
      <c r="AG18" s="40">
        <v>12.451612903225806</v>
      </c>
      <c r="AH18" s="40"/>
      <c r="AI18" s="40">
        <f t="shared" si="15"/>
        <v>12.451612903225806</v>
      </c>
      <c r="AJ18" s="40">
        <v>16</v>
      </c>
      <c r="AK18" s="40"/>
      <c r="AL18" s="40">
        <f t="shared" si="16"/>
        <v>16</v>
      </c>
      <c r="AM18" s="40">
        <v>18</v>
      </c>
      <c r="AN18" s="91"/>
      <c r="AO18" s="40">
        <f t="shared" si="17"/>
        <v>18</v>
      </c>
      <c r="AP18" s="41">
        <f t="shared" si="18"/>
        <v>15.935483870967742</v>
      </c>
      <c r="AQ18" s="43" t="str">
        <f t="shared" si="19"/>
        <v>V</v>
      </c>
      <c r="AR18" s="40">
        <v>14.75</v>
      </c>
      <c r="AS18" s="44"/>
      <c r="AT18" s="44">
        <f t="shared" si="20"/>
        <v>14.75</v>
      </c>
      <c r="AU18" s="40">
        <v>14</v>
      </c>
      <c r="AV18" s="44"/>
      <c r="AW18" s="44">
        <f t="shared" si="21"/>
        <v>14</v>
      </c>
      <c r="AX18" s="40">
        <v>12.36</v>
      </c>
      <c r="AY18" s="93"/>
      <c r="AZ18" s="44">
        <f t="shared" si="22"/>
        <v>12.36</v>
      </c>
      <c r="BA18" s="44">
        <f t="shared" si="23"/>
        <v>13.3675</v>
      </c>
      <c r="BB18" s="43" t="str">
        <f t="shared" si="24"/>
        <v>V</v>
      </c>
      <c r="BC18" s="95">
        <v>11</v>
      </c>
      <c r="BD18" s="46"/>
      <c r="BE18" s="45">
        <f t="shared" si="25"/>
        <v>11</v>
      </c>
      <c r="BF18" s="95">
        <v>17</v>
      </c>
      <c r="BG18" s="40"/>
      <c r="BH18" s="40">
        <f t="shared" si="26"/>
        <v>17</v>
      </c>
      <c r="BI18" s="52">
        <f t="shared" si="27"/>
        <v>15.8</v>
      </c>
      <c r="BJ18" s="43" t="str">
        <f t="shared" si="28"/>
        <v>V</v>
      </c>
      <c r="BK18" s="40">
        <v>16.5</v>
      </c>
      <c r="BL18" s="40"/>
      <c r="BM18" s="40">
        <f t="shared" si="29"/>
        <v>16.5</v>
      </c>
      <c r="BN18" s="44">
        <f t="shared" si="30"/>
        <v>16.5</v>
      </c>
      <c r="BO18" s="43" t="str">
        <f t="shared" si="31"/>
        <v>V</v>
      </c>
      <c r="BP18" s="41">
        <f t="shared" si="32"/>
        <v>15.422247983870969</v>
      </c>
      <c r="BQ18" s="187" t="s">
        <v>56</v>
      </c>
      <c r="BR18" s="187"/>
      <c r="BS18" s="156" t="str">
        <f t="shared" si="33"/>
        <v>B</v>
      </c>
      <c r="BT18" s="156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1" customFormat="1" ht="14.25" customHeight="1">
      <c r="A19" s="23">
        <v>11</v>
      </c>
      <c r="B19" s="73" t="s">
        <v>152</v>
      </c>
      <c r="C19" s="74" t="s">
        <v>153</v>
      </c>
      <c r="D19" s="50">
        <v>17.850000000000001</v>
      </c>
      <c r="E19" s="50"/>
      <c r="F19" s="50">
        <f t="shared" si="0"/>
        <v>17.850000000000001</v>
      </c>
      <c r="G19" s="41">
        <v>16.25</v>
      </c>
      <c r="H19" s="41"/>
      <c r="I19" s="51">
        <f t="shared" si="1"/>
        <v>16.25</v>
      </c>
      <c r="J19" s="41">
        <f t="shared" si="2"/>
        <v>17.05</v>
      </c>
      <c r="K19" s="42" t="str">
        <f t="shared" si="3"/>
        <v>V</v>
      </c>
      <c r="L19" s="85">
        <v>16.25</v>
      </c>
      <c r="M19" s="86"/>
      <c r="N19" s="40">
        <f t="shared" si="4"/>
        <v>16.25</v>
      </c>
      <c r="O19" s="85">
        <v>16.5</v>
      </c>
      <c r="P19" s="86"/>
      <c r="Q19" s="40">
        <f t="shared" si="5"/>
        <v>16.5</v>
      </c>
      <c r="R19" s="85">
        <v>15.75</v>
      </c>
      <c r="S19" s="86"/>
      <c r="T19" s="40">
        <f t="shared" si="6"/>
        <v>15.75</v>
      </c>
      <c r="U19" s="41">
        <f t="shared" si="7"/>
        <v>16.174999999999997</v>
      </c>
      <c r="V19" s="43" t="str">
        <f t="shared" si="8"/>
        <v>V</v>
      </c>
      <c r="W19" s="40">
        <v>12.65</v>
      </c>
      <c r="X19" s="40"/>
      <c r="Y19" s="40">
        <f t="shared" si="9"/>
        <v>12.65</v>
      </c>
      <c r="Z19" s="44">
        <f t="shared" si="10"/>
        <v>12.65</v>
      </c>
      <c r="AA19" s="43" t="str">
        <f t="shared" si="11"/>
        <v>V</v>
      </c>
      <c r="AB19" s="40">
        <v>15.125</v>
      </c>
      <c r="AC19" s="40"/>
      <c r="AD19" s="40">
        <f t="shared" si="12"/>
        <v>15.125</v>
      </c>
      <c r="AE19" s="44">
        <f t="shared" si="13"/>
        <v>15.125</v>
      </c>
      <c r="AF19" s="43" t="str">
        <f t="shared" si="14"/>
        <v>V</v>
      </c>
      <c r="AG19" s="40">
        <v>15.53225806451613</v>
      </c>
      <c r="AH19" s="40"/>
      <c r="AI19" s="40">
        <f t="shared" si="15"/>
        <v>15.53225806451613</v>
      </c>
      <c r="AJ19" s="40">
        <v>15.5</v>
      </c>
      <c r="AK19" s="40"/>
      <c r="AL19" s="40">
        <f t="shared" si="16"/>
        <v>15.5</v>
      </c>
      <c r="AM19" s="40">
        <v>12</v>
      </c>
      <c r="AN19" s="91"/>
      <c r="AO19" s="40">
        <f t="shared" si="17"/>
        <v>12</v>
      </c>
      <c r="AP19" s="41">
        <f t="shared" si="18"/>
        <v>13.759677419354839</v>
      </c>
      <c r="AQ19" s="43" t="str">
        <f t="shared" si="19"/>
        <v>V</v>
      </c>
      <c r="AR19" s="40">
        <v>13.5</v>
      </c>
      <c r="AS19" s="40"/>
      <c r="AT19" s="40">
        <f t="shared" si="20"/>
        <v>13.5</v>
      </c>
      <c r="AU19" s="40">
        <v>14.5</v>
      </c>
      <c r="AV19" s="40"/>
      <c r="AW19" s="40">
        <f t="shared" si="21"/>
        <v>14.5</v>
      </c>
      <c r="AX19" s="40">
        <v>17.96</v>
      </c>
      <c r="AY19" s="93"/>
      <c r="AZ19" s="40">
        <f t="shared" si="22"/>
        <v>17.96</v>
      </c>
      <c r="BA19" s="41">
        <f t="shared" si="23"/>
        <v>15.98</v>
      </c>
      <c r="BB19" s="43" t="str">
        <f t="shared" si="24"/>
        <v>V</v>
      </c>
      <c r="BC19" s="95">
        <v>16</v>
      </c>
      <c r="BD19" s="40"/>
      <c r="BE19" s="45">
        <f t="shared" si="25"/>
        <v>16</v>
      </c>
      <c r="BF19" s="95">
        <v>15.5</v>
      </c>
      <c r="BG19" s="40"/>
      <c r="BH19" s="40">
        <f t="shared" si="26"/>
        <v>15.5</v>
      </c>
      <c r="BI19" s="52">
        <f t="shared" si="27"/>
        <v>15.600000000000001</v>
      </c>
      <c r="BJ19" s="43" t="str">
        <f t="shared" si="28"/>
        <v>V</v>
      </c>
      <c r="BK19" s="40">
        <v>16.75</v>
      </c>
      <c r="BL19" s="40"/>
      <c r="BM19" s="40">
        <f t="shared" si="29"/>
        <v>16.75</v>
      </c>
      <c r="BN19" s="44">
        <f t="shared" si="30"/>
        <v>16.75</v>
      </c>
      <c r="BO19" s="43" t="str">
        <f t="shared" si="31"/>
        <v>V</v>
      </c>
      <c r="BP19" s="41">
        <f t="shared" si="32"/>
        <v>15.386209677419355</v>
      </c>
      <c r="BQ19" s="187" t="s">
        <v>56</v>
      </c>
      <c r="BR19" s="187"/>
      <c r="BS19" s="156" t="str">
        <f t="shared" si="33"/>
        <v>B</v>
      </c>
      <c r="BT19" s="156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1" customFormat="1" ht="14.25" customHeight="1">
      <c r="A20" s="23">
        <v>12</v>
      </c>
      <c r="B20" s="75" t="s">
        <v>127</v>
      </c>
      <c r="C20" s="76" t="s">
        <v>128</v>
      </c>
      <c r="D20" s="50">
        <v>13.524999999999999</v>
      </c>
      <c r="E20" s="50"/>
      <c r="F20" s="50">
        <f t="shared" si="0"/>
        <v>13.524999999999999</v>
      </c>
      <c r="G20" s="41">
        <v>15.7</v>
      </c>
      <c r="H20" s="41"/>
      <c r="I20" s="51">
        <f t="shared" si="1"/>
        <v>15.7</v>
      </c>
      <c r="J20" s="41">
        <f t="shared" si="2"/>
        <v>14.612499999999999</v>
      </c>
      <c r="K20" s="42" t="str">
        <f t="shared" si="3"/>
        <v>V</v>
      </c>
      <c r="L20" s="84">
        <v>16.125</v>
      </c>
      <c r="M20" s="84"/>
      <c r="N20" s="40">
        <f t="shared" si="4"/>
        <v>16.125</v>
      </c>
      <c r="O20" s="84">
        <v>15.5</v>
      </c>
      <c r="P20" s="88"/>
      <c r="Q20" s="40">
        <f t="shared" si="5"/>
        <v>15.5</v>
      </c>
      <c r="R20" s="84">
        <v>14.5</v>
      </c>
      <c r="S20" s="84"/>
      <c r="T20" s="40">
        <f t="shared" si="6"/>
        <v>14.5</v>
      </c>
      <c r="U20" s="41">
        <f t="shared" si="7"/>
        <v>15.45</v>
      </c>
      <c r="V20" s="43" t="str">
        <f t="shared" si="8"/>
        <v>V</v>
      </c>
      <c r="W20" s="40">
        <v>12.45</v>
      </c>
      <c r="X20" s="40"/>
      <c r="Y20" s="40">
        <f t="shared" si="9"/>
        <v>12.45</v>
      </c>
      <c r="Z20" s="44">
        <f t="shared" si="10"/>
        <v>12.45</v>
      </c>
      <c r="AA20" s="43" t="str">
        <f t="shared" si="11"/>
        <v>V</v>
      </c>
      <c r="AB20" s="40">
        <v>17.899999999999999</v>
      </c>
      <c r="AC20" s="40"/>
      <c r="AD20" s="40">
        <f t="shared" si="12"/>
        <v>17.899999999999999</v>
      </c>
      <c r="AE20" s="44">
        <f t="shared" si="13"/>
        <v>17.899999999999999</v>
      </c>
      <c r="AF20" s="43" t="str">
        <f t="shared" si="14"/>
        <v>V</v>
      </c>
      <c r="AG20" s="40">
        <v>14.451612903225806</v>
      </c>
      <c r="AH20" s="40"/>
      <c r="AI20" s="40">
        <f t="shared" si="15"/>
        <v>14.451612903225806</v>
      </c>
      <c r="AJ20" s="40">
        <v>16.5</v>
      </c>
      <c r="AK20" s="40"/>
      <c r="AL20" s="40">
        <f t="shared" si="16"/>
        <v>16.5</v>
      </c>
      <c r="AM20" s="40">
        <v>12</v>
      </c>
      <c r="AN20" s="91"/>
      <c r="AO20" s="40">
        <f t="shared" si="17"/>
        <v>12</v>
      </c>
      <c r="AP20" s="41">
        <f t="shared" si="18"/>
        <v>13.635483870967741</v>
      </c>
      <c r="AQ20" s="43" t="str">
        <f t="shared" si="19"/>
        <v>V</v>
      </c>
      <c r="AR20" s="40">
        <v>13.5</v>
      </c>
      <c r="AS20" s="40"/>
      <c r="AT20" s="40">
        <f t="shared" si="20"/>
        <v>13.5</v>
      </c>
      <c r="AU20" s="40">
        <v>15.5</v>
      </c>
      <c r="AV20" s="40"/>
      <c r="AW20" s="40">
        <f t="shared" si="21"/>
        <v>15.5</v>
      </c>
      <c r="AX20" s="40">
        <v>13.035</v>
      </c>
      <c r="AY20" s="93"/>
      <c r="AZ20" s="40">
        <f t="shared" si="22"/>
        <v>13.035</v>
      </c>
      <c r="BA20" s="41">
        <f t="shared" si="23"/>
        <v>13.7675</v>
      </c>
      <c r="BB20" s="43" t="str">
        <f t="shared" si="24"/>
        <v>V</v>
      </c>
      <c r="BC20" s="95">
        <v>13</v>
      </c>
      <c r="BD20" s="46"/>
      <c r="BE20" s="45">
        <f t="shared" si="25"/>
        <v>13</v>
      </c>
      <c r="BF20" s="95">
        <v>17</v>
      </c>
      <c r="BG20" s="40"/>
      <c r="BH20" s="40">
        <f t="shared" si="26"/>
        <v>17</v>
      </c>
      <c r="BI20" s="52">
        <f t="shared" si="27"/>
        <v>16.200000000000003</v>
      </c>
      <c r="BJ20" s="43" t="str">
        <f t="shared" si="28"/>
        <v>V</v>
      </c>
      <c r="BK20" s="40">
        <v>16.5</v>
      </c>
      <c r="BL20" s="40"/>
      <c r="BM20" s="40">
        <f t="shared" si="29"/>
        <v>16.5</v>
      </c>
      <c r="BN20" s="44">
        <f t="shared" si="30"/>
        <v>16.5</v>
      </c>
      <c r="BO20" s="43" t="str">
        <f t="shared" si="31"/>
        <v>V</v>
      </c>
      <c r="BP20" s="41">
        <f t="shared" si="32"/>
        <v>15.064435483870968</v>
      </c>
      <c r="BQ20" s="187" t="s">
        <v>56</v>
      </c>
      <c r="BR20" s="187"/>
      <c r="BS20" s="156" t="str">
        <f t="shared" si="33"/>
        <v>B</v>
      </c>
      <c r="BT20" s="156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1" customFormat="1" ht="14.25" customHeight="1">
      <c r="A21" s="23">
        <v>13</v>
      </c>
      <c r="B21" s="73" t="s">
        <v>129</v>
      </c>
      <c r="C21" s="74" t="s">
        <v>130</v>
      </c>
      <c r="D21" s="50">
        <v>12.55</v>
      </c>
      <c r="E21" s="50"/>
      <c r="F21" s="50">
        <f t="shared" si="0"/>
        <v>12.55</v>
      </c>
      <c r="G21" s="41">
        <v>12.999600000000001</v>
      </c>
      <c r="H21" s="41"/>
      <c r="I21" s="51">
        <f t="shared" si="1"/>
        <v>12.999600000000001</v>
      </c>
      <c r="J21" s="41">
        <f t="shared" si="2"/>
        <v>12.774800000000001</v>
      </c>
      <c r="K21" s="42" t="str">
        <f t="shared" si="3"/>
        <v>V</v>
      </c>
      <c r="L21" s="84">
        <v>16.375</v>
      </c>
      <c r="M21" s="84"/>
      <c r="N21" s="40">
        <f t="shared" si="4"/>
        <v>16.375</v>
      </c>
      <c r="O21" s="84">
        <v>17</v>
      </c>
      <c r="P21" s="88"/>
      <c r="Q21" s="40">
        <f t="shared" si="5"/>
        <v>17</v>
      </c>
      <c r="R21" s="84">
        <v>16.125</v>
      </c>
      <c r="S21" s="84"/>
      <c r="T21" s="40">
        <f t="shared" si="6"/>
        <v>16.125</v>
      </c>
      <c r="U21" s="41">
        <f t="shared" si="7"/>
        <v>16.487500000000001</v>
      </c>
      <c r="V21" s="43" t="str">
        <f t="shared" si="8"/>
        <v>V</v>
      </c>
      <c r="W21" s="40">
        <v>13.975000000000001</v>
      </c>
      <c r="X21" s="40"/>
      <c r="Y21" s="40">
        <f t="shared" si="9"/>
        <v>13.975000000000001</v>
      </c>
      <c r="Z21" s="44">
        <f t="shared" si="10"/>
        <v>13.975000000000001</v>
      </c>
      <c r="AA21" s="43" t="str">
        <f t="shared" si="11"/>
        <v>V</v>
      </c>
      <c r="AB21" s="40">
        <v>16.262500000000003</v>
      </c>
      <c r="AC21" s="40"/>
      <c r="AD21" s="40">
        <f t="shared" si="12"/>
        <v>16.262500000000003</v>
      </c>
      <c r="AE21" s="44">
        <f t="shared" si="13"/>
        <v>16.262500000000003</v>
      </c>
      <c r="AF21" s="43" t="str">
        <f t="shared" si="14"/>
        <v>V</v>
      </c>
      <c r="AG21" s="40">
        <v>15.887096774193548</v>
      </c>
      <c r="AH21" s="40"/>
      <c r="AI21" s="40">
        <f t="shared" si="15"/>
        <v>15.887096774193548</v>
      </c>
      <c r="AJ21" s="40">
        <v>16</v>
      </c>
      <c r="AK21" s="40"/>
      <c r="AL21" s="40">
        <f t="shared" si="16"/>
        <v>16</v>
      </c>
      <c r="AM21" s="40">
        <v>12</v>
      </c>
      <c r="AN21" s="91"/>
      <c r="AO21" s="40">
        <f t="shared" si="17"/>
        <v>12</v>
      </c>
      <c r="AP21" s="41">
        <f t="shared" si="18"/>
        <v>13.966129032258063</v>
      </c>
      <c r="AQ21" s="43" t="str">
        <f t="shared" si="19"/>
        <v>V</v>
      </c>
      <c r="AR21" s="40">
        <v>15</v>
      </c>
      <c r="AS21" s="40"/>
      <c r="AT21" s="40">
        <f t="shared" si="20"/>
        <v>15</v>
      </c>
      <c r="AU21" s="40">
        <v>16</v>
      </c>
      <c r="AV21" s="40"/>
      <c r="AW21" s="40">
        <f t="shared" si="21"/>
        <v>16</v>
      </c>
      <c r="AX21" s="40">
        <v>13.805</v>
      </c>
      <c r="AY21" s="93"/>
      <c r="AZ21" s="40">
        <f t="shared" si="22"/>
        <v>13.805</v>
      </c>
      <c r="BA21" s="41">
        <f t="shared" si="23"/>
        <v>14.6525</v>
      </c>
      <c r="BB21" s="43" t="str">
        <f t="shared" si="24"/>
        <v>V</v>
      </c>
      <c r="BC21" s="95">
        <v>16</v>
      </c>
      <c r="BD21" s="46"/>
      <c r="BE21" s="45">
        <f t="shared" si="25"/>
        <v>16</v>
      </c>
      <c r="BF21" s="95">
        <v>15.5</v>
      </c>
      <c r="BG21" s="40"/>
      <c r="BH21" s="40">
        <f t="shared" si="26"/>
        <v>15.5</v>
      </c>
      <c r="BI21" s="52">
        <f t="shared" si="27"/>
        <v>15.600000000000001</v>
      </c>
      <c r="BJ21" s="43" t="str">
        <f t="shared" si="28"/>
        <v>V</v>
      </c>
      <c r="BK21" s="40">
        <v>16.5</v>
      </c>
      <c r="BL21" s="40"/>
      <c r="BM21" s="40">
        <f t="shared" si="29"/>
        <v>16.5</v>
      </c>
      <c r="BN21" s="44">
        <f t="shared" si="30"/>
        <v>16.5</v>
      </c>
      <c r="BO21" s="43" t="str">
        <f t="shared" si="31"/>
        <v>V</v>
      </c>
      <c r="BP21" s="41">
        <f t="shared" si="32"/>
        <v>15.027303629032261</v>
      </c>
      <c r="BQ21" s="187" t="s">
        <v>56</v>
      </c>
      <c r="BR21" s="187"/>
      <c r="BS21" s="156" t="str">
        <f t="shared" si="33"/>
        <v>B</v>
      </c>
      <c r="BT21" s="156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1" customFormat="1" ht="14.25" customHeight="1">
      <c r="A22" s="23">
        <v>14</v>
      </c>
      <c r="B22" s="73" t="s">
        <v>64</v>
      </c>
      <c r="C22" s="74" t="s">
        <v>65</v>
      </c>
      <c r="D22" s="50">
        <v>14.05</v>
      </c>
      <c r="E22" s="50"/>
      <c r="F22" s="50">
        <f t="shared" si="0"/>
        <v>14.05</v>
      </c>
      <c r="G22" s="41">
        <v>16.999600000000001</v>
      </c>
      <c r="H22" s="41"/>
      <c r="I22" s="51">
        <f t="shared" si="1"/>
        <v>16.999600000000001</v>
      </c>
      <c r="J22" s="41">
        <f t="shared" si="2"/>
        <v>15.524800000000001</v>
      </c>
      <c r="K22" s="42" t="str">
        <f t="shared" si="3"/>
        <v>V</v>
      </c>
      <c r="L22" s="84">
        <v>14.125</v>
      </c>
      <c r="M22" s="84"/>
      <c r="N22" s="40">
        <f t="shared" si="4"/>
        <v>14.125</v>
      </c>
      <c r="O22" s="84">
        <v>16</v>
      </c>
      <c r="P22" s="88"/>
      <c r="Q22" s="40">
        <f t="shared" si="5"/>
        <v>16</v>
      </c>
      <c r="R22" s="84">
        <v>15.75</v>
      </c>
      <c r="S22" s="84"/>
      <c r="T22" s="40">
        <f t="shared" si="6"/>
        <v>15.75</v>
      </c>
      <c r="U22" s="41">
        <f t="shared" si="7"/>
        <v>15.174999999999999</v>
      </c>
      <c r="V22" s="43" t="str">
        <f t="shared" si="8"/>
        <v>V</v>
      </c>
      <c r="W22" s="40">
        <v>10.55</v>
      </c>
      <c r="X22" s="40">
        <v>10.75</v>
      </c>
      <c r="Y22" s="40">
        <f t="shared" si="9"/>
        <v>10.75</v>
      </c>
      <c r="Z22" s="44">
        <f t="shared" si="10"/>
        <v>10.75</v>
      </c>
      <c r="AA22" s="43" t="str">
        <f t="shared" si="11"/>
        <v>VPC</v>
      </c>
      <c r="AB22" s="40">
        <v>16.5</v>
      </c>
      <c r="AC22" s="40"/>
      <c r="AD22" s="40">
        <f t="shared" si="12"/>
        <v>16.5</v>
      </c>
      <c r="AE22" s="44">
        <f t="shared" si="13"/>
        <v>16.5</v>
      </c>
      <c r="AF22" s="43" t="str">
        <f t="shared" si="14"/>
        <v>V</v>
      </c>
      <c r="AG22" s="40">
        <v>15.887096774193548</v>
      </c>
      <c r="AH22" s="40"/>
      <c r="AI22" s="40">
        <f t="shared" si="15"/>
        <v>15.887096774193548</v>
      </c>
      <c r="AJ22" s="40">
        <v>15.5</v>
      </c>
      <c r="AK22" s="40"/>
      <c r="AL22" s="40">
        <f t="shared" si="16"/>
        <v>15.5</v>
      </c>
      <c r="AM22" s="40">
        <v>16.600000000000001</v>
      </c>
      <c r="AN22" s="91"/>
      <c r="AO22" s="40">
        <f t="shared" si="17"/>
        <v>16.600000000000001</v>
      </c>
      <c r="AP22" s="41">
        <f t="shared" si="18"/>
        <v>16.166129032258063</v>
      </c>
      <c r="AQ22" s="43" t="str">
        <f t="shared" si="19"/>
        <v>V</v>
      </c>
      <c r="AR22" s="40">
        <v>15.75</v>
      </c>
      <c r="AS22" s="40"/>
      <c r="AT22" s="40">
        <f t="shared" si="20"/>
        <v>15.75</v>
      </c>
      <c r="AU22" s="40">
        <v>14</v>
      </c>
      <c r="AV22" s="40"/>
      <c r="AW22" s="40">
        <f t="shared" si="21"/>
        <v>14</v>
      </c>
      <c r="AX22" s="40">
        <v>8.84</v>
      </c>
      <c r="AY22" s="93">
        <v>11.59</v>
      </c>
      <c r="AZ22" s="40">
        <f t="shared" si="22"/>
        <v>11.59</v>
      </c>
      <c r="BA22" s="41">
        <f t="shared" si="23"/>
        <v>13.2325</v>
      </c>
      <c r="BB22" s="43" t="str">
        <f t="shared" si="24"/>
        <v>VAR</v>
      </c>
      <c r="BC22" s="95">
        <v>15.67</v>
      </c>
      <c r="BD22" s="45"/>
      <c r="BE22" s="45">
        <f t="shared" si="25"/>
        <v>15.67</v>
      </c>
      <c r="BF22" s="95">
        <v>15.5</v>
      </c>
      <c r="BG22" s="40"/>
      <c r="BH22" s="40">
        <f t="shared" si="26"/>
        <v>15.5</v>
      </c>
      <c r="BI22" s="52">
        <f t="shared" si="27"/>
        <v>15.534000000000001</v>
      </c>
      <c r="BJ22" s="43" t="str">
        <f t="shared" si="28"/>
        <v>V</v>
      </c>
      <c r="BK22" s="40">
        <v>16</v>
      </c>
      <c r="BL22" s="40"/>
      <c r="BM22" s="40">
        <f t="shared" si="29"/>
        <v>16</v>
      </c>
      <c r="BN22" s="44">
        <f t="shared" si="30"/>
        <v>16</v>
      </c>
      <c r="BO22" s="43" t="str">
        <f t="shared" si="31"/>
        <v>V</v>
      </c>
      <c r="BP22" s="41">
        <f t="shared" si="32"/>
        <v>14.860303629032259</v>
      </c>
      <c r="BQ22" s="188" t="s">
        <v>56</v>
      </c>
      <c r="BR22" s="188"/>
      <c r="BS22" s="156" t="str">
        <f t="shared" si="33"/>
        <v>B</v>
      </c>
      <c r="BT22" s="156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1" customFormat="1" ht="14.25" customHeight="1">
      <c r="A23" s="23">
        <v>15</v>
      </c>
      <c r="B23" s="73" t="s">
        <v>176</v>
      </c>
      <c r="C23" s="74" t="s">
        <v>128</v>
      </c>
      <c r="D23" s="50">
        <v>13</v>
      </c>
      <c r="E23" s="50"/>
      <c r="F23" s="50">
        <f t="shared" si="0"/>
        <v>13</v>
      </c>
      <c r="G23" s="41">
        <v>13.599999999999998</v>
      </c>
      <c r="H23" s="41"/>
      <c r="I23" s="51">
        <f t="shared" si="1"/>
        <v>13.599999999999998</v>
      </c>
      <c r="J23" s="41">
        <f t="shared" si="2"/>
        <v>13.299999999999999</v>
      </c>
      <c r="K23" s="42" t="str">
        <f t="shared" si="3"/>
        <v>V</v>
      </c>
      <c r="L23" s="85">
        <v>12.75</v>
      </c>
      <c r="M23" s="86"/>
      <c r="N23" s="40">
        <f t="shared" si="4"/>
        <v>12.75</v>
      </c>
      <c r="O23" s="85">
        <v>17.25</v>
      </c>
      <c r="P23" s="86"/>
      <c r="Q23" s="40">
        <f t="shared" si="5"/>
        <v>17.25</v>
      </c>
      <c r="R23" s="85">
        <v>11.75</v>
      </c>
      <c r="S23" s="86"/>
      <c r="T23" s="40">
        <f t="shared" si="6"/>
        <v>11.75</v>
      </c>
      <c r="U23" s="41">
        <f t="shared" si="7"/>
        <v>13.8</v>
      </c>
      <c r="V23" s="43" t="str">
        <f t="shared" si="8"/>
        <v>V</v>
      </c>
      <c r="W23" s="40">
        <v>11.649999999999999</v>
      </c>
      <c r="X23" s="40">
        <v>10.6</v>
      </c>
      <c r="Y23" s="40">
        <f t="shared" si="9"/>
        <v>11.649999999999999</v>
      </c>
      <c r="Z23" s="44">
        <f t="shared" si="10"/>
        <v>11.649999999999999</v>
      </c>
      <c r="AA23" s="43" t="str">
        <f t="shared" si="11"/>
        <v>VPC</v>
      </c>
      <c r="AB23" s="40">
        <v>15.85</v>
      </c>
      <c r="AC23" s="40"/>
      <c r="AD23" s="40">
        <f t="shared" si="12"/>
        <v>15.85</v>
      </c>
      <c r="AE23" s="44">
        <f t="shared" si="13"/>
        <v>15.85</v>
      </c>
      <c r="AF23" s="43" t="str">
        <f t="shared" si="14"/>
        <v>V</v>
      </c>
      <c r="AG23" s="40">
        <v>15.887096774193548</v>
      </c>
      <c r="AH23" s="40"/>
      <c r="AI23" s="40">
        <f t="shared" si="15"/>
        <v>15.887096774193548</v>
      </c>
      <c r="AJ23" s="40">
        <v>16.5</v>
      </c>
      <c r="AK23" s="40"/>
      <c r="AL23" s="40">
        <f t="shared" si="16"/>
        <v>16.5</v>
      </c>
      <c r="AM23" s="40">
        <v>14</v>
      </c>
      <c r="AN23" s="91"/>
      <c r="AO23" s="40">
        <f t="shared" si="17"/>
        <v>14</v>
      </c>
      <c r="AP23" s="41">
        <f t="shared" si="18"/>
        <v>15.066129032258065</v>
      </c>
      <c r="AQ23" s="43" t="str">
        <f t="shared" si="19"/>
        <v>V</v>
      </c>
      <c r="AR23" s="40">
        <v>13</v>
      </c>
      <c r="AS23" s="40"/>
      <c r="AT23" s="40">
        <f t="shared" si="20"/>
        <v>13</v>
      </c>
      <c r="AU23" s="40">
        <v>15.5</v>
      </c>
      <c r="AV23" s="40"/>
      <c r="AW23" s="40">
        <f t="shared" si="21"/>
        <v>15.5</v>
      </c>
      <c r="AX23" s="40">
        <v>16.505000000000003</v>
      </c>
      <c r="AY23" s="93"/>
      <c r="AZ23" s="40">
        <f t="shared" si="22"/>
        <v>16.505000000000003</v>
      </c>
      <c r="BA23" s="41">
        <f t="shared" si="23"/>
        <v>15.377500000000001</v>
      </c>
      <c r="BB23" s="43" t="str">
        <f t="shared" si="24"/>
        <v>V</v>
      </c>
      <c r="BC23" s="95">
        <v>12</v>
      </c>
      <c r="BD23" s="40"/>
      <c r="BE23" s="45">
        <f t="shared" si="25"/>
        <v>12</v>
      </c>
      <c r="BF23" s="95">
        <v>17</v>
      </c>
      <c r="BG23" s="40"/>
      <c r="BH23" s="40">
        <f t="shared" si="26"/>
        <v>17</v>
      </c>
      <c r="BI23" s="52">
        <f t="shared" si="27"/>
        <v>16</v>
      </c>
      <c r="BJ23" s="43" t="str">
        <f t="shared" si="28"/>
        <v>V</v>
      </c>
      <c r="BK23" s="40">
        <v>17</v>
      </c>
      <c r="BL23" s="40"/>
      <c r="BM23" s="40">
        <f t="shared" si="29"/>
        <v>17</v>
      </c>
      <c r="BN23" s="44">
        <f t="shared" si="30"/>
        <v>17</v>
      </c>
      <c r="BO23" s="43" t="str">
        <f t="shared" si="31"/>
        <v>V</v>
      </c>
      <c r="BP23" s="41">
        <f t="shared" si="32"/>
        <v>14.755453629032258</v>
      </c>
      <c r="BQ23" s="188" t="s">
        <v>56</v>
      </c>
      <c r="BR23" s="188"/>
      <c r="BS23" s="156" t="str">
        <f t="shared" si="33"/>
        <v>B</v>
      </c>
      <c r="BT23" s="156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1" customFormat="1" ht="14.25" customHeight="1">
      <c r="A24" s="23">
        <v>16</v>
      </c>
      <c r="B24" s="73" t="s">
        <v>205</v>
      </c>
      <c r="C24" s="74" t="s">
        <v>206</v>
      </c>
      <c r="D24" s="50">
        <v>14.349999999999998</v>
      </c>
      <c r="E24" s="50"/>
      <c r="F24" s="50">
        <f t="shared" si="0"/>
        <v>14.349999999999998</v>
      </c>
      <c r="G24" s="41">
        <v>13.900000000000002</v>
      </c>
      <c r="H24" s="41"/>
      <c r="I24" s="51">
        <f t="shared" si="1"/>
        <v>13.900000000000002</v>
      </c>
      <c r="J24" s="41">
        <f t="shared" si="2"/>
        <v>14.125</v>
      </c>
      <c r="K24" s="42" t="str">
        <f t="shared" si="3"/>
        <v>V</v>
      </c>
      <c r="L24" s="85">
        <v>14.75</v>
      </c>
      <c r="M24" s="86"/>
      <c r="N24" s="40">
        <f t="shared" si="4"/>
        <v>14.75</v>
      </c>
      <c r="O24" s="85">
        <v>12</v>
      </c>
      <c r="P24" s="86"/>
      <c r="Q24" s="40">
        <f t="shared" si="5"/>
        <v>12</v>
      </c>
      <c r="R24" s="85">
        <v>13.75</v>
      </c>
      <c r="S24" s="86"/>
      <c r="T24" s="40">
        <f t="shared" si="6"/>
        <v>13.75</v>
      </c>
      <c r="U24" s="41">
        <f t="shared" si="7"/>
        <v>13.625</v>
      </c>
      <c r="V24" s="43" t="str">
        <f t="shared" si="8"/>
        <v>V</v>
      </c>
      <c r="W24" s="40">
        <v>14.45</v>
      </c>
      <c r="X24" s="40"/>
      <c r="Y24" s="40">
        <f t="shared" si="9"/>
        <v>14.45</v>
      </c>
      <c r="Z24" s="44">
        <f t="shared" si="10"/>
        <v>14.45</v>
      </c>
      <c r="AA24" s="43" t="str">
        <f t="shared" si="11"/>
        <v>V</v>
      </c>
      <c r="AB24" s="40">
        <v>15.137500000000001</v>
      </c>
      <c r="AC24" s="40"/>
      <c r="AD24" s="40">
        <f t="shared" si="12"/>
        <v>15.137500000000001</v>
      </c>
      <c r="AE24" s="44">
        <f t="shared" si="13"/>
        <v>15.137500000000001</v>
      </c>
      <c r="AF24" s="43" t="str">
        <f t="shared" si="14"/>
        <v>V</v>
      </c>
      <c r="AG24" s="40">
        <v>17.032258064516128</v>
      </c>
      <c r="AH24" s="40"/>
      <c r="AI24" s="40">
        <f t="shared" si="15"/>
        <v>17.032258064516128</v>
      </c>
      <c r="AJ24" s="40">
        <v>15.5</v>
      </c>
      <c r="AK24" s="40"/>
      <c r="AL24" s="40">
        <f t="shared" si="16"/>
        <v>15.5</v>
      </c>
      <c r="AM24" s="40">
        <v>13</v>
      </c>
      <c r="AN24" s="91"/>
      <c r="AO24" s="40">
        <f t="shared" si="17"/>
        <v>13</v>
      </c>
      <c r="AP24" s="41">
        <f t="shared" si="18"/>
        <v>14.709677419354838</v>
      </c>
      <c r="AQ24" s="43" t="str">
        <f t="shared" si="19"/>
        <v>V</v>
      </c>
      <c r="AR24" s="40">
        <v>13.75</v>
      </c>
      <c r="AS24" s="40"/>
      <c r="AT24" s="40">
        <f t="shared" si="20"/>
        <v>13.75</v>
      </c>
      <c r="AU24" s="40">
        <v>15.5</v>
      </c>
      <c r="AV24" s="40"/>
      <c r="AW24" s="40">
        <f t="shared" si="21"/>
        <v>15.5</v>
      </c>
      <c r="AX24" s="40">
        <v>16.615000000000002</v>
      </c>
      <c r="AY24" s="93"/>
      <c r="AZ24" s="40">
        <f t="shared" si="22"/>
        <v>16.615000000000002</v>
      </c>
      <c r="BA24" s="41">
        <f t="shared" si="23"/>
        <v>15.620000000000001</v>
      </c>
      <c r="BB24" s="43" t="str">
        <f t="shared" si="24"/>
        <v>V</v>
      </c>
      <c r="BC24" s="95">
        <v>11.5</v>
      </c>
      <c r="BD24" s="40"/>
      <c r="BE24" s="45">
        <f t="shared" si="25"/>
        <v>11.5</v>
      </c>
      <c r="BF24" s="95">
        <v>15.5</v>
      </c>
      <c r="BG24" s="40"/>
      <c r="BH24" s="40">
        <f t="shared" si="26"/>
        <v>15.5</v>
      </c>
      <c r="BI24" s="52">
        <f t="shared" si="27"/>
        <v>14.700000000000001</v>
      </c>
      <c r="BJ24" s="43" t="str">
        <f t="shared" si="28"/>
        <v>V</v>
      </c>
      <c r="BK24" s="40">
        <v>15</v>
      </c>
      <c r="BL24" s="40"/>
      <c r="BM24" s="40">
        <f t="shared" si="29"/>
        <v>15</v>
      </c>
      <c r="BN24" s="44">
        <f t="shared" si="30"/>
        <v>15</v>
      </c>
      <c r="BO24" s="43" t="str">
        <f t="shared" si="31"/>
        <v>V</v>
      </c>
      <c r="BP24" s="41">
        <f t="shared" si="32"/>
        <v>14.670897177419356</v>
      </c>
      <c r="BQ24" s="188" t="s">
        <v>56</v>
      </c>
      <c r="BR24" s="188"/>
      <c r="BS24" s="156" t="str">
        <f t="shared" si="33"/>
        <v>B</v>
      </c>
      <c r="BT24" s="156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1" customFormat="1" ht="14.25" customHeight="1">
      <c r="A25" s="23">
        <v>17</v>
      </c>
      <c r="B25" s="73" t="s">
        <v>213</v>
      </c>
      <c r="C25" s="74" t="s">
        <v>214</v>
      </c>
      <c r="D25" s="50">
        <v>14.93</v>
      </c>
      <c r="E25" s="50"/>
      <c r="F25" s="50">
        <f t="shared" si="0"/>
        <v>14.93</v>
      </c>
      <c r="G25" s="41">
        <v>15.375</v>
      </c>
      <c r="H25" s="41"/>
      <c r="I25" s="51">
        <f t="shared" si="1"/>
        <v>15.375</v>
      </c>
      <c r="J25" s="41">
        <f t="shared" si="2"/>
        <v>15.1525</v>
      </c>
      <c r="K25" s="42" t="str">
        <f t="shared" si="3"/>
        <v>V</v>
      </c>
      <c r="L25" s="85">
        <v>13.25</v>
      </c>
      <c r="M25" s="86"/>
      <c r="N25" s="40">
        <f t="shared" si="4"/>
        <v>13.25</v>
      </c>
      <c r="O25" s="85">
        <v>13.5</v>
      </c>
      <c r="P25" s="86"/>
      <c r="Q25" s="40">
        <f t="shared" si="5"/>
        <v>13.5</v>
      </c>
      <c r="R25" s="85">
        <v>15</v>
      </c>
      <c r="S25" s="86"/>
      <c r="T25" s="40">
        <f t="shared" si="6"/>
        <v>15</v>
      </c>
      <c r="U25" s="41">
        <f t="shared" si="7"/>
        <v>13.850000000000001</v>
      </c>
      <c r="V25" s="43" t="str">
        <f t="shared" si="8"/>
        <v>V</v>
      </c>
      <c r="W25" s="40">
        <v>13.375</v>
      </c>
      <c r="X25" s="40"/>
      <c r="Y25" s="40">
        <f t="shared" si="9"/>
        <v>13.375</v>
      </c>
      <c r="Z25" s="44">
        <f t="shared" si="10"/>
        <v>13.375</v>
      </c>
      <c r="AA25" s="43" t="str">
        <f t="shared" si="11"/>
        <v>V</v>
      </c>
      <c r="AB25" s="40">
        <v>18.387500000000003</v>
      </c>
      <c r="AC25" s="40"/>
      <c r="AD25" s="40">
        <f t="shared" si="12"/>
        <v>18.387500000000003</v>
      </c>
      <c r="AE25" s="44">
        <f t="shared" si="13"/>
        <v>18.387500000000003</v>
      </c>
      <c r="AF25" s="43" t="str">
        <f t="shared" si="14"/>
        <v>V</v>
      </c>
      <c r="AG25" s="40">
        <v>15.887096774193548</v>
      </c>
      <c r="AH25" s="40"/>
      <c r="AI25" s="40">
        <f t="shared" si="15"/>
        <v>15.887096774193548</v>
      </c>
      <c r="AJ25" s="40">
        <v>16.5</v>
      </c>
      <c r="AK25" s="40"/>
      <c r="AL25" s="40">
        <f t="shared" si="16"/>
        <v>16.5</v>
      </c>
      <c r="AM25" s="40">
        <v>12</v>
      </c>
      <c r="AN25" s="91"/>
      <c r="AO25" s="40">
        <f t="shared" si="17"/>
        <v>12</v>
      </c>
      <c r="AP25" s="41">
        <f t="shared" si="18"/>
        <v>14.066129032258065</v>
      </c>
      <c r="AQ25" s="43" t="str">
        <f t="shared" si="19"/>
        <v>V</v>
      </c>
      <c r="AR25" s="40">
        <v>13</v>
      </c>
      <c r="AS25" s="40"/>
      <c r="AT25" s="40">
        <f t="shared" si="20"/>
        <v>13</v>
      </c>
      <c r="AU25" s="40">
        <v>15.5</v>
      </c>
      <c r="AV25" s="40"/>
      <c r="AW25" s="40">
        <f t="shared" si="21"/>
        <v>15.5</v>
      </c>
      <c r="AX25" s="40">
        <v>12.094999999999999</v>
      </c>
      <c r="AY25" s="93"/>
      <c r="AZ25" s="40">
        <f t="shared" si="22"/>
        <v>12.094999999999999</v>
      </c>
      <c r="BA25" s="41">
        <f t="shared" si="23"/>
        <v>13.172499999999999</v>
      </c>
      <c r="BB25" s="43" t="str">
        <f t="shared" si="24"/>
        <v>V</v>
      </c>
      <c r="BC25" s="95">
        <v>14</v>
      </c>
      <c r="BD25" s="40"/>
      <c r="BE25" s="45">
        <f t="shared" si="25"/>
        <v>14</v>
      </c>
      <c r="BF25" s="95">
        <v>15</v>
      </c>
      <c r="BG25" s="40"/>
      <c r="BH25" s="40">
        <f t="shared" si="26"/>
        <v>15</v>
      </c>
      <c r="BI25" s="52">
        <f t="shared" si="27"/>
        <v>14.8</v>
      </c>
      <c r="BJ25" s="43" t="str">
        <f t="shared" si="28"/>
        <v>V</v>
      </c>
      <c r="BK25" s="40">
        <v>14.5</v>
      </c>
      <c r="BL25" s="40"/>
      <c r="BM25" s="40">
        <f t="shared" si="29"/>
        <v>14.5</v>
      </c>
      <c r="BN25" s="44">
        <f t="shared" si="30"/>
        <v>14.5</v>
      </c>
      <c r="BO25" s="43" t="str">
        <f t="shared" si="31"/>
        <v>V</v>
      </c>
      <c r="BP25" s="41">
        <f t="shared" si="32"/>
        <v>14.662953629032257</v>
      </c>
      <c r="BQ25" s="188" t="s">
        <v>56</v>
      </c>
      <c r="BR25" s="188"/>
      <c r="BS25" s="156" t="str">
        <f t="shared" si="33"/>
        <v>B</v>
      </c>
      <c r="BT25" s="156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1" customFormat="1" ht="14.25" customHeight="1">
      <c r="A26" s="23">
        <v>18</v>
      </c>
      <c r="B26" s="73" t="s">
        <v>102</v>
      </c>
      <c r="C26" s="74" t="s">
        <v>103</v>
      </c>
      <c r="D26" s="50">
        <v>14.4</v>
      </c>
      <c r="E26" s="50"/>
      <c r="F26" s="50">
        <f t="shared" si="0"/>
        <v>14.4</v>
      </c>
      <c r="G26" s="41">
        <v>14.649999999999999</v>
      </c>
      <c r="H26" s="41"/>
      <c r="I26" s="51">
        <f t="shared" si="1"/>
        <v>14.649999999999999</v>
      </c>
      <c r="J26" s="44">
        <f t="shared" si="2"/>
        <v>14.524999999999999</v>
      </c>
      <c r="K26" s="42" t="str">
        <f t="shared" si="3"/>
        <v>V</v>
      </c>
      <c r="L26" s="84">
        <v>14.125</v>
      </c>
      <c r="M26" s="84"/>
      <c r="N26" s="44">
        <f t="shared" si="4"/>
        <v>14.125</v>
      </c>
      <c r="O26" s="84">
        <v>14</v>
      </c>
      <c r="P26" s="88"/>
      <c r="Q26" s="44">
        <f t="shared" si="5"/>
        <v>14</v>
      </c>
      <c r="R26" s="84">
        <v>15.125</v>
      </c>
      <c r="S26" s="84"/>
      <c r="T26" s="44">
        <f t="shared" si="6"/>
        <v>15.125</v>
      </c>
      <c r="U26" s="44">
        <f t="shared" si="7"/>
        <v>14.387500000000001</v>
      </c>
      <c r="V26" s="43" t="str">
        <f t="shared" si="8"/>
        <v>V</v>
      </c>
      <c r="W26" s="40">
        <v>10.25</v>
      </c>
      <c r="X26" s="40">
        <v>11.649999999999999</v>
      </c>
      <c r="Y26" s="44">
        <f t="shared" si="9"/>
        <v>11.649999999999999</v>
      </c>
      <c r="Z26" s="44">
        <f t="shared" si="10"/>
        <v>11.649999999999999</v>
      </c>
      <c r="AA26" s="43" t="str">
        <f t="shared" si="11"/>
        <v>VPC</v>
      </c>
      <c r="AB26" s="40">
        <v>10.825000000000001</v>
      </c>
      <c r="AC26" s="40">
        <v>12</v>
      </c>
      <c r="AD26" s="44">
        <f t="shared" si="12"/>
        <v>12</v>
      </c>
      <c r="AE26" s="44">
        <f t="shared" si="13"/>
        <v>12</v>
      </c>
      <c r="AF26" s="43" t="str">
        <f t="shared" si="14"/>
        <v>VAR</v>
      </c>
      <c r="AG26" s="40">
        <v>15.887096774193548</v>
      </c>
      <c r="AH26" s="44"/>
      <c r="AI26" s="44">
        <f t="shared" si="15"/>
        <v>15.887096774193548</v>
      </c>
      <c r="AJ26" s="40">
        <v>15.5</v>
      </c>
      <c r="AK26" s="44"/>
      <c r="AL26" s="44">
        <f t="shared" si="16"/>
        <v>15.5</v>
      </c>
      <c r="AM26" s="40">
        <v>15</v>
      </c>
      <c r="AN26" s="91"/>
      <c r="AO26" s="44">
        <f t="shared" si="17"/>
        <v>15</v>
      </c>
      <c r="AP26" s="44">
        <f t="shared" si="18"/>
        <v>15.366129032258064</v>
      </c>
      <c r="AQ26" s="43" t="str">
        <f t="shared" si="19"/>
        <v>V</v>
      </c>
      <c r="AR26" s="40">
        <v>15.75</v>
      </c>
      <c r="AS26" s="44"/>
      <c r="AT26" s="44">
        <f t="shared" si="20"/>
        <v>15.75</v>
      </c>
      <c r="AU26" s="40">
        <v>16</v>
      </c>
      <c r="AV26" s="44"/>
      <c r="AW26" s="44">
        <f t="shared" si="21"/>
        <v>16</v>
      </c>
      <c r="AX26" s="40">
        <v>14.535</v>
      </c>
      <c r="AY26" s="93"/>
      <c r="AZ26" s="44">
        <f t="shared" si="22"/>
        <v>14.535</v>
      </c>
      <c r="BA26" s="44">
        <f t="shared" si="23"/>
        <v>15.205</v>
      </c>
      <c r="BB26" s="43" t="str">
        <f t="shared" si="24"/>
        <v>V</v>
      </c>
      <c r="BC26" s="95">
        <v>13.5</v>
      </c>
      <c r="BD26" s="79"/>
      <c r="BE26" s="72">
        <f t="shared" si="25"/>
        <v>13.5</v>
      </c>
      <c r="BF26" s="95">
        <v>17</v>
      </c>
      <c r="BG26" s="44"/>
      <c r="BH26" s="44">
        <f t="shared" si="26"/>
        <v>17</v>
      </c>
      <c r="BI26" s="51">
        <f t="shared" si="27"/>
        <v>16.3</v>
      </c>
      <c r="BJ26" s="43" t="str">
        <f t="shared" si="28"/>
        <v>V</v>
      </c>
      <c r="BK26" s="40">
        <v>16.5</v>
      </c>
      <c r="BL26" s="44"/>
      <c r="BM26" s="44">
        <f t="shared" si="29"/>
        <v>16.5</v>
      </c>
      <c r="BN26" s="44">
        <f t="shared" si="30"/>
        <v>16.5</v>
      </c>
      <c r="BO26" s="43" t="str">
        <f t="shared" si="31"/>
        <v>V</v>
      </c>
      <c r="BP26" s="44">
        <f t="shared" si="32"/>
        <v>14.491703629032257</v>
      </c>
      <c r="BQ26" s="188" t="s">
        <v>56</v>
      </c>
      <c r="BR26" s="188"/>
      <c r="BS26" s="156" t="str">
        <f t="shared" si="33"/>
        <v>B</v>
      </c>
      <c r="BT26" s="15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1" customFormat="1" ht="14.25" customHeight="1">
      <c r="A27" s="23">
        <v>19</v>
      </c>
      <c r="B27" s="73" t="s">
        <v>68</v>
      </c>
      <c r="C27" s="74" t="s">
        <v>69</v>
      </c>
      <c r="D27" s="50">
        <v>12.9</v>
      </c>
      <c r="E27" s="50"/>
      <c r="F27" s="50">
        <f t="shared" si="0"/>
        <v>12.9</v>
      </c>
      <c r="G27" s="41">
        <v>14.725</v>
      </c>
      <c r="H27" s="41"/>
      <c r="I27" s="51">
        <f t="shared" si="1"/>
        <v>14.725</v>
      </c>
      <c r="J27" s="41">
        <f t="shared" si="2"/>
        <v>13.8125</v>
      </c>
      <c r="K27" s="42" t="str">
        <f t="shared" si="3"/>
        <v>V</v>
      </c>
      <c r="L27" s="84">
        <v>13.5</v>
      </c>
      <c r="M27" s="84"/>
      <c r="N27" s="40">
        <f t="shared" si="4"/>
        <v>13.5</v>
      </c>
      <c r="O27" s="84">
        <v>11.25</v>
      </c>
      <c r="P27" s="88"/>
      <c r="Q27" s="40">
        <f t="shared" si="5"/>
        <v>11.25</v>
      </c>
      <c r="R27" s="84">
        <v>14.75</v>
      </c>
      <c r="S27" s="84"/>
      <c r="T27" s="40">
        <f t="shared" si="6"/>
        <v>14.75</v>
      </c>
      <c r="U27" s="41">
        <f t="shared" si="7"/>
        <v>13.2</v>
      </c>
      <c r="V27" s="43" t="str">
        <f t="shared" si="8"/>
        <v>V</v>
      </c>
      <c r="W27" s="40">
        <v>15.074999999999999</v>
      </c>
      <c r="X27" s="40"/>
      <c r="Y27" s="40">
        <f t="shared" si="9"/>
        <v>15.074999999999999</v>
      </c>
      <c r="Z27" s="44">
        <f t="shared" si="10"/>
        <v>15.074999999999999</v>
      </c>
      <c r="AA27" s="43" t="str">
        <f t="shared" si="11"/>
        <v>V</v>
      </c>
      <c r="AB27" s="40">
        <v>12.925000000000001</v>
      </c>
      <c r="AC27" s="40"/>
      <c r="AD27" s="40">
        <f t="shared" si="12"/>
        <v>12.925000000000001</v>
      </c>
      <c r="AE27" s="44">
        <f t="shared" si="13"/>
        <v>12.925000000000001</v>
      </c>
      <c r="AF27" s="43" t="str">
        <f t="shared" si="14"/>
        <v>V</v>
      </c>
      <c r="AG27" s="40">
        <v>14.564516129032258</v>
      </c>
      <c r="AH27" s="40"/>
      <c r="AI27" s="40">
        <f t="shared" si="15"/>
        <v>14.564516129032258</v>
      </c>
      <c r="AJ27" s="40">
        <v>15.5</v>
      </c>
      <c r="AK27" s="40"/>
      <c r="AL27" s="40">
        <f t="shared" si="16"/>
        <v>15.5</v>
      </c>
      <c r="AM27" s="40">
        <v>14</v>
      </c>
      <c r="AN27" s="91"/>
      <c r="AO27" s="40">
        <f t="shared" si="17"/>
        <v>14</v>
      </c>
      <c r="AP27" s="41">
        <f t="shared" si="18"/>
        <v>14.469354838709677</v>
      </c>
      <c r="AQ27" s="43" t="str">
        <f t="shared" si="19"/>
        <v>V</v>
      </c>
      <c r="AR27" s="40">
        <v>13.75</v>
      </c>
      <c r="AS27" s="40"/>
      <c r="AT27" s="40">
        <f t="shared" si="20"/>
        <v>13.75</v>
      </c>
      <c r="AU27" s="40">
        <v>15.5</v>
      </c>
      <c r="AV27" s="40"/>
      <c r="AW27" s="40">
        <f t="shared" si="21"/>
        <v>15.5</v>
      </c>
      <c r="AX27" s="40">
        <v>16.28</v>
      </c>
      <c r="AY27" s="93"/>
      <c r="AZ27" s="40">
        <f t="shared" si="22"/>
        <v>16.28</v>
      </c>
      <c r="BA27" s="41">
        <f t="shared" si="23"/>
        <v>15.452500000000001</v>
      </c>
      <c r="BB27" s="43" t="str">
        <f t="shared" si="24"/>
        <v>V</v>
      </c>
      <c r="BC27" s="95">
        <v>14.5</v>
      </c>
      <c r="BD27" s="46"/>
      <c r="BE27" s="45">
        <f t="shared" si="25"/>
        <v>14.5</v>
      </c>
      <c r="BF27" s="95">
        <v>15</v>
      </c>
      <c r="BG27" s="40"/>
      <c r="BH27" s="40">
        <f t="shared" si="26"/>
        <v>15</v>
      </c>
      <c r="BI27" s="52">
        <f t="shared" si="27"/>
        <v>14.9</v>
      </c>
      <c r="BJ27" s="43" t="str">
        <f t="shared" si="28"/>
        <v>V</v>
      </c>
      <c r="BK27" s="40">
        <v>16</v>
      </c>
      <c r="BL27" s="40"/>
      <c r="BM27" s="40">
        <f t="shared" si="29"/>
        <v>16</v>
      </c>
      <c r="BN27" s="44">
        <f t="shared" si="30"/>
        <v>16</v>
      </c>
      <c r="BO27" s="43" t="str">
        <f t="shared" si="31"/>
        <v>V</v>
      </c>
      <c r="BP27" s="41">
        <f t="shared" si="32"/>
        <v>14.479294354838711</v>
      </c>
      <c r="BQ27" s="188" t="s">
        <v>56</v>
      </c>
      <c r="BR27" s="188"/>
      <c r="BS27" s="156" t="str">
        <f t="shared" si="33"/>
        <v>B</v>
      </c>
      <c r="BT27" s="156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1" customFormat="1" ht="14.25" customHeight="1">
      <c r="A28" s="23">
        <v>20</v>
      </c>
      <c r="B28" s="73" t="s">
        <v>162</v>
      </c>
      <c r="C28" s="74" t="s">
        <v>163</v>
      </c>
      <c r="D28" s="50">
        <v>12.9</v>
      </c>
      <c r="E28" s="50"/>
      <c r="F28" s="50">
        <f t="shared" si="0"/>
        <v>12.9</v>
      </c>
      <c r="G28" s="41">
        <v>11.725000000000001</v>
      </c>
      <c r="H28" s="41"/>
      <c r="I28" s="51">
        <f t="shared" si="1"/>
        <v>11.725000000000001</v>
      </c>
      <c r="J28" s="41">
        <f t="shared" si="2"/>
        <v>12.3125</v>
      </c>
      <c r="K28" s="42" t="str">
        <f t="shared" si="3"/>
        <v>V</v>
      </c>
      <c r="L28" s="85">
        <v>15.625</v>
      </c>
      <c r="M28" s="86"/>
      <c r="N28" s="40">
        <f t="shared" si="4"/>
        <v>15.625</v>
      </c>
      <c r="O28" s="85">
        <v>16</v>
      </c>
      <c r="P28" s="86"/>
      <c r="Q28" s="40">
        <f t="shared" si="5"/>
        <v>16</v>
      </c>
      <c r="R28" s="85">
        <v>13.25</v>
      </c>
      <c r="S28" s="86"/>
      <c r="T28" s="40">
        <f t="shared" si="6"/>
        <v>13.25</v>
      </c>
      <c r="U28" s="41">
        <f t="shared" si="7"/>
        <v>15.025</v>
      </c>
      <c r="V28" s="43" t="str">
        <f t="shared" si="8"/>
        <v>V</v>
      </c>
      <c r="W28" s="40">
        <v>10.9</v>
      </c>
      <c r="X28" s="40">
        <v>8.5</v>
      </c>
      <c r="Y28" s="40">
        <f t="shared" si="9"/>
        <v>10.9</v>
      </c>
      <c r="Z28" s="44">
        <f t="shared" si="10"/>
        <v>10.9</v>
      </c>
      <c r="AA28" s="43" t="str">
        <f t="shared" si="11"/>
        <v>VPC</v>
      </c>
      <c r="AB28" s="40">
        <v>14.524999999999999</v>
      </c>
      <c r="AC28" s="40"/>
      <c r="AD28" s="40">
        <f t="shared" si="12"/>
        <v>14.524999999999999</v>
      </c>
      <c r="AE28" s="44">
        <f t="shared" si="13"/>
        <v>14.524999999999999</v>
      </c>
      <c r="AF28" s="43" t="str">
        <f t="shared" si="14"/>
        <v>V</v>
      </c>
      <c r="AG28" s="40">
        <v>15.241935483870968</v>
      </c>
      <c r="AH28" s="40"/>
      <c r="AI28" s="40">
        <f t="shared" si="15"/>
        <v>15.241935483870968</v>
      </c>
      <c r="AJ28" s="40">
        <v>15.5</v>
      </c>
      <c r="AK28" s="40"/>
      <c r="AL28" s="40">
        <f t="shared" si="16"/>
        <v>15.5</v>
      </c>
      <c r="AM28" s="40">
        <v>11</v>
      </c>
      <c r="AN28" s="91"/>
      <c r="AO28" s="40">
        <f t="shared" si="17"/>
        <v>11</v>
      </c>
      <c r="AP28" s="41">
        <f t="shared" si="18"/>
        <v>13.17258064516129</v>
      </c>
      <c r="AQ28" s="43" t="str">
        <f t="shared" si="19"/>
        <v>V</v>
      </c>
      <c r="AR28" s="40">
        <v>14</v>
      </c>
      <c r="AS28" s="40"/>
      <c r="AT28" s="40">
        <f t="shared" si="20"/>
        <v>14</v>
      </c>
      <c r="AU28" s="40">
        <v>15</v>
      </c>
      <c r="AV28" s="40"/>
      <c r="AW28" s="40">
        <f t="shared" si="21"/>
        <v>15</v>
      </c>
      <c r="AX28" s="40">
        <v>15.98</v>
      </c>
      <c r="AY28" s="93"/>
      <c r="AZ28" s="40">
        <f t="shared" si="22"/>
        <v>15.98</v>
      </c>
      <c r="BA28" s="41">
        <f t="shared" si="23"/>
        <v>15.24</v>
      </c>
      <c r="BB28" s="43" t="str">
        <f t="shared" si="24"/>
        <v>V</v>
      </c>
      <c r="BC28" s="95">
        <v>15.83</v>
      </c>
      <c r="BD28" s="40"/>
      <c r="BE28" s="45">
        <f t="shared" si="25"/>
        <v>15.83</v>
      </c>
      <c r="BF28" s="95">
        <v>17</v>
      </c>
      <c r="BG28" s="40"/>
      <c r="BH28" s="40">
        <f t="shared" si="26"/>
        <v>17</v>
      </c>
      <c r="BI28" s="52">
        <f t="shared" si="27"/>
        <v>16.766000000000002</v>
      </c>
      <c r="BJ28" s="43" t="str">
        <f t="shared" si="28"/>
        <v>V</v>
      </c>
      <c r="BK28" s="40">
        <v>17</v>
      </c>
      <c r="BL28" s="40"/>
      <c r="BM28" s="40">
        <f t="shared" si="29"/>
        <v>17</v>
      </c>
      <c r="BN28" s="44">
        <f t="shared" si="30"/>
        <v>17</v>
      </c>
      <c r="BO28" s="43" t="str">
        <f t="shared" si="31"/>
        <v>V</v>
      </c>
      <c r="BP28" s="41">
        <f t="shared" si="32"/>
        <v>14.367635080645162</v>
      </c>
      <c r="BQ28" s="188" t="s">
        <v>56</v>
      </c>
      <c r="BR28" s="188"/>
      <c r="BS28" s="156" t="str">
        <f t="shared" si="33"/>
        <v>B</v>
      </c>
      <c r="BT28" s="156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1" customFormat="1" ht="14.25" customHeight="1">
      <c r="A29" s="23">
        <v>21</v>
      </c>
      <c r="B29" s="73" t="s">
        <v>91</v>
      </c>
      <c r="C29" s="74" t="s">
        <v>92</v>
      </c>
      <c r="D29" s="50">
        <v>13.4</v>
      </c>
      <c r="E29" s="50"/>
      <c r="F29" s="50">
        <f t="shared" si="0"/>
        <v>13.4</v>
      </c>
      <c r="G29" s="41">
        <v>11.8</v>
      </c>
      <c r="H29" s="41"/>
      <c r="I29" s="51">
        <f t="shared" si="1"/>
        <v>11.8</v>
      </c>
      <c r="J29" s="41">
        <f t="shared" si="2"/>
        <v>12.600000000000001</v>
      </c>
      <c r="K29" s="42" t="str">
        <f t="shared" si="3"/>
        <v>V</v>
      </c>
      <c r="L29" s="84">
        <v>14.875</v>
      </c>
      <c r="M29" s="84"/>
      <c r="N29" s="40">
        <f t="shared" si="4"/>
        <v>14.875</v>
      </c>
      <c r="O29" s="84">
        <v>16.5</v>
      </c>
      <c r="P29" s="88"/>
      <c r="Q29" s="40">
        <f t="shared" si="5"/>
        <v>16.5</v>
      </c>
      <c r="R29" s="84">
        <v>13.375</v>
      </c>
      <c r="S29" s="84"/>
      <c r="T29" s="40">
        <f t="shared" si="6"/>
        <v>13.375</v>
      </c>
      <c r="U29" s="41">
        <f t="shared" si="7"/>
        <v>14.912500000000001</v>
      </c>
      <c r="V29" s="43" t="str">
        <f t="shared" si="8"/>
        <v>V</v>
      </c>
      <c r="W29" s="40">
        <v>12.399999999999999</v>
      </c>
      <c r="X29" s="40"/>
      <c r="Y29" s="40">
        <f t="shared" si="9"/>
        <v>12.399999999999999</v>
      </c>
      <c r="Z29" s="44">
        <f t="shared" si="10"/>
        <v>12.399999999999999</v>
      </c>
      <c r="AA29" s="43" t="str">
        <f t="shared" si="11"/>
        <v>V</v>
      </c>
      <c r="AB29" s="40">
        <v>15.612500000000001</v>
      </c>
      <c r="AC29" s="40"/>
      <c r="AD29" s="40">
        <f t="shared" si="12"/>
        <v>15.612500000000001</v>
      </c>
      <c r="AE29" s="44">
        <f t="shared" si="13"/>
        <v>15.612500000000001</v>
      </c>
      <c r="AF29" s="43" t="str">
        <f t="shared" si="14"/>
        <v>V</v>
      </c>
      <c r="AG29" s="40">
        <v>13.951612903225806</v>
      </c>
      <c r="AH29" s="40"/>
      <c r="AI29" s="40">
        <f t="shared" si="15"/>
        <v>13.951612903225806</v>
      </c>
      <c r="AJ29" s="40">
        <v>15.5</v>
      </c>
      <c r="AK29" s="40"/>
      <c r="AL29" s="40">
        <f t="shared" si="16"/>
        <v>15.5</v>
      </c>
      <c r="AM29" s="40">
        <v>14</v>
      </c>
      <c r="AN29" s="91"/>
      <c r="AO29" s="40">
        <f t="shared" si="17"/>
        <v>14</v>
      </c>
      <c r="AP29" s="41">
        <f t="shared" si="18"/>
        <v>14.285483870967742</v>
      </c>
      <c r="AQ29" s="43" t="str">
        <f t="shared" si="19"/>
        <v>V</v>
      </c>
      <c r="AR29" s="40">
        <v>14.75</v>
      </c>
      <c r="AS29" s="44"/>
      <c r="AT29" s="44">
        <f t="shared" si="20"/>
        <v>14.75</v>
      </c>
      <c r="AU29" s="40">
        <v>15</v>
      </c>
      <c r="AV29" s="44"/>
      <c r="AW29" s="44">
        <f t="shared" si="21"/>
        <v>15</v>
      </c>
      <c r="AX29" s="40">
        <v>13.379999999999999</v>
      </c>
      <c r="AY29" s="93"/>
      <c r="AZ29" s="44">
        <f t="shared" si="22"/>
        <v>13.379999999999999</v>
      </c>
      <c r="BA29" s="44">
        <f t="shared" si="23"/>
        <v>14.1275</v>
      </c>
      <c r="BB29" s="43" t="str">
        <f t="shared" si="24"/>
        <v>V</v>
      </c>
      <c r="BC29" s="95">
        <v>9</v>
      </c>
      <c r="BD29" s="79"/>
      <c r="BE29" s="72">
        <f t="shared" si="25"/>
        <v>9</v>
      </c>
      <c r="BF29" s="95">
        <v>15.75</v>
      </c>
      <c r="BG29" s="44"/>
      <c r="BH29" s="44">
        <f t="shared" si="26"/>
        <v>15.75</v>
      </c>
      <c r="BI29" s="51">
        <f t="shared" si="27"/>
        <v>14.400000000000002</v>
      </c>
      <c r="BJ29" s="43" t="str">
        <f t="shared" si="28"/>
        <v>V</v>
      </c>
      <c r="BK29" s="40">
        <v>16.25</v>
      </c>
      <c r="BL29" s="44"/>
      <c r="BM29" s="44">
        <f t="shared" si="29"/>
        <v>16.25</v>
      </c>
      <c r="BN29" s="44">
        <f t="shared" si="30"/>
        <v>16.25</v>
      </c>
      <c r="BO29" s="43" t="str">
        <f t="shared" si="31"/>
        <v>V</v>
      </c>
      <c r="BP29" s="44">
        <f t="shared" si="32"/>
        <v>14.323497983870968</v>
      </c>
      <c r="BQ29" s="188" t="s">
        <v>56</v>
      </c>
      <c r="BR29" s="188"/>
      <c r="BS29" s="156" t="str">
        <f t="shared" si="33"/>
        <v>B</v>
      </c>
      <c r="BT29" s="156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1" customFormat="1" ht="14.25" customHeight="1">
      <c r="A30" s="23">
        <v>22</v>
      </c>
      <c r="B30" s="73" t="s">
        <v>234</v>
      </c>
      <c r="C30" s="77" t="s">
        <v>118</v>
      </c>
      <c r="D30" s="50">
        <v>15</v>
      </c>
      <c r="E30" s="50"/>
      <c r="F30" s="50">
        <f t="shared" si="0"/>
        <v>15</v>
      </c>
      <c r="G30" s="41">
        <v>16.05</v>
      </c>
      <c r="H30" s="41"/>
      <c r="I30" s="51">
        <f t="shared" si="1"/>
        <v>16.05</v>
      </c>
      <c r="J30" s="44">
        <f t="shared" si="2"/>
        <v>15.525</v>
      </c>
      <c r="K30" s="42" t="str">
        <f t="shared" si="3"/>
        <v>V</v>
      </c>
      <c r="L30" s="84">
        <v>10</v>
      </c>
      <c r="M30" s="84"/>
      <c r="N30" s="44">
        <f t="shared" si="4"/>
        <v>10</v>
      </c>
      <c r="O30" s="84">
        <v>14</v>
      </c>
      <c r="P30" s="88"/>
      <c r="Q30" s="44">
        <f t="shared" si="5"/>
        <v>14</v>
      </c>
      <c r="R30" s="84">
        <v>13.75</v>
      </c>
      <c r="S30" s="84"/>
      <c r="T30" s="44">
        <f t="shared" si="6"/>
        <v>13.75</v>
      </c>
      <c r="U30" s="44">
        <f t="shared" si="7"/>
        <v>12.324999999999999</v>
      </c>
      <c r="V30" s="43" t="str">
        <f t="shared" si="8"/>
        <v>V</v>
      </c>
      <c r="W30" s="40">
        <v>14.7</v>
      </c>
      <c r="X30" s="40"/>
      <c r="Y30" s="44">
        <f t="shared" si="9"/>
        <v>14.7</v>
      </c>
      <c r="Z30" s="44">
        <f t="shared" si="10"/>
        <v>14.7</v>
      </c>
      <c r="AA30" s="43" t="str">
        <f t="shared" si="11"/>
        <v>V</v>
      </c>
      <c r="AB30" s="40">
        <v>17.5</v>
      </c>
      <c r="AC30" s="40"/>
      <c r="AD30" s="44">
        <f t="shared" si="12"/>
        <v>17.5</v>
      </c>
      <c r="AE30" s="44">
        <f t="shared" si="13"/>
        <v>17.5</v>
      </c>
      <c r="AF30" s="43" t="str">
        <f t="shared" si="14"/>
        <v>V</v>
      </c>
      <c r="AG30" s="40">
        <v>11.7</v>
      </c>
      <c r="AH30" s="40"/>
      <c r="AI30" s="44">
        <f t="shared" si="15"/>
        <v>11.7</v>
      </c>
      <c r="AJ30" s="40">
        <v>15.3</v>
      </c>
      <c r="AK30" s="44"/>
      <c r="AL30" s="44">
        <f t="shared" si="16"/>
        <v>15.3</v>
      </c>
      <c r="AM30" s="40">
        <v>12.025</v>
      </c>
      <c r="AN30" s="91"/>
      <c r="AO30" s="44">
        <f t="shared" si="17"/>
        <v>12.025</v>
      </c>
      <c r="AP30" s="44">
        <f t="shared" si="18"/>
        <v>12.5825</v>
      </c>
      <c r="AQ30" s="43" t="str">
        <f t="shared" si="19"/>
        <v>V</v>
      </c>
      <c r="AR30" s="40">
        <v>14</v>
      </c>
      <c r="AS30" s="44"/>
      <c r="AT30" s="44">
        <f t="shared" si="20"/>
        <v>14</v>
      </c>
      <c r="AU30" s="40">
        <v>12</v>
      </c>
      <c r="AV30" s="44"/>
      <c r="AW30" s="44">
        <f t="shared" si="21"/>
        <v>12</v>
      </c>
      <c r="AX30" s="40">
        <v>12.41</v>
      </c>
      <c r="AY30" s="93"/>
      <c r="AZ30" s="44">
        <f t="shared" si="22"/>
        <v>12.41</v>
      </c>
      <c r="BA30" s="44">
        <f t="shared" si="23"/>
        <v>12.705</v>
      </c>
      <c r="BB30" s="43" t="str">
        <f t="shared" si="24"/>
        <v>V</v>
      </c>
      <c r="BC30" s="127">
        <v>13.5</v>
      </c>
      <c r="BD30" s="79"/>
      <c r="BE30" s="72">
        <f t="shared" si="25"/>
        <v>13.5</v>
      </c>
      <c r="BF30" s="127">
        <v>14.5</v>
      </c>
      <c r="BG30" s="44"/>
      <c r="BH30" s="44">
        <f t="shared" si="26"/>
        <v>14.5</v>
      </c>
      <c r="BI30" s="51">
        <f t="shared" si="27"/>
        <v>14.3</v>
      </c>
      <c r="BJ30" s="43" t="str">
        <f t="shared" si="28"/>
        <v>V</v>
      </c>
      <c r="BK30" s="40">
        <v>13.5</v>
      </c>
      <c r="BL30" s="44"/>
      <c r="BM30" s="44">
        <f t="shared" si="29"/>
        <v>13.5</v>
      </c>
      <c r="BN30" s="44">
        <f t="shared" si="30"/>
        <v>13.5</v>
      </c>
      <c r="BO30" s="43" t="str">
        <f t="shared" si="31"/>
        <v>V</v>
      </c>
      <c r="BP30" s="44">
        <f t="shared" si="32"/>
        <v>14.142187499999999</v>
      </c>
      <c r="BQ30" s="188" t="s">
        <v>56</v>
      </c>
      <c r="BR30" s="188"/>
      <c r="BS30" s="156" t="str">
        <f t="shared" si="33"/>
        <v>B</v>
      </c>
      <c r="BT30" s="156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1" customFormat="1" ht="14.25" customHeight="1">
      <c r="A31" s="23">
        <v>23</v>
      </c>
      <c r="B31" s="75" t="s">
        <v>160</v>
      </c>
      <c r="C31" s="76" t="s">
        <v>161</v>
      </c>
      <c r="D31" s="50">
        <v>11.55</v>
      </c>
      <c r="E31" s="50">
        <v>12</v>
      </c>
      <c r="F31" s="50">
        <f t="shared" si="0"/>
        <v>12</v>
      </c>
      <c r="G31" s="41">
        <v>12.4</v>
      </c>
      <c r="H31" s="41"/>
      <c r="I31" s="51">
        <f t="shared" si="1"/>
        <v>12.4</v>
      </c>
      <c r="J31" s="41">
        <f t="shared" si="2"/>
        <v>12.2</v>
      </c>
      <c r="K31" s="42" t="str">
        <f t="shared" si="3"/>
        <v>VAR</v>
      </c>
      <c r="L31" s="85">
        <v>12.125</v>
      </c>
      <c r="M31" s="86"/>
      <c r="N31" s="40">
        <f t="shared" si="4"/>
        <v>12.125</v>
      </c>
      <c r="O31" s="85">
        <v>13.75</v>
      </c>
      <c r="P31" s="86"/>
      <c r="Q31" s="40">
        <f t="shared" si="5"/>
        <v>13.75</v>
      </c>
      <c r="R31" s="85">
        <v>14.125</v>
      </c>
      <c r="S31" s="86"/>
      <c r="T31" s="40">
        <f t="shared" si="6"/>
        <v>14.125</v>
      </c>
      <c r="U31" s="41">
        <f t="shared" si="7"/>
        <v>13.212500000000002</v>
      </c>
      <c r="V31" s="43" t="str">
        <f t="shared" si="8"/>
        <v>V</v>
      </c>
      <c r="W31" s="40">
        <v>9.7250000000000014</v>
      </c>
      <c r="X31" s="40">
        <v>12</v>
      </c>
      <c r="Y31" s="40">
        <f t="shared" si="9"/>
        <v>12</v>
      </c>
      <c r="Z31" s="44">
        <f t="shared" si="10"/>
        <v>12</v>
      </c>
      <c r="AA31" s="43" t="str">
        <f t="shared" si="11"/>
        <v>VAR</v>
      </c>
      <c r="AB31" s="40">
        <v>13.574999999999999</v>
      </c>
      <c r="AC31" s="40"/>
      <c r="AD31" s="40">
        <f t="shared" si="12"/>
        <v>13.574999999999999</v>
      </c>
      <c r="AE31" s="44">
        <f t="shared" si="13"/>
        <v>13.574999999999999</v>
      </c>
      <c r="AF31" s="43" t="str">
        <f t="shared" si="14"/>
        <v>V</v>
      </c>
      <c r="AG31" s="40">
        <v>16.20967741935484</v>
      </c>
      <c r="AH31" s="40"/>
      <c r="AI31" s="40">
        <f t="shared" si="15"/>
        <v>16.20967741935484</v>
      </c>
      <c r="AJ31" s="40">
        <v>16</v>
      </c>
      <c r="AK31" s="40"/>
      <c r="AL31" s="40">
        <f t="shared" si="16"/>
        <v>16</v>
      </c>
      <c r="AM31" s="40">
        <v>13.75</v>
      </c>
      <c r="AN31" s="91"/>
      <c r="AO31" s="40">
        <f t="shared" si="17"/>
        <v>13.75</v>
      </c>
      <c r="AP31" s="41">
        <f t="shared" si="18"/>
        <v>14.937903225806451</v>
      </c>
      <c r="AQ31" s="43" t="str">
        <f t="shared" si="19"/>
        <v>V</v>
      </c>
      <c r="AR31" s="40">
        <v>13</v>
      </c>
      <c r="AS31" s="40"/>
      <c r="AT31" s="40">
        <f t="shared" si="20"/>
        <v>13</v>
      </c>
      <c r="AU31" s="40">
        <v>16.5</v>
      </c>
      <c r="AV31" s="40"/>
      <c r="AW31" s="40">
        <f t="shared" si="21"/>
        <v>16.5</v>
      </c>
      <c r="AX31" s="40">
        <v>17.309999999999999</v>
      </c>
      <c r="AY31" s="93"/>
      <c r="AZ31" s="40">
        <f t="shared" si="22"/>
        <v>17.309999999999999</v>
      </c>
      <c r="BA31" s="41">
        <f t="shared" si="23"/>
        <v>16.03</v>
      </c>
      <c r="BB31" s="43" t="str">
        <f t="shared" si="24"/>
        <v>V</v>
      </c>
      <c r="BC31" s="95">
        <v>12.75</v>
      </c>
      <c r="BD31" s="40"/>
      <c r="BE31" s="45">
        <f t="shared" si="25"/>
        <v>12.75</v>
      </c>
      <c r="BF31" s="95">
        <v>15</v>
      </c>
      <c r="BG31" s="40"/>
      <c r="BH31" s="40">
        <f t="shared" si="26"/>
        <v>15</v>
      </c>
      <c r="BI31" s="52">
        <f t="shared" si="27"/>
        <v>14.55</v>
      </c>
      <c r="BJ31" s="43" t="str">
        <f t="shared" si="28"/>
        <v>V</v>
      </c>
      <c r="BK31" s="40">
        <v>16.5</v>
      </c>
      <c r="BL31" s="40"/>
      <c r="BM31" s="40">
        <f t="shared" si="29"/>
        <v>16.5</v>
      </c>
      <c r="BN31" s="44">
        <f t="shared" si="30"/>
        <v>16.5</v>
      </c>
      <c r="BO31" s="43" t="str">
        <f t="shared" si="31"/>
        <v>V</v>
      </c>
      <c r="BP31" s="41">
        <f t="shared" si="32"/>
        <v>14.125675403225806</v>
      </c>
      <c r="BQ31" s="188" t="s">
        <v>56</v>
      </c>
      <c r="BR31" s="188"/>
      <c r="BS31" s="156" t="str">
        <f t="shared" si="33"/>
        <v>B</v>
      </c>
      <c r="BT31" s="156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" customFormat="1" ht="14.25" customHeight="1">
      <c r="A32" s="23">
        <v>24</v>
      </c>
      <c r="B32" s="73" t="s">
        <v>110</v>
      </c>
      <c r="C32" s="74" t="s">
        <v>17</v>
      </c>
      <c r="D32" s="50">
        <v>13.45</v>
      </c>
      <c r="E32" s="50"/>
      <c r="F32" s="50">
        <f t="shared" si="0"/>
        <v>13.45</v>
      </c>
      <c r="G32" s="41">
        <v>15.600000000000001</v>
      </c>
      <c r="H32" s="41"/>
      <c r="I32" s="51">
        <f t="shared" si="1"/>
        <v>15.600000000000001</v>
      </c>
      <c r="J32" s="44">
        <f t="shared" si="2"/>
        <v>14.525</v>
      </c>
      <c r="K32" s="42" t="str">
        <f t="shared" si="3"/>
        <v>V</v>
      </c>
      <c r="L32" s="84">
        <v>9.875</v>
      </c>
      <c r="M32" s="84">
        <v>15.5</v>
      </c>
      <c r="N32" s="44">
        <f t="shared" si="4"/>
        <v>12</v>
      </c>
      <c r="O32" s="84">
        <v>10</v>
      </c>
      <c r="P32" s="88">
        <v>11</v>
      </c>
      <c r="Q32" s="44">
        <f t="shared" si="5"/>
        <v>11</v>
      </c>
      <c r="R32" s="84">
        <v>16.375</v>
      </c>
      <c r="S32" s="84"/>
      <c r="T32" s="44">
        <f t="shared" si="6"/>
        <v>16.375</v>
      </c>
      <c r="U32" s="44">
        <f t="shared" si="7"/>
        <v>13.012500000000001</v>
      </c>
      <c r="V32" s="43" t="str">
        <f t="shared" si="8"/>
        <v>VAR</v>
      </c>
      <c r="W32" s="40">
        <v>8.4500000000000011</v>
      </c>
      <c r="X32" s="40">
        <v>12.5</v>
      </c>
      <c r="Y32" s="44">
        <f t="shared" si="9"/>
        <v>12</v>
      </c>
      <c r="Z32" s="44">
        <f t="shared" si="10"/>
        <v>12</v>
      </c>
      <c r="AA32" s="43" t="str">
        <f t="shared" si="11"/>
        <v>VAR</v>
      </c>
      <c r="AB32" s="40">
        <v>11.237500000000001</v>
      </c>
      <c r="AC32" s="40">
        <v>15</v>
      </c>
      <c r="AD32" s="44">
        <f t="shared" si="12"/>
        <v>12</v>
      </c>
      <c r="AE32" s="44">
        <f t="shared" si="13"/>
        <v>12</v>
      </c>
      <c r="AF32" s="43" t="str">
        <f t="shared" si="14"/>
        <v>VAR</v>
      </c>
      <c r="AG32" s="40">
        <v>13.919354838709676</v>
      </c>
      <c r="AH32" s="44"/>
      <c r="AI32" s="44">
        <f t="shared" si="15"/>
        <v>13.919354838709676</v>
      </c>
      <c r="AJ32" s="40">
        <v>16</v>
      </c>
      <c r="AK32" s="44"/>
      <c r="AL32" s="44">
        <f t="shared" si="16"/>
        <v>16</v>
      </c>
      <c r="AM32" s="40">
        <v>14</v>
      </c>
      <c r="AN32" s="91"/>
      <c r="AO32" s="44">
        <f t="shared" si="17"/>
        <v>14</v>
      </c>
      <c r="AP32" s="44">
        <f t="shared" si="18"/>
        <v>14.375806451612902</v>
      </c>
      <c r="AQ32" s="43" t="str">
        <f t="shared" si="19"/>
        <v>V</v>
      </c>
      <c r="AR32" s="40">
        <v>14.5</v>
      </c>
      <c r="AS32" s="44"/>
      <c r="AT32" s="44">
        <f t="shared" si="20"/>
        <v>14.5</v>
      </c>
      <c r="AU32" s="40">
        <v>14.5</v>
      </c>
      <c r="AV32" s="44"/>
      <c r="AW32" s="44">
        <f t="shared" si="21"/>
        <v>14.5</v>
      </c>
      <c r="AX32" s="40">
        <v>14.68</v>
      </c>
      <c r="AY32" s="93"/>
      <c r="AZ32" s="44">
        <f t="shared" si="22"/>
        <v>14.68</v>
      </c>
      <c r="BA32" s="44">
        <f t="shared" si="23"/>
        <v>14.59</v>
      </c>
      <c r="BB32" s="43" t="str">
        <f t="shared" si="24"/>
        <v>V</v>
      </c>
      <c r="BC32" s="95">
        <v>15.83</v>
      </c>
      <c r="BD32" s="79"/>
      <c r="BE32" s="72">
        <f t="shared" si="25"/>
        <v>15.83</v>
      </c>
      <c r="BF32" s="95">
        <v>16</v>
      </c>
      <c r="BG32" s="44"/>
      <c r="BH32" s="44">
        <f t="shared" si="26"/>
        <v>16</v>
      </c>
      <c r="BI32" s="51">
        <f t="shared" si="27"/>
        <v>15.966000000000001</v>
      </c>
      <c r="BJ32" s="43" t="str">
        <f t="shared" si="28"/>
        <v>V</v>
      </c>
      <c r="BK32" s="40">
        <v>16.5</v>
      </c>
      <c r="BL32" s="44"/>
      <c r="BM32" s="44">
        <f t="shared" si="29"/>
        <v>16.5</v>
      </c>
      <c r="BN32" s="44">
        <f t="shared" si="30"/>
        <v>16.5</v>
      </c>
      <c r="BO32" s="43" t="str">
        <f t="shared" si="31"/>
        <v>V</v>
      </c>
      <c r="BP32" s="44">
        <f t="shared" si="32"/>
        <v>14.121163306451614</v>
      </c>
      <c r="BQ32" s="188" t="s">
        <v>56</v>
      </c>
      <c r="BR32" s="188"/>
      <c r="BS32" s="156" t="str">
        <f t="shared" si="33"/>
        <v>B</v>
      </c>
      <c r="BT32" s="156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" customFormat="1" ht="14.25" customHeight="1">
      <c r="A33" s="23">
        <v>25</v>
      </c>
      <c r="B33" s="75" t="s">
        <v>171</v>
      </c>
      <c r="C33" s="76" t="s">
        <v>172</v>
      </c>
      <c r="D33" s="50">
        <v>13.45</v>
      </c>
      <c r="E33" s="50"/>
      <c r="F33" s="50">
        <f t="shared" si="0"/>
        <v>13.45</v>
      </c>
      <c r="G33" s="41">
        <v>13.85</v>
      </c>
      <c r="H33" s="41"/>
      <c r="I33" s="51">
        <f t="shared" si="1"/>
        <v>13.85</v>
      </c>
      <c r="J33" s="41">
        <f t="shared" si="2"/>
        <v>13.649999999999999</v>
      </c>
      <c r="K33" s="42" t="str">
        <f t="shared" si="3"/>
        <v>V</v>
      </c>
      <c r="L33" s="85">
        <v>13.875</v>
      </c>
      <c r="M33" s="86"/>
      <c r="N33" s="40">
        <f t="shared" si="4"/>
        <v>13.875</v>
      </c>
      <c r="O33" s="85">
        <v>10</v>
      </c>
      <c r="P33" s="86"/>
      <c r="Q33" s="40">
        <f t="shared" si="5"/>
        <v>10</v>
      </c>
      <c r="R33" s="85">
        <v>13.25</v>
      </c>
      <c r="S33" s="86"/>
      <c r="T33" s="40">
        <f t="shared" si="6"/>
        <v>13.25</v>
      </c>
      <c r="U33" s="41">
        <f t="shared" si="7"/>
        <v>12.525</v>
      </c>
      <c r="V33" s="43" t="str">
        <f t="shared" si="8"/>
        <v>V</v>
      </c>
      <c r="W33" s="40">
        <v>9.4749999999999996</v>
      </c>
      <c r="X33" s="40">
        <v>13.75</v>
      </c>
      <c r="Y33" s="40">
        <f t="shared" si="9"/>
        <v>12</v>
      </c>
      <c r="Z33" s="44">
        <f t="shared" si="10"/>
        <v>12</v>
      </c>
      <c r="AA33" s="43" t="str">
        <f t="shared" si="11"/>
        <v>VAR</v>
      </c>
      <c r="AB33" s="40">
        <v>13.475</v>
      </c>
      <c r="AC33" s="40"/>
      <c r="AD33" s="40">
        <f t="shared" si="12"/>
        <v>13.475</v>
      </c>
      <c r="AE33" s="44">
        <f t="shared" si="13"/>
        <v>13.475</v>
      </c>
      <c r="AF33" s="43" t="str">
        <f t="shared" si="14"/>
        <v>V</v>
      </c>
      <c r="AG33" s="40">
        <v>15.564516129032258</v>
      </c>
      <c r="AH33" s="40"/>
      <c r="AI33" s="40">
        <f t="shared" si="15"/>
        <v>15.564516129032258</v>
      </c>
      <c r="AJ33" s="40">
        <v>15</v>
      </c>
      <c r="AK33" s="40"/>
      <c r="AL33" s="40">
        <f t="shared" si="16"/>
        <v>15</v>
      </c>
      <c r="AM33" s="40">
        <v>12</v>
      </c>
      <c r="AN33" s="91"/>
      <c r="AO33" s="40">
        <f t="shared" si="17"/>
        <v>12</v>
      </c>
      <c r="AP33" s="41">
        <f t="shared" si="18"/>
        <v>13.669354838709676</v>
      </c>
      <c r="AQ33" s="43" t="str">
        <f t="shared" si="19"/>
        <v>V</v>
      </c>
      <c r="AR33" s="40">
        <v>14</v>
      </c>
      <c r="AS33" s="40"/>
      <c r="AT33" s="40">
        <f t="shared" si="20"/>
        <v>14</v>
      </c>
      <c r="AU33" s="40">
        <v>15.5</v>
      </c>
      <c r="AV33" s="40"/>
      <c r="AW33" s="40">
        <f t="shared" si="21"/>
        <v>15.5</v>
      </c>
      <c r="AX33" s="40">
        <v>13.98</v>
      </c>
      <c r="AY33" s="93"/>
      <c r="AZ33" s="40">
        <f t="shared" si="22"/>
        <v>13.98</v>
      </c>
      <c r="BA33" s="41">
        <f t="shared" si="23"/>
        <v>14.365</v>
      </c>
      <c r="BB33" s="43" t="str">
        <f t="shared" si="24"/>
        <v>V</v>
      </c>
      <c r="BC33" s="95">
        <v>13</v>
      </c>
      <c r="BD33" s="40"/>
      <c r="BE33" s="45">
        <f t="shared" si="25"/>
        <v>13</v>
      </c>
      <c r="BF33" s="95">
        <v>17</v>
      </c>
      <c r="BG33" s="40"/>
      <c r="BH33" s="40">
        <f t="shared" si="26"/>
        <v>17</v>
      </c>
      <c r="BI33" s="52">
        <f t="shared" si="27"/>
        <v>16.200000000000003</v>
      </c>
      <c r="BJ33" s="43" t="str">
        <f t="shared" si="28"/>
        <v>V</v>
      </c>
      <c r="BK33" s="40">
        <v>16.5</v>
      </c>
      <c r="BL33" s="40"/>
      <c r="BM33" s="40">
        <f t="shared" si="29"/>
        <v>16.5</v>
      </c>
      <c r="BN33" s="44">
        <f t="shared" si="30"/>
        <v>16.5</v>
      </c>
      <c r="BO33" s="43" t="str">
        <f t="shared" si="31"/>
        <v>V</v>
      </c>
      <c r="BP33" s="41">
        <f t="shared" si="32"/>
        <v>14.048044354838709</v>
      </c>
      <c r="BQ33" s="188" t="s">
        <v>56</v>
      </c>
      <c r="BR33" s="188"/>
      <c r="BS33" s="156" t="str">
        <f t="shared" si="33"/>
        <v>B</v>
      </c>
      <c r="BT33" s="156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" customFormat="1" ht="14.25" customHeight="1">
      <c r="A34" s="23">
        <v>26</v>
      </c>
      <c r="B34" s="75" t="s">
        <v>203</v>
      </c>
      <c r="C34" s="76" t="s">
        <v>204</v>
      </c>
      <c r="D34" s="50">
        <v>8.25</v>
      </c>
      <c r="E34" s="50">
        <v>12</v>
      </c>
      <c r="F34" s="50">
        <f t="shared" si="0"/>
        <v>12</v>
      </c>
      <c r="G34" s="41">
        <v>11.524999999999999</v>
      </c>
      <c r="H34" s="41">
        <v>15</v>
      </c>
      <c r="I34" s="51">
        <f t="shared" si="1"/>
        <v>12</v>
      </c>
      <c r="J34" s="41">
        <f t="shared" si="2"/>
        <v>12</v>
      </c>
      <c r="K34" s="42" t="str">
        <f t="shared" si="3"/>
        <v>VAR</v>
      </c>
      <c r="L34" s="85">
        <v>14.5</v>
      </c>
      <c r="M34" s="86"/>
      <c r="N34" s="40">
        <f t="shared" si="4"/>
        <v>14.5</v>
      </c>
      <c r="O34" s="85">
        <v>11.25</v>
      </c>
      <c r="P34" s="86"/>
      <c r="Q34" s="40">
        <f t="shared" si="5"/>
        <v>11.25</v>
      </c>
      <c r="R34" s="85">
        <v>14.5</v>
      </c>
      <c r="S34" s="86"/>
      <c r="T34" s="40">
        <f t="shared" si="6"/>
        <v>14.5</v>
      </c>
      <c r="U34" s="41">
        <f t="shared" si="7"/>
        <v>13.525</v>
      </c>
      <c r="V34" s="43" t="str">
        <f t="shared" si="8"/>
        <v>V</v>
      </c>
      <c r="W34" s="40">
        <v>8.9</v>
      </c>
      <c r="X34" s="40">
        <v>9</v>
      </c>
      <c r="Y34" s="40">
        <f t="shared" si="9"/>
        <v>9</v>
      </c>
      <c r="Z34" s="44">
        <f t="shared" si="10"/>
        <v>9</v>
      </c>
      <c r="AA34" s="43" t="str">
        <f t="shared" si="11"/>
        <v>VPC</v>
      </c>
      <c r="AB34" s="40">
        <v>12.0875</v>
      </c>
      <c r="AC34" s="40"/>
      <c r="AD34" s="40">
        <f t="shared" si="12"/>
        <v>12.0875</v>
      </c>
      <c r="AE34" s="44">
        <f t="shared" si="13"/>
        <v>12.0875</v>
      </c>
      <c r="AF34" s="43" t="str">
        <f t="shared" si="14"/>
        <v>V</v>
      </c>
      <c r="AG34" s="40">
        <v>14.096774193548388</v>
      </c>
      <c r="AH34" s="40"/>
      <c r="AI34" s="40">
        <f t="shared" si="15"/>
        <v>14.096774193548388</v>
      </c>
      <c r="AJ34" s="40">
        <v>15.5</v>
      </c>
      <c r="AK34" s="40"/>
      <c r="AL34" s="40">
        <f t="shared" si="16"/>
        <v>15.5</v>
      </c>
      <c r="AM34" s="40">
        <v>19</v>
      </c>
      <c r="AN34" s="91"/>
      <c r="AO34" s="40">
        <f t="shared" si="17"/>
        <v>19</v>
      </c>
      <c r="AP34" s="41">
        <f t="shared" si="18"/>
        <v>16.829032258064515</v>
      </c>
      <c r="AQ34" s="43" t="str">
        <f t="shared" si="19"/>
        <v>V</v>
      </c>
      <c r="AR34" s="40">
        <v>15.5</v>
      </c>
      <c r="AS34" s="40"/>
      <c r="AT34" s="40">
        <f t="shared" si="20"/>
        <v>15.5</v>
      </c>
      <c r="AU34" s="40">
        <v>14.5</v>
      </c>
      <c r="AV34" s="40"/>
      <c r="AW34" s="40">
        <f t="shared" si="21"/>
        <v>14.5</v>
      </c>
      <c r="AX34" s="40">
        <v>16.46</v>
      </c>
      <c r="AY34" s="93"/>
      <c r="AZ34" s="40">
        <f t="shared" si="22"/>
        <v>16.46</v>
      </c>
      <c r="BA34" s="41">
        <f t="shared" si="23"/>
        <v>15.73</v>
      </c>
      <c r="BB34" s="43" t="str">
        <f t="shared" si="24"/>
        <v>V</v>
      </c>
      <c r="BC34" s="95">
        <v>15</v>
      </c>
      <c r="BD34" s="40"/>
      <c r="BE34" s="45">
        <f t="shared" si="25"/>
        <v>15</v>
      </c>
      <c r="BF34" s="95">
        <v>17</v>
      </c>
      <c r="BG34" s="40"/>
      <c r="BH34" s="40">
        <f t="shared" si="26"/>
        <v>17</v>
      </c>
      <c r="BI34" s="52">
        <f t="shared" si="27"/>
        <v>16.600000000000001</v>
      </c>
      <c r="BJ34" s="43" t="str">
        <f t="shared" si="28"/>
        <v>V</v>
      </c>
      <c r="BK34" s="40">
        <v>16.5</v>
      </c>
      <c r="BL34" s="40"/>
      <c r="BM34" s="40">
        <f t="shared" si="29"/>
        <v>16.5</v>
      </c>
      <c r="BN34" s="44">
        <f t="shared" si="30"/>
        <v>16.5</v>
      </c>
      <c r="BO34" s="43" t="str">
        <f t="shared" si="31"/>
        <v>V</v>
      </c>
      <c r="BP34" s="41">
        <f t="shared" si="32"/>
        <v>14.033941532258066</v>
      </c>
      <c r="BQ34" s="188" t="s">
        <v>56</v>
      </c>
      <c r="BR34" s="188"/>
      <c r="BS34" s="156" t="str">
        <f t="shared" si="33"/>
        <v>B</v>
      </c>
      <c r="BT34" s="156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" customFormat="1" ht="14.25" customHeight="1">
      <c r="A35" s="23">
        <v>27</v>
      </c>
      <c r="B35" s="73" t="s">
        <v>95</v>
      </c>
      <c r="C35" s="74" t="s">
        <v>96</v>
      </c>
      <c r="D35" s="50">
        <v>14.05</v>
      </c>
      <c r="E35" s="50"/>
      <c r="F35" s="50">
        <f t="shared" si="0"/>
        <v>14.05</v>
      </c>
      <c r="G35" s="41">
        <v>14.349999999999998</v>
      </c>
      <c r="H35" s="41"/>
      <c r="I35" s="51">
        <f t="shared" si="1"/>
        <v>14.349999999999998</v>
      </c>
      <c r="J35" s="44">
        <f t="shared" si="2"/>
        <v>14.2</v>
      </c>
      <c r="K35" s="42" t="str">
        <f t="shared" si="3"/>
        <v>V</v>
      </c>
      <c r="L35" s="84">
        <v>10.75</v>
      </c>
      <c r="M35" s="84"/>
      <c r="N35" s="44">
        <f t="shared" si="4"/>
        <v>10.75</v>
      </c>
      <c r="O35" s="84">
        <v>18.5</v>
      </c>
      <c r="P35" s="88"/>
      <c r="Q35" s="44">
        <f t="shared" si="5"/>
        <v>18.5</v>
      </c>
      <c r="R35" s="84">
        <v>17.375</v>
      </c>
      <c r="S35" s="84"/>
      <c r="T35" s="44">
        <f t="shared" si="6"/>
        <v>17.375</v>
      </c>
      <c r="U35" s="44">
        <f t="shared" si="7"/>
        <v>15.0625</v>
      </c>
      <c r="V35" s="43" t="str">
        <f t="shared" si="8"/>
        <v>V</v>
      </c>
      <c r="W35" s="40">
        <v>11.05</v>
      </c>
      <c r="X35" s="40">
        <v>10.875</v>
      </c>
      <c r="Y35" s="44">
        <f t="shared" si="9"/>
        <v>11.05</v>
      </c>
      <c r="Z35" s="44">
        <f t="shared" si="10"/>
        <v>11.05</v>
      </c>
      <c r="AA35" s="43" t="str">
        <f t="shared" si="11"/>
        <v>VPC</v>
      </c>
      <c r="AB35" s="40">
        <v>10.35</v>
      </c>
      <c r="AC35" s="40">
        <v>17.5</v>
      </c>
      <c r="AD35" s="44">
        <f t="shared" si="12"/>
        <v>12</v>
      </c>
      <c r="AE35" s="44">
        <f t="shared" si="13"/>
        <v>12</v>
      </c>
      <c r="AF35" s="43" t="str">
        <f t="shared" si="14"/>
        <v>VAR</v>
      </c>
      <c r="AG35" s="40">
        <v>14.564516129032258</v>
      </c>
      <c r="AH35" s="44"/>
      <c r="AI35" s="44">
        <f t="shared" si="15"/>
        <v>14.564516129032258</v>
      </c>
      <c r="AJ35" s="40">
        <v>16</v>
      </c>
      <c r="AK35" s="44"/>
      <c r="AL35" s="44">
        <f t="shared" si="16"/>
        <v>16</v>
      </c>
      <c r="AM35" s="40">
        <v>11</v>
      </c>
      <c r="AN35" s="91"/>
      <c r="AO35" s="44">
        <f t="shared" si="17"/>
        <v>11</v>
      </c>
      <c r="AP35" s="44">
        <f t="shared" si="18"/>
        <v>13.069354838709678</v>
      </c>
      <c r="AQ35" s="43" t="str">
        <f t="shared" si="19"/>
        <v>V</v>
      </c>
      <c r="AR35" s="40">
        <v>14</v>
      </c>
      <c r="AS35" s="44"/>
      <c r="AT35" s="44">
        <f t="shared" si="20"/>
        <v>14</v>
      </c>
      <c r="AU35" s="40">
        <v>15</v>
      </c>
      <c r="AV35" s="44"/>
      <c r="AW35" s="44">
        <f t="shared" si="21"/>
        <v>15</v>
      </c>
      <c r="AX35" s="40">
        <v>12.965</v>
      </c>
      <c r="AY35" s="93"/>
      <c r="AZ35" s="44">
        <f t="shared" si="22"/>
        <v>12.965</v>
      </c>
      <c r="BA35" s="44">
        <f t="shared" si="23"/>
        <v>13.7325</v>
      </c>
      <c r="BB35" s="43" t="str">
        <f t="shared" si="24"/>
        <v>V</v>
      </c>
      <c r="BC35" s="95">
        <v>15.25</v>
      </c>
      <c r="BD35" s="79"/>
      <c r="BE35" s="72">
        <f t="shared" si="25"/>
        <v>15.25</v>
      </c>
      <c r="BF35" s="95">
        <v>16.5</v>
      </c>
      <c r="BG35" s="44"/>
      <c r="BH35" s="44">
        <f t="shared" si="26"/>
        <v>16.5</v>
      </c>
      <c r="BI35" s="51">
        <f t="shared" si="27"/>
        <v>16.25</v>
      </c>
      <c r="BJ35" s="43" t="str">
        <f t="shared" si="28"/>
        <v>V</v>
      </c>
      <c r="BK35" s="40">
        <v>16.5</v>
      </c>
      <c r="BL35" s="44"/>
      <c r="BM35" s="44">
        <f t="shared" si="29"/>
        <v>16.5</v>
      </c>
      <c r="BN35" s="44">
        <f t="shared" si="30"/>
        <v>16.5</v>
      </c>
      <c r="BO35" s="43" t="str">
        <f t="shared" si="31"/>
        <v>V</v>
      </c>
      <c r="BP35" s="44">
        <f t="shared" si="32"/>
        <v>13.983044354838709</v>
      </c>
      <c r="BQ35" s="188" t="s">
        <v>56</v>
      </c>
      <c r="BR35" s="188"/>
      <c r="BS35" s="156" t="str">
        <f t="shared" si="33"/>
        <v>A.B</v>
      </c>
      <c r="BT35" s="156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" customFormat="1" ht="14.25" customHeight="1">
      <c r="A36" s="23">
        <v>28</v>
      </c>
      <c r="B36" s="73" t="s">
        <v>108</v>
      </c>
      <c r="C36" s="74" t="s">
        <v>109</v>
      </c>
      <c r="D36" s="50">
        <v>12.05</v>
      </c>
      <c r="E36" s="50"/>
      <c r="F36" s="50">
        <f t="shared" si="0"/>
        <v>12.05</v>
      </c>
      <c r="G36" s="41">
        <v>12.324999999999999</v>
      </c>
      <c r="H36" s="41"/>
      <c r="I36" s="51">
        <f t="shared" si="1"/>
        <v>12.324999999999999</v>
      </c>
      <c r="J36" s="44">
        <f t="shared" si="2"/>
        <v>12.1875</v>
      </c>
      <c r="K36" s="42" t="str">
        <f t="shared" si="3"/>
        <v>V</v>
      </c>
      <c r="L36" s="84">
        <v>14.375</v>
      </c>
      <c r="M36" s="84"/>
      <c r="N36" s="44">
        <f t="shared" si="4"/>
        <v>14.375</v>
      </c>
      <c r="O36" s="84">
        <v>12.5</v>
      </c>
      <c r="P36" s="88"/>
      <c r="Q36" s="44">
        <f t="shared" si="5"/>
        <v>12.5</v>
      </c>
      <c r="R36" s="84">
        <v>14.75</v>
      </c>
      <c r="S36" s="84"/>
      <c r="T36" s="44">
        <f t="shared" si="6"/>
        <v>14.75</v>
      </c>
      <c r="U36" s="44">
        <f t="shared" si="7"/>
        <v>13.925000000000001</v>
      </c>
      <c r="V36" s="43" t="str">
        <f t="shared" si="8"/>
        <v>V</v>
      </c>
      <c r="W36" s="40">
        <v>11.049999999999999</v>
      </c>
      <c r="X36" s="40">
        <v>11.474999999999998</v>
      </c>
      <c r="Y36" s="44">
        <f t="shared" si="9"/>
        <v>11.474999999999998</v>
      </c>
      <c r="Z36" s="44">
        <f t="shared" si="10"/>
        <v>11.474999999999998</v>
      </c>
      <c r="AA36" s="43" t="str">
        <f t="shared" si="11"/>
        <v>VPC</v>
      </c>
      <c r="AB36" s="40">
        <v>13.824999999999999</v>
      </c>
      <c r="AC36" s="40"/>
      <c r="AD36" s="44">
        <f t="shared" si="12"/>
        <v>13.824999999999999</v>
      </c>
      <c r="AE36" s="44">
        <f t="shared" si="13"/>
        <v>13.824999999999999</v>
      </c>
      <c r="AF36" s="43" t="str">
        <f t="shared" si="14"/>
        <v>V</v>
      </c>
      <c r="AG36" s="40">
        <v>15.53225806451613</v>
      </c>
      <c r="AH36" s="44"/>
      <c r="AI36" s="44">
        <f t="shared" si="15"/>
        <v>15.53225806451613</v>
      </c>
      <c r="AJ36" s="40">
        <v>15</v>
      </c>
      <c r="AK36" s="44"/>
      <c r="AL36" s="44">
        <f t="shared" si="16"/>
        <v>15</v>
      </c>
      <c r="AM36" s="40">
        <v>13</v>
      </c>
      <c r="AN36" s="91"/>
      <c r="AO36" s="44">
        <f t="shared" si="17"/>
        <v>13</v>
      </c>
      <c r="AP36" s="44">
        <f t="shared" si="18"/>
        <v>14.159677419354839</v>
      </c>
      <c r="AQ36" s="43" t="str">
        <f t="shared" si="19"/>
        <v>V</v>
      </c>
      <c r="AR36" s="40">
        <v>15</v>
      </c>
      <c r="AS36" s="44"/>
      <c r="AT36" s="44">
        <f t="shared" si="20"/>
        <v>15</v>
      </c>
      <c r="AU36" s="40">
        <v>15.5</v>
      </c>
      <c r="AV36" s="44"/>
      <c r="AW36" s="44">
        <f t="shared" si="21"/>
        <v>15.5</v>
      </c>
      <c r="AX36" s="40">
        <v>15.145</v>
      </c>
      <c r="AY36" s="93"/>
      <c r="AZ36" s="44">
        <f t="shared" si="22"/>
        <v>15.145</v>
      </c>
      <c r="BA36" s="44">
        <f t="shared" si="23"/>
        <v>15.1975</v>
      </c>
      <c r="BB36" s="43" t="str">
        <f t="shared" si="24"/>
        <v>V</v>
      </c>
      <c r="BC36" s="95">
        <v>14</v>
      </c>
      <c r="BD36" s="79"/>
      <c r="BE36" s="72">
        <f t="shared" si="25"/>
        <v>14</v>
      </c>
      <c r="BF36" s="95">
        <v>15</v>
      </c>
      <c r="BG36" s="44"/>
      <c r="BH36" s="44">
        <f t="shared" si="26"/>
        <v>15</v>
      </c>
      <c r="BI36" s="51">
        <f t="shared" si="27"/>
        <v>14.8</v>
      </c>
      <c r="BJ36" s="43" t="str">
        <f t="shared" si="28"/>
        <v>V</v>
      </c>
      <c r="BK36" s="40">
        <v>16</v>
      </c>
      <c r="BL36" s="44"/>
      <c r="BM36" s="44">
        <f t="shared" si="29"/>
        <v>16</v>
      </c>
      <c r="BN36" s="44">
        <f t="shared" si="30"/>
        <v>16</v>
      </c>
      <c r="BO36" s="43" t="str">
        <f t="shared" si="31"/>
        <v>V</v>
      </c>
      <c r="BP36" s="44">
        <f t="shared" si="32"/>
        <v>13.946209677419354</v>
      </c>
      <c r="BQ36" s="188" t="s">
        <v>56</v>
      </c>
      <c r="BR36" s="188"/>
      <c r="BS36" s="156" t="str">
        <f t="shared" si="33"/>
        <v>A.B</v>
      </c>
      <c r="BT36" s="15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" customFormat="1" ht="14.25" customHeight="1">
      <c r="A37" s="23">
        <v>29</v>
      </c>
      <c r="B37" s="75" t="s">
        <v>183</v>
      </c>
      <c r="C37" s="76" t="s">
        <v>184</v>
      </c>
      <c r="D37" s="50">
        <v>9.0500000000000007</v>
      </c>
      <c r="E37" s="50">
        <v>12</v>
      </c>
      <c r="F37" s="50">
        <f t="shared" si="0"/>
        <v>12</v>
      </c>
      <c r="G37" s="41">
        <v>14.9</v>
      </c>
      <c r="H37" s="41"/>
      <c r="I37" s="51">
        <f t="shared" si="1"/>
        <v>14.9</v>
      </c>
      <c r="J37" s="41">
        <f t="shared" si="2"/>
        <v>13.45</v>
      </c>
      <c r="K37" s="42" t="str">
        <f t="shared" si="3"/>
        <v>VAR</v>
      </c>
      <c r="L37" s="85">
        <v>11.5</v>
      </c>
      <c r="M37" s="86"/>
      <c r="N37" s="40">
        <f t="shared" si="4"/>
        <v>11.5</v>
      </c>
      <c r="O37" s="85">
        <v>10</v>
      </c>
      <c r="P37" s="86"/>
      <c r="Q37" s="40">
        <f t="shared" si="5"/>
        <v>10</v>
      </c>
      <c r="R37" s="85">
        <v>15.5</v>
      </c>
      <c r="S37" s="86"/>
      <c r="T37" s="40">
        <f t="shared" si="6"/>
        <v>15.5</v>
      </c>
      <c r="U37" s="41">
        <f t="shared" si="7"/>
        <v>12.25</v>
      </c>
      <c r="V37" s="43" t="str">
        <f t="shared" si="8"/>
        <v>V</v>
      </c>
      <c r="W37" s="40">
        <v>12.05</v>
      </c>
      <c r="X37" s="40"/>
      <c r="Y37" s="40">
        <f t="shared" si="9"/>
        <v>12.05</v>
      </c>
      <c r="Z37" s="44">
        <f t="shared" si="10"/>
        <v>12.05</v>
      </c>
      <c r="AA37" s="43" t="str">
        <f t="shared" si="11"/>
        <v>V</v>
      </c>
      <c r="AB37" s="40">
        <v>10.012499999999999</v>
      </c>
      <c r="AC37" s="40">
        <v>19</v>
      </c>
      <c r="AD37" s="40">
        <f t="shared" si="12"/>
        <v>12</v>
      </c>
      <c r="AE37" s="44">
        <f t="shared" si="13"/>
        <v>12</v>
      </c>
      <c r="AF37" s="43" t="str">
        <f t="shared" si="14"/>
        <v>VAR</v>
      </c>
      <c r="AG37" s="40">
        <v>17.532258064516128</v>
      </c>
      <c r="AH37" s="40"/>
      <c r="AI37" s="40">
        <f t="shared" si="15"/>
        <v>17.532258064516128</v>
      </c>
      <c r="AJ37" s="40">
        <v>16</v>
      </c>
      <c r="AK37" s="40"/>
      <c r="AL37" s="40">
        <f t="shared" si="16"/>
        <v>16</v>
      </c>
      <c r="AM37" s="40">
        <v>14.1</v>
      </c>
      <c r="AN37" s="91"/>
      <c r="AO37" s="40">
        <f t="shared" si="17"/>
        <v>14.1</v>
      </c>
      <c r="AP37" s="41">
        <f t="shared" si="18"/>
        <v>15.509677419354837</v>
      </c>
      <c r="AQ37" s="43" t="str">
        <f t="shared" si="19"/>
        <v>V</v>
      </c>
      <c r="AR37" s="40">
        <v>14</v>
      </c>
      <c r="AS37" s="40"/>
      <c r="AT37" s="40">
        <f t="shared" si="20"/>
        <v>14</v>
      </c>
      <c r="AU37" s="40">
        <v>16.5</v>
      </c>
      <c r="AV37" s="40"/>
      <c r="AW37" s="40">
        <f t="shared" si="21"/>
        <v>16.5</v>
      </c>
      <c r="AX37" s="40">
        <v>13.005000000000001</v>
      </c>
      <c r="AY37" s="93"/>
      <c r="AZ37" s="40">
        <f t="shared" si="22"/>
        <v>13.005000000000001</v>
      </c>
      <c r="BA37" s="41">
        <f t="shared" si="23"/>
        <v>14.127500000000001</v>
      </c>
      <c r="BB37" s="43" t="str">
        <f t="shared" si="24"/>
        <v>V</v>
      </c>
      <c r="BC37" s="95">
        <v>15.75</v>
      </c>
      <c r="BD37" s="40"/>
      <c r="BE37" s="45">
        <f t="shared" si="25"/>
        <v>15.75</v>
      </c>
      <c r="BF37" s="95">
        <v>15.75</v>
      </c>
      <c r="BG37" s="40"/>
      <c r="BH37" s="40">
        <f t="shared" si="26"/>
        <v>15.75</v>
      </c>
      <c r="BI37" s="52">
        <f t="shared" si="27"/>
        <v>15.750000000000002</v>
      </c>
      <c r="BJ37" s="43" t="str">
        <f t="shared" si="28"/>
        <v>V</v>
      </c>
      <c r="BK37" s="40">
        <v>16.25</v>
      </c>
      <c r="BL37" s="40"/>
      <c r="BM37" s="40">
        <f t="shared" si="29"/>
        <v>16.25</v>
      </c>
      <c r="BN37" s="44">
        <f t="shared" si="30"/>
        <v>16.25</v>
      </c>
      <c r="BO37" s="43" t="str">
        <f t="shared" si="31"/>
        <v>V</v>
      </c>
      <c r="BP37" s="41">
        <f t="shared" si="32"/>
        <v>13.923397177419353</v>
      </c>
      <c r="BQ37" s="188" t="s">
        <v>56</v>
      </c>
      <c r="BR37" s="188"/>
      <c r="BS37" s="156" t="str">
        <f t="shared" si="33"/>
        <v>A.B</v>
      </c>
      <c r="BT37" s="156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" customFormat="1" ht="14.25" customHeight="1">
      <c r="A38" s="23">
        <v>30</v>
      </c>
      <c r="B38" s="73" t="s">
        <v>211</v>
      </c>
      <c r="C38" s="74" t="s">
        <v>212</v>
      </c>
      <c r="D38" s="50">
        <v>12.4</v>
      </c>
      <c r="E38" s="50"/>
      <c r="F38" s="50">
        <f t="shared" si="0"/>
        <v>12.4</v>
      </c>
      <c r="G38" s="41">
        <v>10.824999999999999</v>
      </c>
      <c r="H38" s="41">
        <v>13.5</v>
      </c>
      <c r="I38" s="51">
        <f t="shared" si="1"/>
        <v>12</v>
      </c>
      <c r="J38" s="41">
        <f t="shared" si="2"/>
        <v>12.2</v>
      </c>
      <c r="K38" s="42" t="str">
        <f t="shared" si="3"/>
        <v>VAR</v>
      </c>
      <c r="L38" s="85">
        <v>13.875</v>
      </c>
      <c r="M38" s="86"/>
      <c r="N38" s="40">
        <f t="shared" si="4"/>
        <v>13.875</v>
      </c>
      <c r="O38" s="85">
        <v>11.25</v>
      </c>
      <c r="P38" s="86"/>
      <c r="Q38" s="40">
        <f t="shared" si="5"/>
        <v>11.25</v>
      </c>
      <c r="R38" s="85">
        <v>15</v>
      </c>
      <c r="S38" s="86"/>
      <c r="T38" s="40">
        <f t="shared" si="6"/>
        <v>15</v>
      </c>
      <c r="U38" s="41">
        <f t="shared" si="7"/>
        <v>13.425000000000001</v>
      </c>
      <c r="V38" s="43" t="str">
        <f t="shared" si="8"/>
        <v>V</v>
      </c>
      <c r="W38" s="40">
        <v>9.65</v>
      </c>
      <c r="X38" s="40">
        <v>14</v>
      </c>
      <c r="Y38" s="40">
        <f t="shared" si="9"/>
        <v>12</v>
      </c>
      <c r="Z38" s="44">
        <f t="shared" si="10"/>
        <v>12</v>
      </c>
      <c r="AA38" s="43" t="str">
        <f t="shared" si="11"/>
        <v>VAR</v>
      </c>
      <c r="AB38" s="40">
        <v>9.875</v>
      </c>
      <c r="AC38" s="40">
        <v>18.5</v>
      </c>
      <c r="AD38" s="40">
        <f t="shared" si="12"/>
        <v>12</v>
      </c>
      <c r="AE38" s="44">
        <f t="shared" si="13"/>
        <v>12</v>
      </c>
      <c r="AF38" s="43" t="str">
        <f t="shared" si="14"/>
        <v>VAR</v>
      </c>
      <c r="AG38" s="40">
        <v>14.596774193548388</v>
      </c>
      <c r="AH38" s="40"/>
      <c r="AI38" s="40">
        <f t="shared" si="15"/>
        <v>14.596774193548388</v>
      </c>
      <c r="AJ38" s="40">
        <v>16</v>
      </c>
      <c r="AK38" s="40"/>
      <c r="AL38" s="40">
        <f t="shared" si="16"/>
        <v>16</v>
      </c>
      <c r="AM38" s="40">
        <v>13.6</v>
      </c>
      <c r="AN38" s="91"/>
      <c r="AO38" s="40">
        <f t="shared" si="17"/>
        <v>13.6</v>
      </c>
      <c r="AP38" s="41">
        <f t="shared" si="18"/>
        <v>14.379032258064516</v>
      </c>
      <c r="AQ38" s="43" t="str">
        <f t="shared" si="19"/>
        <v>V</v>
      </c>
      <c r="AR38" s="40">
        <v>14</v>
      </c>
      <c r="AS38" s="40"/>
      <c r="AT38" s="40">
        <f t="shared" si="20"/>
        <v>14</v>
      </c>
      <c r="AU38" s="40">
        <v>15.5</v>
      </c>
      <c r="AV38" s="40"/>
      <c r="AW38" s="40">
        <f t="shared" si="21"/>
        <v>15.5</v>
      </c>
      <c r="AX38" s="40">
        <v>13.035</v>
      </c>
      <c r="AY38" s="93"/>
      <c r="AZ38" s="40">
        <f t="shared" si="22"/>
        <v>13.035</v>
      </c>
      <c r="BA38" s="41">
        <f t="shared" si="23"/>
        <v>13.8925</v>
      </c>
      <c r="BB38" s="43" t="str">
        <f t="shared" si="24"/>
        <v>V</v>
      </c>
      <c r="BC38" s="95">
        <v>15.33</v>
      </c>
      <c r="BD38" s="40"/>
      <c r="BE38" s="45">
        <f t="shared" si="25"/>
        <v>15.33</v>
      </c>
      <c r="BF38" s="95">
        <v>17</v>
      </c>
      <c r="BG38" s="40"/>
      <c r="BH38" s="40">
        <f t="shared" si="26"/>
        <v>17</v>
      </c>
      <c r="BI38" s="52">
        <f t="shared" si="27"/>
        <v>16.666</v>
      </c>
      <c r="BJ38" s="43" t="str">
        <f t="shared" si="28"/>
        <v>V</v>
      </c>
      <c r="BK38" s="40">
        <v>16.5</v>
      </c>
      <c r="BL38" s="40"/>
      <c r="BM38" s="40">
        <f t="shared" si="29"/>
        <v>16.5</v>
      </c>
      <c r="BN38" s="44">
        <f t="shared" si="30"/>
        <v>16.5</v>
      </c>
      <c r="BO38" s="43" t="str">
        <f t="shared" si="31"/>
        <v>V</v>
      </c>
      <c r="BP38" s="41">
        <f t="shared" si="32"/>
        <v>13.882816532258063</v>
      </c>
      <c r="BQ38" s="188" t="s">
        <v>56</v>
      </c>
      <c r="BR38" s="188"/>
      <c r="BS38" s="156" t="str">
        <f t="shared" si="33"/>
        <v>A.B</v>
      </c>
      <c r="BT38" s="156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" customFormat="1" ht="14.25" customHeight="1">
      <c r="A39" s="23">
        <v>31</v>
      </c>
      <c r="B39" s="73" t="s">
        <v>146</v>
      </c>
      <c r="C39" s="74" t="s">
        <v>147</v>
      </c>
      <c r="D39" s="50">
        <v>15.3</v>
      </c>
      <c r="E39" s="50"/>
      <c r="F39" s="50">
        <f t="shared" si="0"/>
        <v>15.3</v>
      </c>
      <c r="G39" s="41">
        <v>13.275</v>
      </c>
      <c r="H39" s="41"/>
      <c r="I39" s="51">
        <f t="shared" si="1"/>
        <v>13.275</v>
      </c>
      <c r="J39" s="41">
        <f t="shared" si="2"/>
        <v>14.287500000000001</v>
      </c>
      <c r="K39" s="42" t="str">
        <f t="shared" si="3"/>
        <v>V</v>
      </c>
      <c r="L39" s="85">
        <v>13</v>
      </c>
      <c r="M39" s="86"/>
      <c r="N39" s="40">
        <f t="shared" si="4"/>
        <v>13</v>
      </c>
      <c r="O39" s="85">
        <v>12</v>
      </c>
      <c r="P39" s="86"/>
      <c r="Q39" s="40">
        <f t="shared" si="5"/>
        <v>12</v>
      </c>
      <c r="R39" s="85">
        <v>15.5</v>
      </c>
      <c r="S39" s="86"/>
      <c r="T39" s="40">
        <f t="shared" si="6"/>
        <v>15.5</v>
      </c>
      <c r="U39" s="41">
        <f t="shared" si="7"/>
        <v>13.45</v>
      </c>
      <c r="V39" s="43" t="str">
        <f t="shared" si="8"/>
        <v>V</v>
      </c>
      <c r="W39" s="40">
        <v>6.9749999999999996</v>
      </c>
      <c r="X39" s="40">
        <v>12</v>
      </c>
      <c r="Y39" s="40">
        <f t="shared" si="9"/>
        <v>12</v>
      </c>
      <c r="Z39" s="44">
        <f t="shared" si="10"/>
        <v>12</v>
      </c>
      <c r="AA39" s="43" t="str">
        <f t="shared" si="11"/>
        <v>VAR</v>
      </c>
      <c r="AB39" s="40">
        <v>11.1875</v>
      </c>
      <c r="AC39" s="40">
        <v>9.85</v>
      </c>
      <c r="AD39" s="40">
        <f t="shared" si="12"/>
        <v>11.1875</v>
      </c>
      <c r="AE39" s="44">
        <f t="shared" si="13"/>
        <v>11.1875</v>
      </c>
      <c r="AF39" s="43" t="str">
        <f t="shared" si="14"/>
        <v>VPC</v>
      </c>
      <c r="AG39" s="40">
        <v>16.20967741935484</v>
      </c>
      <c r="AH39" s="40"/>
      <c r="AI39" s="40">
        <f t="shared" si="15"/>
        <v>16.20967741935484</v>
      </c>
      <c r="AJ39" s="40">
        <v>15.5</v>
      </c>
      <c r="AK39" s="40"/>
      <c r="AL39" s="40">
        <f t="shared" si="16"/>
        <v>15.5</v>
      </c>
      <c r="AM39" s="40">
        <v>16</v>
      </c>
      <c r="AN39" s="91"/>
      <c r="AO39" s="40">
        <f t="shared" si="17"/>
        <v>16</v>
      </c>
      <c r="AP39" s="41">
        <f t="shared" si="18"/>
        <v>15.962903225806452</v>
      </c>
      <c r="AQ39" s="43" t="str">
        <f t="shared" si="19"/>
        <v>V</v>
      </c>
      <c r="AR39" s="40">
        <v>13.5</v>
      </c>
      <c r="AS39" s="40"/>
      <c r="AT39" s="40">
        <f t="shared" si="20"/>
        <v>13.5</v>
      </c>
      <c r="AU39" s="40">
        <v>15.5</v>
      </c>
      <c r="AV39" s="40"/>
      <c r="AW39" s="40">
        <f t="shared" si="21"/>
        <v>15.5</v>
      </c>
      <c r="AX39" s="40">
        <v>8.5250000000000004</v>
      </c>
      <c r="AY39" s="93">
        <v>12.275</v>
      </c>
      <c r="AZ39" s="40">
        <f t="shared" si="22"/>
        <v>12</v>
      </c>
      <c r="BA39" s="41">
        <f t="shared" si="23"/>
        <v>13.25</v>
      </c>
      <c r="BB39" s="43" t="str">
        <f t="shared" si="24"/>
        <v>VAR</v>
      </c>
      <c r="BC39" s="95">
        <v>12.5</v>
      </c>
      <c r="BD39" s="40"/>
      <c r="BE39" s="45">
        <f t="shared" si="25"/>
        <v>12.5</v>
      </c>
      <c r="BF39" s="95">
        <v>15.5</v>
      </c>
      <c r="BG39" s="40"/>
      <c r="BH39" s="40">
        <f t="shared" si="26"/>
        <v>15.5</v>
      </c>
      <c r="BI39" s="52">
        <f t="shared" si="27"/>
        <v>14.9</v>
      </c>
      <c r="BJ39" s="43" t="str">
        <f t="shared" si="28"/>
        <v>V</v>
      </c>
      <c r="BK39" s="40">
        <v>15.75</v>
      </c>
      <c r="BL39" s="40"/>
      <c r="BM39" s="40">
        <f t="shared" si="29"/>
        <v>15.75</v>
      </c>
      <c r="BN39" s="44">
        <f t="shared" si="30"/>
        <v>15.75</v>
      </c>
      <c r="BO39" s="43" t="str">
        <f t="shared" si="31"/>
        <v>V</v>
      </c>
      <c r="BP39" s="41">
        <f t="shared" si="32"/>
        <v>13.848487903225807</v>
      </c>
      <c r="BQ39" s="187" t="s">
        <v>56</v>
      </c>
      <c r="BR39" s="187"/>
      <c r="BS39" s="156" t="str">
        <f t="shared" si="33"/>
        <v>A.B</v>
      </c>
      <c r="BT39" s="156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" customFormat="1" ht="14.25" customHeight="1">
      <c r="A40" s="23">
        <v>32</v>
      </c>
      <c r="B40" s="73" t="s">
        <v>197</v>
      </c>
      <c r="C40" s="74" t="s">
        <v>198</v>
      </c>
      <c r="D40" s="50">
        <v>13.95</v>
      </c>
      <c r="E40" s="50"/>
      <c r="F40" s="50">
        <f t="shared" si="0"/>
        <v>13.95</v>
      </c>
      <c r="G40" s="41">
        <v>15.15</v>
      </c>
      <c r="H40" s="41"/>
      <c r="I40" s="51">
        <f t="shared" si="1"/>
        <v>15.15</v>
      </c>
      <c r="J40" s="41">
        <f t="shared" si="2"/>
        <v>14.55</v>
      </c>
      <c r="K40" s="42" t="str">
        <f t="shared" si="3"/>
        <v>V</v>
      </c>
      <c r="L40" s="85">
        <v>12.5</v>
      </c>
      <c r="M40" s="86"/>
      <c r="N40" s="40">
        <f t="shared" si="4"/>
        <v>12.5</v>
      </c>
      <c r="O40" s="85">
        <v>10.5</v>
      </c>
      <c r="P40" s="86">
        <v>16</v>
      </c>
      <c r="Q40" s="40">
        <f t="shared" si="5"/>
        <v>12</v>
      </c>
      <c r="R40" s="85">
        <v>12.625</v>
      </c>
      <c r="S40" s="86"/>
      <c r="T40" s="40">
        <f t="shared" si="6"/>
        <v>12.625</v>
      </c>
      <c r="U40" s="41">
        <f t="shared" si="7"/>
        <v>12.387499999999999</v>
      </c>
      <c r="V40" s="43" t="str">
        <f t="shared" si="8"/>
        <v>VAR</v>
      </c>
      <c r="W40" s="40">
        <v>9.1750000000000007</v>
      </c>
      <c r="X40" s="40">
        <v>12.25</v>
      </c>
      <c r="Y40" s="40">
        <f t="shared" si="9"/>
        <v>12</v>
      </c>
      <c r="Z40" s="44">
        <f t="shared" si="10"/>
        <v>12</v>
      </c>
      <c r="AA40" s="43" t="str">
        <f t="shared" si="11"/>
        <v>VAR</v>
      </c>
      <c r="AB40" s="40">
        <v>13.875</v>
      </c>
      <c r="AC40" s="40"/>
      <c r="AD40" s="40">
        <f t="shared" si="12"/>
        <v>13.875</v>
      </c>
      <c r="AE40" s="44">
        <f t="shared" si="13"/>
        <v>13.875</v>
      </c>
      <c r="AF40" s="43" t="str">
        <f t="shared" si="14"/>
        <v>V</v>
      </c>
      <c r="AG40" s="40">
        <v>14.274193548387096</v>
      </c>
      <c r="AH40" s="40"/>
      <c r="AI40" s="40">
        <f t="shared" si="15"/>
        <v>14.274193548387096</v>
      </c>
      <c r="AJ40" s="40">
        <v>15.5</v>
      </c>
      <c r="AK40" s="40"/>
      <c r="AL40" s="40">
        <f t="shared" si="16"/>
        <v>15.5</v>
      </c>
      <c r="AM40" s="40">
        <v>11</v>
      </c>
      <c r="AN40" s="91"/>
      <c r="AO40" s="40">
        <f t="shared" si="17"/>
        <v>11</v>
      </c>
      <c r="AP40" s="41">
        <f t="shared" si="18"/>
        <v>12.88225806451613</v>
      </c>
      <c r="AQ40" s="43" t="str">
        <f t="shared" si="19"/>
        <v>V</v>
      </c>
      <c r="AR40" s="40">
        <v>14</v>
      </c>
      <c r="AS40" s="40"/>
      <c r="AT40" s="40">
        <f t="shared" si="20"/>
        <v>14</v>
      </c>
      <c r="AU40" s="40">
        <v>16.5</v>
      </c>
      <c r="AV40" s="40"/>
      <c r="AW40" s="40">
        <f t="shared" si="21"/>
        <v>16.5</v>
      </c>
      <c r="AX40" s="40">
        <v>11.245000000000001</v>
      </c>
      <c r="AY40" s="93"/>
      <c r="AZ40" s="40">
        <f t="shared" si="22"/>
        <v>11.245000000000001</v>
      </c>
      <c r="BA40" s="41">
        <f t="shared" si="23"/>
        <v>13.2475</v>
      </c>
      <c r="BB40" s="43" t="str">
        <f t="shared" si="24"/>
        <v>V</v>
      </c>
      <c r="BC40" s="95">
        <v>11</v>
      </c>
      <c r="BD40" s="40"/>
      <c r="BE40" s="45">
        <f t="shared" si="25"/>
        <v>11</v>
      </c>
      <c r="BF40" s="95">
        <v>15.75</v>
      </c>
      <c r="BG40" s="40"/>
      <c r="BH40" s="40">
        <f t="shared" si="26"/>
        <v>15.75</v>
      </c>
      <c r="BI40" s="52">
        <f t="shared" si="27"/>
        <v>14.8</v>
      </c>
      <c r="BJ40" s="43" t="str">
        <f t="shared" si="28"/>
        <v>V</v>
      </c>
      <c r="BK40" s="40">
        <v>16.25</v>
      </c>
      <c r="BL40" s="40"/>
      <c r="BM40" s="40">
        <f t="shared" si="29"/>
        <v>16.25</v>
      </c>
      <c r="BN40" s="44">
        <f t="shared" si="30"/>
        <v>16.25</v>
      </c>
      <c r="BO40" s="43" t="str">
        <f t="shared" si="31"/>
        <v>V</v>
      </c>
      <c r="BP40" s="41">
        <f t="shared" si="32"/>
        <v>13.749032258064515</v>
      </c>
      <c r="BQ40" s="187" t="s">
        <v>56</v>
      </c>
      <c r="BR40" s="187"/>
      <c r="BS40" s="156" t="str">
        <f t="shared" si="33"/>
        <v>A.B</v>
      </c>
      <c r="BT40" s="156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" customFormat="1" ht="14.25" customHeight="1">
      <c r="A41" s="23">
        <v>33</v>
      </c>
      <c r="B41" s="75" t="s">
        <v>150</v>
      </c>
      <c r="C41" s="76" t="s">
        <v>151</v>
      </c>
      <c r="D41" s="50">
        <v>9.9</v>
      </c>
      <c r="E41" s="50">
        <v>12</v>
      </c>
      <c r="F41" s="50">
        <f t="shared" ref="F41:F72" si="34">IF(E41&gt;=12,12,MAX(E41,D41))</f>
        <v>12</v>
      </c>
      <c r="G41" s="41">
        <v>12.100000000000001</v>
      </c>
      <c r="H41" s="41"/>
      <c r="I41" s="51">
        <f t="shared" ref="I41:I72" si="35">IF(H41&gt;=12,12,MAX(H41,G41))</f>
        <v>12.100000000000001</v>
      </c>
      <c r="J41" s="41">
        <f t="shared" ref="J41:J72" si="36">F41*D$7+I41*G$7</f>
        <v>12.05</v>
      </c>
      <c r="K41" s="42" t="str">
        <f t="shared" ref="K41:K72" si="37">IF(AND(MIN(F41,I41)&gt;=6,E41&lt;D41,H41&lt;G41,J41&gt;=12),"V",IF(AND(OR(E41&gt;D41,H41&gt;G41),J41&gt;=12),"VAR",IF(AND(J41&gt;=8,MIN(F41,I41)&gt;=6,BP41&gt;=12),"VPC","NV")))</f>
        <v>VAR</v>
      </c>
      <c r="L41" s="85">
        <v>14</v>
      </c>
      <c r="M41" s="86"/>
      <c r="N41" s="40">
        <f t="shared" ref="N41:N72" si="38">IF(M41&gt;=12,12,MAX(L41,M41))</f>
        <v>14</v>
      </c>
      <c r="O41" s="85">
        <v>12</v>
      </c>
      <c r="P41" s="86"/>
      <c r="Q41" s="40">
        <f t="shared" ref="Q41:Q72" si="39">IF(P41&gt;=12,12,MAX(P41,O41))</f>
        <v>12</v>
      </c>
      <c r="R41" s="85">
        <v>15.375</v>
      </c>
      <c r="S41" s="86"/>
      <c r="T41" s="40">
        <f t="shared" ref="T41:T72" si="40">IF(S41&gt;=12,12,MAX(R41,S41))</f>
        <v>15.375</v>
      </c>
      <c r="U41" s="41">
        <f t="shared" ref="U41:U72" si="41">N41*L$7+Q41*O$7+T41*R$7</f>
        <v>13.8125</v>
      </c>
      <c r="V41" s="43" t="str">
        <f t="shared" ref="V41:V72" si="42">IF(AND(MIN(N41,Q41,T41)&gt;=6,M41&lt;L41,P41&lt;O41,S41&lt;R41,U41&gt;=12),"V",IF(AND(OR(M41&gt;L41,P41&gt;O41,S41&gt;R41),U41&gt;=12),"VAR",IF(AND(U41&gt;=8,MIN(N41,Q41,T41)&gt;=6,BP41&gt;=12),"VPC","NV")))</f>
        <v>V</v>
      </c>
      <c r="W41" s="40">
        <v>10.424999999999999</v>
      </c>
      <c r="X41" s="40">
        <v>15</v>
      </c>
      <c r="Y41" s="40">
        <f t="shared" ref="Y41:Y72" si="43">IF(X41&gt;=12,12,MAX(W41,X41))</f>
        <v>12</v>
      </c>
      <c r="Z41" s="44">
        <f t="shared" ref="Z41:Z72" si="44">Y41*W$7</f>
        <v>12</v>
      </c>
      <c r="AA41" s="43" t="str">
        <f t="shared" ref="AA41:AA72" si="45">IF(W41&gt;=12,"V",IF(AND(X41&gt;W41,Z41&gt;=12),"VAR",IF(AND(Z41&gt;=8,BP41&gt;=12),"VPC","NV")))</f>
        <v>VAR</v>
      </c>
      <c r="AB41" s="40">
        <v>13.2</v>
      </c>
      <c r="AC41" s="40"/>
      <c r="AD41" s="40">
        <f t="shared" ref="AD41:AD72" si="46">IF(AC41&gt;=12,12,MAX(AB41,AC41))</f>
        <v>13.2</v>
      </c>
      <c r="AE41" s="44">
        <f t="shared" ref="AE41:AE72" si="47">AD41*AB$7</f>
        <v>13.2</v>
      </c>
      <c r="AF41" s="43" t="str">
        <f t="shared" ref="AF41:AF72" si="48">IF(AB41&gt;=12,"V",IF(AND(AC41&gt;AB41,AE41&gt;=12),"VAR",IF(AND(AE41&gt;=8,BP41&gt;=12),"VPC","NV")))</f>
        <v>V</v>
      </c>
      <c r="AG41" s="40">
        <v>14.596774193548388</v>
      </c>
      <c r="AH41" s="40"/>
      <c r="AI41" s="40">
        <f t="shared" ref="AI41:AI72" si="49">IF(AH41&gt;=12,12,MAX(AG41,AH41))</f>
        <v>14.596774193548388</v>
      </c>
      <c r="AJ41" s="40">
        <v>15.5</v>
      </c>
      <c r="AK41" s="40"/>
      <c r="AL41" s="40">
        <f t="shared" ref="AL41:AL72" si="50">IF(AK41&gt;=12,12,MAX(AJ41,AK41))</f>
        <v>15.5</v>
      </c>
      <c r="AM41" s="40">
        <v>12</v>
      </c>
      <c r="AN41" s="91"/>
      <c r="AO41" s="40">
        <f t="shared" ref="AO41:AO72" si="51">IF(AN41&gt;=12,12,MAX(AM41,AN41))</f>
        <v>12</v>
      </c>
      <c r="AP41" s="41">
        <f t="shared" ref="AP41:AP72" si="52">AI41*AG$7+AL41*AJ$7+AO41*AM$7</f>
        <v>13.479032258064516</v>
      </c>
      <c r="AQ41" s="43" t="str">
        <f t="shared" ref="AQ41:AQ72" si="53">IF(AND(MIN(AI41,AL41,AO41)&gt;=6,AH41&lt;AG41,AK41&lt;AJ41,AN41&lt;AM41,AP41&gt;=12),"V",IF(AND(OR(AH41&gt;AG41,AK41&gt;AJ41,AN41&gt;AM41),AP41&gt;=12),"VAR",IF(AND(AP41&gt;=8,MIN(AI41,AL41,AO41)&gt;=6,BP41&gt;=12),"VPC","NV")))</f>
        <v>V</v>
      </c>
      <c r="AR41" s="40">
        <v>13</v>
      </c>
      <c r="AS41" s="40"/>
      <c r="AT41" s="40">
        <f t="shared" ref="AT41:AT72" si="54">IF(AS41&gt;=12,12,MAX(AR41,AS41))</f>
        <v>13</v>
      </c>
      <c r="AU41" s="40">
        <v>15</v>
      </c>
      <c r="AV41" s="40"/>
      <c r="AW41" s="40">
        <f t="shared" ref="AW41:AW72" si="55">IF(AV41&gt;=12,12,MAX(AU41,AV41))</f>
        <v>15</v>
      </c>
      <c r="AX41" s="40">
        <v>11.684999999999999</v>
      </c>
      <c r="AY41" s="93"/>
      <c r="AZ41" s="40">
        <f t="shared" ref="AZ41:AZ72" si="56">IF(AY41&gt;=12,12,MAX(AX41,AY41))</f>
        <v>11.684999999999999</v>
      </c>
      <c r="BA41" s="41">
        <f t="shared" ref="BA41:BA72" si="57">AT41*AR$7+AW41*AU$7+AZ41*AX$7</f>
        <v>12.842499999999999</v>
      </c>
      <c r="BB41" s="43" t="str">
        <f t="shared" ref="BB41:BB72" si="58">IF(AND(MIN(AT41,AW41,AZ41)&gt;=6,AS41&lt;AR41,AV41&lt;AU41,AY41&lt;AX41,BA41&gt;=12),"V",IF(AND(OR(AS41&gt;AR41,AV41&gt;AU41,AY41&gt;AX41),BA41&gt;=12),"VAR",IF(AND(BA41&gt;=8,MIN(AT41,AW41,AZ41)&gt;=6,BP41&gt;=12),"VPC","NV")))</f>
        <v>V</v>
      </c>
      <c r="BC41" s="95">
        <v>14.25</v>
      </c>
      <c r="BD41" s="40"/>
      <c r="BE41" s="45">
        <f t="shared" ref="BE41:BE72" si="59">BC41</f>
        <v>14.25</v>
      </c>
      <c r="BF41" s="95">
        <v>16.75</v>
      </c>
      <c r="BG41" s="40"/>
      <c r="BH41" s="40">
        <f t="shared" ref="BH41:BH72" si="60">BF41</f>
        <v>16.75</v>
      </c>
      <c r="BI41" s="52">
        <f t="shared" ref="BI41:BI72" si="61">BE41*BC$7+BH41*BF$7</f>
        <v>16.25</v>
      </c>
      <c r="BJ41" s="43" t="str">
        <f t="shared" ref="BJ41:BJ72" si="62">IF(AND(MIN(BE41,BH41)&gt;=6,BI41&gt;=12),"V",IF(AND(BI41&gt;=8,MIN(BE41,BH41)&gt;=6,BP41&gt;=12),"VPC","NV"))</f>
        <v>V</v>
      </c>
      <c r="BK41" s="40">
        <v>16.25</v>
      </c>
      <c r="BL41" s="40"/>
      <c r="BM41" s="40">
        <f t="shared" ref="BM41:BM72" si="63">BK41</f>
        <v>16.25</v>
      </c>
      <c r="BN41" s="44">
        <f t="shared" ref="BN41:BN72" si="64">BM41*BK$7</f>
        <v>16.25</v>
      </c>
      <c r="BO41" s="43" t="str">
        <f t="shared" ref="BO41:BO72" si="65">IF(BK41&gt;=12,"V",IF(AND(BL41&gt;BK41,BN41&gt;=12),"VAR",IF(AND(BN41&gt;=8,BP41&gt;=12),"VPC","NV")))</f>
        <v>V</v>
      </c>
      <c r="BP41" s="41">
        <f t="shared" ref="BP41:BP72" si="66">(J41+U41+Z41+AE41+AP41+BA41+BI41+BN41)/8</f>
        <v>13.735504032258065</v>
      </c>
      <c r="BQ41" s="187" t="s">
        <v>56</v>
      </c>
      <c r="BR41" s="187"/>
      <c r="BS41" s="156" t="str">
        <f t="shared" si="33"/>
        <v>A.B</v>
      </c>
      <c r="BT41" s="156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" customFormat="1" ht="14.25" customHeight="1">
      <c r="A42" s="23">
        <v>34</v>
      </c>
      <c r="B42" s="73" t="s">
        <v>121</v>
      </c>
      <c r="C42" s="74" t="s">
        <v>122</v>
      </c>
      <c r="D42" s="50">
        <v>14</v>
      </c>
      <c r="E42" s="50"/>
      <c r="F42" s="50">
        <f t="shared" si="34"/>
        <v>14</v>
      </c>
      <c r="G42" s="41">
        <v>15.074999999999999</v>
      </c>
      <c r="H42" s="41"/>
      <c r="I42" s="51">
        <f t="shared" si="35"/>
        <v>15.074999999999999</v>
      </c>
      <c r="J42" s="44">
        <f t="shared" si="36"/>
        <v>14.5375</v>
      </c>
      <c r="K42" s="42" t="str">
        <f t="shared" si="37"/>
        <v>V</v>
      </c>
      <c r="L42" s="84">
        <v>12.625</v>
      </c>
      <c r="M42" s="84"/>
      <c r="N42" s="40">
        <f t="shared" si="38"/>
        <v>12.625</v>
      </c>
      <c r="O42" s="84">
        <v>17.5</v>
      </c>
      <c r="P42" s="88"/>
      <c r="Q42" s="40">
        <f t="shared" si="39"/>
        <v>17.5</v>
      </c>
      <c r="R42" s="84">
        <v>13.375</v>
      </c>
      <c r="S42" s="84"/>
      <c r="T42" s="40">
        <f t="shared" si="40"/>
        <v>13.375</v>
      </c>
      <c r="U42" s="41">
        <f t="shared" si="41"/>
        <v>14.3125</v>
      </c>
      <c r="V42" s="43" t="str">
        <f t="shared" si="42"/>
        <v>V</v>
      </c>
      <c r="W42" s="40">
        <v>9.9749999999999996</v>
      </c>
      <c r="X42" s="40">
        <v>11.05</v>
      </c>
      <c r="Y42" s="40">
        <f t="shared" si="43"/>
        <v>11.05</v>
      </c>
      <c r="Z42" s="44">
        <f t="shared" si="44"/>
        <v>11.05</v>
      </c>
      <c r="AA42" s="43" t="str">
        <f t="shared" si="45"/>
        <v>VPC</v>
      </c>
      <c r="AB42" s="40">
        <v>9.5</v>
      </c>
      <c r="AC42" s="40">
        <v>9.5499999999999989</v>
      </c>
      <c r="AD42" s="40">
        <f t="shared" si="46"/>
        <v>9.5499999999999989</v>
      </c>
      <c r="AE42" s="44">
        <f t="shared" si="47"/>
        <v>9.5499999999999989</v>
      </c>
      <c r="AF42" s="43" t="str">
        <f t="shared" si="48"/>
        <v>VPC</v>
      </c>
      <c r="AG42" s="40">
        <v>16.20967741935484</v>
      </c>
      <c r="AH42" s="40"/>
      <c r="AI42" s="44">
        <f t="shared" si="49"/>
        <v>16.20967741935484</v>
      </c>
      <c r="AJ42" s="40">
        <v>16.5</v>
      </c>
      <c r="AK42" s="44"/>
      <c r="AL42" s="44">
        <f t="shared" si="50"/>
        <v>16.5</v>
      </c>
      <c r="AM42" s="40">
        <v>13.5</v>
      </c>
      <c r="AN42" s="91"/>
      <c r="AO42" s="40">
        <f t="shared" si="51"/>
        <v>13.5</v>
      </c>
      <c r="AP42" s="41">
        <f t="shared" si="52"/>
        <v>14.912903225806453</v>
      </c>
      <c r="AQ42" s="43" t="str">
        <f t="shared" si="53"/>
        <v>V</v>
      </c>
      <c r="AR42" s="40">
        <v>15.5</v>
      </c>
      <c r="AS42" s="44"/>
      <c r="AT42" s="44">
        <f t="shared" si="54"/>
        <v>15.5</v>
      </c>
      <c r="AU42" s="40">
        <v>17</v>
      </c>
      <c r="AV42" s="44"/>
      <c r="AW42" s="44">
        <f t="shared" si="55"/>
        <v>17</v>
      </c>
      <c r="AX42" s="40">
        <v>17.170000000000002</v>
      </c>
      <c r="AY42" s="93"/>
      <c r="AZ42" s="44">
        <f t="shared" si="56"/>
        <v>17.170000000000002</v>
      </c>
      <c r="BA42" s="44">
        <f t="shared" si="57"/>
        <v>16.71</v>
      </c>
      <c r="BB42" s="43" t="str">
        <f t="shared" si="58"/>
        <v>V</v>
      </c>
      <c r="BC42" s="95">
        <v>11.5</v>
      </c>
      <c r="BD42" s="46"/>
      <c r="BE42" s="45">
        <f t="shared" si="59"/>
        <v>11.5</v>
      </c>
      <c r="BF42" s="95">
        <v>14</v>
      </c>
      <c r="BG42" s="40"/>
      <c r="BH42" s="40">
        <f t="shared" si="60"/>
        <v>14</v>
      </c>
      <c r="BI42" s="52">
        <f t="shared" si="61"/>
        <v>13.500000000000002</v>
      </c>
      <c r="BJ42" s="43" t="str">
        <f t="shared" si="62"/>
        <v>V</v>
      </c>
      <c r="BK42" s="40">
        <v>15</v>
      </c>
      <c r="BL42" s="40"/>
      <c r="BM42" s="40">
        <f t="shared" si="63"/>
        <v>15</v>
      </c>
      <c r="BN42" s="44">
        <f t="shared" si="64"/>
        <v>15</v>
      </c>
      <c r="BO42" s="43" t="str">
        <f t="shared" si="65"/>
        <v>V</v>
      </c>
      <c r="BP42" s="41">
        <f t="shared" si="66"/>
        <v>13.696612903225809</v>
      </c>
      <c r="BQ42" s="187" t="s">
        <v>56</v>
      </c>
      <c r="BR42" s="187"/>
      <c r="BS42" s="156" t="str">
        <f t="shared" si="33"/>
        <v>A.B</v>
      </c>
      <c r="BT42" s="156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1" customFormat="1" ht="14.25" customHeight="1">
      <c r="A43" s="23">
        <v>35</v>
      </c>
      <c r="B43" s="73" t="s">
        <v>143</v>
      </c>
      <c r="C43" s="74" t="s">
        <v>17</v>
      </c>
      <c r="D43" s="50">
        <v>12.5</v>
      </c>
      <c r="E43" s="50"/>
      <c r="F43" s="50">
        <f t="shared" si="34"/>
        <v>12.5</v>
      </c>
      <c r="G43" s="41">
        <v>11.850000000000001</v>
      </c>
      <c r="H43" s="41"/>
      <c r="I43" s="51">
        <f t="shared" si="35"/>
        <v>11.850000000000001</v>
      </c>
      <c r="J43" s="41">
        <f t="shared" si="36"/>
        <v>12.175000000000001</v>
      </c>
      <c r="K43" s="42" t="str">
        <f t="shared" si="37"/>
        <v>V</v>
      </c>
      <c r="L43" s="84">
        <v>16.5</v>
      </c>
      <c r="M43" s="84"/>
      <c r="N43" s="40">
        <f t="shared" si="38"/>
        <v>16.5</v>
      </c>
      <c r="O43" s="84">
        <v>14</v>
      </c>
      <c r="P43" s="88"/>
      <c r="Q43" s="40">
        <f t="shared" si="39"/>
        <v>14</v>
      </c>
      <c r="R43" s="84">
        <v>14.875</v>
      </c>
      <c r="S43" s="84"/>
      <c r="T43" s="40">
        <f t="shared" si="40"/>
        <v>14.875</v>
      </c>
      <c r="U43" s="41">
        <f t="shared" si="41"/>
        <v>15.262499999999999</v>
      </c>
      <c r="V43" s="43" t="str">
        <f t="shared" si="42"/>
        <v>V</v>
      </c>
      <c r="W43" s="40">
        <v>9.9</v>
      </c>
      <c r="X43" s="40">
        <v>8</v>
      </c>
      <c r="Y43" s="40">
        <f t="shared" si="43"/>
        <v>9.9</v>
      </c>
      <c r="Z43" s="44">
        <f t="shared" si="44"/>
        <v>9.9</v>
      </c>
      <c r="AA43" s="43" t="str">
        <f t="shared" si="45"/>
        <v>VPC</v>
      </c>
      <c r="AB43" s="40">
        <v>14.325000000000001</v>
      </c>
      <c r="AC43" s="40"/>
      <c r="AD43" s="40">
        <f t="shared" si="46"/>
        <v>14.325000000000001</v>
      </c>
      <c r="AE43" s="44">
        <f t="shared" si="47"/>
        <v>14.325000000000001</v>
      </c>
      <c r="AF43" s="43" t="str">
        <f t="shared" si="48"/>
        <v>V</v>
      </c>
      <c r="AG43" s="40">
        <v>12.806451612903226</v>
      </c>
      <c r="AH43" s="40"/>
      <c r="AI43" s="40">
        <f t="shared" si="49"/>
        <v>12.806451612903226</v>
      </c>
      <c r="AJ43" s="40">
        <v>17</v>
      </c>
      <c r="AK43" s="40"/>
      <c r="AL43" s="40">
        <f t="shared" si="50"/>
        <v>17</v>
      </c>
      <c r="AM43" s="40">
        <v>12</v>
      </c>
      <c r="AN43" s="91"/>
      <c r="AO43" s="40">
        <f t="shared" si="51"/>
        <v>12</v>
      </c>
      <c r="AP43" s="41">
        <f t="shared" si="52"/>
        <v>13.241935483870968</v>
      </c>
      <c r="AQ43" s="43" t="str">
        <f t="shared" si="53"/>
        <v>V</v>
      </c>
      <c r="AR43" s="40">
        <v>14.5</v>
      </c>
      <c r="AS43" s="40"/>
      <c r="AT43" s="40">
        <f t="shared" si="54"/>
        <v>14.5</v>
      </c>
      <c r="AU43" s="40">
        <v>15</v>
      </c>
      <c r="AV43" s="40"/>
      <c r="AW43" s="40">
        <f t="shared" si="55"/>
        <v>15</v>
      </c>
      <c r="AX43" s="40">
        <v>9.6150000000000002</v>
      </c>
      <c r="AY43" s="93"/>
      <c r="AZ43" s="40">
        <f t="shared" si="56"/>
        <v>9.6150000000000002</v>
      </c>
      <c r="BA43" s="41">
        <f t="shared" si="57"/>
        <v>12.182500000000001</v>
      </c>
      <c r="BB43" s="43" t="str">
        <f t="shared" si="58"/>
        <v>V</v>
      </c>
      <c r="BC43" s="95">
        <v>12.75</v>
      </c>
      <c r="BD43" s="40"/>
      <c r="BE43" s="45">
        <f t="shared" si="59"/>
        <v>12.75</v>
      </c>
      <c r="BF43" s="95">
        <v>16</v>
      </c>
      <c r="BG43" s="40"/>
      <c r="BH43" s="40">
        <f t="shared" si="60"/>
        <v>16</v>
      </c>
      <c r="BI43" s="52">
        <f t="shared" si="61"/>
        <v>15.350000000000001</v>
      </c>
      <c r="BJ43" s="43" t="str">
        <f t="shared" si="62"/>
        <v>V</v>
      </c>
      <c r="BK43" s="40">
        <v>17</v>
      </c>
      <c r="BL43" s="40"/>
      <c r="BM43" s="40">
        <f t="shared" si="63"/>
        <v>17</v>
      </c>
      <c r="BN43" s="44">
        <f t="shared" si="64"/>
        <v>17</v>
      </c>
      <c r="BO43" s="43" t="str">
        <f t="shared" si="65"/>
        <v>V</v>
      </c>
      <c r="BP43" s="41">
        <f t="shared" si="66"/>
        <v>13.679616935483871</v>
      </c>
      <c r="BQ43" s="187" t="s">
        <v>56</v>
      </c>
      <c r="BR43" s="187"/>
      <c r="BS43" s="156" t="str">
        <f t="shared" si="33"/>
        <v>A.B</v>
      </c>
      <c r="BT43" s="156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" customFormat="1" ht="14.25" customHeight="1">
      <c r="A44" s="23">
        <v>36</v>
      </c>
      <c r="B44" s="73" t="s">
        <v>179</v>
      </c>
      <c r="C44" s="78" t="s">
        <v>180</v>
      </c>
      <c r="D44" s="50">
        <v>11.5</v>
      </c>
      <c r="E44" s="50">
        <v>11.6</v>
      </c>
      <c r="F44" s="50">
        <f t="shared" si="34"/>
        <v>11.6</v>
      </c>
      <c r="G44" s="41">
        <v>11.024999999999999</v>
      </c>
      <c r="H44" s="41">
        <v>9.3249999999999993</v>
      </c>
      <c r="I44" s="51">
        <f t="shared" si="35"/>
        <v>11.024999999999999</v>
      </c>
      <c r="J44" s="41">
        <f t="shared" si="36"/>
        <v>11.3125</v>
      </c>
      <c r="K44" s="42" t="str">
        <f t="shared" si="37"/>
        <v>VPC</v>
      </c>
      <c r="L44" s="85">
        <v>15.25</v>
      </c>
      <c r="M44" s="86"/>
      <c r="N44" s="40">
        <f t="shared" si="38"/>
        <v>15.25</v>
      </c>
      <c r="O44" s="85">
        <v>15.5</v>
      </c>
      <c r="P44" s="86"/>
      <c r="Q44" s="40">
        <f t="shared" si="39"/>
        <v>15.5</v>
      </c>
      <c r="R44" s="85">
        <v>15.625</v>
      </c>
      <c r="S44" s="86"/>
      <c r="T44" s="40">
        <f t="shared" si="40"/>
        <v>15.625</v>
      </c>
      <c r="U44" s="41">
        <f t="shared" si="41"/>
        <v>15.4375</v>
      </c>
      <c r="V44" s="43" t="str">
        <f t="shared" si="42"/>
        <v>V</v>
      </c>
      <c r="W44" s="40">
        <v>9.0500000000000007</v>
      </c>
      <c r="X44" s="40">
        <v>7</v>
      </c>
      <c r="Y44" s="40">
        <f t="shared" si="43"/>
        <v>9.0500000000000007</v>
      </c>
      <c r="Z44" s="44">
        <f t="shared" si="44"/>
        <v>9.0500000000000007</v>
      </c>
      <c r="AA44" s="43" t="str">
        <f t="shared" si="45"/>
        <v>VPC</v>
      </c>
      <c r="AB44" s="40">
        <v>12.525</v>
      </c>
      <c r="AC44" s="40"/>
      <c r="AD44" s="40">
        <f t="shared" si="46"/>
        <v>12.525</v>
      </c>
      <c r="AE44" s="44">
        <f t="shared" si="47"/>
        <v>12.525</v>
      </c>
      <c r="AF44" s="43" t="str">
        <f t="shared" si="48"/>
        <v>V</v>
      </c>
      <c r="AG44" s="40">
        <v>14.596774193548388</v>
      </c>
      <c r="AH44" s="40"/>
      <c r="AI44" s="40">
        <f t="shared" si="49"/>
        <v>14.596774193548388</v>
      </c>
      <c r="AJ44" s="40">
        <v>15.5</v>
      </c>
      <c r="AK44" s="40"/>
      <c r="AL44" s="40">
        <f t="shared" si="50"/>
        <v>15.5</v>
      </c>
      <c r="AM44" s="40">
        <v>12</v>
      </c>
      <c r="AN44" s="91"/>
      <c r="AO44" s="40">
        <f t="shared" si="51"/>
        <v>12</v>
      </c>
      <c r="AP44" s="41">
        <f t="shared" si="52"/>
        <v>13.479032258064516</v>
      </c>
      <c r="AQ44" s="43" t="str">
        <f t="shared" si="53"/>
        <v>V</v>
      </c>
      <c r="AR44" s="40">
        <v>13.5</v>
      </c>
      <c r="AS44" s="40"/>
      <c r="AT44" s="40">
        <f t="shared" si="54"/>
        <v>13.5</v>
      </c>
      <c r="AU44" s="40">
        <v>14.5</v>
      </c>
      <c r="AV44" s="40"/>
      <c r="AW44" s="40">
        <f t="shared" si="55"/>
        <v>14.5</v>
      </c>
      <c r="AX44" s="40">
        <v>17.82</v>
      </c>
      <c r="AY44" s="93"/>
      <c r="AZ44" s="40">
        <f t="shared" si="56"/>
        <v>17.82</v>
      </c>
      <c r="BA44" s="41">
        <f t="shared" si="57"/>
        <v>15.91</v>
      </c>
      <c r="BB44" s="43" t="str">
        <f t="shared" si="58"/>
        <v>V</v>
      </c>
      <c r="BC44" s="95">
        <v>13.5</v>
      </c>
      <c r="BD44" s="40"/>
      <c r="BE44" s="45">
        <f t="shared" si="59"/>
        <v>13.5</v>
      </c>
      <c r="BF44" s="95">
        <v>15.75</v>
      </c>
      <c r="BG44" s="40"/>
      <c r="BH44" s="40">
        <f t="shared" si="60"/>
        <v>15.75</v>
      </c>
      <c r="BI44" s="52">
        <f t="shared" si="61"/>
        <v>15.3</v>
      </c>
      <c r="BJ44" s="43" t="str">
        <f t="shared" si="62"/>
        <v>V</v>
      </c>
      <c r="BK44" s="40">
        <v>16.25</v>
      </c>
      <c r="BL44" s="40"/>
      <c r="BM44" s="40">
        <f t="shared" si="63"/>
        <v>16.25</v>
      </c>
      <c r="BN44" s="44">
        <f t="shared" si="64"/>
        <v>16.25</v>
      </c>
      <c r="BO44" s="43" t="str">
        <f t="shared" si="65"/>
        <v>V</v>
      </c>
      <c r="BP44" s="41">
        <f t="shared" si="66"/>
        <v>13.658004032258063</v>
      </c>
      <c r="BQ44" s="187" t="s">
        <v>56</v>
      </c>
      <c r="BR44" s="187"/>
      <c r="BS44" s="156" t="str">
        <f t="shared" si="33"/>
        <v>A.B</v>
      </c>
      <c r="BT44" s="156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" customFormat="1" ht="13.5" customHeight="1">
      <c r="A45" s="23">
        <v>37</v>
      </c>
      <c r="B45" s="75" t="s">
        <v>195</v>
      </c>
      <c r="C45" s="76" t="s">
        <v>196</v>
      </c>
      <c r="D45" s="50">
        <v>13.05</v>
      </c>
      <c r="E45" s="50"/>
      <c r="F45" s="50">
        <f t="shared" si="34"/>
        <v>13.05</v>
      </c>
      <c r="G45" s="41">
        <v>13.074999999999999</v>
      </c>
      <c r="H45" s="41"/>
      <c r="I45" s="51">
        <f t="shared" si="35"/>
        <v>13.074999999999999</v>
      </c>
      <c r="J45" s="41">
        <f t="shared" si="36"/>
        <v>13.0625</v>
      </c>
      <c r="K45" s="42" t="str">
        <f t="shared" si="37"/>
        <v>V</v>
      </c>
      <c r="L45" s="85">
        <v>13</v>
      </c>
      <c r="M45" s="86"/>
      <c r="N45" s="40">
        <f t="shared" si="38"/>
        <v>13</v>
      </c>
      <c r="O45" s="85">
        <v>16.75</v>
      </c>
      <c r="P45" s="86"/>
      <c r="Q45" s="40">
        <f t="shared" si="39"/>
        <v>16.75</v>
      </c>
      <c r="R45" s="85">
        <v>15</v>
      </c>
      <c r="S45" s="86"/>
      <c r="T45" s="40">
        <f t="shared" si="40"/>
        <v>15</v>
      </c>
      <c r="U45" s="41">
        <f t="shared" si="41"/>
        <v>14.725</v>
      </c>
      <c r="V45" s="43" t="str">
        <f t="shared" si="42"/>
        <v>V</v>
      </c>
      <c r="W45" s="40">
        <v>9.1499999999999986</v>
      </c>
      <c r="X45" s="40">
        <v>9.1999999999999993</v>
      </c>
      <c r="Y45" s="40">
        <f t="shared" si="43"/>
        <v>9.1999999999999993</v>
      </c>
      <c r="Z45" s="44">
        <f t="shared" si="44"/>
        <v>9.1999999999999993</v>
      </c>
      <c r="AA45" s="43" t="str">
        <f t="shared" si="45"/>
        <v>VPC</v>
      </c>
      <c r="AB45" s="40">
        <v>11.287500000000001</v>
      </c>
      <c r="AC45" s="40">
        <v>18.5</v>
      </c>
      <c r="AD45" s="40">
        <f t="shared" si="46"/>
        <v>12</v>
      </c>
      <c r="AE45" s="44">
        <f t="shared" si="47"/>
        <v>12</v>
      </c>
      <c r="AF45" s="43" t="str">
        <f t="shared" si="48"/>
        <v>VAR</v>
      </c>
      <c r="AG45" s="40">
        <v>14.096774193548388</v>
      </c>
      <c r="AH45" s="40"/>
      <c r="AI45" s="40">
        <f t="shared" si="49"/>
        <v>14.096774193548388</v>
      </c>
      <c r="AJ45" s="40">
        <v>15</v>
      </c>
      <c r="AK45" s="40"/>
      <c r="AL45" s="40">
        <f t="shared" si="50"/>
        <v>15</v>
      </c>
      <c r="AM45" s="40">
        <v>17</v>
      </c>
      <c r="AN45" s="91"/>
      <c r="AO45" s="40">
        <f t="shared" si="51"/>
        <v>17</v>
      </c>
      <c r="AP45" s="41">
        <f t="shared" si="52"/>
        <v>15.729032258064517</v>
      </c>
      <c r="AQ45" s="43" t="str">
        <f t="shared" si="53"/>
        <v>V</v>
      </c>
      <c r="AR45" s="40">
        <v>13.5</v>
      </c>
      <c r="AS45" s="40"/>
      <c r="AT45" s="40">
        <f t="shared" si="54"/>
        <v>13.5</v>
      </c>
      <c r="AU45" s="40">
        <v>15.5</v>
      </c>
      <c r="AV45" s="40"/>
      <c r="AW45" s="40">
        <f t="shared" si="55"/>
        <v>15.5</v>
      </c>
      <c r="AX45" s="40">
        <v>12.34</v>
      </c>
      <c r="AY45" s="93"/>
      <c r="AZ45" s="40">
        <f t="shared" si="56"/>
        <v>12.34</v>
      </c>
      <c r="BA45" s="41">
        <f t="shared" si="57"/>
        <v>13.42</v>
      </c>
      <c r="BB45" s="43" t="str">
        <f t="shared" si="58"/>
        <v>V</v>
      </c>
      <c r="BC45" s="95">
        <v>15</v>
      </c>
      <c r="BD45" s="40"/>
      <c r="BE45" s="45">
        <f t="shared" si="59"/>
        <v>15</v>
      </c>
      <c r="BF45" s="95">
        <v>15</v>
      </c>
      <c r="BG45" s="40"/>
      <c r="BH45" s="40">
        <f t="shared" si="60"/>
        <v>15</v>
      </c>
      <c r="BI45" s="52">
        <f t="shared" si="61"/>
        <v>15</v>
      </c>
      <c r="BJ45" s="43" t="str">
        <f t="shared" si="62"/>
        <v>V</v>
      </c>
      <c r="BK45" s="40">
        <v>16</v>
      </c>
      <c r="BL45" s="40"/>
      <c r="BM45" s="40">
        <f t="shared" si="63"/>
        <v>16</v>
      </c>
      <c r="BN45" s="44">
        <f t="shared" si="64"/>
        <v>16</v>
      </c>
      <c r="BO45" s="43" t="str">
        <f t="shared" si="65"/>
        <v>V</v>
      </c>
      <c r="BP45" s="41">
        <f t="shared" si="66"/>
        <v>13.642066532258065</v>
      </c>
      <c r="BQ45" s="187" t="s">
        <v>56</v>
      </c>
      <c r="BR45" s="187"/>
      <c r="BS45" s="156" t="str">
        <f t="shared" si="33"/>
        <v>A.B</v>
      </c>
      <c r="BT45" s="156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" customFormat="1" ht="14.25" customHeight="1">
      <c r="A46" s="23">
        <v>38</v>
      </c>
      <c r="B46" s="73" t="s">
        <v>104</v>
      </c>
      <c r="C46" s="74" t="s">
        <v>105</v>
      </c>
      <c r="D46" s="50">
        <v>14.375</v>
      </c>
      <c r="E46" s="50"/>
      <c r="F46" s="50">
        <f t="shared" si="34"/>
        <v>14.375</v>
      </c>
      <c r="G46" s="41">
        <v>13.25</v>
      </c>
      <c r="H46" s="41"/>
      <c r="I46" s="51">
        <f t="shared" si="35"/>
        <v>13.25</v>
      </c>
      <c r="J46" s="44">
        <f t="shared" si="36"/>
        <v>13.8125</v>
      </c>
      <c r="K46" s="42" t="str">
        <f t="shared" si="37"/>
        <v>V</v>
      </c>
      <c r="L46" s="84">
        <v>11.25</v>
      </c>
      <c r="M46" s="84"/>
      <c r="N46" s="44">
        <f t="shared" si="38"/>
        <v>11.25</v>
      </c>
      <c r="O46" s="84">
        <v>18</v>
      </c>
      <c r="P46" s="88"/>
      <c r="Q46" s="44">
        <f t="shared" si="39"/>
        <v>18</v>
      </c>
      <c r="R46" s="84">
        <v>15.375</v>
      </c>
      <c r="S46" s="84"/>
      <c r="T46" s="44">
        <f t="shared" si="40"/>
        <v>15.375</v>
      </c>
      <c r="U46" s="44">
        <f t="shared" si="41"/>
        <v>14.512499999999999</v>
      </c>
      <c r="V46" s="43" t="str">
        <f t="shared" si="42"/>
        <v>V</v>
      </c>
      <c r="W46" s="40">
        <v>10</v>
      </c>
      <c r="X46" s="40"/>
      <c r="Y46" s="44">
        <f t="shared" si="43"/>
        <v>10</v>
      </c>
      <c r="Z46" s="44">
        <f t="shared" si="44"/>
        <v>10</v>
      </c>
      <c r="AA46" s="43" t="str">
        <f t="shared" si="45"/>
        <v>VPC</v>
      </c>
      <c r="AB46" s="40">
        <v>15.524999999999999</v>
      </c>
      <c r="AC46" s="40"/>
      <c r="AD46" s="44">
        <f t="shared" si="46"/>
        <v>15.524999999999999</v>
      </c>
      <c r="AE46" s="44">
        <f t="shared" si="47"/>
        <v>15.524999999999999</v>
      </c>
      <c r="AF46" s="43" t="str">
        <f t="shared" si="48"/>
        <v>V</v>
      </c>
      <c r="AG46" s="40">
        <v>12.306451612903226</v>
      </c>
      <c r="AH46" s="44"/>
      <c r="AI46" s="44">
        <f t="shared" si="49"/>
        <v>12.306451612903226</v>
      </c>
      <c r="AJ46" s="40">
        <v>15</v>
      </c>
      <c r="AK46" s="44"/>
      <c r="AL46" s="44">
        <f t="shared" si="50"/>
        <v>15</v>
      </c>
      <c r="AM46" s="40">
        <v>12</v>
      </c>
      <c r="AN46" s="91"/>
      <c r="AO46" s="44">
        <f t="shared" si="51"/>
        <v>12</v>
      </c>
      <c r="AP46" s="44">
        <f t="shared" si="52"/>
        <v>12.691935483870967</v>
      </c>
      <c r="AQ46" s="43" t="str">
        <f t="shared" si="53"/>
        <v>V</v>
      </c>
      <c r="AR46" s="40">
        <v>14</v>
      </c>
      <c r="AS46" s="44"/>
      <c r="AT46" s="44">
        <f t="shared" si="54"/>
        <v>14</v>
      </c>
      <c r="AU46" s="40">
        <v>15</v>
      </c>
      <c r="AV46" s="44"/>
      <c r="AW46" s="44">
        <f t="shared" si="55"/>
        <v>15</v>
      </c>
      <c r="AX46" s="40">
        <v>9.5350000000000001</v>
      </c>
      <c r="AY46" s="93"/>
      <c r="AZ46" s="44">
        <f t="shared" si="56"/>
        <v>9.5350000000000001</v>
      </c>
      <c r="BA46" s="44">
        <f t="shared" si="57"/>
        <v>12.0175</v>
      </c>
      <c r="BB46" s="43" t="str">
        <f t="shared" si="58"/>
        <v>V</v>
      </c>
      <c r="BC46" s="95">
        <v>13</v>
      </c>
      <c r="BD46" s="79"/>
      <c r="BE46" s="72">
        <f t="shared" si="59"/>
        <v>13</v>
      </c>
      <c r="BF46" s="95">
        <v>16</v>
      </c>
      <c r="BG46" s="44"/>
      <c r="BH46" s="44">
        <f t="shared" si="60"/>
        <v>16</v>
      </c>
      <c r="BI46" s="51">
        <f t="shared" si="61"/>
        <v>15.4</v>
      </c>
      <c r="BJ46" s="43" t="str">
        <f t="shared" si="62"/>
        <v>V</v>
      </c>
      <c r="BK46" s="40">
        <v>15</v>
      </c>
      <c r="BL46" s="44"/>
      <c r="BM46" s="44">
        <f t="shared" si="63"/>
        <v>15</v>
      </c>
      <c r="BN46" s="44">
        <f t="shared" si="64"/>
        <v>15</v>
      </c>
      <c r="BO46" s="43" t="str">
        <f t="shared" si="65"/>
        <v>V</v>
      </c>
      <c r="BP46" s="44">
        <f t="shared" si="66"/>
        <v>13.619929435483872</v>
      </c>
      <c r="BQ46" s="187" t="s">
        <v>56</v>
      </c>
      <c r="BR46" s="187"/>
      <c r="BS46" s="156" t="str">
        <f t="shared" si="33"/>
        <v>A.B</v>
      </c>
      <c r="BT46" s="15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" customFormat="1" ht="14.25" customHeight="1">
      <c r="A47" s="23">
        <v>39</v>
      </c>
      <c r="B47" s="73" t="s">
        <v>133</v>
      </c>
      <c r="C47" s="74" t="s">
        <v>134</v>
      </c>
      <c r="D47" s="50">
        <v>11.4</v>
      </c>
      <c r="E47" s="50">
        <v>11.2</v>
      </c>
      <c r="F47" s="50">
        <f t="shared" si="34"/>
        <v>11.4</v>
      </c>
      <c r="G47" s="41">
        <v>12.3</v>
      </c>
      <c r="H47" s="41"/>
      <c r="I47" s="51">
        <f t="shared" si="35"/>
        <v>12.3</v>
      </c>
      <c r="J47" s="41">
        <f t="shared" si="36"/>
        <v>11.850000000000001</v>
      </c>
      <c r="K47" s="42" t="str">
        <f t="shared" si="37"/>
        <v>VPC</v>
      </c>
      <c r="L47" s="84">
        <v>13</v>
      </c>
      <c r="M47" s="84"/>
      <c r="N47" s="40">
        <f t="shared" si="38"/>
        <v>13</v>
      </c>
      <c r="O47" s="84">
        <v>13</v>
      </c>
      <c r="P47" s="88"/>
      <c r="Q47" s="40">
        <f t="shared" si="39"/>
        <v>13</v>
      </c>
      <c r="R47" s="84">
        <v>15.75</v>
      </c>
      <c r="S47" s="84"/>
      <c r="T47" s="40">
        <f t="shared" si="40"/>
        <v>15.75</v>
      </c>
      <c r="U47" s="41">
        <f t="shared" si="41"/>
        <v>13.824999999999999</v>
      </c>
      <c r="V47" s="43" t="str">
        <f t="shared" si="42"/>
        <v>V</v>
      </c>
      <c r="W47" s="40">
        <v>10.024999999999999</v>
      </c>
      <c r="X47" s="40">
        <v>10</v>
      </c>
      <c r="Y47" s="40">
        <f t="shared" si="43"/>
        <v>10.024999999999999</v>
      </c>
      <c r="Z47" s="44">
        <f t="shared" si="44"/>
        <v>10.024999999999999</v>
      </c>
      <c r="AA47" s="43" t="str">
        <f t="shared" si="45"/>
        <v>VPC</v>
      </c>
      <c r="AB47" s="40">
        <v>15.900000000000002</v>
      </c>
      <c r="AC47" s="40"/>
      <c r="AD47" s="40">
        <f t="shared" si="46"/>
        <v>15.900000000000002</v>
      </c>
      <c r="AE47" s="44">
        <f t="shared" si="47"/>
        <v>15.900000000000002</v>
      </c>
      <c r="AF47" s="43" t="str">
        <f t="shared" si="48"/>
        <v>V</v>
      </c>
      <c r="AG47" s="40">
        <v>11.370967741935484</v>
      </c>
      <c r="AH47" s="40"/>
      <c r="AI47" s="40">
        <f t="shared" si="49"/>
        <v>11.370967741935484</v>
      </c>
      <c r="AJ47" s="40">
        <v>15.5</v>
      </c>
      <c r="AK47" s="40"/>
      <c r="AL47" s="40">
        <f t="shared" si="50"/>
        <v>15.5</v>
      </c>
      <c r="AM47" s="40">
        <v>13</v>
      </c>
      <c r="AN47" s="91"/>
      <c r="AO47" s="40">
        <f t="shared" si="51"/>
        <v>13</v>
      </c>
      <c r="AP47" s="41">
        <f t="shared" si="52"/>
        <v>13.011290322580646</v>
      </c>
      <c r="AQ47" s="43" t="str">
        <f t="shared" si="53"/>
        <v>V</v>
      </c>
      <c r="AR47" s="40">
        <v>16.5</v>
      </c>
      <c r="AS47" s="40"/>
      <c r="AT47" s="40">
        <f t="shared" si="54"/>
        <v>16.5</v>
      </c>
      <c r="AU47" s="40">
        <v>15.5</v>
      </c>
      <c r="AV47" s="40"/>
      <c r="AW47" s="40">
        <f t="shared" si="55"/>
        <v>15.5</v>
      </c>
      <c r="AX47" s="40">
        <v>11.49</v>
      </c>
      <c r="AY47" s="93"/>
      <c r="AZ47" s="40">
        <f t="shared" si="56"/>
        <v>11.49</v>
      </c>
      <c r="BA47" s="41">
        <f t="shared" si="57"/>
        <v>13.745000000000001</v>
      </c>
      <c r="BB47" s="43" t="str">
        <f t="shared" si="58"/>
        <v>V</v>
      </c>
      <c r="BC47" s="95">
        <v>13</v>
      </c>
      <c r="BD47" s="46"/>
      <c r="BE47" s="45">
        <f t="shared" si="59"/>
        <v>13</v>
      </c>
      <c r="BF47" s="95">
        <v>15.5</v>
      </c>
      <c r="BG47" s="40"/>
      <c r="BH47" s="40">
        <f t="shared" si="60"/>
        <v>15.5</v>
      </c>
      <c r="BI47" s="52">
        <f t="shared" si="61"/>
        <v>15</v>
      </c>
      <c r="BJ47" s="43" t="str">
        <f t="shared" si="62"/>
        <v>V</v>
      </c>
      <c r="BK47" s="40">
        <v>15.5</v>
      </c>
      <c r="BL47" s="40"/>
      <c r="BM47" s="40">
        <f t="shared" si="63"/>
        <v>15.5</v>
      </c>
      <c r="BN47" s="44">
        <f t="shared" si="64"/>
        <v>15.5</v>
      </c>
      <c r="BO47" s="43" t="str">
        <f t="shared" si="65"/>
        <v>V</v>
      </c>
      <c r="BP47" s="41">
        <f t="shared" si="66"/>
        <v>13.607036290322583</v>
      </c>
      <c r="BQ47" s="187" t="s">
        <v>56</v>
      </c>
      <c r="BR47" s="187"/>
      <c r="BS47" s="156" t="str">
        <f t="shared" si="33"/>
        <v>A.B</v>
      </c>
      <c r="BT47" s="156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" customFormat="1" ht="14.25" customHeight="1">
      <c r="A48" s="23">
        <v>40</v>
      </c>
      <c r="B48" s="73" t="s">
        <v>72</v>
      </c>
      <c r="C48" s="74" t="s">
        <v>73</v>
      </c>
      <c r="D48" s="50">
        <v>11.55</v>
      </c>
      <c r="E48" s="50">
        <v>16.25</v>
      </c>
      <c r="F48" s="50">
        <f t="shared" si="34"/>
        <v>12</v>
      </c>
      <c r="G48" s="41">
        <v>11.475</v>
      </c>
      <c r="H48" s="41">
        <v>8.3999999999999986</v>
      </c>
      <c r="I48" s="51">
        <f t="shared" si="35"/>
        <v>11.475</v>
      </c>
      <c r="J48" s="41">
        <f t="shared" si="36"/>
        <v>11.737500000000001</v>
      </c>
      <c r="K48" s="42" t="str">
        <f t="shared" si="37"/>
        <v>VPC</v>
      </c>
      <c r="L48" s="84">
        <v>14.25</v>
      </c>
      <c r="M48" s="84"/>
      <c r="N48" s="40">
        <f t="shared" si="38"/>
        <v>14.25</v>
      </c>
      <c r="O48" s="84">
        <v>15</v>
      </c>
      <c r="P48" s="88"/>
      <c r="Q48" s="40">
        <f t="shared" si="39"/>
        <v>15</v>
      </c>
      <c r="R48" s="84">
        <v>13</v>
      </c>
      <c r="S48" s="84"/>
      <c r="T48" s="40">
        <f t="shared" si="40"/>
        <v>13</v>
      </c>
      <c r="U48" s="41">
        <f t="shared" si="41"/>
        <v>14.1</v>
      </c>
      <c r="V48" s="43" t="str">
        <f t="shared" si="42"/>
        <v>V</v>
      </c>
      <c r="W48" s="40">
        <v>9.1499999999999986</v>
      </c>
      <c r="X48" s="40">
        <v>8.25</v>
      </c>
      <c r="Y48" s="40">
        <f t="shared" si="43"/>
        <v>9.1499999999999986</v>
      </c>
      <c r="Z48" s="44">
        <f t="shared" si="44"/>
        <v>9.1499999999999986</v>
      </c>
      <c r="AA48" s="43" t="str">
        <f t="shared" si="45"/>
        <v>VPC</v>
      </c>
      <c r="AB48" s="40">
        <v>12.612500000000001</v>
      </c>
      <c r="AC48" s="40"/>
      <c r="AD48" s="40">
        <f t="shared" si="46"/>
        <v>12.612500000000001</v>
      </c>
      <c r="AE48" s="44">
        <f t="shared" si="47"/>
        <v>12.612500000000001</v>
      </c>
      <c r="AF48" s="43" t="str">
        <f t="shared" si="48"/>
        <v>V</v>
      </c>
      <c r="AG48" s="40">
        <v>15.241935483870968</v>
      </c>
      <c r="AH48" s="40"/>
      <c r="AI48" s="40">
        <f t="shared" si="49"/>
        <v>15.241935483870968</v>
      </c>
      <c r="AJ48" s="40">
        <v>15.5</v>
      </c>
      <c r="AK48" s="40"/>
      <c r="AL48" s="40">
        <f t="shared" si="50"/>
        <v>15.5</v>
      </c>
      <c r="AM48" s="40">
        <v>12.6</v>
      </c>
      <c r="AN48" s="91"/>
      <c r="AO48" s="40">
        <f t="shared" si="51"/>
        <v>12.6</v>
      </c>
      <c r="AP48" s="41">
        <f t="shared" si="52"/>
        <v>13.97258064516129</v>
      </c>
      <c r="AQ48" s="43" t="str">
        <f t="shared" si="53"/>
        <v>V</v>
      </c>
      <c r="AR48" s="40">
        <v>14.5</v>
      </c>
      <c r="AS48" s="40"/>
      <c r="AT48" s="40">
        <f t="shared" si="54"/>
        <v>14.5</v>
      </c>
      <c r="AU48" s="40">
        <v>14.5</v>
      </c>
      <c r="AV48" s="40"/>
      <c r="AW48" s="40">
        <f t="shared" si="55"/>
        <v>14.5</v>
      </c>
      <c r="AX48" s="40">
        <v>14.305</v>
      </c>
      <c r="AY48" s="93"/>
      <c r="AZ48" s="40">
        <f t="shared" si="56"/>
        <v>14.305</v>
      </c>
      <c r="BA48" s="41">
        <f t="shared" si="57"/>
        <v>14.4025</v>
      </c>
      <c r="BB48" s="43" t="str">
        <f t="shared" si="58"/>
        <v>V</v>
      </c>
      <c r="BC48" s="95">
        <v>11</v>
      </c>
      <c r="BD48" s="46"/>
      <c r="BE48" s="45">
        <f t="shared" si="59"/>
        <v>11</v>
      </c>
      <c r="BF48" s="95">
        <v>17</v>
      </c>
      <c r="BG48" s="40"/>
      <c r="BH48" s="40">
        <f t="shared" si="60"/>
        <v>17</v>
      </c>
      <c r="BI48" s="52">
        <f t="shared" si="61"/>
        <v>15.8</v>
      </c>
      <c r="BJ48" s="43" t="str">
        <f t="shared" si="62"/>
        <v>V</v>
      </c>
      <c r="BK48" s="40">
        <v>17</v>
      </c>
      <c r="BL48" s="40"/>
      <c r="BM48" s="40">
        <f t="shared" si="63"/>
        <v>17</v>
      </c>
      <c r="BN48" s="44">
        <f t="shared" si="64"/>
        <v>17</v>
      </c>
      <c r="BO48" s="43" t="str">
        <f t="shared" si="65"/>
        <v>V</v>
      </c>
      <c r="BP48" s="41">
        <f t="shared" si="66"/>
        <v>13.59688508064516</v>
      </c>
      <c r="BQ48" s="187" t="s">
        <v>56</v>
      </c>
      <c r="BR48" s="187"/>
      <c r="BS48" s="156" t="str">
        <f t="shared" si="33"/>
        <v>A.B</v>
      </c>
      <c r="BT48" s="156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" customFormat="1" ht="14.25" customHeight="1">
      <c r="A49" s="23">
        <v>41</v>
      </c>
      <c r="B49" s="73" t="s">
        <v>66</v>
      </c>
      <c r="C49" s="74" t="s">
        <v>67</v>
      </c>
      <c r="D49" s="50">
        <v>11.525</v>
      </c>
      <c r="E49" s="50">
        <v>11.274999999999999</v>
      </c>
      <c r="F49" s="50">
        <f t="shared" si="34"/>
        <v>11.525</v>
      </c>
      <c r="G49" s="41">
        <v>12.100000000000001</v>
      </c>
      <c r="H49" s="41"/>
      <c r="I49" s="51">
        <f t="shared" si="35"/>
        <v>12.100000000000001</v>
      </c>
      <c r="J49" s="41">
        <f t="shared" si="36"/>
        <v>11.8125</v>
      </c>
      <c r="K49" s="42" t="str">
        <f t="shared" si="37"/>
        <v>VPC</v>
      </c>
      <c r="L49" s="84">
        <v>12.375</v>
      </c>
      <c r="M49" s="84"/>
      <c r="N49" s="40">
        <f t="shared" si="38"/>
        <v>12.375</v>
      </c>
      <c r="O49" s="84">
        <v>12.5</v>
      </c>
      <c r="P49" s="88"/>
      <c r="Q49" s="40">
        <f t="shared" si="39"/>
        <v>12.5</v>
      </c>
      <c r="R49" s="84">
        <v>15.875</v>
      </c>
      <c r="S49" s="84"/>
      <c r="T49" s="40">
        <f t="shared" si="40"/>
        <v>15.875</v>
      </c>
      <c r="U49" s="41">
        <f t="shared" si="41"/>
        <v>13.462499999999999</v>
      </c>
      <c r="V49" s="43" t="str">
        <f t="shared" si="42"/>
        <v>V</v>
      </c>
      <c r="W49" s="40">
        <v>8.25</v>
      </c>
      <c r="X49" s="40">
        <v>10.399999999999999</v>
      </c>
      <c r="Y49" s="40">
        <f t="shared" si="43"/>
        <v>10.399999999999999</v>
      </c>
      <c r="Z49" s="44">
        <f t="shared" si="44"/>
        <v>10.399999999999999</v>
      </c>
      <c r="AA49" s="43" t="str">
        <f t="shared" si="45"/>
        <v>VPC</v>
      </c>
      <c r="AB49" s="40">
        <v>7.6000000000000005</v>
      </c>
      <c r="AC49" s="40">
        <v>13</v>
      </c>
      <c r="AD49" s="40">
        <f t="shared" si="46"/>
        <v>12</v>
      </c>
      <c r="AE49" s="44">
        <f t="shared" si="47"/>
        <v>12</v>
      </c>
      <c r="AF49" s="43" t="str">
        <f t="shared" si="48"/>
        <v>VAR</v>
      </c>
      <c r="AG49" s="40">
        <v>14.096774193548388</v>
      </c>
      <c r="AH49" s="47"/>
      <c r="AI49" s="40">
        <f t="shared" si="49"/>
        <v>14.096774193548388</v>
      </c>
      <c r="AJ49" s="40">
        <v>15</v>
      </c>
      <c r="AK49" s="47"/>
      <c r="AL49" s="40">
        <f t="shared" si="50"/>
        <v>15</v>
      </c>
      <c r="AM49" s="40">
        <v>13</v>
      </c>
      <c r="AN49" s="91"/>
      <c r="AO49" s="40">
        <f t="shared" si="51"/>
        <v>13</v>
      </c>
      <c r="AP49" s="41">
        <f t="shared" si="52"/>
        <v>13.729032258064517</v>
      </c>
      <c r="AQ49" s="43" t="str">
        <f t="shared" si="53"/>
        <v>V</v>
      </c>
      <c r="AR49" s="40">
        <v>14.75</v>
      </c>
      <c r="AS49" s="47"/>
      <c r="AT49" s="40">
        <f t="shared" si="54"/>
        <v>14.75</v>
      </c>
      <c r="AU49" s="40">
        <v>14</v>
      </c>
      <c r="AV49" s="47"/>
      <c r="AW49" s="40">
        <f t="shared" si="55"/>
        <v>14</v>
      </c>
      <c r="AX49" s="40">
        <v>14.86</v>
      </c>
      <c r="AY49" s="93"/>
      <c r="AZ49" s="40">
        <f t="shared" si="56"/>
        <v>14.86</v>
      </c>
      <c r="BA49" s="41">
        <f t="shared" si="57"/>
        <v>14.6175</v>
      </c>
      <c r="BB49" s="43" t="str">
        <f t="shared" si="58"/>
        <v>V</v>
      </c>
      <c r="BC49" s="95">
        <v>12.75</v>
      </c>
      <c r="BD49" s="48"/>
      <c r="BE49" s="45">
        <f t="shared" si="59"/>
        <v>12.75</v>
      </c>
      <c r="BF49" s="95">
        <v>17</v>
      </c>
      <c r="BG49" s="47"/>
      <c r="BH49" s="40">
        <f t="shared" si="60"/>
        <v>17</v>
      </c>
      <c r="BI49" s="52">
        <f t="shared" si="61"/>
        <v>16.150000000000002</v>
      </c>
      <c r="BJ49" s="43" t="str">
        <f t="shared" si="62"/>
        <v>V</v>
      </c>
      <c r="BK49" s="40">
        <v>16.5</v>
      </c>
      <c r="BL49" s="47"/>
      <c r="BM49" s="40">
        <f t="shared" si="63"/>
        <v>16.5</v>
      </c>
      <c r="BN49" s="44">
        <f t="shared" si="64"/>
        <v>16.5</v>
      </c>
      <c r="BO49" s="43" t="str">
        <f t="shared" si="65"/>
        <v>V</v>
      </c>
      <c r="BP49" s="49">
        <f t="shared" si="66"/>
        <v>13.583941532258066</v>
      </c>
      <c r="BQ49" s="187" t="s">
        <v>56</v>
      </c>
      <c r="BR49" s="187"/>
      <c r="BS49" s="156" t="str">
        <f t="shared" si="33"/>
        <v>A.B</v>
      </c>
      <c r="BT49" s="156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25" customFormat="1" ht="14.25" customHeight="1">
      <c r="A50" s="23">
        <v>42</v>
      </c>
      <c r="B50" s="73" t="s">
        <v>74</v>
      </c>
      <c r="C50" s="74" t="s">
        <v>75</v>
      </c>
      <c r="D50" s="50">
        <v>16.099999999999998</v>
      </c>
      <c r="E50" s="50"/>
      <c r="F50" s="50">
        <f t="shared" si="34"/>
        <v>16.099999999999998</v>
      </c>
      <c r="G50" s="41">
        <v>14.55</v>
      </c>
      <c r="H50" s="41"/>
      <c r="I50" s="51">
        <f t="shared" si="35"/>
        <v>14.55</v>
      </c>
      <c r="J50" s="41">
        <f t="shared" si="36"/>
        <v>15.324999999999999</v>
      </c>
      <c r="K50" s="42" t="str">
        <f t="shared" si="37"/>
        <v>V</v>
      </c>
      <c r="L50" s="84">
        <v>13</v>
      </c>
      <c r="M50" s="84"/>
      <c r="N50" s="40">
        <f t="shared" si="38"/>
        <v>13</v>
      </c>
      <c r="O50" s="84">
        <v>14</v>
      </c>
      <c r="P50" s="88"/>
      <c r="Q50" s="40">
        <f t="shared" si="39"/>
        <v>14</v>
      </c>
      <c r="R50" s="84">
        <v>11</v>
      </c>
      <c r="S50" s="84"/>
      <c r="T50" s="40">
        <f t="shared" si="40"/>
        <v>11</v>
      </c>
      <c r="U50" s="41">
        <f t="shared" si="41"/>
        <v>12.7</v>
      </c>
      <c r="V50" s="43" t="str">
        <f t="shared" si="42"/>
        <v>V</v>
      </c>
      <c r="W50" s="40">
        <v>11.399999999999999</v>
      </c>
      <c r="X50" s="40">
        <v>9.6499999999999986</v>
      </c>
      <c r="Y50" s="40">
        <f t="shared" si="43"/>
        <v>11.399999999999999</v>
      </c>
      <c r="Z50" s="44">
        <f t="shared" si="44"/>
        <v>11.399999999999999</v>
      </c>
      <c r="AA50" s="43" t="str">
        <f t="shared" si="45"/>
        <v>VPC</v>
      </c>
      <c r="AB50" s="40">
        <v>14.1875</v>
      </c>
      <c r="AC50" s="40"/>
      <c r="AD50" s="40">
        <f t="shared" si="46"/>
        <v>14.1875</v>
      </c>
      <c r="AE50" s="44">
        <f t="shared" si="47"/>
        <v>14.1875</v>
      </c>
      <c r="AF50" s="43" t="str">
        <f t="shared" si="48"/>
        <v>V</v>
      </c>
      <c r="AG50" s="40">
        <v>13.596774193548388</v>
      </c>
      <c r="AH50" s="40"/>
      <c r="AI50" s="40">
        <f t="shared" si="49"/>
        <v>13.596774193548388</v>
      </c>
      <c r="AJ50" s="40">
        <v>16</v>
      </c>
      <c r="AK50" s="40"/>
      <c r="AL50" s="40">
        <f t="shared" si="50"/>
        <v>16</v>
      </c>
      <c r="AM50" s="40">
        <v>11.5</v>
      </c>
      <c r="AN50" s="91"/>
      <c r="AO50" s="40">
        <f t="shared" si="51"/>
        <v>11.5</v>
      </c>
      <c r="AP50" s="41">
        <f t="shared" si="52"/>
        <v>13.029032258064516</v>
      </c>
      <c r="AQ50" s="43" t="str">
        <f t="shared" si="53"/>
        <v>V</v>
      </c>
      <c r="AR50" s="40">
        <v>13.75</v>
      </c>
      <c r="AS50" s="40"/>
      <c r="AT50" s="40">
        <f t="shared" si="54"/>
        <v>13.75</v>
      </c>
      <c r="AU50" s="40">
        <v>15.5</v>
      </c>
      <c r="AV50" s="40"/>
      <c r="AW50" s="40">
        <f t="shared" si="55"/>
        <v>15.5</v>
      </c>
      <c r="AX50" s="40">
        <v>8.5650000000000013</v>
      </c>
      <c r="AY50" s="93">
        <v>11.315</v>
      </c>
      <c r="AZ50" s="40">
        <f t="shared" si="56"/>
        <v>11.315</v>
      </c>
      <c r="BA50" s="41">
        <f t="shared" si="57"/>
        <v>12.969999999999999</v>
      </c>
      <c r="BB50" s="43" t="str">
        <f t="shared" si="58"/>
        <v>VAR</v>
      </c>
      <c r="BC50" s="95">
        <v>10</v>
      </c>
      <c r="BD50" s="48"/>
      <c r="BE50" s="45">
        <f t="shared" si="59"/>
        <v>10</v>
      </c>
      <c r="BF50" s="95">
        <v>15.5</v>
      </c>
      <c r="BG50" s="47"/>
      <c r="BH50" s="40">
        <f t="shared" si="60"/>
        <v>15.5</v>
      </c>
      <c r="BI50" s="52">
        <f t="shared" si="61"/>
        <v>14.4</v>
      </c>
      <c r="BJ50" s="43" t="str">
        <f t="shared" si="62"/>
        <v>V</v>
      </c>
      <c r="BK50" s="40">
        <v>14.5</v>
      </c>
      <c r="BL50" s="47"/>
      <c r="BM50" s="40">
        <f t="shared" si="63"/>
        <v>14.5</v>
      </c>
      <c r="BN50" s="44">
        <f t="shared" si="64"/>
        <v>14.5</v>
      </c>
      <c r="BO50" s="43" t="str">
        <f t="shared" si="65"/>
        <v>V</v>
      </c>
      <c r="BP50" s="49">
        <f t="shared" si="66"/>
        <v>13.563941532258065</v>
      </c>
      <c r="BQ50" s="187" t="s">
        <v>56</v>
      </c>
      <c r="BR50" s="187"/>
      <c r="BS50" s="156" t="str">
        <f t="shared" si="33"/>
        <v>A.B</v>
      </c>
      <c r="BT50" s="156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ht="14.25" customHeight="1">
      <c r="A51" s="23">
        <v>43</v>
      </c>
      <c r="B51" s="73" t="s">
        <v>157</v>
      </c>
      <c r="C51" s="74" t="s">
        <v>19</v>
      </c>
      <c r="D51" s="50">
        <v>12.35</v>
      </c>
      <c r="E51" s="50"/>
      <c r="F51" s="50">
        <f t="shared" si="34"/>
        <v>12.35</v>
      </c>
      <c r="G51" s="41">
        <v>12.175000000000001</v>
      </c>
      <c r="H51" s="41"/>
      <c r="I51" s="51">
        <f t="shared" si="35"/>
        <v>12.175000000000001</v>
      </c>
      <c r="J51" s="41">
        <f t="shared" si="36"/>
        <v>12.262499999999999</v>
      </c>
      <c r="K51" s="42" t="str">
        <f t="shared" si="37"/>
        <v>V</v>
      </c>
      <c r="L51" s="85">
        <v>11.5</v>
      </c>
      <c r="M51" s="86"/>
      <c r="N51" s="40">
        <f t="shared" si="38"/>
        <v>11.5</v>
      </c>
      <c r="O51" s="85">
        <v>16</v>
      </c>
      <c r="P51" s="86"/>
      <c r="Q51" s="40">
        <f t="shared" si="39"/>
        <v>16</v>
      </c>
      <c r="R51" s="85">
        <v>14.625</v>
      </c>
      <c r="S51" s="86"/>
      <c r="T51" s="40">
        <f t="shared" si="40"/>
        <v>14.625</v>
      </c>
      <c r="U51" s="41">
        <f t="shared" si="41"/>
        <v>13.787500000000001</v>
      </c>
      <c r="V51" s="43" t="str">
        <f t="shared" si="42"/>
        <v>V</v>
      </c>
      <c r="W51" s="40">
        <v>8.5500000000000007</v>
      </c>
      <c r="X51" s="40">
        <v>5.25</v>
      </c>
      <c r="Y51" s="40">
        <f t="shared" si="43"/>
        <v>8.5500000000000007</v>
      </c>
      <c r="Z51" s="44">
        <f t="shared" si="44"/>
        <v>8.5500000000000007</v>
      </c>
      <c r="AA51" s="43" t="str">
        <f t="shared" si="45"/>
        <v>VPC</v>
      </c>
      <c r="AB51" s="40">
        <v>12</v>
      </c>
      <c r="AC51" s="40"/>
      <c r="AD51" s="40">
        <f t="shared" si="46"/>
        <v>12</v>
      </c>
      <c r="AE51" s="44">
        <f t="shared" si="47"/>
        <v>12</v>
      </c>
      <c r="AF51" s="43" t="str">
        <f t="shared" si="48"/>
        <v>V</v>
      </c>
      <c r="AG51" s="40">
        <v>15.387096774193548</v>
      </c>
      <c r="AH51" s="40"/>
      <c r="AI51" s="40">
        <f t="shared" si="49"/>
        <v>15.387096774193548</v>
      </c>
      <c r="AJ51" s="40">
        <v>16</v>
      </c>
      <c r="AK51" s="40"/>
      <c r="AL51" s="40">
        <f t="shared" si="50"/>
        <v>16</v>
      </c>
      <c r="AM51" s="40">
        <v>15</v>
      </c>
      <c r="AN51" s="91"/>
      <c r="AO51" s="40">
        <f t="shared" si="51"/>
        <v>15</v>
      </c>
      <c r="AP51" s="41">
        <f t="shared" si="52"/>
        <v>15.316129032258065</v>
      </c>
      <c r="AQ51" s="43" t="str">
        <f t="shared" si="53"/>
        <v>V</v>
      </c>
      <c r="AR51" s="40">
        <v>15</v>
      </c>
      <c r="AS51" s="40"/>
      <c r="AT51" s="40">
        <f t="shared" si="54"/>
        <v>15</v>
      </c>
      <c r="AU51" s="40">
        <v>15.5</v>
      </c>
      <c r="AV51" s="40"/>
      <c r="AW51" s="40">
        <f t="shared" si="55"/>
        <v>15.5</v>
      </c>
      <c r="AX51" s="40">
        <v>16.115000000000002</v>
      </c>
      <c r="AY51" s="93"/>
      <c r="AZ51" s="40">
        <f t="shared" si="56"/>
        <v>16.115000000000002</v>
      </c>
      <c r="BA51" s="41">
        <f t="shared" si="57"/>
        <v>15.682500000000001</v>
      </c>
      <c r="BB51" s="43" t="str">
        <f t="shared" si="58"/>
        <v>V</v>
      </c>
      <c r="BC51" s="95">
        <v>13</v>
      </c>
      <c r="BD51" s="47"/>
      <c r="BE51" s="45">
        <f t="shared" si="59"/>
        <v>13</v>
      </c>
      <c r="BF51" s="95">
        <v>16.5</v>
      </c>
      <c r="BG51" s="47"/>
      <c r="BH51" s="40">
        <f t="shared" si="60"/>
        <v>16.5</v>
      </c>
      <c r="BI51" s="52">
        <f t="shared" si="61"/>
        <v>15.8</v>
      </c>
      <c r="BJ51" s="43" t="str">
        <f t="shared" si="62"/>
        <v>V</v>
      </c>
      <c r="BK51" s="40">
        <v>15</v>
      </c>
      <c r="BL51" s="47"/>
      <c r="BM51" s="40">
        <f t="shared" si="63"/>
        <v>15</v>
      </c>
      <c r="BN51" s="44">
        <f t="shared" si="64"/>
        <v>15</v>
      </c>
      <c r="BO51" s="43" t="str">
        <f t="shared" si="65"/>
        <v>V</v>
      </c>
      <c r="BP51" s="49">
        <f t="shared" si="66"/>
        <v>13.549828629032259</v>
      </c>
      <c r="BQ51" s="187" t="s">
        <v>56</v>
      </c>
      <c r="BR51" s="187"/>
      <c r="BS51" s="156" t="str">
        <f t="shared" si="33"/>
        <v>A.B</v>
      </c>
      <c r="BT51" s="156"/>
      <c r="BU51"/>
      <c r="BV51"/>
      <c r="BW51"/>
      <c r="BX51"/>
    </row>
    <row r="52" spans="1:178" ht="14.25" customHeight="1">
      <c r="A52" s="23">
        <v>44</v>
      </c>
      <c r="B52" s="75" t="s">
        <v>87</v>
      </c>
      <c r="C52" s="76" t="s">
        <v>88</v>
      </c>
      <c r="D52" s="50">
        <v>11.375</v>
      </c>
      <c r="E52" s="50">
        <v>12</v>
      </c>
      <c r="F52" s="50">
        <f t="shared" si="34"/>
        <v>12</v>
      </c>
      <c r="G52" s="41">
        <v>12.3</v>
      </c>
      <c r="H52" s="41"/>
      <c r="I52" s="51">
        <f t="shared" si="35"/>
        <v>12.3</v>
      </c>
      <c r="J52" s="41">
        <f t="shared" si="36"/>
        <v>12.15</v>
      </c>
      <c r="K52" s="42" t="str">
        <f t="shared" si="37"/>
        <v>VAR</v>
      </c>
      <c r="L52" s="84">
        <v>10.125</v>
      </c>
      <c r="M52" s="84">
        <v>11</v>
      </c>
      <c r="N52" s="40">
        <f t="shared" si="38"/>
        <v>11</v>
      </c>
      <c r="O52" s="84">
        <v>9</v>
      </c>
      <c r="P52" s="88">
        <v>8</v>
      </c>
      <c r="Q52" s="40">
        <f t="shared" si="39"/>
        <v>9</v>
      </c>
      <c r="R52" s="84">
        <v>15.375</v>
      </c>
      <c r="S52" s="84"/>
      <c r="T52" s="40">
        <f t="shared" si="40"/>
        <v>15.375</v>
      </c>
      <c r="U52" s="41">
        <f t="shared" si="41"/>
        <v>11.712499999999999</v>
      </c>
      <c r="V52" s="43" t="str">
        <f t="shared" si="42"/>
        <v>VPC</v>
      </c>
      <c r="W52" s="40">
        <v>8.3249999999999993</v>
      </c>
      <c r="X52" s="40">
        <v>11.924999999999999</v>
      </c>
      <c r="Y52" s="40">
        <f t="shared" si="43"/>
        <v>11.924999999999999</v>
      </c>
      <c r="Z52" s="44">
        <f t="shared" si="44"/>
        <v>11.924999999999999</v>
      </c>
      <c r="AA52" s="43" t="str">
        <f t="shared" si="45"/>
        <v>VPC</v>
      </c>
      <c r="AB52" s="40">
        <v>13.65</v>
      </c>
      <c r="AC52" s="40"/>
      <c r="AD52" s="40">
        <f t="shared" si="46"/>
        <v>13.65</v>
      </c>
      <c r="AE52" s="44">
        <f t="shared" si="47"/>
        <v>13.65</v>
      </c>
      <c r="AF52" s="43" t="str">
        <f t="shared" si="48"/>
        <v>V</v>
      </c>
      <c r="AG52" s="40">
        <v>13.629032258064516</v>
      </c>
      <c r="AH52" s="40"/>
      <c r="AI52" s="40">
        <f t="shared" si="49"/>
        <v>13.629032258064516</v>
      </c>
      <c r="AJ52" s="40">
        <v>15.5</v>
      </c>
      <c r="AK52" s="40"/>
      <c r="AL52" s="40">
        <f t="shared" si="50"/>
        <v>15.5</v>
      </c>
      <c r="AM52" s="40">
        <v>14</v>
      </c>
      <c r="AN52" s="91"/>
      <c r="AO52" s="40">
        <f t="shared" si="51"/>
        <v>14</v>
      </c>
      <c r="AP52" s="41">
        <f t="shared" si="52"/>
        <v>14.188709677419356</v>
      </c>
      <c r="AQ52" s="43" t="str">
        <f t="shared" si="53"/>
        <v>V</v>
      </c>
      <c r="AR52" s="40">
        <v>13</v>
      </c>
      <c r="AS52" s="40"/>
      <c r="AT52" s="40">
        <f t="shared" si="54"/>
        <v>13</v>
      </c>
      <c r="AU52" s="40">
        <v>14.5</v>
      </c>
      <c r="AV52" s="40"/>
      <c r="AW52" s="40">
        <f t="shared" si="55"/>
        <v>14.5</v>
      </c>
      <c r="AX52" s="40">
        <v>13.145</v>
      </c>
      <c r="AY52" s="93"/>
      <c r="AZ52" s="40">
        <f t="shared" si="56"/>
        <v>13.145</v>
      </c>
      <c r="BA52" s="41">
        <f t="shared" si="57"/>
        <v>13.4475</v>
      </c>
      <c r="BB52" s="43" t="str">
        <f t="shared" si="58"/>
        <v>V</v>
      </c>
      <c r="BC52" s="95">
        <v>13.5</v>
      </c>
      <c r="BD52" s="48"/>
      <c r="BE52" s="45">
        <f t="shared" si="59"/>
        <v>13.5</v>
      </c>
      <c r="BF52" s="95">
        <v>15.25</v>
      </c>
      <c r="BG52" s="47"/>
      <c r="BH52" s="40">
        <f t="shared" si="60"/>
        <v>15.25</v>
      </c>
      <c r="BI52" s="52">
        <f t="shared" si="61"/>
        <v>14.900000000000002</v>
      </c>
      <c r="BJ52" s="43" t="str">
        <f t="shared" si="62"/>
        <v>V</v>
      </c>
      <c r="BK52" s="40">
        <v>16.25</v>
      </c>
      <c r="BL52" s="47"/>
      <c r="BM52" s="40">
        <f t="shared" si="63"/>
        <v>16.25</v>
      </c>
      <c r="BN52" s="44">
        <f t="shared" si="64"/>
        <v>16.25</v>
      </c>
      <c r="BO52" s="43" t="str">
        <f t="shared" si="65"/>
        <v>V</v>
      </c>
      <c r="BP52" s="49">
        <f t="shared" si="66"/>
        <v>13.527963709677419</v>
      </c>
      <c r="BQ52" s="187" t="s">
        <v>56</v>
      </c>
      <c r="BR52" s="187"/>
      <c r="BS52" s="156" t="str">
        <f t="shared" si="33"/>
        <v>A.B</v>
      </c>
      <c r="BT52" s="156"/>
      <c r="BU52"/>
      <c r="BV52"/>
      <c r="BW52"/>
      <c r="BX52"/>
    </row>
    <row r="53" spans="1:178" ht="14.25" customHeight="1">
      <c r="A53" s="23">
        <v>45</v>
      </c>
      <c r="B53" s="73" t="s">
        <v>154</v>
      </c>
      <c r="C53" s="74" t="s">
        <v>17</v>
      </c>
      <c r="D53" s="50">
        <v>9.5500000000000007</v>
      </c>
      <c r="E53" s="50">
        <v>11.2</v>
      </c>
      <c r="F53" s="50">
        <f t="shared" si="34"/>
        <v>11.2</v>
      </c>
      <c r="G53" s="41">
        <v>9.25</v>
      </c>
      <c r="H53" s="41">
        <v>12.2</v>
      </c>
      <c r="I53" s="51">
        <f t="shared" si="35"/>
        <v>12</v>
      </c>
      <c r="J53" s="41">
        <f t="shared" si="36"/>
        <v>11.6</v>
      </c>
      <c r="K53" s="42" t="str">
        <f t="shared" si="37"/>
        <v>VPC</v>
      </c>
      <c r="L53" s="85">
        <v>14.75</v>
      </c>
      <c r="M53" s="86"/>
      <c r="N53" s="40">
        <f t="shared" si="38"/>
        <v>14.75</v>
      </c>
      <c r="O53" s="85">
        <v>7.5</v>
      </c>
      <c r="P53" s="86"/>
      <c r="Q53" s="40">
        <f t="shared" si="39"/>
        <v>7.5</v>
      </c>
      <c r="R53" s="85">
        <v>16.5</v>
      </c>
      <c r="S53" s="86"/>
      <c r="T53" s="40">
        <f t="shared" si="40"/>
        <v>16.5</v>
      </c>
      <c r="U53" s="41">
        <f t="shared" si="41"/>
        <v>13.100000000000001</v>
      </c>
      <c r="V53" s="43" t="str">
        <f t="shared" si="42"/>
        <v>V</v>
      </c>
      <c r="W53" s="40">
        <v>6.05</v>
      </c>
      <c r="X53" s="40">
        <v>10.5</v>
      </c>
      <c r="Y53" s="40">
        <f t="shared" si="43"/>
        <v>10.5</v>
      </c>
      <c r="Z53" s="44">
        <f t="shared" si="44"/>
        <v>10.5</v>
      </c>
      <c r="AA53" s="43" t="str">
        <f t="shared" si="45"/>
        <v>VPC</v>
      </c>
      <c r="AB53" s="40">
        <v>10.5</v>
      </c>
      <c r="AC53" s="40">
        <v>13</v>
      </c>
      <c r="AD53" s="40">
        <f t="shared" si="46"/>
        <v>12</v>
      </c>
      <c r="AE53" s="44">
        <f t="shared" si="47"/>
        <v>12</v>
      </c>
      <c r="AF53" s="43" t="str">
        <f t="shared" si="48"/>
        <v>VAR</v>
      </c>
      <c r="AG53" s="40">
        <v>15.564516129032258</v>
      </c>
      <c r="AH53" s="40"/>
      <c r="AI53" s="40">
        <f t="shared" si="49"/>
        <v>15.564516129032258</v>
      </c>
      <c r="AJ53" s="40">
        <v>15.5</v>
      </c>
      <c r="AK53" s="40"/>
      <c r="AL53" s="40">
        <f t="shared" si="50"/>
        <v>15.5</v>
      </c>
      <c r="AM53" s="40">
        <v>11</v>
      </c>
      <c r="AN53" s="91"/>
      <c r="AO53" s="40">
        <f t="shared" si="51"/>
        <v>11</v>
      </c>
      <c r="AP53" s="41">
        <f t="shared" si="52"/>
        <v>13.269354838709678</v>
      </c>
      <c r="AQ53" s="43" t="str">
        <f t="shared" si="53"/>
        <v>V</v>
      </c>
      <c r="AR53" s="40">
        <v>15</v>
      </c>
      <c r="AS53" s="40"/>
      <c r="AT53" s="40">
        <f t="shared" si="54"/>
        <v>15</v>
      </c>
      <c r="AU53" s="40">
        <v>14.5</v>
      </c>
      <c r="AV53" s="40"/>
      <c r="AW53" s="40">
        <f t="shared" si="55"/>
        <v>14.5</v>
      </c>
      <c r="AX53" s="40">
        <v>14.885</v>
      </c>
      <c r="AY53" s="93"/>
      <c r="AZ53" s="40">
        <f t="shared" si="56"/>
        <v>14.885</v>
      </c>
      <c r="BA53" s="41">
        <f t="shared" si="57"/>
        <v>14.817499999999999</v>
      </c>
      <c r="BB53" s="43" t="str">
        <f t="shared" si="58"/>
        <v>V</v>
      </c>
      <c r="BC53" s="95">
        <v>13.5</v>
      </c>
      <c r="BD53" s="47"/>
      <c r="BE53" s="45">
        <f t="shared" si="59"/>
        <v>13.5</v>
      </c>
      <c r="BF53" s="95">
        <v>17</v>
      </c>
      <c r="BG53" s="47"/>
      <c r="BH53" s="40">
        <f t="shared" si="60"/>
        <v>17</v>
      </c>
      <c r="BI53" s="52">
        <f t="shared" si="61"/>
        <v>16.3</v>
      </c>
      <c r="BJ53" s="43" t="str">
        <f t="shared" si="62"/>
        <v>V</v>
      </c>
      <c r="BK53" s="40">
        <v>16.5</v>
      </c>
      <c r="BL53" s="47"/>
      <c r="BM53" s="40">
        <f t="shared" si="63"/>
        <v>16.5</v>
      </c>
      <c r="BN53" s="44">
        <f t="shared" si="64"/>
        <v>16.5</v>
      </c>
      <c r="BO53" s="43" t="str">
        <f t="shared" si="65"/>
        <v>V</v>
      </c>
      <c r="BP53" s="49">
        <f t="shared" si="66"/>
        <v>13.510856854838709</v>
      </c>
      <c r="BQ53" s="187" t="s">
        <v>56</v>
      </c>
      <c r="BR53" s="187"/>
      <c r="BS53" s="156" t="str">
        <f t="shared" si="33"/>
        <v>A.B</v>
      </c>
      <c r="BT53" s="156"/>
      <c r="BU53"/>
      <c r="BV53"/>
      <c r="BW53"/>
      <c r="BX53"/>
    </row>
    <row r="54" spans="1:178" ht="14.25" customHeight="1">
      <c r="A54" s="23">
        <v>46</v>
      </c>
      <c r="B54" s="75" t="s">
        <v>169</v>
      </c>
      <c r="C54" s="76" t="s">
        <v>170</v>
      </c>
      <c r="D54" s="50">
        <v>8.4</v>
      </c>
      <c r="E54" s="50">
        <v>11</v>
      </c>
      <c r="F54" s="50">
        <f t="shared" si="34"/>
        <v>11</v>
      </c>
      <c r="G54" s="41">
        <v>13.05</v>
      </c>
      <c r="H54" s="41"/>
      <c r="I54" s="51">
        <f t="shared" si="35"/>
        <v>13.05</v>
      </c>
      <c r="J54" s="41">
        <f t="shared" si="36"/>
        <v>12.025</v>
      </c>
      <c r="K54" s="42" t="str">
        <f t="shared" si="37"/>
        <v>VAR</v>
      </c>
      <c r="L54" s="85">
        <v>12.25</v>
      </c>
      <c r="M54" s="86"/>
      <c r="N54" s="40">
        <f t="shared" si="38"/>
        <v>12.25</v>
      </c>
      <c r="O54" s="85">
        <v>13</v>
      </c>
      <c r="P54" s="86"/>
      <c r="Q54" s="40">
        <f t="shared" si="39"/>
        <v>13</v>
      </c>
      <c r="R54" s="85">
        <v>15.75</v>
      </c>
      <c r="S54" s="90"/>
      <c r="T54" s="40">
        <f t="shared" si="40"/>
        <v>15.75</v>
      </c>
      <c r="U54" s="41">
        <f t="shared" si="41"/>
        <v>13.525</v>
      </c>
      <c r="V54" s="43" t="str">
        <f t="shared" si="42"/>
        <v>V</v>
      </c>
      <c r="W54" s="40">
        <v>7.3500000000000005</v>
      </c>
      <c r="X54" s="40">
        <v>11.45</v>
      </c>
      <c r="Y54" s="40">
        <f t="shared" si="43"/>
        <v>11.45</v>
      </c>
      <c r="Z54" s="44">
        <f t="shared" si="44"/>
        <v>11.45</v>
      </c>
      <c r="AA54" s="43" t="str">
        <f t="shared" si="45"/>
        <v>VPC</v>
      </c>
      <c r="AB54" s="40">
        <v>8.125</v>
      </c>
      <c r="AC54" s="40">
        <v>12</v>
      </c>
      <c r="AD54" s="40">
        <f t="shared" si="46"/>
        <v>12</v>
      </c>
      <c r="AE54" s="44">
        <f t="shared" si="47"/>
        <v>12</v>
      </c>
      <c r="AF54" s="43" t="str">
        <f t="shared" si="48"/>
        <v>VAR</v>
      </c>
      <c r="AG54" s="40">
        <v>13.951612903225806</v>
      </c>
      <c r="AH54" s="40"/>
      <c r="AI54" s="40">
        <f t="shared" si="49"/>
        <v>13.951612903225806</v>
      </c>
      <c r="AJ54" s="40">
        <v>15.5</v>
      </c>
      <c r="AK54" s="40"/>
      <c r="AL54" s="40">
        <f t="shared" si="50"/>
        <v>15.5</v>
      </c>
      <c r="AM54" s="40">
        <v>15</v>
      </c>
      <c r="AN54" s="91"/>
      <c r="AO54" s="40">
        <f t="shared" si="51"/>
        <v>15</v>
      </c>
      <c r="AP54" s="41">
        <f t="shared" si="52"/>
        <v>14.785483870967742</v>
      </c>
      <c r="AQ54" s="43" t="str">
        <f t="shared" si="53"/>
        <v>V</v>
      </c>
      <c r="AR54" s="40">
        <v>13.5</v>
      </c>
      <c r="AS54" s="40"/>
      <c r="AT54" s="40">
        <f t="shared" si="54"/>
        <v>13.5</v>
      </c>
      <c r="AU54" s="40">
        <v>16</v>
      </c>
      <c r="AV54" s="40"/>
      <c r="AW54" s="40">
        <f t="shared" si="55"/>
        <v>16</v>
      </c>
      <c r="AX54" s="40">
        <v>10.434999999999999</v>
      </c>
      <c r="AY54" s="93"/>
      <c r="AZ54" s="40">
        <f t="shared" si="56"/>
        <v>10.434999999999999</v>
      </c>
      <c r="BA54" s="41">
        <f t="shared" si="57"/>
        <v>12.592499999999999</v>
      </c>
      <c r="BB54" s="43" t="str">
        <f t="shared" si="58"/>
        <v>V</v>
      </c>
      <c r="BC54" s="95">
        <v>13.5</v>
      </c>
      <c r="BD54" s="47"/>
      <c r="BE54" s="45">
        <f t="shared" si="59"/>
        <v>13.5</v>
      </c>
      <c r="BF54" s="95">
        <v>15.5</v>
      </c>
      <c r="BG54" s="47"/>
      <c r="BH54" s="40">
        <f t="shared" si="60"/>
        <v>15.5</v>
      </c>
      <c r="BI54" s="52">
        <f t="shared" si="61"/>
        <v>15.100000000000001</v>
      </c>
      <c r="BJ54" s="43" t="str">
        <f t="shared" si="62"/>
        <v>V</v>
      </c>
      <c r="BK54" s="40">
        <v>16.5</v>
      </c>
      <c r="BL54" s="47"/>
      <c r="BM54" s="40">
        <f t="shared" si="63"/>
        <v>16.5</v>
      </c>
      <c r="BN54" s="44">
        <f t="shared" si="64"/>
        <v>16.5</v>
      </c>
      <c r="BO54" s="43" t="str">
        <f t="shared" si="65"/>
        <v>V</v>
      </c>
      <c r="BP54" s="49">
        <f t="shared" si="66"/>
        <v>13.497247983870967</v>
      </c>
      <c r="BQ54" s="187" t="s">
        <v>56</v>
      </c>
      <c r="BR54" s="187"/>
      <c r="BS54" s="156" t="str">
        <f t="shared" si="33"/>
        <v>A.B</v>
      </c>
      <c r="BT54" s="156"/>
      <c r="BU54"/>
      <c r="BV54"/>
      <c r="BW54"/>
      <c r="BX54"/>
    </row>
    <row r="55" spans="1:178" ht="14.25" customHeight="1">
      <c r="A55" s="23">
        <v>47</v>
      </c>
      <c r="B55" s="73" t="s">
        <v>78</v>
      </c>
      <c r="C55" s="74" t="s">
        <v>79</v>
      </c>
      <c r="D55" s="50">
        <v>7.65</v>
      </c>
      <c r="E55" s="50">
        <v>10.050000000000001</v>
      </c>
      <c r="F55" s="50">
        <f t="shared" si="34"/>
        <v>10.050000000000001</v>
      </c>
      <c r="G55" s="41">
        <v>12.4</v>
      </c>
      <c r="H55" s="41"/>
      <c r="I55" s="51">
        <f t="shared" si="35"/>
        <v>12.4</v>
      </c>
      <c r="J55" s="41">
        <f t="shared" si="36"/>
        <v>11.225000000000001</v>
      </c>
      <c r="K55" s="42" t="str">
        <f t="shared" si="37"/>
        <v>VPC</v>
      </c>
      <c r="L55" s="84">
        <v>15.5</v>
      </c>
      <c r="M55" s="84"/>
      <c r="N55" s="40">
        <f t="shared" si="38"/>
        <v>15.5</v>
      </c>
      <c r="O55" s="84">
        <v>16.25</v>
      </c>
      <c r="P55" s="88"/>
      <c r="Q55" s="40">
        <f t="shared" si="39"/>
        <v>16.25</v>
      </c>
      <c r="R55" s="84">
        <v>16.25</v>
      </c>
      <c r="S55" s="84"/>
      <c r="T55" s="40">
        <f t="shared" si="40"/>
        <v>16.25</v>
      </c>
      <c r="U55" s="41">
        <f t="shared" si="41"/>
        <v>15.95</v>
      </c>
      <c r="V55" s="43" t="str">
        <f t="shared" si="42"/>
        <v>V</v>
      </c>
      <c r="W55" s="40">
        <v>6.9999999999999991</v>
      </c>
      <c r="X55" s="40">
        <v>10.524999999999999</v>
      </c>
      <c r="Y55" s="40">
        <f t="shared" si="43"/>
        <v>10.524999999999999</v>
      </c>
      <c r="Z55" s="44">
        <f t="shared" si="44"/>
        <v>10.524999999999999</v>
      </c>
      <c r="AA55" s="43" t="str">
        <f t="shared" si="45"/>
        <v>VPC</v>
      </c>
      <c r="AB55" s="40">
        <v>6.6875</v>
      </c>
      <c r="AC55" s="40">
        <v>12</v>
      </c>
      <c r="AD55" s="40">
        <f t="shared" si="46"/>
        <v>12</v>
      </c>
      <c r="AE55" s="44">
        <f t="shared" si="47"/>
        <v>12</v>
      </c>
      <c r="AF55" s="43" t="str">
        <f t="shared" si="48"/>
        <v>VAR</v>
      </c>
      <c r="AG55" s="40">
        <v>12.629032258064516</v>
      </c>
      <c r="AH55" s="40"/>
      <c r="AI55" s="40">
        <f t="shared" si="49"/>
        <v>12.629032258064516</v>
      </c>
      <c r="AJ55" s="40">
        <v>15.5</v>
      </c>
      <c r="AK55" s="40"/>
      <c r="AL55" s="40">
        <f t="shared" si="50"/>
        <v>15.5</v>
      </c>
      <c r="AM55" s="40">
        <v>12</v>
      </c>
      <c r="AN55" s="91"/>
      <c r="AO55" s="40">
        <f t="shared" si="51"/>
        <v>12</v>
      </c>
      <c r="AP55" s="41">
        <f t="shared" si="52"/>
        <v>12.888709677419355</v>
      </c>
      <c r="AQ55" s="43" t="str">
        <f t="shared" si="53"/>
        <v>V</v>
      </c>
      <c r="AR55" s="40">
        <v>15.5</v>
      </c>
      <c r="AS55" s="40"/>
      <c r="AT55" s="40">
        <f t="shared" si="54"/>
        <v>15.5</v>
      </c>
      <c r="AU55" s="40">
        <v>16.5</v>
      </c>
      <c r="AV55" s="40"/>
      <c r="AW55" s="40">
        <f t="shared" si="55"/>
        <v>16.5</v>
      </c>
      <c r="AX55" s="40">
        <v>9.01</v>
      </c>
      <c r="AY55" s="93"/>
      <c r="AZ55" s="40">
        <f t="shared" si="56"/>
        <v>9.01</v>
      </c>
      <c r="BA55" s="41">
        <f t="shared" si="57"/>
        <v>12.504999999999999</v>
      </c>
      <c r="BB55" s="43" t="str">
        <f t="shared" si="58"/>
        <v>V</v>
      </c>
      <c r="BC55" s="95">
        <v>13.5</v>
      </c>
      <c r="BD55" s="48"/>
      <c r="BE55" s="45">
        <f t="shared" si="59"/>
        <v>13.5</v>
      </c>
      <c r="BF55" s="95">
        <v>17</v>
      </c>
      <c r="BG55" s="47"/>
      <c r="BH55" s="40">
        <f t="shared" si="60"/>
        <v>17</v>
      </c>
      <c r="BI55" s="52">
        <f t="shared" si="61"/>
        <v>16.3</v>
      </c>
      <c r="BJ55" s="43" t="str">
        <f t="shared" si="62"/>
        <v>V</v>
      </c>
      <c r="BK55" s="40">
        <v>16.5</v>
      </c>
      <c r="BL55" s="47"/>
      <c r="BM55" s="40">
        <f t="shared" si="63"/>
        <v>16.5</v>
      </c>
      <c r="BN55" s="44">
        <f t="shared" si="64"/>
        <v>16.5</v>
      </c>
      <c r="BO55" s="43" t="str">
        <f t="shared" si="65"/>
        <v>V</v>
      </c>
      <c r="BP55" s="49">
        <f t="shared" si="66"/>
        <v>13.486713709677419</v>
      </c>
      <c r="BQ55" s="187" t="s">
        <v>56</v>
      </c>
      <c r="BR55" s="187"/>
      <c r="BS55" s="156" t="str">
        <f t="shared" si="33"/>
        <v>A.B</v>
      </c>
      <c r="BT55" s="156"/>
      <c r="BU55"/>
      <c r="BV55"/>
      <c r="BW55"/>
      <c r="BX55"/>
    </row>
    <row r="56" spans="1:178" ht="14.25" customHeight="1">
      <c r="A56" s="23">
        <v>48</v>
      </c>
      <c r="B56" s="73" t="s">
        <v>158</v>
      </c>
      <c r="C56" s="74" t="s">
        <v>159</v>
      </c>
      <c r="D56" s="50">
        <v>14.024999999999999</v>
      </c>
      <c r="E56" s="50"/>
      <c r="F56" s="50">
        <f t="shared" si="34"/>
        <v>14.024999999999999</v>
      </c>
      <c r="G56" s="41">
        <v>12.875</v>
      </c>
      <c r="H56" s="41"/>
      <c r="I56" s="51">
        <f t="shared" si="35"/>
        <v>12.875</v>
      </c>
      <c r="J56" s="41">
        <f t="shared" si="36"/>
        <v>13.45</v>
      </c>
      <c r="K56" s="42" t="str">
        <f t="shared" si="37"/>
        <v>V</v>
      </c>
      <c r="L56" s="85">
        <v>15.25</v>
      </c>
      <c r="M56" s="86"/>
      <c r="N56" s="40">
        <f t="shared" si="38"/>
        <v>15.25</v>
      </c>
      <c r="O56" s="85">
        <v>13.5</v>
      </c>
      <c r="P56" s="86"/>
      <c r="Q56" s="40">
        <f t="shared" si="39"/>
        <v>13.5</v>
      </c>
      <c r="R56" s="85">
        <v>15.75</v>
      </c>
      <c r="S56" s="86"/>
      <c r="T56" s="40">
        <f t="shared" si="40"/>
        <v>15.75</v>
      </c>
      <c r="U56" s="41">
        <f t="shared" si="41"/>
        <v>14.875</v>
      </c>
      <c r="V56" s="43" t="str">
        <f t="shared" si="42"/>
        <v>V</v>
      </c>
      <c r="W56" s="40">
        <v>7.25</v>
      </c>
      <c r="X56" s="40">
        <v>8</v>
      </c>
      <c r="Y56" s="40">
        <f t="shared" si="43"/>
        <v>8</v>
      </c>
      <c r="Z56" s="44">
        <f t="shared" si="44"/>
        <v>8</v>
      </c>
      <c r="AA56" s="43" t="str">
        <f t="shared" si="45"/>
        <v>VPC</v>
      </c>
      <c r="AB56" s="40">
        <v>13.737500000000001</v>
      </c>
      <c r="AC56" s="40"/>
      <c r="AD56" s="40">
        <f t="shared" si="46"/>
        <v>13.737500000000001</v>
      </c>
      <c r="AE56" s="44">
        <f t="shared" si="47"/>
        <v>13.737500000000001</v>
      </c>
      <c r="AF56" s="43" t="str">
        <f t="shared" si="48"/>
        <v>V</v>
      </c>
      <c r="AG56" s="40">
        <v>14.741935483870968</v>
      </c>
      <c r="AH56" s="40"/>
      <c r="AI56" s="40">
        <f t="shared" si="49"/>
        <v>14.741935483870968</v>
      </c>
      <c r="AJ56" s="40">
        <v>15</v>
      </c>
      <c r="AK56" s="40"/>
      <c r="AL56" s="40">
        <f t="shared" si="50"/>
        <v>15</v>
      </c>
      <c r="AM56" s="40">
        <v>13</v>
      </c>
      <c r="AN56" s="91"/>
      <c r="AO56" s="40">
        <f t="shared" si="51"/>
        <v>13</v>
      </c>
      <c r="AP56" s="41">
        <f t="shared" si="52"/>
        <v>13.92258064516129</v>
      </c>
      <c r="AQ56" s="43" t="str">
        <f t="shared" si="53"/>
        <v>V</v>
      </c>
      <c r="AR56" s="40">
        <v>14.5</v>
      </c>
      <c r="AS56" s="40"/>
      <c r="AT56" s="40">
        <f t="shared" si="54"/>
        <v>14.5</v>
      </c>
      <c r="AU56" s="40">
        <v>15</v>
      </c>
      <c r="AV56" s="40"/>
      <c r="AW56" s="40">
        <f t="shared" si="55"/>
        <v>15</v>
      </c>
      <c r="AX56" s="40">
        <v>8.6849999999999987</v>
      </c>
      <c r="AY56" s="93">
        <v>12.435</v>
      </c>
      <c r="AZ56" s="40">
        <f t="shared" si="56"/>
        <v>12</v>
      </c>
      <c r="BA56" s="41">
        <f t="shared" si="57"/>
        <v>13.375</v>
      </c>
      <c r="BB56" s="43" t="str">
        <f t="shared" si="58"/>
        <v>VAR</v>
      </c>
      <c r="BC56" s="95">
        <v>15.67</v>
      </c>
      <c r="BD56" s="47"/>
      <c r="BE56" s="45">
        <f t="shared" si="59"/>
        <v>15.67</v>
      </c>
      <c r="BF56" s="95">
        <v>14.5</v>
      </c>
      <c r="BG56" s="47"/>
      <c r="BH56" s="40">
        <f t="shared" si="60"/>
        <v>14.5</v>
      </c>
      <c r="BI56" s="52">
        <f t="shared" si="61"/>
        <v>14.734000000000002</v>
      </c>
      <c r="BJ56" s="43" t="str">
        <f t="shared" si="62"/>
        <v>V</v>
      </c>
      <c r="BK56" s="40">
        <v>15.75</v>
      </c>
      <c r="BL56" s="47"/>
      <c r="BM56" s="40">
        <f t="shared" si="63"/>
        <v>15.75</v>
      </c>
      <c r="BN56" s="44">
        <f t="shared" si="64"/>
        <v>15.75</v>
      </c>
      <c r="BO56" s="43" t="str">
        <f t="shared" si="65"/>
        <v>V</v>
      </c>
      <c r="BP56" s="49">
        <f t="shared" si="66"/>
        <v>13.480510080645161</v>
      </c>
      <c r="BQ56" s="187" t="s">
        <v>56</v>
      </c>
      <c r="BR56" s="187"/>
      <c r="BS56" s="156" t="str">
        <f t="shared" si="33"/>
        <v>A.B</v>
      </c>
      <c r="BT56" s="156"/>
      <c r="BU56"/>
      <c r="BV56"/>
      <c r="BW56"/>
      <c r="BX56"/>
    </row>
    <row r="57" spans="1:178" ht="14.25" customHeight="1">
      <c r="A57" s="23">
        <v>49</v>
      </c>
      <c r="B57" s="73" t="s">
        <v>70</v>
      </c>
      <c r="C57" s="74" t="s">
        <v>71</v>
      </c>
      <c r="D57" s="50">
        <v>9.5749999999999993</v>
      </c>
      <c r="E57" s="50">
        <v>11.649999999999999</v>
      </c>
      <c r="F57" s="50">
        <f t="shared" si="34"/>
        <v>11.649999999999999</v>
      </c>
      <c r="G57" s="41">
        <v>11.125</v>
      </c>
      <c r="H57" s="41">
        <v>12</v>
      </c>
      <c r="I57" s="51">
        <f t="shared" si="35"/>
        <v>12</v>
      </c>
      <c r="J57" s="41">
        <f t="shared" si="36"/>
        <v>11.824999999999999</v>
      </c>
      <c r="K57" s="42" t="str">
        <f t="shared" si="37"/>
        <v>VPC</v>
      </c>
      <c r="L57" s="84">
        <v>14.75</v>
      </c>
      <c r="M57" s="84"/>
      <c r="N57" s="40">
        <f t="shared" si="38"/>
        <v>14.75</v>
      </c>
      <c r="O57" s="84">
        <v>10</v>
      </c>
      <c r="P57" s="88"/>
      <c r="Q57" s="40">
        <f t="shared" si="39"/>
        <v>10</v>
      </c>
      <c r="R57" s="84">
        <v>13.75</v>
      </c>
      <c r="S57" s="84"/>
      <c r="T57" s="40">
        <f t="shared" si="40"/>
        <v>13.75</v>
      </c>
      <c r="U57" s="41">
        <f t="shared" si="41"/>
        <v>13.025</v>
      </c>
      <c r="V57" s="43" t="str">
        <f t="shared" si="42"/>
        <v>V</v>
      </c>
      <c r="W57" s="40">
        <v>8.7249999999999996</v>
      </c>
      <c r="X57" s="40">
        <v>10.25</v>
      </c>
      <c r="Y57" s="40">
        <f t="shared" si="43"/>
        <v>10.25</v>
      </c>
      <c r="Z57" s="44">
        <f t="shared" si="44"/>
        <v>10.25</v>
      </c>
      <c r="AA57" s="43" t="str">
        <f t="shared" si="45"/>
        <v>VPC</v>
      </c>
      <c r="AB57" s="40">
        <v>10.475</v>
      </c>
      <c r="AC57" s="40">
        <v>10.95</v>
      </c>
      <c r="AD57" s="40">
        <f t="shared" si="46"/>
        <v>10.95</v>
      </c>
      <c r="AE57" s="44">
        <f t="shared" si="47"/>
        <v>10.95</v>
      </c>
      <c r="AF57" s="43" t="str">
        <f t="shared" si="48"/>
        <v>VPC</v>
      </c>
      <c r="AG57" s="40">
        <v>14.129032258064516</v>
      </c>
      <c r="AH57" s="40"/>
      <c r="AI57" s="40">
        <f t="shared" si="49"/>
        <v>14.129032258064516</v>
      </c>
      <c r="AJ57" s="40">
        <v>15.5</v>
      </c>
      <c r="AK57" s="40"/>
      <c r="AL57" s="40">
        <f t="shared" si="50"/>
        <v>15.5</v>
      </c>
      <c r="AM57" s="40">
        <v>14.6</v>
      </c>
      <c r="AN57" s="91"/>
      <c r="AO57" s="40">
        <f t="shared" si="51"/>
        <v>14.6</v>
      </c>
      <c r="AP57" s="41">
        <f t="shared" si="52"/>
        <v>14.638709677419353</v>
      </c>
      <c r="AQ57" s="43" t="str">
        <f t="shared" si="53"/>
        <v>V</v>
      </c>
      <c r="AR57" s="40">
        <v>14.25</v>
      </c>
      <c r="AS57" s="40"/>
      <c r="AT57" s="40">
        <f t="shared" si="54"/>
        <v>14.25</v>
      </c>
      <c r="AU57" s="40">
        <v>15</v>
      </c>
      <c r="AV57" s="40"/>
      <c r="AW57" s="40">
        <f t="shared" si="55"/>
        <v>15</v>
      </c>
      <c r="AX57" s="40">
        <v>15.895</v>
      </c>
      <c r="AY57" s="93"/>
      <c r="AZ57" s="40">
        <f t="shared" si="56"/>
        <v>15.895</v>
      </c>
      <c r="BA57" s="41">
        <f t="shared" si="57"/>
        <v>15.26</v>
      </c>
      <c r="BB57" s="43" t="str">
        <f t="shared" si="58"/>
        <v>V</v>
      </c>
      <c r="BC57" s="95">
        <v>15.75</v>
      </c>
      <c r="BD57" s="48"/>
      <c r="BE57" s="45">
        <f t="shared" si="59"/>
        <v>15.75</v>
      </c>
      <c r="BF57" s="95">
        <v>15.5</v>
      </c>
      <c r="BG57" s="47"/>
      <c r="BH57" s="40">
        <f t="shared" si="60"/>
        <v>15.5</v>
      </c>
      <c r="BI57" s="52">
        <f t="shared" si="61"/>
        <v>15.55</v>
      </c>
      <c r="BJ57" s="43" t="str">
        <f t="shared" si="62"/>
        <v>V</v>
      </c>
      <c r="BK57" s="40">
        <v>16</v>
      </c>
      <c r="BL57" s="47"/>
      <c r="BM57" s="40">
        <f t="shared" si="63"/>
        <v>16</v>
      </c>
      <c r="BN57" s="44">
        <f t="shared" si="64"/>
        <v>16</v>
      </c>
      <c r="BO57" s="43" t="str">
        <f t="shared" si="65"/>
        <v>V</v>
      </c>
      <c r="BP57" s="49">
        <f t="shared" si="66"/>
        <v>13.43733870967742</v>
      </c>
      <c r="BQ57" s="187" t="s">
        <v>56</v>
      </c>
      <c r="BR57" s="187"/>
      <c r="BS57" s="156" t="str">
        <f t="shared" si="33"/>
        <v>A.B</v>
      </c>
      <c r="BT57" s="156"/>
      <c r="BU57"/>
      <c r="BV57"/>
      <c r="BW57"/>
      <c r="BX57"/>
    </row>
    <row r="58" spans="1:178" s="124" customFormat="1" ht="14.25" customHeight="1">
      <c r="A58" s="110">
        <v>50</v>
      </c>
      <c r="B58" s="73" t="s">
        <v>209</v>
      </c>
      <c r="C58" s="74" t="s">
        <v>210</v>
      </c>
      <c r="D58" s="50">
        <v>7.65</v>
      </c>
      <c r="E58" s="50">
        <v>11.75</v>
      </c>
      <c r="F58" s="50">
        <f t="shared" si="34"/>
        <v>11.75</v>
      </c>
      <c r="G58" s="41">
        <v>11.35</v>
      </c>
      <c r="H58" s="41">
        <v>10.1</v>
      </c>
      <c r="I58" s="51">
        <f t="shared" si="35"/>
        <v>11.35</v>
      </c>
      <c r="J58" s="41">
        <f t="shared" si="36"/>
        <v>11.55</v>
      </c>
      <c r="K58" s="42" t="str">
        <f t="shared" si="37"/>
        <v>VPC</v>
      </c>
      <c r="L58" s="85">
        <v>13.875</v>
      </c>
      <c r="M58" s="86"/>
      <c r="N58" s="40">
        <f t="shared" si="38"/>
        <v>13.875</v>
      </c>
      <c r="O58" s="85">
        <v>10.5</v>
      </c>
      <c r="P58" s="86"/>
      <c r="Q58" s="40">
        <f t="shared" si="39"/>
        <v>10.5</v>
      </c>
      <c r="R58" s="85">
        <v>13.5</v>
      </c>
      <c r="S58" s="86"/>
      <c r="T58" s="40">
        <f t="shared" si="40"/>
        <v>13.5</v>
      </c>
      <c r="U58" s="41">
        <f t="shared" si="41"/>
        <v>12.75</v>
      </c>
      <c r="V58" s="43" t="str">
        <f t="shared" si="42"/>
        <v>V</v>
      </c>
      <c r="W58" s="40">
        <v>6.3</v>
      </c>
      <c r="X58" s="40">
        <v>10.95</v>
      </c>
      <c r="Y58" s="40">
        <f t="shared" si="43"/>
        <v>10.95</v>
      </c>
      <c r="Z58" s="44">
        <f t="shared" si="44"/>
        <v>10.95</v>
      </c>
      <c r="AA58" s="43" t="str">
        <f t="shared" si="45"/>
        <v>VPC</v>
      </c>
      <c r="AB58" s="40">
        <v>12.0375</v>
      </c>
      <c r="AC58" s="40"/>
      <c r="AD58" s="40">
        <f t="shared" si="46"/>
        <v>12.0375</v>
      </c>
      <c r="AE58" s="44">
        <f t="shared" si="47"/>
        <v>12.0375</v>
      </c>
      <c r="AF58" s="43" t="str">
        <f t="shared" si="48"/>
        <v>V</v>
      </c>
      <c r="AG58" s="40">
        <v>15.887096774193548</v>
      </c>
      <c r="AH58" s="40"/>
      <c r="AI58" s="40">
        <f t="shared" si="49"/>
        <v>15.887096774193548</v>
      </c>
      <c r="AJ58" s="40">
        <v>16</v>
      </c>
      <c r="AK58" s="40"/>
      <c r="AL58" s="40">
        <f t="shared" si="50"/>
        <v>16</v>
      </c>
      <c r="AM58" s="40">
        <v>12</v>
      </c>
      <c r="AN58" s="91"/>
      <c r="AO58" s="40">
        <f t="shared" si="51"/>
        <v>12</v>
      </c>
      <c r="AP58" s="41">
        <f t="shared" si="52"/>
        <v>13.966129032258063</v>
      </c>
      <c r="AQ58" s="43" t="str">
        <f t="shared" si="53"/>
        <v>V</v>
      </c>
      <c r="AR58" s="40">
        <v>13.5</v>
      </c>
      <c r="AS58" s="40"/>
      <c r="AT58" s="40">
        <f t="shared" si="54"/>
        <v>13.5</v>
      </c>
      <c r="AU58" s="40">
        <v>15</v>
      </c>
      <c r="AV58" s="40"/>
      <c r="AW58" s="40">
        <f t="shared" si="55"/>
        <v>15</v>
      </c>
      <c r="AX58" s="40">
        <v>17.45</v>
      </c>
      <c r="AY58" s="93"/>
      <c r="AZ58" s="40">
        <f t="shared" si="56"/>
        <v>17.45</v>
      </c>
      <c r="BA58" s="41">
        <f t="shared" si="57"/>
        <v>15.85</v>
      </c>
      <c r="BB58" s="43" t="str">
        <f t="shared" si="58"/>
        <v>V</v>
      </c>
      <c r="BC58" s="95">
        <v>10.5</v>
      </c>
      <c r="BD58" s="47"/>
      <c r="BE58" s="45">
        <f t="shared" si="59"/>
        <v>10.5</v>
      </c>
      <c r="BF58" s="95">
        <v>16</v>
      </c>
      <c r="BG58" s="47"/>
      <c r="BH58" s="40">
        <f t="shared" si="60"/>
        <v>16</v>
      </c>
      <c r="BI58" s="52">
        <f t="shared" si="61"/>
        <v>14.9</v>
      </c>
      <c r="BJ58" s="43" t="str">
        <f t="shared" si="62"/>
        <v>V</v>
      </c>
      <c r="BK58" s="40">
        <v>15</v>
      </c>
      <c r="BL58" s="47"/>
      <c r="BM58" s="40">
        <f t="shared" si="63"/>
        <v>15</v>
      </c>
      <c r="BN58" s="44">
        <f t="shared" si="64"/>
        <v>15</v>
      </c>
      <c r="BO58" s="43" t="str">
        <f t="shared" si="65"/>
        <v>V</v>
      </c>
      <c r="BP58" s="49">
        <f t="shared" si="66"/>
        <v>13.375453629032258</v>
      </c>
      <c r="BQ58" s="187" t="s">
        <v>56</v>
      </c>
      <c r="BR58" s="187"/>
      <c r="BS58" s="193" t="str">
        <f t="shared" si="33"/>
        <v>A.B</v>
      </c>
      <c r="BT58" s="193"/>
      <c r="BU58" s="130"/>
      <c r="BV58" s="130"/>
      <c r="BW58" s="130"/>
      <c r="BX58" s="130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</row>
    <row r="59" spans="1:178" s="124" customFormat="1" ht="14.25" customHeight="1">
      <c r="A59" s="110">
        <v>51</v>
      </c>
      <c r="B59" s="73" t="s">
        <v>89</v>
      </c>
      <c r="C59" s="74" t="s">
        <v>90</v>
      </c>
      <c r="D59" s="50">
        <v>10.824999999999999</v>
      </c>
      <c r="E59" s="50">
        <v>11.75</v>
      </c>
      <c r="F59" s="50">
        <f t="shared" si="34"/>
        <v>11.75</v>
      </c>
      <c r="G59" s="41">
        <v>12.65</v>
      </c>
      <c r="H59" s="41"/>
      <c r="I59" s="51">
        <f t="shared" si="35"/>
        <v>12.65</v>
      </c>
      <c r="J59" s="41">
        <f t="shared" si="36"/>
        <v>12.2</v>
      </c>
      <c r="K59" s="42" t="str">
        <f t="shared" si="37"/>
        <v>VAR</v>
      </c>
      <c r="L59" s="84">
        <v>13.875</v>
      </c>
      <c r="M59" s="84"/>
      <c r="N59" s="40">
        <f t="shared" si="38"/>
        <v>13.875</v>
      </c>
      <c r="O59" s="84">
        <v>11.5</v>
      </c>
      <c r="P59" s="88"/>
      <c r="Q59" s="40">
        <f t="shared" si="39"/>
        <v>11.5</v>
      </c>
      <c r="R59" s="84">
        <v>15.375</v>
      </c>
      <c r="S59" s="84"/>
      <c r="T59" s="40">
        <f t="shared" si="40"/>
        <v>15.375</v>
      </c>
      <c r="U59" s="41">
        <f t="shared" si="41"/>
        <v>13.612500000000001</v>
      </c>
      <c r="V59" s="43" t="str">
        <f t="shared" si="42"/>
        <v>V</v>
      </c>
      <c r="W59" s="40">
        <v>8.0250000000000004</v>
      </c>
      <c r="X59" s="40">
        <v>10.5</v>
      </c>
      <c r="Y59" s="40">
        <f t="shared" si="43"/>
        <v>10.5</v>
      </c>
      <c r="Z59" s="44">
        <f t="shared" si="44"/>
        <v>10.5</v>
      </c>
      <c r="AA59" s="43" t="str">
        <f t="shared" si="45"/>
        <v>VPC</v>
      </c>
      <c r="AB59" s="40">
        <v>12.125</v>
      </c>
      <c r="AC59" s="40"/>
      <c r="AD59" s="40">
        <f t="shared" si="46"/>
        <v>12.125</v>
      </c>
      <c r="AE59" s="44">
        <f t="shared" si="47"/>
        <v>12.125</v>
      </c>
      <c r="AF59" s="43" t="str">
        <f t="shared" si="48"/>
        <v>V</v>
      </c>
      <c r="AG59" s="40">
        <v>14.596774193548388</v>
      </c>
      <c r="AH59" s="40"/>
      <c r="AI59" s="40">
        <f t="shared" si="49"/>
        <v>14.596774193548388</v>
      </c>
      <c r="AJ59" s="40">
        <v>15.5</v>
      </c>
      <c r="AK59" s="40"/>
      <c r="AL59" s="40">
        <f t="shared" si="50"/>
        <v>15.5</v>
      </c>
      <c r="AM59" s="40">
        <v>12</v>
      </c>
      <c r="AN59" s="91"/>
      <c r="AO59" s="40">
        <f t="shared" si="51"/>
        <v>12</v>
      </c>
      <c r="AP59" s="41">
        <f t="shared" si="52"/>
        <v>13.479032258064516</v>
      </c>
      <c r="AQ59" s="43" t="str">
        <f t="shared" si="53"/>
        <v>V</v>
      </c>
      <c r="AR59" s="40">
        <v>15.5</v>
      </c>
      <c r="AS59" s="44"/>
      <c r="AT59" s="44">
        <f t="shared" si="54"/>
        <v>15.5</v>
      </c>
      <c r="AU59" s="40">
        <v>15.5</v>
      </c>
      <c r="AV59" s="44"/>
      <c r="AW59" s="44">
        <f t="shared" si="55"/>
        <v>15.5</v>
      </c>
      <c r="AX59" s="40">
        <v>12.875</v>
      </c>
      <c r="AY59" s="93"/>
      <c r="AZ59" s="44">
        <f t="shared" si="56"/>
        <v>12.875</v>
      </c>
      <c r="BA59" s="44">
        <f t="shared" si="57"/>
        <v>14.1875</v>
      </c>
      <c r="BB59" s="43" t="str">
        <f t="shared" si="58"/>
        <v>V</v>
      </c>
      <c r="BC59" s="95">
        <v>15.33</v>
      </c>
      <c r="BD59" s="48"/>
      <c r="BE59" s="45">
        <f t="shared" si="59"/>
        <v>15.33</v>
      </c>
      <c r="BF59" s="95">
        <v>16</v>
      </c>
      <c r="BG59" s="47"/>
      <c r="BH59" s="40">
        <f t="shared" si="60"/>
        <v>16</v>
      </c>
      <c r="BI59" s="52">
        <f t="shared" si="61"/>
        <v>15.866000000000001</v>
      </c>
      <c r="BJ59" s="43" t="str">
        <f t="shared" si="62"/>
        <v>V</v>
      </c>
      <c r="BK59" s="40">
        <v>15</v>
      </c>
      <c r="BL59" s="47"/>
      <c r="BM59" s="40">
        <f t="shared" si="63"/>
        <v>15</v>
      </c>
      <c r="BN59" s="44">
        <f t="shared" si="64"/>
        <v>15</v>
      </c>
      <c r="BO59" s="43" t="str">
        <f t="shared" si="65"/>
        <v>V</v>
      </c>
      <c r="BP59" s="129">
        <f t="shared" si="66"/>
        <v>13.371254032258063</v>
      </c>
      <c r="BQ59" s="187" t="s">
        <v>56</v>
      </c>
      <c r="BR59" s="187"/>
      <c r="BS59" s="193" t="str">
        <f t="shared" si="33"/>
        <v>A.B</v>
      </c>
      <c r="BT59" s="193"/>
      <c r="BU59" s="130"/>
      <c r="BV59" s="130"/>
      <c r="BW59" s="130"/>
      <c r="BX59" s="130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</row>
    <row r="60" spans="1:178" ht="14.25" customHeight="1">
      <c r="A60" s="23">
        <v>52</v>
      </c>
      <c r="B60" s="73" t="s">
        <v>185</v>
      </c>
      <c r="C60" s="74" t="s">
        <v>186</v>
      </c>
      <c r="D60" s="50">
        <v>11.875</v>
      </c>
      <c r="E60" s="50"/>
      <c r="F60" s="50">
        <f t="shared" si="34"/>
        <v>11.875</v>
      </c>
      <c r="G60" s="41">
        <v>15.45</v>
      </c>
      <c r="H60" s="41"/>
      <c r="I60" s="51">
        <f t="shared" si="35"/>
        <v>15.45</v>
      </c>
      <c r="J60" s="41">
        <f t="shared" si="36"/>
        <v>13.6625</v>
      </c>
      <c r="K60" s="42" t="str">
        <f t="shared" si="37"/>
        <v>V</v>
      </c>
      <c r="L60" s="85">
        <v>13.25</v>
      </c>
      <c r="M60" s="86"/>
      <c r="N60" s="40">
        <f t="shared" si="38"/>
        <v>13.25</v>
      </c>
      <c r="O60" s="85">
        <v>10</v>
      </c>
      <c r="P60" s="86"/>
      <c r="Q60" s="40">
        <f t="shared" si="39"/>
        <v>10</v>
      </c>
      <c r="R60" s="85">
        <v>14.75</v>
      </c>
      <c r="S60" s="86"/>
      <c r="T60" s="40">
        <f t="shared" si="40"/>
        <v>14.75</v>
      </c>
      <c r="U60" s="41">
        <f t="shared" si="41"/>
        <v>12.725000000000001</v>
      </c>
      <c r="V60" s="43" t="str">
        <f t="shared" si="42"/>
        <v>V</v>
      </c>
      <c r="W60" s="40">
        <v>11.225</v>
      </c>
      <c r="X60" s="40"/>
      <c r="Y60" s="40">
        <f t="shared" si="43"/>
        <v>11.225</v>
      </c>
      <c r="Z60" s="44">
        <f t="shared" si="44"/>
        <v>11.225</v>
      </c>
      <c r="AA60" s="43" t="str">
        <f t="shared" si="45"/>
        <v>VPC</v>
      </c>
      <c r="AB60" s="40">
        <v>12.8125</v>
      </c>
      <c r="AC60" s="40"/>
      <c r="AD60" s="40">
        <f t="shared" si="46"/>
        <v>12.8125</v>
      </c>
      <c r="AE60" s="44">
        <f t="shared" si="47"/>
        <v>12.8125</v>
      </c>
      <c r="AF60" s="43" t="str">
        <f t="shared" si="48"/>
        <v>V</v>
      </c>
      <c r="AG60" s="40">
        <v>14.096774193548388</v>
      </c>
      <c r="AH60" s="40"/>
      <c r="AI60" s="40">
        <f t="shared" si="49"/>
        <v>14.096774193548388</v>
      </c>
      <c r="AJ60" s="40">
        <v>16.5</v>
      </c>
      <c r="AK60" s="40"/>
      <c r="AL60" s="40">
        <f t="shared" si="50"/>
        <v>16.5</v>
      </c>
      <c r="AM60" s="40">
        <v>13</v>
      </c>
      <c r="AN60" s="91"/>
      <c r="AO60" s="40">
        <f t="shared" si="51"/>
        <v>13</v>
      </c>
      <c r="AP60" s="41">
        <f t="shared" si="52"/>
        <v>14.029032258064516</v>
      </c>
      <c r="AQ60" s="43" t="str">
        <f t="shared" si="53"/>
        <v>V</v>
      </c>
      <c r="AR60" s="40">
        <v>13.5</v>
      </c>
      <c r="AS60" s="40"/>
      <c r="AT60" s="40">
        <f t="shared" si="54"/>
        <v>13.5</v>
      </c>
      <c r="AU60" s="40">
        <v>15</v>
      </c>
      <c r="AV60" s="40"/>
      <c r="AW60" s="40">
        <f t="shared" si="55"/>
        <v>15</v>
      </c>
      <c r="AX60" s="40">
        <v>9.3000000000000007</v>
      </c>
      <c r="AY60" s="93">
        <v>11.05</v>
      </c>
      <c r="AZ60" s="40">
        <f t="shared" si="56"/>
        <v>11.05</v>
      </c>
      <c r="BA60" s="41">
        <f t="shared" si="57"/>
        <v>12.65</v>
      </c>
      <c r="BB60" s="43" t="str">
        <f t="shared" si="58"/>
        <v>VAR</v>
      </c>
      <c r="BC60" s="95">
        <v>13.5</v>
      </c>
      <c r="BD60" s="40"/>
      <c r="BE60" s="45">
        <f t="shared" si="59"/>
        <v>13.5</v>
      </c>
      <c r="BF60" s="95">
        <v>15.5</v>
      </c>
      <c r="BG60" s="40"/>
      <c r="BH60" s="40">
        <f t="shared" si="60"/>
        <v>15.5</v>
      </c>
      <c r="BI60" s="52">
        <f t="shared" si="61"/>
        <v>15.100000000000001</v>
      </c>
      <c r="BJ60" s="43" t="str">
        <f t="shared" si="62"/>
        <v>V</v>
      </c>
      <c r="BK60" s="40">
        <v>14.75</v>
      </c>
      <c r="BL60" s="40"/>
      <c r="BM60" s="40">
        <f t="shared" si="63"/>
        <v>14.75</v>
      </c>
      <c r="BN60" s="44">
        <f t="shared" si="64"/>
        <v>14.75</v>
      </c>
      <c r="BO60" s="43" t="str">
        <f t="shared" si="65"/>
        <v>V</v>
      </c>
      <c r="BP60" s="41">
        <f t="shared" si="66"/>
        <v>13.369254032258066</v>
      </c>
      <c r="BQ60" s="187" t="s">
        <v>56</v>
      </c>
      <c r="BR60" s="187"/>
      <c r="BS60" s="156" t="str">
        <f t="shared" si="33"/>
        <v>A.B</v>
      </c>
      <c r="BT60" s="156"/>
      <c r="BU60"/>
      <c r="BV60"/>
      <c r="BW60"/>
      <c r="BX60"/>
    </row>
    <row r="61" spans="1:178" ht="14.25" customHeight="1">
      <c r="A61" s="23">
        <v>53</v>
      </c>
      <c r="B61" s="73" t="s">
        <v>168</v>
      </c>
      <c r="C61" s="74" t="s">
        <v>163</v>
      </c>
      <c r="D61" s="50">
        <v>8.0500000000000007</v>
      </c>
      <c r="E61" s="50">
        <v>12</v>
      </c>
      <c r="F61" s="50">
        <f t="shared" si="34"/>
        <v>12</v>
      </c>
      <c r="G61" s="41">
        <v>12.875</v>
      </c>
      <c r="H61" s="41"/>
      <c r="I61" s="51">
        <f t="shared" si="35"/>
        <v>12.875</v>
      </c>
      <c r="J61" s="41">
        <f t="shared" si="36"/>
        <v>12.4375</v>
      </c>
      <c r="K61" s="42" t="str">
        <f t="shared" si="37"/>
        <v>VAR</v>
      </c>
      <c r="L61" s="85">
        <v>13</v>
      </c>
      <c r="M61" s="86"/>
      <c r="N61" s="40">
        <f t="shared" si="38"/>
        <v>13</v>
      </c>
      <c r="O61" s="85">
        <v>12</v>
      </c>
      <c r="P61" s="86"/>
      <c r="Q61" s="40">
        <f t="shared" si="39"/>
        <v>12</v>
      </c>
      <c r="R61" s="85">
        <v>15.75</v>
      </c>
      <c r="S61" s="86"/>
      <c r="T61" s="40">
        <f t="shared" si="40"/>
        <v>15.75</v>
      </c>
      <c r="U61" s="41">
        <f t="shared" si="41"/>
        <v>13.525</v>
      </c>
      <c r="V61" s="43" t="str">
        <f t="shared" si="42"/>
        <v>V</v>
      </c>
      <c r="W61" s="40">
        <v>8.1</v>
      </c>
      <c r="X61" s="40">
        <v>8</v>
      </c>
      <c r="Y61" s="40">
        <f t="shared" si="43"/>
        <v>8.1</v>
      </c>
      <c r="Z61" s="44">
        <f t="shared" si="44"/>
        <v>8.1</v>
      </c>
      <c r="AA61" s="43" t="str">
        <f t="shared" si="45"/>
        <v>VPC</v>
      </c>
      <c r="AB61" s="40">
        <v>10.087499999999999</v>
      </c>
      <c r="AC61" s="40">
        <v>14.5</v>
      </c>
      <c r="AD61" s="40">
        <f t="shared" si="46"/>
        <v>12</v>
      </c>
      <c r="AE61" s="44">
        <f t="shared" si="47"/>
        <v>12</v>
      </c>
      <c r="AF61" s="43" t="str">
        <f t="shared" si="48"/>
        <v>VAR</v>
      </c>
      <c r="AG61" s="40">
        <v>16.064516129032256</v>
      </c>
      <c r="AH61" s="40"/>
      <c r="AI61" s="40">
        <f t="shared" si="49"/>
        <v>16.064516129032256</v>
      </c>
      <c r="AJ61" s="40">
        <v>15</v>
      </c>
      <c r="AK61" s="40"/>
      <c r="AL61" s="40">
        <f t="shared" si="50"/>
        <v>15</v>
      </c>
      <c r="AM61" s="40">
        <v>12.5</v>
      </c>
      <c r="AN61" s="91"/>
      <c r="AO61" s="40">
        <f t="shared" si="51"/>
        <v>12.5</v>
      </c>
      <c r="AP61" s="41">
        <f t="shared" si="52"/>
        <v>14.069354838709677</v>
      </c>
      <c r="AQ61" s="43" t="str">
        <f t="shared" si="53"/>
        <v>V</v>
      </c>
      <c r="AR61" s="40">
        <v>14</v>
      </c>
      <c r="AS61" s="40"/>
      <c r="AT61" s="40">
        <f t="shared" si="54"/>
        <v>14</v>
      </c>
      <c r="AU61" s="40">
        <v>15</v>
      </c>
      <c r="AV61" s="40"/>
      <c r="AW61" s="40">
        <f t="shared" si="55"/>
        <v>15</v>
      </c>
      <c r="AX61" s="40">
        <v>15.17</v>
      </c>
      <c r="AY61" s="93"/>
      <c r="AZ61" s="40">
        <f t="shared" si="56"/>
        <v>15.17</v>
      </c>
      <c r="BA61" s="41">
        <f t="shared" si="57"/>
        <v>14.835000000000001</v>
      </c>
      <c r="BB61" s="43" t="str">
        <f t="shared" si="58"/>
        <v>V</v>
      </c>
      <c r="BC61" s="95">
        <v>15.17</v>
      </c>
      <c r="BD61" s="40"/>
      <c r="BE61" s="45">
        <f t="shared" si="59"/>
        <v>15.17</v>
      </c>
      <c r="BF61" s="95">
        <v>15.75</v>
      </c>
      <c r="BG61" s="40"/>
      <c r="BH61" s="40">
        <f t="shared" si="60"/>
        <v>15.75</v>
      </c>
      <c r="BI61" s="52">
        <f t="shared" si="61"/>
        <v>15.634000000000002</v>
      </c>
      <c r="BJ61" s="43" t="str">
        <f t="shared" si="62"/>
        <v>V</v>
      </c>
      <c r="BK61" s="40">
        <v>16.25</v>
      </c>
      <c r="BL61" s="40"/>
      <c r="BM61" s="40">
        <f t="shared" si="63"/>
        <v>16.25</v>
      </c>
      <c r="BN61" s="44">
        <f t="shared" si="64"/>
        <v>16.25</v>
      </c>
      <c r="BO61" s="43" t="str">
        <f t="shared" si="65"/>
        <v>V</v>
      </c>
      <c r="BP61" s="41">
        <f t="shared" si="66"/>
        <v>13.35635685483871</v>
      </c>
      <c r="BQ61" s="187" t="s">
        <v>56</v>
      </c>
      <c r="BR61" s="187"/>
      <c r="BS61" s="156" t="str">
        <f t="shared" si="33"/>
        <v>A.B</v>
      </c>
      <c r="BT61" s="156"/>
    </row>
    <row r="62" spans="1:178" ht="14.25" customHeight="1">
      <c r="A62" s="23">
        <v>54</v>
      </c>
      <c r="B62" s="75" t="s">
        <v>99</v>
      </c>
      <c r="C62" s="76" t="s">
        <v>15</v>
      </c>
      <c r="D62" s="50">
        <v>11.5</v>
      </c>
      <c r="E62" s="50"/>
      <c r="F62" s="50">
        <f t="shared" si="34"/>
        <v>11.5</v>
      </c>
      <c r="G62" s="41">
        <v>12.9</v>
      </c>
      <c r="H62" s="41"/>
      <c r="I62" s="51">
        <f t="shared" si="35"/>
        <v>12.9</v>
      </c>
      <c r="J62" s="44">
        <f t="shared" si="36"/>
        <v>12.2</v>
      </c>
      <c r="K62" s="42" t="str">
        <f t="shared" si="37"/>
        <v>V</v>
      </c>
      <c r="L62" s="84">
        <v>9.5</v>
      </c>
      <c r="M62" s="84">
        <v>18</v>
      </c>
      <c r="N62" s="44">
        <f t="shared" si="38"/>
        <v>12</v>
      </c>
      <c r="O62" s="84">
        <v>12</v>
      </c>
      <c r="P62" s="88"/>
      <c r="Q62" s="44">
        <f t="shared" si="39"/>
        <v>12</v>
      </c>
      <c r="R62" s="84">
        <v>13.375</v>
      </c>
      <c r="S62" s="84"/>
      <c r="T62" s="44">
        <f t="shared" si="40"/>
        <v>13.375</v>
      </c>
      <c r="U62" s="44">
        <f t="shared" si="41"/>
        <v>12.412500000000001</v>
      </c>
      <c r="V62" s="43" t="str">
        <f t="shared" si="42"/>
        <v>VAR</v>
      </c>
      <c r="W62" s="40">
        <v>9.1999999999999993</v>
      </c>
      <c r="X62" s="40">
        <v>12.75</v>
      </c>
      <c r="Y62" s="44">
        <f t="shared" si="43"/>
        <v>12</v>
      </c>
      <c r="Z62" s="44">
        <f t="shared" si="44"/>
        <v>12</v>
      </c>
      <c r="AA62" s="43" t="str">
        <f t="shared" si="45"/>
        <v>VAR</v>
      </c>
      <c r="AB62" s="40">
        <v>10.487500000000001</v>
      </c>
      <c r="AC62" s="40">
        <v>16.5</v>
      </c>
      <c r="AD62" s="44">
        <f t="shared" si="46"/>
        <v>12</v>
      </c>
      <c r="AE62" s="44">
        <f t="shared" si="47"/>
        <v>12</v>
      </c>
      <c r="AF62" s="43" t="str">
        <f t="shared" si="48"/>
        <v>VAR</v>
      </c>
      <c r="AG62" s="40">
        <v>13.451612903225806</v>
      </c>
      <c r="AH62" s="44"/>
      <c r="AI62" s="44">
        <f t="shared" si="49"/>
        <v>13.451612903225806</v>
      </c>
      <c r="AJ62" s="40">
        <v>15</v>
      </c>
      <c r="AK62" s="44"/>
      <c r="AL62" s="44">
        <f t="shared" si="50"/>
        <v>15</v>
      </c>
      <c r="AM62" s="40">
        <v>12</v>
      </c>
      <c r="AN62" s="91"/>
      <c r="AO62" s="44">
        <f t="shared" si="51"/>
        <v>12</v>
      </c>
      <c r="AP62" s="44">
        <f t="shared" si="52"/>
        <v>13.035483870967742</v>
      </c>
      <c r="AQ62" s="43" t="str">
        <f t="shared" si="53"/>
        <v>V</v>
      </c>
      <c r="AR62" s="40">
        <v>16</v>
      </c>
      <c r="AS62" s="44"/>
      <c r="AT62" s="44">
        <f t="shared" si="54"/>
        <v>16</v>
      </c>
      <c r="AU62" s="40">
        <v>15.5</v>
      </c>
      <c r="AV62" s="44"/>
      <c r="AW62" s="44">
        <f t="shared" si="55"/>
        <v>15.5</v>
      </c>
      <c r="AX62" s="40">
        <v>10.895</v>
      </c>
      <c r="AY62" s="93"/>
      <c r="AZ62" s="44">
        <f t="shared" si="56"/>
        <v>10.895</v>
      </c>
      <c r="BA62" s="44">
        <f t="shared" si="57"/>
        <v>13.3225</v>
      </c>
      <c r="BB62" s="43" t="str">
        <f t="shared" si="58"/>
        <v>V</v>
      </c>
      <c r="BC62" s="95">
        <v>10.5</v>
      </c>
      <c r="BD62" s="79"/>
      <c r="BE62" s="72">
        <f t="shared" si="59"/>
        <v>10.5</v>
      </c>
      <c r="BF62" s="95">
        <v>16.75</v>
      </c>
      <c r="BG62" s="44"/>
      <c r="BH62" s="44">
        <f t="shared" si="60"/>
        <v>16.75</v>
      </c>
      <c r="BI62" s="51">
        <f t="shared" si="61"/>
        <v>15.5</v>
      </c>
      <c r="BJ62" s="43" t="str">
        <f t="shared" si="62"/>
        <v>V</v>
      </c>
      <c r="BK62" s="40">
        <v>16.25</v>
      </c>
      <c r="BL62" s="44"/>
      <c r="BM62" s="44">
        <f t="shared" si="63"/>
        <v>16.25</v>
      </c>
      <c r="BN62" s="44">
        <f t="shared" si="64"/>
        <v>16.25</v>
      </c>
      <c r="BO62" s="43" t="str">
        <f t="shared" si="65"/>
        <v>V</v>
      </c>
      <c r="BP62" s="44">
        <f t="shared" si="66"/>
        <v>13.340060483870968</v>
      </c>
      <c r="BQ62" s="187" t="s">
        <v>56</v>
      </c>
      <c r="BR62" s="187"/>
      <c r="BS62" s="156" t="str">
        <f t="shared" si="33"/>
        <v>A.B</v>
      </c>
      <c r="BT62" s="156"/>
    </row>
    <row r="63" spans="1:178" ht="14.25" customHeight="1">
      <c r="A63" s="23">
        <v>55</v>
      </c>
      <c r="B63" s="73" t="s">
        <v>181</v>
      </c>
      <c r="C63" s="74" t="s">
        <v>182</v>
      </c>
      <c r="D63" s="50">
        <v>9.9499999999999993</v>
      </c>
      <c r="E63" s="50">
        <v>11.75</v>
      </c>
      <c r="F63" s="50">
        <f t="shared" si="34"/>
        <v>11.75</v>
      </c>
      <c r="G63" s="41">
        <v>10.95</v>
      </c>
      <c r="H63" s="41">
        <v>12</v>
      </c>
      <c r="I63" s="51">
        <f t="shared" si="35"/>
        <v>12</v>
      </c>
      <c r="J63" s="41">
        <f t="shared" si="36"/>
        <v>11.875</v>
      </c>
      <c r="K63" s="42" t="str">
        <f t="shared" si="37"/>
        <v>VPC</v>
      </c>
      <c r="L63" s="85">
        <v>13.75</v>
      </c>
      <c r="M63" s="86"/>
      <c r="N63" s="40">
        <f t="shared" si="38"/>
        <v>13.75</v>
      </c>
      <c r="O63" s="85">
        <v>9</v>
      </c>
      <c r="P63" s="86"/>
      <c r="Q63" s="40">
        <f t="shared" si="39"/>
        <v>9</v>
      </c>
      <c r="R63" s="85">
        <v>14.375</v>
      </c>
      <c r="S63" s="86"/>
      <c r="T63" s="40">
        <f t="shared" si="40"/>
        <v>14.375</v>
      </c>
      <c r="U63" s="41">
        <f t="shared" si="41"/>
        <v>12.512499999999999</v>
      </c>
      <c r="V63" s="43" t="str">
        <f t="shared" si="42"/>
        <v>V</v>
      </c>
      <c r="W63" s="40">
        <v>9.125</v>
      </c>
      <c r="X63" s="40">
        <v>9.8999999999999986</v>
      </c>
      <c r="Y63" s="40">
        <f t="shared" si="43"/>
        <v>9.8999999999999986</v>
      </c>
      <c r="Z63" s="44">
        <f t="shared" si="44"/>
        <v>9.8999999999999986</v>
      </c>
      <c r="AA63" s="43" t="str">
        <f t="shared" si="45"/>
        <v>VPC</v>
      </c>
      <c r="AB63" s="40">
        <v>8.0499999999999989</v>
      </c>
      <c r="AC63" s="40">
        <v>13.5</v>
      </c>
      <c r="AD63" s="40">
        <f t="shared" si="46"/>
        <v>12</v>
      </c>
      <c r="AE63" s="44">
        <f t="shared" si="47"/>
        <v>12</v>
      </c>
      <c r="AF63" s="43" t="str">
        <f t="shared" si="48"/>
        <v>VAR</v>
      </c>
      <c r="AG63" s="40">
        <v>14.596774193548388</v>
      </c>
      <c r="AH63" s="40"/>
      <c r="AI63" s="40">
        <f t="shared" si="49"/>
        <v>14.596774193548388</v>
      </c>
      <c r="AJ63" s="40">
        <v>16</v>
      </c>
      <c r="AK63" s="40"/>
      <c r="AL63" s="40">
        <f t="shared" si="50"/>
        <v>16</v>
      </c>
      <c r="AM63" s="40">
        <v>12</v>
      </c>
      <c r="AN63" s="91"/>
      <c r="AO63" s="40">
        <f t="shared" si="51"/>
        <v>12</v>
      </c>
      <c r="AP63" s="41">
        <f t="shared" si="52"/>
        <v>13.579032258064515</v>
      </c>
      <c r="AQ63" s="43" t="str">
        <f t="shared" si="53"/>
        <v>V</v>
      </c>
      <c r="AR63" s="40">
        <v>13</v>
      </c>
      <c r="AS63" s="40"/>
      <c r="AT63" s="40">
        <f t="shared" si="54"/>
        <v>13</v>
      </c>
      <c r="AU63" s="40">
        <v>17.5</v>
      </c>
      <c r="AV63" s="40"/>
      <c r="AW63" s="40">
        <f t="shared" si="55"/>
        <v>17.5</v>
      </c>
      <c r="AX63" s="40">
        <v>14.715</v>
      </c>
      <c r="AY63" s="93"/>
      <c r="AZ63" s="40">
        <f t="shared" si="56"/>
        <v>14.715</v>
      </c>
      <c r="BA63" s="41">
        <f t="shared" si="57"/>
        <v>14.9825</v>
      </c>
      <c r="BB63" s="43" t="str">
        <f t="shared" si="58"/>
        <v>V</v>
      </c>
      <c r="BC63" s="95">
        <v>15.33</v>
      </c>
      <c r="BD63" s="40"/>
      <c r="BE63" s="45">
        <f t="shared" si="59"/>
        <v>15.33</v>
      </c>
      <c r="BF63" s="95">
        <v>16</v>
      </c>
      <c r="BG63" s="40"/>
      <c r="BH63" s="40">
        <f t="shared" si="60"/>
        <v>16</v>
      </c>
      <c r="BI63" s="52">
        <f t="shared" si="61"/>
        <v>15.866000000000001</v>
      </c>
      <c r="BJ63" s="43" t="str">
        <f t="shared" si="62"/>
        <v>V</v>
      </c>
      <c r="BK63" s="40">
        <v>16</v>
      </c>
      <c r="BL63" s="40"/>
      <c r="BM63" s="40">
        <f t="shared" si="63"/>
        <v>16</v>
      </c>
      <c r="BN63" s="44">
        <f t="shared" si="64"/>
        <v>16</v>
      </c>
      <c r="BO63" s="43" t="str">
        <f t="shared" si="65"/>
        <v>V</v>
      </c>
      <c r="BP63" s="41">
        <f t="shared" si="66"/>
        <v>13.339379032258064</v>
      </c>
      <c r="BQ63" s="187" t="s">
        <v>56</v>
      </c>
      <c r="BR63" s="187"/>
      <c r="BS63" s="156" t="str">
        <f t="shared" si="33"/>
        <v>A.B</v>
      </c>
      <c r="BT63" s="156"/>
    </row>
    <row r="64" spans="1:178" ht="14.25" customHeight="1">
      <c r="A64" s="23">
        <v>56</v>
      </c>
      <c r="B64" s="73" t="s">
        <v>207</v>
      </c>
      <c r="C64" s="74" t="s">
        <v>208</v>
      </c>
      <c r="D64" s="50">
        <v>5.85</v>
      </c>
      <c r="E64" s="50">
        <v>12</v>
      </c>
      <c r="F64" s="50">
        <f t="shared" si="34"/>
        <v>12</v>
      </c>
      <c r="G64" s="41">
        <v>10.325000000000001</v>
      </c>
      <c r="H64" s="41">
        <v>9.1</v>
      </c>
      <c r="I64" s="51">
        <f t="shared" si="35"/>
        <v>10.325000000000001</v>
      </c>
      <c r="J64" s="41">
        <f t="shared" si="36"/>
        <v>11.162500000000001</v>
      </c>
      <c r="K64" s="42" t="str">
        <f t="shared" si="37"/>
        <v>VPC</v>
      </c>
      <c r="L64" s="85">
        <v>10.875</v>
      </c>
      <c r="M64" s="86">
        <v>13</v>
      </c>
      <c r="N64" s="40">
        <f t="shared" si="38"/>
        <v>12</v>
      </c>
      <c r="O64" s="85">
        <v>6.5</v>
      </c>
      <c r="P64" s="86">
        <v>11</v>
      </c>
      <c r="Q64" s="40">
        <f t="shared" si="39"/>
        <v>11</v>
      </c>
      <c r="R64" s="85">
        <v>14.5</v>
      </c>
      <c r="S64" s="86"/>
      <c r="T64" s="40">
        <f t="shared" si="40"/>
        <v>14.5</v>
      </c>
      <c r="U64" s="41">
        <f t="shared" si="41"/>
        <v>12.450000000000001</v>
      </c>
      <c r="V64" s="43" t="str">
        <f t="shared" si="42"/>
        <v>VAR</v>
      </c>
      <c r="W64" s="40">
        <v>6.5</v>
      </c>
      <c r="X64" s="40">
        <v>8</v>
      </c>
      <c r="Y64" s="40">
        <f t="shared" si="43"/>
        <v>8</v>
      </c>
      <c r="Z64" s="44">
        <f t="shared" si="44"/>
        <v>8</v>
      </c>
      <c r="AA64" s="43" t="str">
        <f t="shared" si="45"/>
        <v>VPC</v>
      </c>
      <c r="AB64" s="40">
        <v>9.9749999999999996</v>
      </c>
      <c r="AC64" s="40">
        <v>19</v>
      </c>
      <c r="AD64" s="40">
        <f t="shared" si="46"/>
        <v>12</v>
      </c>
      <c r="AE64" s="44">
        <f t="shared" si="47"/>
        <v>12</v>
      </c>
      <c r="AF64" s="43" t="str">
        <f t="shared" si="48"/>
        <v>VAR</v>
      </c>
      <c r="AG64" s="40">
        <v>14.064516129032258</v>
      </c>
      <c r="AH64" s="40"/>
      <c r="AI64" s="40">
        <f t="shared" si="49"/>
        <v>14.064516129032258</v>
      </c>
      <c r="AJ64" s="40">
        <v>16</v>
      </c>
      <c r="AK64" s="40"/>
      <c r="AL64" s="40">
        <f t="shared" si="50"/>
        <v>16</v>
      </c>
      <c r="AM64" s="40">
        <v>15</v>
      </c>
      <c r="AN64" s="91"/>
      <c r="AO64" s="40">
        <f t="shared" si="51"/>
        <v>15</v>
      </c>
      <c r="AP64" s="41">
        <f t="shared" si="52"/>
        <v>14.919354838709676</v>
      </c>
      <c r="AQ64" s="43" t="str">
        <f t="shared" si="53"/>
        <v>V</v>
      </c>
      <c r="AR64" s="40">
        <v>16.5</v>
      </c>
      <c r="AS64" s="40"/>
      <c r="AT64" s="40">
        <f t="shared" si="54"/>
        <v>16.5</v>
      </c>
      <c r="AU64" s="40">
        <v>18.5</v>
      </c>
      <c r="AV64" s="40"/>
      <c r="AW64" s="40">
        <f t="shared" si="55"/>
        <v>18.5</v>
      </c>
      <c r="AX64" s="40">
        <v>15.5</v>
      </c>
      <c r="AY64" s="93"/>
      <c r="AZ64" s="40">
        <f t="shared" si="56"/>
        <v>15.5</v>
      </c>
      <c r="BA64" s="41">
        <f t="shared" si="57"/>
        <v>16.5</v>
      </c>
      <c r="BB64" s="43" t="str">
        <f t="shared" si="58"/>
        <v>V</v>
      </c>
      <c r="BC64" s="95">
        <v>16</v>
      </c>
      <c r="BD64" s="40"/>
      <c r="BE64" s="45">
        <f t="shared" si="59"/>
        <v>16</v>
      </c>
      <c r="BF64" s="95">
        <v>16</v>
      </c>
      <c r="BG64" s="40"/>
      <c r="BH64" s="40">
        <f t="shared" si="60"/>
        <v>16</v>
      </c>
      <c r="BI64" s="52">
        <f t="shared" si="61"/>
        <v>16</v>
      </c>
      <c r="BJ64" s="43" t="str">
        <f t="shared" si="62"/>
        <v>V</v>
      </c>
      <c r="BK64" s="40">
        <v>15.5</v>
      </c>
      <c r="BL64" s="40"/>
      <c r="BM64" s="40">
        <f t="shared" si="63"/>
        <v>15.5</v>
      </c>
      <c r="BN64" s="44">
        <f t="shared" si="64"/>
        <v>15.5</v>
      </c>
      <c r="BO64" s="43" t="str">
        <f t="shared" si="65"/>
        <v>V</v>
      </c>
      <c r="BP64" s="41">
        <f t="shared" si="66"/>
        <v>13.31648185483871</v>
      </c>
      <c r="BQ64" s="187" t="s">
        <v>56</v>
      </c>
      <c r="BR64" s="187"/>
      <c r="BS64" s="156" t="str">
        <f t="shared" si="33"/>
        <v>A.B</v>
      </c>
      <c r="BT64" s="156"/>
    </row>
    <row r="65" spans="1:72" ht="13.2">
      <c r="A65" s="23">
        <v>57</v>
      </c>
      <c r="B65" s="73" t="s">
        <v>199</v>
      </c>
      <c r="C65" s="74" t="s">
        <v>200</v>
      </c>
      <c r="D65" s="50">
        <v>13.5</v>
      </c>
      <c r="E65" s="50"/>
      <c r="F65" s="50">
        <f t="shared" si="34"/>
        <v>13.5</v>
      </c>
      <c r="G65" s="41">
        <v>10.025</v>
      </c>
      <c r="H65" s="41">
        <v>10.399999999999999</v>
      </c>
      <c r="I65" s="51">
        <f t="shared" si="35"/>
        <v>10.399999999999999</v>
      </c>
      <c r="J65" s="41">
        <f t="shared" si="36"/>
        <v>11.95</v>
      </c>
      <c r="K65" s="42" t="str">
        <f t="shared" si="37"/>
        <v>VPC</v>
      </c>
      <c r="L65" s="85">
        <v>5.5</v>
      </c>
      <c r="M65" s="86">
        <v>15</v>
      </c>
      <c r="N65" s="40">
        <f t="shared" si="38"/>
        <v>12</v>
      </c>
      <c r="O65" s="85">
        <v>11.5</v>
      </c>
      <c r="P65" s="86">
        <v>14</v>
      </c>
      <c r="Q65" s="40">
        <f t="shared" si="39"/>
        <v>12</v>
      </c>
      <c r="R65" s="85">
        <v>14.625</v>
      </c>
      <c r="S65" s="86"/>
      <c r="T65" s="40">
        <f t="shared" si="40"/>
        <v>14.625</v>
      </c>
      <c r="U65" s="41">
        <f t="shared" si="41"/>
        <v>12.787500000000001</v>
      </c>
      <c r="V65" s="43" t="str">
        <f t="shared" si="42"/>
        <v>VAR</v>
      </c>
      <c r="W65" s="40">
        <v>7.65</v>
      </c>
      <c r="X65" s="40">
        <v>10.7</v>
      </c>
      <c r="Y65" s="40">
        <f t="shared" si="43"/>
        <v>10.7</v>
      </c>
      <c r="Z65" s="44">
        <f t="shared" si="44"/>
        <v>10.7</v>
      </c>
      <c r="AA65" s="43" t="str">
        <f t="shared" si="45"/>
        <v>VPC</v>
      </c>
      <c r="AB65" s="40">
        <v>6.4250000000000007</v>
      </c>
      <c r="AC65" s="40">
        <v>15.5</v>
      </c>
      <c r="AD65" s="40">
        <f t="shared" si="46"/>
        <v>12</v>
      </c>
      <c r="AE65" s="44">
        <f t="shared" si="47"/>
        <v>12</v>
      </c>
      <c r="AF65" s="43" t="str">
        <f t="shared" si="48"/>
        <v>VAR</v>
      </c>
      <c r="AG65" s="40">
        <v>17.532258064516128</v>
      </c>
      <c r="AH65" s="40"/>
      <c r="AI65" s="40">
        <f t="shared" si="49"/>
        <v>17.532258064516128</v>
      </c>
      <c r="AJ65" s="40">
        <v>16.5</v>
      </c>
      <c r="AK65" s="40"/>
      <c r="AL65" s="40">
        <f t="shared" si="50"/>
        <v>16.5</v>
      </c>
      <c r="AM65" s="40">
        <v>12</v>
      </c>
      <c r="AN65" s="91"/>
      <c r="AO65" s="40">
        <f t="shared" si="51"/>
        <v>12</v>
      </c>
      <c r="AP65" s="41">
        <f t="shared" si="52"/>
        <v>14.559677419354838</v>
      </c>
      <c r="AQ65" s="43" t="str">
        <f t="shared" si="53"/>
        <v>V</v>
      </c>
      <c r="AR65" s="40">
        <v>13.5</v>
      </c>
      <c r="AS65" s="40"/>
      <c r="AT65" s="40">
        <f t="shared" si="54"/>
        <v>13.5</v>
      </c>
      <c r="AU65" s="40">
        <v>18.5</v>
      </c>
      <c r="AV65" s="40"/>
      <c r="AW65" s="40">
        <f t="shared" si="55"/>
        <v>18.5</v>
      </c>
      <c r="AX65" s="40">
        <v>16.295000000000002</v>
      </c>
      <c r="AY65" s="93"/>
      <c r="AZ65" s="40">
        <f t="shared" si="56"/>
        <v>16.295000000000002</v>
      </c>
      <c r="BA65" s="41">
        <f t="shared" si="57"/>
        <v>16.147500000000001</v>
      </c>
      <c r="BB65" s="43" t="str">
        <f t="shared" si="58"/>
        <v>V</v>
      </c>
      <c r="BC65" s="95">
        <v>11</v>
      </c>
      <c r="BD65" s="40"/>
      <c r="BE65" s="45">
        <f t="shared" si="59"/>
        <v>11</v>
      </c>
      <c r="BF65" s="95">
        <v>13.75</v>
      </c>
      <c r="BG65" s="40"/>
      <c r="BH65" s="40">
        <f t="shared" si="60"/>
        <v>13.75</v>
      </c>
      <c r="BI65" s="52">
        <f t="shared" si="61"/>
        <v>13.2</v>
      </c>
      <c r="BJ65" s="43" t="str">
        <f t="shared" si="62"/>
        <v>V</v>
      </c>
      <c r="BK65" s="40">
        <v>15</v>
      </c>
      <c r="BL65" s="40"/>
      <c r="BM65" s="40">
        <f t="shared" si="63"/>
        <v>15</v>
      </c>
      <c r="BN65" s="44">
        <f t="shared" si="64"/>
        <v>15</v>
      </c>
      <c r="BO65" s="43" t="str">
        <f t="shared" si="65"/>
        <v>V</v>
      </c>
      <c r="BP65" s="41">
        <f t="shared" si="66"/>
        <v>13.293084677419357</v>
      </c>
      <c r="BQ65" s="187" t="s">
        <v>56</v>
      </c>
      <c r="BR65" s="187"/>
      <c r="BS65" s="156" t="str">
        <f t="shared" si="33"/>
        <v>A.B</v>
      </c>
      <c r="BT65" s="156"/>
    </row>
    <row r="66" spans="1:72" ht="13.8">
      <c r="A66" s="23">
        <v>58</v>
      </c>
      <c r="B66" s="73" t="s">
        <v>119</v>
      </c>
      <c r="C66" s="74" t="s">
        <v>120</v>
      </c>
      <c r="D66" s="50">
        <v>12.05</v>
      </c>
      <c r="E66" s="50"/>
      <c r="F66" s="50">
        <f t="shared" si="34"/>
        <v>12.05</v>
      </c>
      <c r="G66" s="41">
        <v>14.574999999999999</v>
      </c>
      <c r="H66" s="41"/>
      <c r="I66" s="51">
        <f t="shared" si="35"/>
        <v>14.574999999999999</v>
      </c>
      <c r="J66" s="44">
        <f t="shared" si="36"/>
        <v>13.3125</v>
      </c>
      <c r="K66" s="42" t="str">
        <f t="shared" si="37"/>
        <v>V</v>
      </c>
      <c r="L66" s="84">
        <v>12.5</v>
      </c>
      <c r="M66" s="84"/>
      <c r="N66" s="44">
        <f t="shared" si="38"/>
        <v>12.5</v>
      </c>
      <c r="O66" s="84">
        <v>17.25</v>
      </c>
      <c r="P66" s="88"/>
      <c r="Q66" s="44">
        <f t="shared" si="39"/>
        <v>17.25</v>
      </c>
      <c r="R66" s="84">
        <v>15.75</v>
      </c>
      <c r="S66" s="84"/>
      <c r="T66" s="44">
        <f t="shared" si="40"/>
        <v>15.75</v>
      </c>
      <c r="U66" s="44">
        <f t="shared" si="41"/>
        <v>14.9</v>
      </c>
      <c r="V66" s="43" t="str">
        <f t="shared" si="42"/>
        <v>V</v>
      </c>
      <c r="W66" s="40">
        <v>11</v>
      </c>
      <c r="X66" s="40">
        <v>13.5</v>
      </c>
      <c r="Y66" s="44">
        <f t="shared" si="43"/>
        <v>12</v>
      </c>
      <c r="Z66" s="44">
        <f t="shared" si="44"/>
        <v>12</v>
      </c>
      <c r="AA66" s="43" t="str">
        <f t="shared" si="45"/>
        <v>VAR</v>
      </c>
      <c r="AB66" s="40">
        <v>10.175000000000001</v>
      </c>
      <c r="AC66" s="40">
        <v>19</v>
      </c>
      <c r="AD66" s="44">
        <f t="shared" si="46"/>
        <v>12</v>
      </c>
      <c r="AE66" s="44">
        <f t="shared" si="47"/>
        <v>12</v>
      </c>
      <c r="AF66" s="43" t="str">
        <f t="shared" si="48"/>
        <v>VAR</v>
      </c>
      <c r="AG66" s="40">
        <v>12.629032258064516</v>
      </c>
      <c r="AH66" s="40"/>
      <c r="AI66" s="44">
        <f t="shared" si="49"/>
        <v>12.629032258064516</v>
      </c>
      <c r="AJ66" s="40">
        <v>14.5</v>
      </c>
      <c r="AK66" s="44"/>
      <c r="AL66" s="44">
        <f t="shared" si="50"/>
        <v>14.5</v>
      </c>
      <c r="AM66" s="40">
        <v>12</v>
      </c>
      <c r="AN66" s="91"/>
      <c r="AO66" s="44">
        <f t="shared" si="51"/>
        <v>12</v>
      </c>
      <c r="AP66" s="44">
        <f t="shared" si="52"/>
        <v>12.688709677419356</v>
      </c>
      <c r="AQ66" s="43" t="str">
        <f t="shared" si="53"/>
        <v>V</v>
      </c>
      <c r="AR66" s="40">
        <v>14.5</v>
      </c>
      <c r="AS66" s="44"/>
      <c r="AT66" s="44">
        <f t="shared" si="54"/>
        <v>14.5</v>
      </c>
      <c r="AU66" s="40">
        <v>14.5</v>
      </c>
      <c r="AV66" s="44"/>
      <c r="AW66" s="44">
        <f t="shared" si="55"/>
        <v>14.5</v>
      </c>
      <c r="AX66" s="40">
        <v>11.49</v>
      </c>
      <c r="AY66" s="93"/>
      <c r="AZ66" s="44">
        <f t="shared" si="56"/>
        <v>11.49</v>
      </c>
      <c r="BA66" s="44">
        <f t="shared" si="57"/>
        <v>12.995000000000001</v>
      </c>
      <c r="BB66" s="43" t="str">
        <f t="shared" si="58"/>
        <v>V</v>
      </c>
      <c r="BC66" s="95">
        <v>10</v>
      </c>
      <c r="BD66" s="46"/>
      <c r="BE66" s="45">
        <f t="shared" si="59"/>
        <v>10</v>
      </c>
      <c r="BF66" s="95">
        <v>14</v>
      </c>
      <c r="BG66" s="40"/>
      <c r="BH66" s="40">
        <f t="shared" si="60"/>
        <v>14</v>
      </c>
      <c r="BI66" s="52">
        <f t="shared" si="61"/>
        <v>13.200000000000001</v>
      </c>
      <c r="BJ66" s="43" t="str">
        <f t="shared" si="62"/>
        <v>V</v>
      </c>
      <c r="BK66" s="40">
        <v>15</v>
      </c>
      <c r="BL66" s="44"/>
      <c r="BM66" s="44">
        <f t="shared" si="63"/>
        <v>15</v>
      </c>
      <c r="BN66" s="44">
        <f t="shared" si="64"/>
        <v>15</v>
      </c>
      <c r="BO66" s="43" t="str">
        <f t="shared" si="65"/>
        <v>V</v>
      </c>
      <c r="BP66" s="41">
        <f t="shared" si="66"/>
        <v>13.262026209677421</v>
      </c>
      <c r="BQ66" s="187" t="s">
        <v>56</v>
      </c>
      <c r="BR66" s="187"/>
      <c r="BS66" s="156" t="str">
        <f t="shared" si="33"/>
        <v>A.B</v>
      </c>
      <c r="BT66" s="156"/>
    </row>
    <row r="67" spans="1:72" ht="13.8">
      <c r="A67" s="23">
        <v>59</v>
      </c>
      <c r="B67" s="75" t="s">
        <v>137</v>
      </c>
      <c r="C67" s="76" t="s">
        <v>138</v>
      </c>
      <c r="D67" s="50">
        <v>9.7250000000000014</v>
      </c>
      <c r="E67" s="50">
        <v>12</v>
      </c>
      <c r="F67" s="50">
        <f t="shared" si="34"/>
        <v>12</v>
      </c>
      <c r="G67" s="41">
        <v>14.100000000000001</v>
      </c>
      <c r="H67" s="41"/>
      <c r="I67" s="51">
        <f t="shared" si="35"/>
        <v>14.100000000000001</v>
      </c>
      <c r="J67" s="41">
        <f t="shared" si="36"/>
        <v>13.05</v>
      </c>
      <c r="K67" s="42" t="str">
        <f t="shared" si="37"/>
        <v>VAR</v>
      </c>
      <c r="L67" s="84">
        <v>12</v>
      </c>
      <c r="M67" s="84"/>
      <c r="N67" s="40">
        <f t="shared" si="38"/>
        <v>12</v>
      </c>
      <c r="O67" s="84">
        <v>7.5</v>
      </c>
      <c r="P67" s="88">
        <v>11</v>
      </c>
      <c r="Q67" s="40">
        <f t="shared" si="39"/>
        <v>11</v>
      </c>
      <c r="R67" s="84">
        <v>14.375</v>
      </c>
      <c r="S67" s="84"/>
      <c r="T67" s="40">
        <f t="shared" si="40"/>
        <v>14.375</v>
      </c>
      <c r="U67" s="41">
        <f t="shared" si="41"/>
        <v>12.412500000000001</v>
      </c>
      <c r="V67" s="43" t="str">
        <f t="shared" si="42"/>
        <v>VAR</v>
      </c>
      <c r="W67" s="40">
        <v>7.1000000000000005</v>
      </c>
      <c r="X67" s="40">
        <v>10.5</v>
      </c>
      <c r="Y67" s="40">
        <f t="shared" si="43"/>
        <v>10.5</v>
      </c>
      <c r="Z67" s="44">
        <f t="shared" si="44"/>
        <v>10.5</v>
      </c>
      <c r="AA67" s="43" t="str">
        <f t="shared" si="45"/>
        <v>VPC</v>
      </c>
      <c r="AB67" s="40">
        <v>11.4625</v>
      </c>
      <c r="AC67" s="40">
        <v>16.5</v>
      </c>
      <c r="AD67" s="40">
        <f t="shared" si="46"/>
        <v>12</v>
      </c>
      <c r="AE67" s="44">
        <f t="shared" si="47"/>
        <v>12</v>
      </c>
      <c r="AF67" s="43" t="str">
        <f t="shared" si="48"/>
        <v>VAR</v>
      </c>
      <c r="AG67" s="40">
        <v>16.064516129032256</v>
      </c>
      <c r="AH67" s="40"/>
      <c r="AI67" s="40">
        <f t="shared" si="49"/>
        <v>16.064516129032256</v>
      </c>
      <c r="AJ67" s="40">
        <v>15.5</v>
      </c>
      <c r="AK67" s="40"/>
      <c r="AL67" s="40">
        <f t="shared" si="50"/>
        <v>15.5</v>
      </c>
      <c r="AM67" s="40">
        <v>12</v>
      </c>
      <c r="AN67" s="91"/>
      <c r="AO67" s="40">
        <f t="shared" si="51"/>
        <v>12</v>
      </c>
      <c r="AP67" s="41">
        <f t="shared" si="52"/>
        <v>13.919354838709676</v>
      </c>
      <c r="AQ67" s="43" t="str">
        <f t="shared" si="53"/>
        <v>V</v>
      </c>
      <c r="AR67" s="40">
        <v>14</v>
      </c>
      <c r="AS67" s="40"/>
      <c r="AT67" s="40">
        <f t="shared" si="54"/>
        <v>14</v>
      </c>
      <c r="AU67" s="40">
        <v>15.5</v>
      </c>
      <c r="AV67" s="40"/>
      <c r="AW67" s="40">
        <f t="shared" si="55"/>
        <v>15.5</v>
      </c>
      <c r="AX67" s="40">
        <v>9.1999999999999993</v>
      </c>
      <c r="AY67" s="93">
        <v>11.95</v>
      </c>
      <c r="AZ67" s="40">
        <f t="shared" si="56"/>
        <v>11.95</v>
      </c>
      <c r="BA67" s="41">
        <f t="shared" si="57"/>
        <v>13.35</v>
      </c>
      <c r="BB67" s="43" t="str">
        <f t="shared" si="58"/>
        <v>VAR</v>
      </c>
      <c r="BC67" s="95">
        <v>14</v>
      </c>
      <c r="BD67" s="46"/>
      <c r="BE67" s="45">
        <f t="shared" si="59"/>
        <v>14</v>
      </c>
      <c r="BF67" s="95">
        <v>16</v>
      </c>
      <c r="BG67" s="40"/>
      <c r="BH67" s="40">
        <f t="shared" si="60"/>
        <v>16</v>
      </c>
      <c r="BI67" s="52">
        <f t="shared" si="61"/>
        <v>15.600000000000001</v>
      </c>
      <c r="BJ67" s="43" t="str">
        <f t="shared" si="62"/>
        <v>V</v>
      </c>
      <c r="BK67" s="40">
        <v>15</v>
      </c>
      <c r="BL67" s="40"/>
      <c r="BM67" s="40">
        <f t="shared" si="63"/>
        <v>15</v>
      </c>
      <c r="BN67" s="44">
        <f t="shared" si="64"/>
        <v>15</v>
      </c>
      <c r="BO67" s="43" t="str">
        <f t="shared" si="65"/>
        <v>V</v>
      </c>
      <c r="BP67" s="41">
        <f t="shared" si="66"/>
        <v>13.228981854838711</v>
      </c>
      <c r="BQ67" s="187" t="s">
        <v>56</v>
      </c>
      <c r="BR67" s="187"/>
      <c r="BS67" s="156" t="str">
        <f t="shared" si="33"/>
        <v>A.B</v>
      </c>
      <c r="BT67" s="156"/>
    </row>
    <row r="68" spans="1:72" ht="13.8">
      <c r="A68" s="23">
        <v>60</v>
      </c>
      <c r="B68" s="75" t="s">
        <v>106</v>
      </c>
      <c r="C68" s="76" t="s">
        <v>107</v>
      </c>
      <c r="D68" s="50">
        <v>14.2</v>
      </c>
      <c r="E68" s="50"/>
      <c r="F68" s="50">
        <f t="shared" si="34"/>
        <v>14.2</v>
      </c>
      <c r="G68" s="41">
        <v>15.100000000000001</v>
      </c>
      <c r="H68" s="41"/>
      <c r="I68" s="51">
        <f t="shared" si="35"/>
        <v>15.100000000000001</v>
      </c>
      <c r="J68" s="44">
        <f t="shared" si="36"/>
        <v>14.65</v>
      </c>
      <c r="K68" s="42" t="str">
        <f t="shared" si="37"/>
        <v>V</v>
      </c>
      <c r="L68" s="84">
        <v>8</v>
      </c>
      <c r="M68" s="84">
        <v>14</v>
      </c>
      <c r="N68" s="44">
        <f t="shared" si="38"/>
        <v>12</v>
      </c>
      <c r="O68" s="84">
        <v>12</v>
      </c>
      <c r="P68" s="88"/>
      <c r="Q68" s="44">
        <f t="shared" si="39"/>
        <v>12</v>
      </c>
      <c r="R68" s="84">
        <v>15.375</v>
      </c>
      <c r="S68" s="84"/>
      <c r="T68" s="44">
        <f t="shared" si="40"/>
        <v>15.375</v>
      </c>
      <c r="U68" s="44">
        <f t="shared" si="41"/>
        <v>13.012499999999999</v>
      </c>
      <c r="V68" s="43" t="str">
        <f t="shared" si="42"/>
        <v>VAR</v>
      </c>
      <c r="W68" s="40">
        <v>7.1499999999999995</v>
      </c>
      <c r="X68" s="40">
        <v>8</v>
      </c>
      <c r="Y68" s="44">
        <f t="shared" si="43"/>
        <v>8</v>
      </c>
      <c r="Z68" s="44">
        <f t="shared" si="44"/>
        <v>8</v>
      </c>
      <c r="AA68" s="43" t="str">
        <f t="shared" si="45"/>
        <v>VPC</v>
      </c>
      <c r="AB68" s="40">
        <v>7.15</v>
      </c>
      <c r="AC68" s="40">
        <v>13</v>
      </c>
      <c r="AD68" s="44">
        <f t="shared" si="46"/>
        <v>12</v>
      </c>
      <c r="AE68" s="44">
        <f t="shared" si="47"/>
        <v>12</v>
      </c>
      <c r="AF68" s="43" t="str">
        <f t="shared" si="48"/>
        <v>VAR</v>
      </c>
      <c r="AG68" s="40">
        <v>13.596774193548388</v>
      </c>
      <c r="AH68" s="44"/>
      <c r="AI68" s="44">
        <f t="shared" si="49"/>
        <v>13.596774193548388</v>
      </c>
      <c r="AJ68" s="40">
        <v>16</v>
      </c>
      <c r="AK68" s="44"/>
      <c r="AL68" s="44">
        <f t="shared" si="50"/>
        <v>16</v>
      </c>
      <c r="AM68" s="40">
        <v>12</v>
      </c>
      <c r="AN68" s="91"/>
      <c r="AO68" s="44">
        <f t="shared" si="51"/>
        <v>12</v>
      </c>
      <c r="AP68" s="44">
        <f t="shared" si="52"/>
        <v>13.279032258064516</v>
      </c>
      <c r="AQ68" s="43" t="str">
        <f t="shared" si="53"/>
        <v>V</v>
      </c>
      <c r="AR68" s="40">
        <v>15.5</v>
      </c>
      <c r="AS68" s="44"/>
      <c r="AT68" s="44">
        <f t="shared" si="54"/>
        <v>15.5</v>
      </c>
      <c r="AU68" s="40">
        <v>17</v>
      </c>
      <c r="AV68" s="44"/>
      <c r="AW68" s="44">
        <f t="shared" si="55"/>
        <v>17</v>
      </c>
      <c r="AX68" s="40">
        <v>13.01</v>
      </c>
      <c r="AY68" s="93"/>
      <c r="AZ68" s="44">
        <f t="shared" si="56"/>
        <v>13.01</v>
      </c>
      <c r="BA68" s="44">
        <f t="shared" si="57"/>
        <v>14.629999999999999</v>
      </c>
      <c r="BB68" s="43" t="str">
        <f t="shared" si="58"/>
        <v>V</v>
      </c>
      <c r="BC68" s="95">
        <v>12.5</v>
      </c>
      <c r="BD68" s="79"/>
      <c r="BE68" s="72">
        <f t="shared" si="59"/>
        <v>12.5</v>
      </c>
      <c r="BF68" s="95">
        <v>14.5</v>
      </c>
      <c r="BG68" s="44"/>
      <c r="BH68" s="44">
        <f t="shared" si="60"/>
        <v>14.5</v>
      </c>
      <c r="BI68" s="51">
        <f t="shared" si="61"/>
        <v>14.100000000000001</v>
      </c>
      <c r="BJ68" s="43" t="str">
        <f t="shared" si="62"/>
        <v>V</v>
      </c>
      <c r="BK68" s="40">
        <v>15.25</v>
      </c>
      <c r="BL68" s="44"/>
      <c r="BM68" s="44">
        <f t="shared" si="63"/>
        <v>15.25</v>
      </c>
      <c r="BN68" s="44">
        <f t="shared" si="64"/>
        <v>15.25</v>
      </c>
      <c r="BO68" s="43" t="str">
        <f t="shared" si="65"/>
        <v>V</v>
      </c>
      <c r="BP68" s="44">
        <f t="shared" si="66"/>
        <v>13.115191532258066</v>
      </c>
      <c r="BQ68" s="187" t="s">
        <v>56</v>
      </c>
      <c r="BR68" s="187"/>
      <c r="BS68" s="156" t="str">
        <f t="shared" si="33"/>
        <v>A.B</v>
      </c>
      <c r="BT68" s="156"/>
    </row>
    <row r="69" spans="1:72" ht="13.8">
      <c r="A69" s="23">
        <v>61</v>
      </c>
      <c r="B69" s="73" t="s">
        <v>116</v>
      </c>
      <c r="C69" s="74" t="s">
        <v>117</v>
      </c>
      <c r="D69" s="50">
        <v>10.7</v>
      </c>
      <c r="E69" s="50">
        <v>11.75</v>
      </c>
      <c r="F69" s="50">
        <f t="shared" si="34"/>
        <v>11.75</v>
      </c>
      <c r="G69" s="41">
        <v>10.95</v>
      </c>
      <c r="H69" s="41">
        <v>14.75</v>
      </c>
      <c r="I69" s="51">
        <f t="shared" si="35"/>
        <v>12</v>
      </c>
      <c r="J69" s="44">
        <f t="shared" si="36"/>
        <v>11.875</v>
      </c>
      <c r="K69" s="42" t="str">
        <f t="shared" si="37"/>
        <v>VPC</v>
      </c>
      <c r="L69" s="84">
        <v>12.5</v>
      </c>
      <c r="M69" s="84"/>
      <c r="N69" s="44">
        <f t="shared" si="38"/>
        <v>12.5</v>
      </c>
      <c r="O69" s="84">
        <v>10</v>
      </c>
      <c r="P69" s="88">
        <v>11</v>
      </c>
      <c r="Q69" s="44">
        <f t="shared" si="39"/>
        <v>11</v>
      </c>
      <c r="R69" s="84">
        <v>11.5</v>
      </c>
      <c r="S69" s="84">
        <v>0</v>
      </c>
      <c r="T69" s="44">
        <f t="shared" si="40"/>
        <v>11.5</v>
      </c>
      <c r="U69" s="44">
        <f t="shared" si="41"/>
        <v>11.75</v>
      </c>
      <c r="V69" s="43" t="str">
        <f t="shared" si="42"/>
        <v>VPC</v>
      </c>
      <c r="W69" s="40">
        <v>7.85</v>
      </c>
      <c r="X69" s="40">
        <v>9.1999999999999993</v>
      </c>
      <c r="Y69" s="44">
        <f t="shared" si="43"/>
        <v>9.1999999999999993</v>
      </c>
      <c r="Z69" s="44">
        <f t="shared" si="44"/>
        <v>9.1999999999999993</v>
      </c>
      <c r="AA69" s="43" t="str">
        <f t="shared" si="45"/>
        <v>VPC</v>
      </c>
      <c r="AB69" s="40">
        <v>12.675000000000001</v>
      </c>
      <c r="AC69" s="40"/>
      <c r="AD69" s="44">
        <f t="shared" si="46"/>
        <v>12.675000000000001</v>
      </c>
      <c r="AE69" s="44">
        <f t="shared" si="47"/>
        <v>12.675000000000001</v>
      </c>
      <c r="AF69" s="43" t="str">
        <f t="shared" si="48"/>
        <v>V</v>
      </c>
      <c r="AG69" s="40">
        <v>14.774193548387096</v>
      </c>
      <c r="AH69" s="44"/>
      <c r="AI69" s="44">
        <f t="shared" si="49"/>
        <v>14.774193548387096</v>
      </c>
      <c r="AJ69" s="40">
        <v>16</v>
      </c>
      <c r="AK69" s="44"/>
      <c r="AL69" s="44">
        <f t="shared" si="50"/>
        <v>16</v>
      </c>
      <c r="AM69" s="40">
        <v>11</v>
      </c>
      <c r="AN69" s="91"/>
      <c r="AO69" s="44">
        <f t="shared" si="51"/>
        <v>11</v>
      </c>
      <c r="AP69" s="44">
        <f t="shared" si="52"/>
        <v>13.13225806451613</v>
      </c>
      <c r="AQ69" s="43" t="str">
        <f t="shared" si="53"/>
        <v>V</v>
      </c>
      <c r="AR69" s="40">
        <v>14</v>
      </c>
      <c r="AS69" s="44"/>
      <c r="AT69" s="44">
        <f t="shared" si="54"/>
        <v>14</v>
      </c>
      <c r="AU69" s="40">
        <v>15.5</v>
      </c>
      <c r="AV69" s="44"/>
      <c r="AW69" s="44">
        <f t="shared" si="55"/>
        <v>15.5</v>
      </c>
      <c r="AX69" s="40">
        <v>14.254999999999999</v>
      </c>
      <c r="AY69" s="93"/>
      <c r="AZ69" s="44">
        <f t="shared" si="56"/>
        <v>14.254999999999999</v>
      </c>
      <c r="BA69" s="44">
        <f t="shared" si="57"/>
        <v>14.5025</v>
      </c>
      <c r="BB69" s="43" t="str">
        <f t="shared" si="58"/>
        <v>V</v>
      </c>
      <c r="BC69" s="95">
        <v>14</v>
      </c>
      <c r="BD69" s="79"/>
      <c r="BE69" s="72">
        <f t="shared" si="59"/>
        <v>14</v>
      </c>
      <c r="BF69" s="95">
        <v>15.5</v>
      </c>
      <c r="BG69" s="44"/>
      <c r="BH69" s="44">
        <f t="shared" si="60"/>
        <v>15.5</v>
      </c>
      <c r="BI69" s="51">
        <f t="shared" si="61"/>
        <v>15.200000000000001</v>
      </c>
      <c r="BJ69" s="43" t="str">
        <f t="shared" si="62"/>
        <v>V</v>
      </c>
      <c r="BK69" s="40">
        <v>16</v>
      </c>
      <c r="BL69" s="44"/>
      <c r="BM69" s="44">
        <f t="shared" si="63"/>
        <v>16</v>
      </c>
      <c r="BN69" s="44">
        <f t="shared" si="64"/>
        <v>16</v>
      </c>
      <c r="BO69" s="43" t="str">
        <f t="shared" si="65"/>
        <v>V</v>
      </c>
      <c r="BP69" s="44">
        <f t="shared" si="66"/>
        <v>13.041844758064517</v>
      </c>
      <c r="BQ69" s="187" t="s">
        <v>56</v>
      </c>
      <c r="BR69" s="187"/>
      <c r="BS69" s="156" t="str">
        <f t="shared" si="33"/>
        <v>A.B</v>
      </c>
      <c r="BT69" s="156"/>
    </row>
    <row r="70" spans="1:72" ht="13.8">
      <c r="A70" s="23">
        <v>62</v>
      </c>
      <c r="B70" s="73" t="s">
        <v>141</v>
      </c>
      <c r="C70" s="74" t="s">
        <v>142</v>
      </c>
      <c r="D70" s="50">
        <v>9.1999999999999993</v>
      </c>
      <c r="E70" s="50">
        <v>10.25</v>
      </c>
      <c r="F70" s="50">
        <f t="shared" si="34"/>
        <v>10.25</v>
      </c>
      <c r="G70" s="41">
        <v>14.625</v>
      </c>
      <c r="H70" s="41"/>
      <c r="I70" s="51">
        <f t="shared" si="35"/>
        <v>14.625</v>
      </c>
      <c r="J70" s="41">
        <f t="shared" si="36"/>
        <v>12.4375</v>
      </c>
      <c r="K70" s="42" t="str">
        <f t="shared" si="37"/>
        <v>VAR</v>
      </c>
      <c r="L70" s="84">
        <v>12.125</v>
      </c>
      <c r="M70" s="84"/>
      <c r="N70" s="40">
        <f t="shared" si="38"/>
        <v>12.125</v>
      </c>
      <c r="O70" s="84">
        <v>12</v>
      </c>
      <c r="P70" s="88"/>
      <c r="Q70" s="40">
        <f t="shared" si="39"/>
        <v>12</v>
      </c>
      <c r="R70" s="84">
        <v>12.625</v>
      </c>
      <c r="S70" s="84"/>
      <c r="T70" s="40">
        <f t="shared" si="40"/>
        <v>12.625</v>
      </c>
      <c r="U70" s="41">
        <f t="shared" si="41"/>
        <v>12.237499999999999</v>
      </c>
      <c r="V70" s="43" t="str">
        <f t="shared" si="42"/>
        <v>V</v>
      </c>
      <c r="W70" s="40">
        <v>9.3250000000000011</v>
      </c>
      <c r="X70" s="40">
        <v>12</v>
      </c>
      <c r="Y70" s="40">
        <f t="shared" si="43"/>
        <v>12</v>
      </c>
      <c r="Z70" s="44">
        <f t="shared" si="44"/>
        <v>12</v>
      </c>
      <c r="AA70" s="43" t="str">
        <f t="shared" si="45"/>
        <v>VAR</v>
      </c>
      <c r="AB70" s="40">
        <v>13.512499999999999</v>
      </c>
      <c r="AC70" s="40"/>
      <c r="AD70" s="40">
        <f t="shared" si="46"/>
        <v>13.512499999999999</v>
      </c>
      <c r="AE70" s="44">
        <f t="shared" si="47"/>
        <v>13.512499999999999</v>
      </c>
      <c r="AF70" s="43" t="str">
        <f t="shared" si="48"/>
        <v>V</v>
      </c>
      <c r="AG70" s="40">
        <v>14.919354838709676</v>
      </c>
      <c r="AH70" s="40"/>
      <c r="AI70" s="40">
        <f t="shared" si="49"/>
        <v>14.919354838709676</v>
      </c>
      <c r="AJ70" s="40">
        <v>16</v>
      </c>
      <c r="AK70" s="40"/>
      <c r="AL70" s="40">
        <f t="shared" si="50"/>
        <v>16</v>
      </c>
      <c r="AM70" s="40">
        <v>12</v>
      </c>
      <c r="AN70" s="91"/>
      <c r="AO70" s="40">
        <f t="shared" si="51"/>
        <v>12</v>
      </c>
      <c r="AP70" s="41">
        <f t="shared" si="52"/>
        <v>13.675806451612903</v>
      </c>
      <c r="AQ70" s="43" t="str">
        <f t="shared" si="53"/>
        <v>V</v>
      </c>
      <c r="AR70" s="40">
        <v>13.5</v>
      </c>
      <c r="AS70" s="40"/>
      <c r="AT70" s="40">
        <f t="shared" si="54"/>
        <v>13.5</v>
      </c>
      <c r="AU70" s="40">
        <v>14.5</v>
      </c>
      <c r="AV70" s="40"/>
      <c r="AW70" s="40">
        <f t="shared" si="55"/>
        <v>14.5</v>
      </c>
      <c r="AX70" s="40">
        <v>8.76</v>
      </c>
      <c r="AY70" s="93">
        <v>9.75</v>
      </c>
      <c r="AZ70" s="40">
        <f t="shared" si="56"/>
        <v>9.75</v>
      </c>
      <c r="BA70" s="41">
        <f t="shared" si="57"/>
        <v>11.875</v>
      </c>
      <c r="BB70" s="43" t="str">
        <f t="shared" si="58"/>
        <v>VPC</v>
      </c>
      <c r="BC70" s="95">
        <v>11.5</v>
      </c>
      <c r="BD70" s="40"/>
      <c r="BE70" s="45">
        <f t="shared" si="59"/>
        <v>11.5</v>
      </c>
      <c r="BF70" s="95">
        <v>13.75</v>
      </c>
      <c r="BG70" s="40"/>
      <c r="BH70" s="40">
        <f t="shared" si="60"/>
        <v>13.75</v>
      </c>
      <c r="BI70" s="52">
        <f t="shared" si="61"/>
        <v>13.3</v>
      </c>
      <c r="BJ70" s="43" t="str">
        <f t="shared" si="62"/>
        <v>V</v>
      </c>
      <c r="BK70" s="40">
        <v>15</v>
      </c>
      <c r="BL70" s="40"/>
      <c r="BM70" s="40">
        <f t="shared" si="63"/>
        <v>15</v>
      </c>
      <c r="BN70" s="44">
        <f t="shared" si="64"/>
        <v>15</v>
      </c>
      <c r="BO70" s="43" t="str">
        <f t="shared" si="65"/>
        <v>V</v>
      </c>
      <c r="BP70" s="41">
        <f t="shared" si="66"/>
        <v>13.004788306451612</v>
      </c>
      <c r="BQ70" s="187" t="s">
        <v>56</v>
      </c>
      <c r="BR70" s="187"/>
      <c r="BS70" s="156" t="str">
        <f t="shared" si="33"/>
        <v>A.B</v>
      </c>
      <c r="BT70" s="156"/>
    </row>
    <row r="71" spans="1:72" ht="13.2">
      <c r="A71" s="23">
        <v>63</v>
      </c>
      <c r="B71" s="75" t="s">
        <v>175</v>
      </c>
      <c r="C71" s="76" t="s">
        <v>103</v>
      </c>
      <c r="D71" s="50">
        <v>14.55</v>
      </c>
      <c r="E71" s="50"/>
      <c r="F71" s="50">
        <f t="shared" si="34"/>
        <v>14.55</v>
      </c>
      <c r="G71" s="41">
        <v>10.65</v>
      </c>
      <c r="H71" s="41">
        <v>10.65</v>
      </c>
      <c r="I71" s="51">
        <f t="shared" si="35"/>
        <v>10.65</v>
      </c>
      <c r="J71" s="41">
        <f t="shared" si="36"/>
        <v>12.600000000000001</v>
      </c>
      <c r="K71" s="42" t="str">
        <f t="shared" si="37"/>
        <v>VPC</v>
      </c>
      <c r="L71" s="85">
        <v>11.75</v>
      </c>
      <c r="M71" s="86"/>
      <c r="N71" s="40">
        <f t="shared" si="38"/>
        <v>11.75</v>
      </c>
      <c r="O71" s="85">
        <v>13</v>
      </c>
      <c r="P71" s="86"/>
      <c r="Q71" s="40">
        <f t="shared" si="39"/>
        <v>13</v>
      </c>
      <c r="R71" s="85">
        <v>14</v>
      </c>
      <c r="S71" s="86"/>
      <c r="T71" s="40">
        <f t="shared" si="40"/>
        <v>14</v>
      </c>
      <c r="U71" s="41">
        <f t="shared" si="41"/>
        <v>12.8</v>
      </c>
      <c r="V71" s="43" t="str">
        <f t="shared" si="42"/>
        <v>V</v>
      </c>
      <c r="W71" s="40">
        <v>8.0499999999999989</v>
      </c>
      <c r="X71" s="40">
        <v>10.6</v>
      </c>
      <c r="Y71" s="40">
        <f t="shared" si="43"/>
        <v>10.6</v>
      </c>
      <c r="Z71" s="44">
        <f t="shared" si="44"/>
        <v>10.6</v>
      </c>
      <c r="AA71" s="43" t="str">
        <f t="shared" si="45"/>
        <v>VPC</v>
      </c>
      <c r="AB71" s="40">
        <v>9.5249999999999986</v>
      </c>
      <c r="AC71" s="40">
        <v>13</v>
      </c>
      <c r="AD71" s="40">
        <f t="shared" si="46"/>
        <v>12</v>
      </c>
      <c r="AE71" s="44">
        <f t="shared" si="47"/>
        <v>12</v>
      </c>
      <c r="AF71" s="43" t="str">
        <f t="shared" si="48"/>
        <v>VAR</v>
      </c>
      <c r="AG71" s="40">
        <v>13.629032258064516</v>
      </c>
      <c r="AH71" s="40"/>
      <c r="AI71" s="40">
        <f t="shared" si="49"/>
        <v>13.629032258064516</v>
      </c>
      <c r="AJ71" s="40">
        <v>16</v>
      </c>
      <c r="AK71" s="40"/>
      <c r="AL71" s="40">
        <f t="shared" si="50"/>
        <v>16</v>
      </c>
      <c r="AM71" s="40">
        <v>0</v>
      </c>
      <c r="AN71" s="92">
        <v>9</v>
      </c>
      <c r="AO71" s="40">
        <f t="shared" si="51"/>
        <v>9</v>
      </c>
      <c r="AP71" s="41">
        <f t="shared" si="52"/>
        <v>11.788709677419355</v>
      </c>
      <c r="AQ71" s="43" t="str">
        <f t="shared" si="53"/>
        <v>VPC</v>
      </c>
      <c r="AR71" s="40">
        <v>14</v>
      </c>
      <c r="AS71" s="40"/>
      <c r="AT71" s="40">
        <f t="shared" si="54"/>
        <v>14</v>
      </c>
      <c r="AU71" s="40">
        <v>15.5</v>
      </c>
      <c r="AV71" s="40"/>
      <c r="AW71" s="40">
        <f t="shared" si="55"/>
        <v>15.5</v>
      </c>
      <c r="AX71" s="40">
        <v>8.5650000000000013</v>
      </c>
      <c r="AY71" s="93">
        <v>11.75</v>
      </c>
      <c r="AZ71" s="40">
        <f t="shared" si="56"/>
        <v>11.75</v>
      </c>
      <c r="BA71" s="41">
        <f t="shared" si="57"/>
        <v>13.25</v>
      </c>
      <c r="BB71" s="43" t="str">
        <f t="shared" si="58"/>
        <v>VAR</v>
      </c>
      <c r="BC71" s="95">
        <v>11</v>
      </c>
      <c r="BD71" s="40"/>
      <c r="BE71" s="45">
        <f t="shared" si="59"/>
        <v>11</v>
      </c>
      <c r="BF71" s="95">
        <v>16</v>
      </c>
      <c r="BG71" s="40"/>
      <c r="BH71" s="40">
        <f t="shared" si="60"/>
        <v>16</v>
      </c>
      <c r="BI71" s="52">
        <f t="shared" si="61"/>
        <v>15</v>
      </c>
      <c r="BJ71" s="43" t="str">
        <f t="shared" si="62"/>
        <v>V</v>
      </c>
      <c r="BK71" s="40">
        <v>15.5</v>
      </c>
      <c r="BL71" s="40"/>
      <c r="BM71" s="40">
        <f t="shared" si="63"/>
        <v>15.5</v>
      </c>
      <c r="BN71" s="44">
        <f t="shared" si="64"/>
        <v>15.5</v>
      </c>
      <c r="BO71" s="43" t="str">
        <f t="shared" si="65"/>
        <v>V</v>
      </c>
      <c r="BP71" s="41">
        <f t="shared" si="66"/>
        <v>12.942338709677419</v>
      </c>
      <c r="BQ71" s="187" t="s">
        <v>56</v>
      </c>
      <c r="BR71" s="187"/>
      <c r="BS71" s="156" t="str">
        <f t="shared" si="33"/>
        <v>A.B</v>
      </c>
      <c r="BT71" s="156"/>
    </row>
    <row r="72" spans="1:72" ht="13.2">
      <c r="A72" s="23">
        <v>64</v>
      </c>
      <c r="B72" s="73" t="s">
        <v>164</v>
      </c>
      <c r="C72" s="74" t="s">
        <v>165</v>
      </c>
      <c r="D72" s="50">
        <v>12.45</v>
      </c>
      <c r="E72" s="50"/>
      <c r="F72" s="50">
        <f t="shared" si="34"/>
        <v>12.45</v>
      </c>
      <c r="G72" s="41">
        <v>9.75</v>
      </c>
      <c r="H72" s="41">
        <v>12</v>
      </c>
      <c r="I72" s="51">
        <f t="shared" si="35"/>
        <v>12</v>
      </c>
      <c r="J72" s="41">
        <f t="shared" si="36"/>
        <v>12.225</v>
      </c>
      <c r="K72" s="42" t="str">
        <f t="shared" si="37"/>
        <v>VAR</v>
      </c>
      <c r="L72" s="85">
        <v>12.75</v>
      </c>
      <c r="M72" s="86"/>
      <c r="N72" s="40">
        <f t="shared" si="38"/>
        <v>12.75</v>
      </c>
      <c r="O72" s="85">
        <v>10</v>
      </c>
      <c r="P72" s="86">
        <v>11</v>
      </c>
      <c r="Q72" s="40">
        <f t="shared" si="39"/>
        <v>11</v>
      </c>
      <c r="R72" s="85">
        <v>12.75</v>
      </c>
      <c r="S72" s="86"/>
      <c r="T72" s="40">
        <f t="shared" si="40"/>
        <v>12.75</v>
      </c>
      <c r="U72" s="41">
        <f t="shared" si="41"/>
        <v>12.225</v>
      </c>
      <c r="V72" s="43" t="str">
        <f t="shared" si="42"/>
        <v>VAR</v>
      </c>
      <c r="W72" s="40">
        <v>8.6749999999999989</v>
      </c>
      <c r="X72" s="40">
        <v>10.95</v>
      </c>
      <c r="Y72" s="40">
        <f t="shared" si="43"/>
        <v>10.95</v>
      </c>
      <c r="Z72" s="44">
        <f t="shared" si="44"/>
        <v>10.95</v>
      </c>
      <c r="AA72" s="43" t="str">
        <f t="shared" si="45"/>
        <v>VPC</v>
      </c>
      <c r="AB72" s="40">
        <v>11.6</v>
      </c>
      <c r="AC72" s="40">
        <v>14</v>
      </c>
      <c r="AD72" s="40">
        <f t="shared" si="46"/>
        <v>12</v>
      </c>
      <c r="AE72" s="44">
        <f t="shared" si="47"/>
        <v>12</v>
      </c>
      <c r="AF72" s="43" t="str">
        <f t="shared" si="48"/>
        <v>VAR</v>
      </c>
      <c r="AG72" s="40">
        <v>15.064516129032258</v>
      </c>
      <c r="AH72" s="40"/>
      <c r="AI72" s="40">
        <f t="shared" si="49"/>
        <v>15.064516129032258</v>
      </c>
      <c r="AJ72" s="40">
        <v>15</v>
      </c>
      <c r="AK72" s="40"/>
      <c r="AL72" s="40">
        <f t="shared" si="50"/>
        <v>15</v>
      </c>
      <c r="AM72" s="40">
        <v>12</v>
      </c>
      <c r="AN72" s="91"/>
      <c r="AO72" s="40">
        <f t="shared" si="51"/>
        <v>12</v>
      </c>
      <c r="AP72" s="41">
        <f t="shared" si="52"/>
        <v>13.519354838709678</v>
      </c>
      <c r="AQ72" s="43" t="str">
        <f t="shared" si="53"/>
        <v>V</v>
      </c>
      <c r="AR72" s="40">
        <v>13.5</v>
      </c>
      <c r="AS72" s="40"/>
      <c r="AT72" s="40">
        <f t="shared" si="54"/>
        <v>13.5</v>
      </c>
      <c r="AU72" s="40">
        <v>15.5</v>
      </c>
      <c r="AV72" s="40"/>
      <c r="AW72" s="40">
        <f t="shared" si="55"/>
        <v>15.5</v>
      </c>
      <c r="AX72" s="40">
        <v>9.5850000000000009</v>
      </c>
      <c r="AY72" s="93"/>
      <c r="AZ72" s="40">
        <f t="shared" si="56"/>
        <v>9.5850000000000009</v>
      </c>
      <c r="BA72" s="41">
        <f t="shared" si="57"/>
        <v>12.0425</v>
      </c>
      <c r="BB72" s="43" t="str">
        <f t="shared" si="58"/>
        <v>V</v>
      </c>
      <c r="BC72" s="95">
        <v>11</v>
      </c>
      <c r="BD72" s="40"/>
      <c r="BE72" s="45">
        <f t="shared" si="59"/>
        <v>11</v>
      </c>
      <c r="BF72" s="95">
        <v>15.5</v>
      </c>
      <c r="BG72" s="40"/>
      <c r="BH72" s="40">
        <f t="shared" si="60"/>
        <v>15.5</v>
      </c>
      <c r="BI72" s="52">
        <f t="shared" si="61"/>
        <v>14.600000000000001</v>
      </c>
      <c r="BJ72" s="43" t="str">
        <f t="shared" si="62"/>
        <v>V</v>
      </c>
      <c r="BK72" s="40">
        <v>15.5</v>
      </c>
      <c r="BL72" s="40"/>
      <c r="BM72" s="40">
        <f t="shared" si="63"/>
        <v>15.5</v>
      </c>
      <c r="BN72" s="44">
        <f t="shared" si="64"/>
        <v>15.5</v>
      </c>
      <c r="BO72" s="43" t="str">
        <f t="shared" si="65"/>
        <v>V</v>
      </c>
      <c r="BP72" s="41">
        <f t="shared" si="66"/>
        <v>12.88273185483871</v>
      </c>
      <c r="BQ72" s="187" t="s">
        <v>56</v>
      </c>
      <c r="BR72" s="187"/>
      <c r="BS72" s="156" t="str">
        <f t="shared" si="33"/>
        <v>A.B</v>
      </c>
      <c r="BT72" s="156"/>
    </row>
    <row r="73" spans="1:72" ht="13.2">
      <c r="A73" s="23">
        <v>65</v>
      </c>
      <c r="B73" s="73" t="s">
        <v>177</v>
      </c>
      <c r="C73" s="74" t="s">
        <v>178</v>
      </c>
      <c r="D73" s="50">
        <v>10.424999999999999</v>
      </c>
      <c r="E73" s="50">
        <v>12.522499999999999</v>
      </c>
      <c r="F73" s="50">
        <f t="shared" ref="F73:F104" si="67">IF(E73&gt;=12,12,MAX(E73,D73))</f>
        <v>12</v>
      </c>
      <c r="G73" s="41">
        <v>12.324999999999999</v>
      </c>
      <c r="H73" s="41"/>
      <c r="I73" s="51">
        <f t="shared" ref="I73:I104" si="68">IF(H73&gt;=12,12,MAX(H73,G73))</f>
        <v>12.324999999999999</v>
      </c>
      <c r="J73" s="41">
        <f t="shared" ref="J73:J104" si="69">F73*D$7+I73*G$7</f>
        <v>12.1625</v>
      </c>
      <c r="K73" s="42" t="str">
        <f t="shared" ref="K73:K104" si="70">IF(AND(MIN(F73,I73)&gt;=6,E73&lt;D73,H73&lt;G73,J73&gt;=12),"V",IF(AND(OR(E73&gt;D73,H73&gt;G73),J73&gt;=12),"VAR",IF(AND(J73&gt;=8,MIN(F73,I73)&gt;=6,BP73&gt;=12),"VPC","NV")))</f>
        <v>VAR</v>
      </c>
      <c r="L73" s="85">
        <v>13.875</v>
      </c>
      <c r="M73" s="86"/>
      <c r="N73" s="40">
        <f t="shared" ref="N73:N104" si="71">IF(M73&gt;=12,12,MAX(L73,M73))</f>
        <v>13.875</v>
      </c>
      <c r="O73" s="85">
        <v>11.5</v>
      </c>
      <c r="P73" s="86"/>
      <c r="Q73" s="40">
        <f t="shared" ref="Q73:Q104" si="72">IF(P73&gt;=12,12,MAX(P73,O73))</f>
        <v>11.5</v>
      </c>
      <c r="R73" s="85">
        <v>13.375</v>
      </c>
      <c r="S73" s="86"/>
      <c r="T73" s="40">
        <f t="shared" ref="T73:T104" si="73">IF(S73&gt;=12,12,MAX(R73,S73))</f>
        <v>13.375</v>
      </c>
      <c r="U73" s="41">
        <f t="shared" ref="U73:U104" si="74">N73*L$7+Q73*O$7+T73*R$7</f>
        <v>13.012499999999999</v>
      </c>
      <c r="V73" s="43" t="str">
        <f t="shared" ref="V73:V104" si="75">IF(AND(MIN(N73,Q73,T73)&gt;=6,M73&lt;L73,P73&lt;O73,S73&lt;R73,U73&gt;=12),"V",IF(AND(OR(M73&gt;L73,P73&gt;O73,S73&gt;R73),U73&gt;=12),"VAR",IF(AND(U73&gt;=8,MIN(N73,Q73,T73)&gt;=6,BP73&gt;=12),"VPC","NV")))</f>
        <v>V</v>
      </c>
      <c r="W73" s="40">
        <v>6</v>
      </c>
      <c r="X73" s="40">
        <v>8</v>
      </c>
      <c r="Y73" s="40">
        <f t="shared" ref="Y73:Y104" si="76">IF(X73&gt;=12,12,MAX(W73,X73))</f>
        <v>8</v>
      </c>
      <c r="Z73" s="44">
        <f t="shared" ref="Z73:Z104" si="77">Y73*W$7</f>
        <v>8</v>
      </c>
      <c r="AA73" s="43" t="str">
        <f t="shared" ref="AA73:AA104" si="78">IF(W73&gt;=12,"V",IF(AND(X73&gt;W73,Z73&gt;=12),"VAR",IF(AND(Z73&gt;=8,BP73&gt;=12),"VPC","NV")))</f>
        <v>VPC</v>
      </c>
      <c r="AB73" s="40">
        <v>11.8</v>
      </c>
      <c r="AC73" s="40">
        <v>15</v>
      </c>
      <c r="AD73" s="40">
        <f t="shared" ref="AD73:AD104" si="79">IF(AC73&gt;=12,12,MAX(AB73,AC73))</f>
        <v>12</v>
      </c>
      <c r="AE73" s="44">
        <f t="shared" ref="AE73:AE104" si="80">AD73*AB$7</f>
        <v>12</v>
      </c>
      <c r="AF73" s="43" t="str">
        <f t="shared" ref="AF73:AF104" si="81">IF(AB73&gt;=12,"V",IF(AND(AC73&gt;AB73,AE73&gt;=12),"VAR",IF(AND(AE73&gt;=8,BP73&gt;=12),"VPC","NV")))</f>
        <v>VAR</v>
      </c>
      <c r="AG73" s="40">
        <v>13.629032258064516</v>
      </c>
      <c r="AH73" s="40"/>
      <c r="AI73" s="40">
        <f t="shared" ref="AI73:AI104" si="82">IF(AH73&gt;=12,12,MAX(AG73,AH73))</f>
        <v>13.629032258064516</v>
      </c>
      <c r="AJ73" s="40">
        <v>16.5</v>
      </c>
      <c r="AK73" s="40"/>
      <c r="AL73" s="40">
        <f t="shared" ref="AL73:AL104" si="83">IF(AK73&gt;=12,12,MAX(AJ73,AK73))</f>
        <v>16.5</v>
      </c>
      <c r="AM73" s="40">
        <v>12.5</v>
      </c>
      <c r="AN73" s="91"/>
      <c r="AO73" s="40">
        <f t="shared" ref="AO73:AO104" si="84">IF(AN73&gt;=12,12,MAX(AM73,AN73))</f>
        <v>12.5</v>
      </c>
      <c r="AP73" s="41">
        <f t="shared" ref="AP73:AP104" si="85">AI73*AG$7+AL73*AJ$7+AO73*AM$7</f>
        <v>13.638709677419355</v>
      </c>
      <c r="AQ73" s="43" t="str">
        <f t="shared" ref="AQ73:AQ104" si="86">IF(AND(MIN(AI73,AL73,AO73)&gt;=6,AH73&lt;AG73,AK73&lt;AJ73,AN73&lt;AM73,AP73&gt;=12),"V",IF(AND(OR(AH73&gt;AG73,AK73&gt;AJ73,AN73&gt;AM73),AP73&gt;=12),"VAR",IF(AND(AP73&gt;=8,MIN(AI73,AL73,AO73)&gt;=6,BP73&gt;=12),"VPC","NV")))</f>
        <v>V</v>
      </c>
      <c r="AR73" s="40">
        <v>16</v>
      </c>
      <c r="AS73" s="40"/>
      <c r="AT73" s="40">
        <f t="shared" ref="AT73:AT104" si="87">IF(AS73&gt;=12,12,MAX(AR73,AS73))</f>
        <v>16</v>
      </c>
      <c r="AU73" s="40">
        <v>14.5</v>
      </c>
      <c r="AV73" s="40"/>
      <c r="AW73" s="40">
        <f t="shared" ref="AW73:AW104" si="88">IF(AV73&gt;=12,12,MAX(AU73,AV73))</f>
        <v>14.5</v>
      </c>
      <c r="AX73" s="40">
        <v>10.934999999999999</v>
      </c>
      <c r="AY73" s="93"/>
      <c r="AZ73" s="40">
        <f t="shared" ref="AZ73:AZ104" si="89">IF(AY73&gt;=12,12,MAX(AX73,AY73))</f>
        <v>10.934999999999999</v>
      </c>
      <c r="BA73" s="41">
        <f t="shared" ref="BA73:BA104" si="90">AT73*AR$7+AW73*AU$7+AZ73*AX$7</f>
        <v>13.092499999999999</v>
      </c>
      <c r="BB73" s="43" t="str">
        <f t="shared" ref="BB73:BB104" si="91">IF(AND(MIN(AT73,AW73,AZ73)&gt;=6,AS73&lt;AR73,AV73&lt;AU73,AY73&lt;AX73,BA73&gt;=12),"V",IF(AND(OR(AS73&gt;AR73,AV73&gt;AU73,AY73&gt;AX73),BA73&gt;=12),"VAR",IF(AND(BA73&gt;=8,MIN(AT73,AW73,AZ73)&gt;=6,BP73&gt;=12),"VPC","NV")))</f>
        <v>V</v>
      </c>
      <c r="BC73" s="95">
        <v>11.5</v>
      </c>
      <c r="BD73" s="40"/>
      <c r="BE73" s="45">
        <f t="shared" ref="BE73:BE93" si="92">BC73</f>
        <v>11.5</v>
      </c>
      <c r="BF73" s="95">
        <v>16</v>
      </c>
      <c r="BG73" s="40"/>
      <c r="BH73" s="40">
        <f t="shared" ref="BH73:BH93" si="93">BF73</f>
        <v>16</v>
      </c>
      <c r="BI73" s="52">
        <f t="shared" ref="BI73:BI104" si="94">BE73*BC$7+BH73*BF$7</f>
        <v>15.100000000000001</v>
      </c>
      <c r="BJ73" s="43" t="str">
        <f t="shared" ref="BJ73:BJ104" si="95">IF(AND(MIN(BE73,BH73)&gt;=6,BI73&gt;=12),"V",IF(AND(BI73&gt;=8,MIN(BE73,BH73)&gt;=6,BP73&gt;=12),"VPC","NV"))</f>
        <v>V</v>
      </c>
      <c r="BK73" s="40">
        <v>16</v>
      </c>
      <c r="BL73" s="40"/>
      <c r="BM73" s="40">
        <f t="shared" ref="BM73:BM93" si="96">BK73</f>
        <v>16</v>
      </c>
      <c r="BN73" s="44">
        <f t="shared" ref="BN73:BN104" si="97">BM73*BK$7</f>
        <v>16</v>
      </c>
      <c r="BO73" s="43" t="str">
        <f t="shared" ref="BO73:BO104" si="98">IF(BK73&gt;=12,"V",IF(AND(BL73&gt;BK73,BN73&gt;=12),"VAR",IF(AND(BN73&gt;=8,BP73&gt;=12),"VPC","NV")))</f>
        <v>V</v>
      </c>
      <c r="BP73" s="41">
        <f t="shared" ref="BP73:BP93" si="99">(J73+U73+Z73+AE73+AP73+BA73+BI73+BN73)/8</f>
        <v>12.875776209677419</v>
      </c>
      <c r="BQ73" s="187" t="s">
        <v>56</v>
      </c>
      <c r="BR73" s="187"/>
      <c r="BS73" s="156" t="str">
        <f t="shared" si="33"/>
        <v>A.B</v>
      </c>
      <c r="BT73" s="156"/>
    </row>
    <row r="74" spans="1:72" ht="13.8">
      <c r="A74" s="23">
        <v>66</v>
      </c>
      <c r="B74" s="75" t="s">
        <v>84</v>
      </c>
      <c r="C74" s="76" t="s">
        <v>58</v>
      </c>
      <c r="D74" s="50">
        <v>11.625</v>
      </c>
      <c r="E74" s="50"/>
      <c r="F74" s="50">
        <f t="shared" si="67"/>
        <v>11.625</v>
      </c>
      <c r="G74" s="41">
        <v>12.950000000000001</v>
      </c>
      <c r="H74" s="41"/>
      <c r="I74" s="51">
        <f t="shared" si="68"/>
        <v>12.950000000000001</v>
      </c>
      <c r="J74" s="41">
        <f t="shared" si="69"/>
        <v>12.287500000000001</v>
      </c>
      <c r="K74" s="42" t="str">
        <f t="shared" si="70"/>
        <v>V</v>
      </c>
      <c r="L74" s="84">
        <v>9.5</v>
      </c>
      <c r="M74" s="84">
        <v>13</v>
      </c>
      <c r="N74" s="40">
        <f t="shared" si="71"/>
        <v>12</v>
      </c>
      <c r="O74" s="84">
        <v>10</v>
      </c>
      <c r="P74" s="88">
        <v>11</v>
      </c>
      <c r="Q74" s="40">
        <f t="shared" si="72"/>
        <v>11</v>
      </c>
      <c r="R74" s="84">
        <v>12</v>
      </c>
      <c r="S74" s="84"/>
      <c r="T74" s="40">
        <f t="shared" si="73"/>
        <v>12</v>
      </c>
      <c r="U74" s="41">
        <f t="shared" si="74"/>
        <v>11.700000000000001</v>
      </c>
      <c r="V74" s="43" t="str">
        <f t="shared" si="75"/>
        <v>VPC</v>
      </c>
      <c r="W74" s="40">
        <v>8.3249999999999993</v>
      </c>
      <c r="X74" s="40">
        <v>8</v>
      </c>
      <c r="Y74" s="40">
        <f t="shared" si="76"/>
        <v>8.3249999999999993</v>
      </c>
      <c r="Z74" s="44">
        <f t="shared" si="77"/>
        <v>8.3249999999999993</v>
      </c>
      <c r="AA74" s="43" t="str">
        <f t="shared" si="78"/>
        <v>VPC</v>
      </c>
      <c r="AB74" s="40">
        <v>8.5749999999999993</v>
      </c>
      <c r="AC74" s="40">
        <v>11</v>
      </c>
      <c r="AD74" s="40">
        <f t="shared" si="79"/>
        <v>11</v>
      </c>
      <c r="AE74" s="44">
        <f t="shared" si="80"/>
        <v>11</v>
      </c>
      <c r="AF74" s="43" t="str">
        <f t="shared" si="81"/>
        <v>VPC</v>
      </c>
      <c r="AG74" s="40">
        <v>15.387096774193548</v>
      </c>
      <c r="AH74" s="40"/>
      <c r="AI74" s="40">
        <f t="shared" si="82"/>
        <v>15.387096774193548</v>
      </c>
      <c r="AJ74" s="40">
        <v>16</v>
      </c>
      <c r="AK74" s="40"/>
      <c r="AL74" s="40">
        <f t="shared" si="83"/>
        <v>16</v>
      </c>
      <c r="AM74" s="40">
        <v>10</v>
      </c>
      <c r="AN74" s="91"/>
      <c r="AO74" s="40">
        <f t="shared" si="84"/>
        <v>10</v>
      </c>
      <c r="AP74" s="41">
        <f t="shared" si="85"/>
        <v>12.816129032258065</v>
      </c>
      <c r="AQ74" s="43" t="str">
        <f t="shared" si="86"/>
        <v>V</v>
      </c>
      <c r="AR74" s="40">
        <v>14.75</v>
      </c>
      <c r="AS74" s="40"/>
      <c r="AT74" s="40">
        <f t="shared" si="87"/>
        <v>14.75</v>
      </c>
      <c r="AU74" s="40">
        <v>16.5</v>
      </c>
      <c r="AV74" s="40"/>
      <c r="AW74" s="40">
        <f t="shared" si="88"/>
        <v>16.5</v>
      </c>
      <c r="AX74" s="40">
        <v>16.7</v>
      </c>
      <c r="AY74" s="93"/>
      <c r="AZ74" s="40">
        <f t="shared" si="89"/>
        <v>16.7</v>
      </c>
      <c r="BA74" s="41">
        <f t="shared" si="90"/>
        <v>16.162500000000001</v>
      </c>
      <c r="BB74" s="43" t="str">
        <f t="shared" si="91"/>
        <v>V</v>
      </c>
      <c r="BC74" s="95">
        <v>14.5</v>
      </c>
      <c r="BD74" s="46"/>
      <c r="BE74" s="45">
        <f t="shared" si="92"/>
        <v>14.5</v>
      </c>
      <c r="BF74" s="95">
        <v>15</v>
      </c>
      <c r="BG74" s="40"/>
      <c r="BH74" s="40">
        <f t="shared" si="93"/>
        <v>15</v>
      </c>
      <c r="BI74" s="52">
        <f t="shared" si="94"/>
        <v>14.9</v>
      </c>
      <c r="BJ74" s="43" t="str">
        <f t="shared" si="95"/>
        <v>V</v>
      </c>
      <c r="BK74" s="40">
        <v>15.5</v>
      </c>
      <c r="BL74" s="40"/>
      <c r="BM74" s="40">
        <f t="shared" si="96"/>
        <v>15.5</v>
      </c>
      <c r="BN74" s="44">
        <f t="shared" si="97"/>
        <v>15.5</v>
      </c>
      <c r="BO74" s="43" t="str">
        <f t="shared" si="98"/>
        <v>V</v>
      </c>
      <c r="BP74" s="41">
        <f t="shared" si="99"/>
        <v>12.836391129032258</v>
      </c>
      <c r="BQ74" s="187" t="s">
        <v>56</v>
      </c>
      <c r="BR74" s="187"/>
      <c r="BS74" s="156" t="str">
        <f t="shared" ref="BS74:BS93" si="100">IF(BP74&gt;16,"T.B",IF(AND(BP74&gt;14,BP74&lt;16),"B",IF(AND(BP74&gt;12,BP74&lt;14),"A.B","")))</f>
        <v>A.B</v>
      </c>
      <c r="BT74" s="156"/>
    </row>
    <row r="75" spans="1:72" ht="13.8">
      <c r="A75" s="23">
        <v>67</v>
      </c>
      <c r="B75" s="73" t="s">
        <v>113</v>
      </c>
      <c r="C75" s="74" t="s">
        <v>90</v>
      </c>
      <c r="D75" s="50">
        <v>9.9750000000000014</v>
      </c>
      <c r="E75" s="50">
        <v>11.474999999999998</v>
      </c>
      <c r="F75" s="50">
        <f t="shared" si="67"/>
        <v>11.474999999999998</v>
      </c>
      <c r="G75" s="41">
        <v>10.55</v>
      </c>
      <c r="H75" s="41">
        <v>13.35</v>
      </c>
      <c r="I75" s="51">
        <f t="shared" si="68"/>
        <v>12</v>
      </c>
      <c r="J75" s="44">
        <f t="shared" si="69"/>
        <v>11.737499999999999</v>
      </c>
      <c r="K75" s="42" t="str">
        <f t="shared" si="70"/>
        <v>VPC</v>
      </c>
      <c r="L75" s="84">
        <v>9.875</v>
      </c>
      <c r="M75" s="84">
        <v>14.5</v>
      </c>
      <c r="N75" s="44">
        <f t="shared" si="71"/>
        <v>12</v>
      </c>
      <c r="O75" s="84">
        <v>11</v>
      </c>
      <c r="P75" s="88">
        <v>11</v>
      </c>
      <c r="Q75" s="44">
        <f t="shared" si="72"/>
        <v>11</v>
      </c>
      <c r="R75" s="84">
        <v>13.25</v>
      </c>
      <c r="S75" s="84"/>
      <c r="T75" s="44">
        <f t="shared" si="73"/>
        <v>13.25</v>
      </c>
      <c r="U75" s="44">
        <f t="shared" si="74"/>
        <v>12.075000000000001</v>
      </c>
      <c r="V75" s="43" t="str">
        <f t="shared" si="75"/>
        <v>VAR</v>
      </c>
      <c r="W75" s="40">
        <v>6.7249999999999996</v>
      </c>
      <c r="X75" s="40">
        <v>9.1999999999999993</v>
      </c>
      <c r="Y75" s="44">
        <f t="shared" si="76"/>
        <v>9.1999999999999993</v>
      </c>
      <c r="Z75" s="44">
        <f t="shared" si="77"/>
        <v>9.1999999999999993</v>
      </c>
      <c r="AA75" s="43" t="str">
        <f t="shared" si="78"/>
        <v>VPC</v>
      </c>
      <c r="AB75" s="40">
        <v>8.8000000000000007</v>
      </c>
      <c r="AC75" s="40">
        <v>12</v>
      </c>
      <c r="AD75" s="44">
        <f t="shared" si="79"/>
        <v>12</v>
      </c>
      <c r="AE75" s="44">
        <f t="shared" si="80"/>
        <v>12</v>
      </c>
      <c r="AF75" s="43" t="str">
        <f t="shared" si="81"/>
        <v>VAR</v>
      </c>
      <c r="AG75" s="40">
        <v>12.161290322580644</v>
      </c>
      <c r="AH75" s="44"/>
      <c r="AI75" s="44">
        <f t="shared" si="82"/>
        <v>12.161290322580644</v>
      </c>
      <c r="AJ75" s="40">
        <v>16</v>
      </c>
      <c r="AK75" s="44"/>
      <c r="AL75" s="44">
        <f t="shared" si="83"/>
        <v>16</v>
      </c>
      <c r="AM75" s="40">
        <v>12</v>
      </c>
      <c r="AN75" s="91"/>
      <c r="AO75" s="44">
        <f t="shared" si="84"/>
        <v>12</v>
      </c>
      <c r="AP75" s="44">
        <f t="shared" si="85"/>
        <v>12.848387096774193</v>
      </c>
      <c r="AQ75" s="43" t="str">
        <f t="shared" si="86"/>
        <v>V</v>
      </c>
      <c r="AR75" s="40">
        <v>15</v>
      </c>
      <c r="AS75" s="44"/>
      <c r="AT75" s="44">
        <f t="shared" si="87"/>
        <v>15</v>
      </c>
      <c r="AU75" s="40">
        <v>16</v>
      </c>
      <c r="AV75" s="44"/>
      <c r="AW75" s="44">
        <f t="shared" si="88"/>
        <v>16</v>
      </c>
      <c r="AX75" s="40">
        <v>11.885</v>
      </c>
      <c r="AY75" s="93"/>
      <c r="AZ75" s="44">
        <f t="shared" si="89"/>
        <v>11.885</v>
      </c>
      <c r="BA75" s="44">
        <f t="shared" si="90"/>
        <v>13.692499999999999</v>
      </c>
      <c r="BB75" s="43" t="str">
        <f t="shared" si="91"/>
        <v>V</v>
      </c>
      <c r="BC75" s="95">
        <v>15.17</v>
      </c>
      <c r="BD75" s="79"/>
      <c r="BE75" s="72">
        <f t="shared" si="92"/>
        <v>15.17</v>
      </c>
      <c r="BF75" s="95">
        <v>16</v>
      </c>
      <c r="BG75" s="44"/>
      <c r="BH75" s="44">
        <f t="shared" si="93"/>
        <v>16</v>
      </c>
      <c r="BI75" s="51">
        <f t="shared" si="94"/>
        <v>15.834000000000001</v>
      </c>
      <c r="BJ75" s="43" t="str">
        <f t="shared" si="95"/>
        <v>V</v>
      </c>
      <c r="BK75" s="40">
        <v>15</v>
      </c>
      <c r="BL75" s="44"/>
      <c r="BM75" s="44">
        <f t="shared" si="96"/>
        <v>15</v>
      </c>
      <c r="BN75" s="44">
        <f t="shared" si="97"/>
        <v>15</v>
      </c>
      <c r="BO75" s="43" t="str">
        <f t="shared" si="98"/>
        <v>V</v>
      </c>
      <c r="BP75" s="44">
        <f t="shared" si="99"/>
        <v>12.798423387096774</v>
      </c>
      <c r="BQ75" s="187" t="s">
        <v>56</v>
      </c>
      <c r="BR75" s="187"/>
      <c r="BS75" s="156" t="str">
        <f t="shared" si="100"/>
        <v>A.B</v>
      </c>
      <c r="BT75" s="156"/>
    </row>
    <row r="76" spans="1:72" ht="13.8">
      <c r="A76" s="23">
        <v>68</v>
      </c>
      <c r="B76" s="73" t="s">
        <v>80</v>
      </c>
      <c r="C76" s="74" t="s">
        <v>81</v>
      </c>
      <c r="D76" s="50">
        <v>12</v>
      </c>
      <c r="E76" s="50"/>
      <c r="F76" s="50">
        <f t="shared" si="67"/>
        <v>12</v>
      </c>
      <c r="G76" s="41">
        <v>10.5</v>
      </c>
      <c r="H76" s="41">
        <v>11.899999999999999</v>
      </c>
      <c r="I76" s="51">
        <f t="shared" si="68"/>
        <v>11.899999999999999</v>
      </c>
      <c r="J76" s="41">
        <f t="shared" si="69"/>
        <v>11.95</v>
      </c>
      <c r="K76" s="42" t="str">
        <f t="shared" si="70"/>
        <v>VPC</v>
      </c>
      <c r="L76" s="84">
        <v>5.125</v>
      </c>
      <c r="M76" s="84">
        <v>12.5</v>
      </c>
      <c r="N76" s="40">
        <f t="shared" si="71"/>
        <v>12</v>
      </c>
      <c r="O76" s="84">
        <v>10</v>
      </c>
      <c r="P76" s="88">
        <v>11</v>
      </c>
      <c r="Q76" s="40">
        <f t="shared" si="72"/>
        <v>11</v>
      </c>
      <c r="R76" s="84">
        <v>13.375</v>
      </c>
      <c r="S76" s="84"/>
      <c r="T76" s="40">
        <f t="shared" si="73"/>
        <v>13.375</v>
      </c>
      <c r="U76" s="41">
        <f t="shared" si="74"/>
        <v>12.112500000000001</v>
      </c>
      <c r="V76" s="43" t="str">
        <f t="shared" si="75"/>
        <v>VAR</v>
      </c>
      <c r="W76" s="40">
        <v>9</v>
      </c>
      <c r="X76" s="40">
        <v>9.5</v>
      </c>
      <c r="Y76" s="40">
        <f t="shared" si="76"/>
        <v>9.5</v>
      </c>
      <c r="Z76" s="44">
        <f t="shared" si="77"/>
        <v>9.5</v>
      </c>
      <c r="AA76" s="43" t="str">
        <f t="shared" si="78"/>
        <v>VPC</v>
      </c>
      <c r="AB76" s="40">
        <v>10.462499999999999</v>
      </c>
      <c r="AC76" s="40">
        <v>20</v>
      </c>
      <c r="AD76" s="40">
        <f t="shared" si="79"/>
        <v>12</v>
      </c>
      <c r="AE76" s="44">
        <f t="shared" si="80"/>
        <v>12</v>
      </c>
      <c r="AF76" s="43" t="str">
        <f t="shared" si="81"/>
        <v>VAR</v>
      </c>
      <c r="AG76" s="40">
        <v>11.370967741935484</v>
      </c>
      <c r="AH76" s="40"/>
      <c r="AI76" s="40">
        <f t="shared" si="82"/>
        <v>11.370967741935484</v>
      </c>
      <c r="AJ76" s="40">
        <v>14.5</v>
      </c>
      <c r="AK76" s="40"/>
      <c r="AL76" s="40">
        <f t="shared" si="83"/>
        <v>14.5</v>
      </c>
      <c r="AM76" s="40">
        <v>16</v>
      </c>
      <c r="AN76" s="91"/>
      <c r="AO76" s="40">
        <f t="shared" si="84"/>
        <v>16</v>
      </c>
      <c r="AP76" s="41">
        <f t="shared" si="85"/>
        <v>14.311290322580646</v>
      </c>
      <c r="AQ76" s="43" t="str">
        <f t="shared" si="86"/>
        <v>V</v>
      </c>
      <c r="AR76" s="40">
        <v>14.5</v>
      </c>
      <c r="AS76" s="40"/>
      <c r="AT76" s="40">
        <f t="shared" si="87"/>
        <v>14.5</v>
      </c>
      <c r="AU76" s="40">
        <v>14.5</v>
      </c>
      <c r="AV76" s="40"/>
      <c r="AW76" s="40">
        <f t="shared" si="88"/>
        <v>14.5</v>
      </c>
      <c r="AX76" s="40">
        <v>12.79</v>
      </c>
      <c r="AY76" s="93"/>
      <c r="AZ76" s="40">
        <f t="shared" si="89"/>
        <v>12.79</v>
      </c>
      <c r="BA76" s="41">
        <f t="shared" si="90"/>
        <v>13.645</v>
      </c>
      <c r="BB76" s="43" t="str">
        <f t="shared" si="91"/>
        <v>V</v>
      </c>
      <c r="BC76" s="95">
        <v>15.5</v>
      </c>
      <c r="BD76" s="46"/>
      <c r="BE76" s="45">
        <f t="shared" si="92"/>
        <v>15.5</v>
      </c>
      <c r="BF76" s="95">
        <v>15.5</v>
      </c>
      <c r="BG76" s="40"/>
      <c r="BH76" s="40">
        <f t="shared" si="93"/>
        <v>15.5</v>
      </c>
      <c r="BI76" s="52">
        <f t="shared" si="94"/>
        <v>15.5</v>
      </c>
      <c r="BJ76" s="43" t="str">
        <f t="shared" si="95"/>
        <v>V</v>
      </c>
      <c r="BK76" s="40">
        <v>13</v>
      </c>
      <c r="BL76" s="40"/>
      <c r="BM76" s="40">
        <f t="shared" si="96"/>
        <v>13</v>
      </c>
      <c r="BN76" s="44">
        <f t="shared" si="97"/>
        <v>13</v>
      </c>
      <c r="BO76" s="43" t="str">
        <f t="shared" si="98"/>
        <v>V</v>
      </c>
      <c r="BP76" s="41">
        <f t="shared" si="99"/>
        <v>12.75234879032258</v>
      </c>
      <c r="BQ76" s="187" t="s">
        <v>56</v>
      </c>
      <c r="BR76" s="187"/>
      <c r="BS76" s="156" t="str">
        <f t="shared" si="100"/>
        <v>A.B</v>
      </c>
      <c r="BT76" s="156"/>
    </row>
    <row r="77" spans="1:72" ht="13.8">
      <c r="A77" s="23">
        <v>69</v>
      </c>
      <c r="B77" s="73" t="s">
        <v>85</v>
      </c>
      <c r="C77" s="74" t="s">
        <v>86</v>
      </c>
      <c r="D77" s="50">
        <v>10.3</v>
      </c>
      <c r="E77" s="50">
        <v>11.924999999999999</v>
      </c>
      <c r="F77" s="50">
        <f t="shared" si="67"/>
        <v>11.924999999999999</v>
      </c>
      <c r="G77" s="41">
        <v>12</v>
      </c>
      <c r="H77" s="41"/>
      <c r="I77" s="51">
        <f t="shared" si="68"/>
        <v>12</v>
      </c>
      <c r="J77" s="41">
        <f t="shared" si="69"/>
        <v>11.962499999999999</v>
      </c>
      <c r="K77" s="42" t="str">
        <f t="shared" si="70"/>
        <v>VPC</v>
      </c>
      <c r="L77" s="84">
        <v>12</v>
      </c>
      <c r="M77" s="84"/>
      <c r="N77" s="40">
        <f t="shared" si="71"/>
        <v>12</v>
      </c>
      <c r="O77" s="84">
        <v>13.5</v>
      </c>
      <c r="P77" s="88"/>
      <c r="Q77" s="40">
        <f t="shared" si="72"/>
        <v>13.5</v>
      </c>
      <c r="R77" s="84">
        <v>15.25</v>
      </c>
      <c r="S77" s="84"/>
      <c r="T77" s="40">
        <f t="shared" si="73"/>
        <v>15.25</v>
      </c>
      <c r="U77" s="41">
        <f t="shared" si="74"/>
        <v>13.425000000000001</v>
      </c>
      <c r="V77" s="43" t="str">
        <f t="shared" si="75"/>
        <v>V</v>
      </c>
      <c r="W77" s="40">
        <v>9</v>
      </c>
      <c r="X77" s="40">
        <v>9.6499999999999986</v>
      </c>
      <c r="Y77" s="40">
        <f t="shared" si="76"/>
        <v>9.6499999999999986</v>
      </c>
      <c r="Z77" s="44">
        <f t="shared" si="77"/>
        <v>9.6499999999999986</v>
      </c>
      <c r="AA77" s="43" t="str">
        <f t="shared" si="78"/>
        <v>VPC</v>
      </c>
      <c r="AB77" s="40">
        <v>8.5250000000000004</v>
      </c>
      <c r="AC77" s="40">
        <v>8.5</v>
      </c>
      <c r="AD77" s="40">
        <f t="shared" si="79"/>
        <v>8.5250000000000004</v>
      </c>
      <c r="AE77" s="44">
        <f t="shared" si="80"/>
        <v>8.5250000000000004</v>
      </c>
      <c r="AF77" s="43" t="str">
        <f t="shared" si="81"/>
        <v>VPC</v>
      </c>
      <c r="AG77" s="40">
        <v>15.064516129032258</v>
      </c>
      <c r="AH77" s="40"/>
      <c r="AI77" s="40">
        <f t="shared" si="82"/>
        <v>15.064516129032258</v>
      </c>
      <c r="AJ77" s="40">
        <v>16</v>
      </c>
      <c r="AK77" s="40"/>
      <c r="AL77" s="40">
        <f t="shared" si="83"/>
        <v>16</v>
      </c>
      <c r="AM77" s="40">
        <v>13</v>
      </c>
      <c r="AN77" s="91"/>
      <c r="AO77" s="40">
        <f t="shared" si="84"/>
        <v>13</v>
      </c>
      <c r="AP77" s="41">
        <f t="shared" si="85"/>
        <v>14.219354838709677</v>
      </c>
      <c r="AQ77" s="43" t="str">
        <f t="shared" si="86"/>
        <v>V</v>
      </c>
      <c r="AR77" s="40">
        <v>14.75</v>
      </c>
      <c r="AS77" s="40"/>
      <c r="AT77" s="40">
        <f t="shared" si="87"/>
        <v>14.75</v>
      </c>
      <c r="AU77" s="40">
        <v>15</v>
      </c>
      <c r="AV77" s="40"/>
      <c r="AW77" s="40">
        <f t="shared" si="88"/>
        <v>15</v>
      </c>
      <c r="AX77" s="40">
        <v>11.065000000000001</v>
      </c>
      <c r="AY77" s="93"/>
      <c r="AZ77" s="40">
        <f t="shared" si="89"/>
        <v>11.065000000000001</v>
      </c>
      <c r="BA77" s="41">
        <f t="shared" si="90"/>
        <v>12.97</v>
      </c>
      <c r="BB77" s="43" t="str">
        <f t="shared" si="91"/>
        <v>V</v>
      </c>
      <c r="BC77" s="95">
        <v>13.5</v>
      </c>
      <c r="BD77" s="46"/>
      <c r="BE77" s="45">
        <f t="shared" si="92"/>
        <v>13.5</v>
      </c>
      <c r="BF77" s="95">
        <v>16.5</v>
      </c>
      <c r="BG77" s="40"/>
      <c r="BH77" s="40">
        <f t="shared" si="93"/>
        <v>16.5</v>
      </c>
      <c r="BI77" s="52">
        <f t="shared" si="94"/>
        <v>15.900000000000002</v>
      </c>
      <c r="BJ77" s="43" t="str">
        <f t="shared" si="95"/>
        <v>V</v>
      </c>
      <c r="BK77" s="40">
        <v>15.25</v>
      </c>
      <c r="BL77" s="40"/>
      <c r="BM77" s="40">
        <f t="shared" si="96"/>
        <v>15.25</v>
      </c>
      <c r="BN77" s="44">
        <f t="shared" si="97"/>
        <v>15.25</v>
      </c>
      <c r="BO77" s="43" t="str">
        <f t="shared" si="98"/>
        <v>V</v>
      </c>
      <c r="BP77" s="41">
        <f t="shared" si="99"/>
        <v>12.73773185483871</v>
      </c>
      <c r="BQ77" s="187" t="s">
        <v>56</v>
      </c>
      <c r="BR77" s="187"/>
      <c r="BS77" s="156" t="str">
        <f t="shared" si="100"/>
        <v>A.B</v>
      </c>
      <c r="BT77" s="156"/>
    </row>
    <row r="78" spans="1:72" ht="13.2">
      <c r="A78" s="23">
        <v>70</v>
      </c>
      <c r="B78" s="75" t="s">
        <v>193</v>
      </c>
      <c r="C78" s="76" t="s">
        <v>194</v>
      </c>
      <c r="D78" s="50">
        <v>7.1</v>
      </c>
      <c r="E78" s="50">
        <v>12</v>
      </c>
      <c r="F78" s="50">
        <f t="shared" si="67"/>
        <v>12</v>
      </c>
      <c r="G78" s="41">
        <v>9.3500000000000014</v>
      </c>
      <c r="H78" s="41">
        <v>12.5</v>
      </c>
      <c r="I78" s="51">
        <f t="shared" si="68"/>
        <v>12</v>
      </c>
      <c r="J78" s="41">
        <f t="shared" si="69"/>
        <v>12</v>
      </c>
      <c r="K78" s="42" t="str">
        <f t="shared" si="70"/>
        <v>VAR</v>
      </c>
      <c r="L78" s="85">
        <v>11.25</v>
      </c>
      <c r="M78" s="86"/>
      <c r="N78" s="40">
        <f t="shared" si="71"/>
        <v>11.25</v>
      </c>
      <c r="O78" s="85">
        <v>14</v>
      </c>
      <c r="P78" s="86"/>
      <c r="Q78" s="40">
        <f t="shared" si="72"/>
        <v>14</v>
      </c>
      <c r="R78" s="85">
        <v>14</v>
      </c>
      <c r="S78" s="86"/>
      <c r="T78" s="40">
        <f t="shared" si="73"/>
        <v>14</v>
      </c>
      <c r="U78" s="41">
        <f t="shared" si="74"/>
        <v>12.899999999999999</v>
      </c>
      <c r="V78" s="43" t="str">
        <f t="shared" si="75"/>
        <v>V</v>
      </c>
      <c r="W78" s="40">
        <v>6</v>
      </c>
      <c r="X78" s="40">
        <v>8.25</v>
      </c>
      <c r="Y78" s="40">
        <f t="shared" si="76"/>
        <v>8.25</v>
      </c>
      <c r="Z78" s="44">
        <f t="shared" si="77"/>
        <v>8.25</v>
      </c>
      <c r="AA78" s="43" t="str">
        <f t="shared" si="78"/>
        <v>VPC</v>
      </c>
      <c r="AB78" s="40">
        <v>9.6499999999999986</v>
      </c>
      <c r="AC78" s="40">
        <v>17</v>
      </c>
      <c r="AD78" s="40">
        <f t="shared" si="79"/>
        <v>12</v>
      </c>
      <c r="AE78" s="44">
        <f t="shared" si="80"/>
        <v>12</v>
      </c>
      <c r="AF78" s="43" t="str">
        <f t="shared" si="81"/>
        <v>VAR</v>
      </c>
      <c r="AG78" s="40">
        <v>13.306451612903226</v>
      </c>
      <c r="AH78" s="40"/>
      <c r="AI78" s="40">
        <f t="shared" si="82"/>
        <v>13.306451612903226</v>
      </c>
      <c r="AJ78" s="40">
        <v>15.5</v>
      </c>
      <c r="AK78" s="40"/>
      <c r="AL78" s="40">
        <f t="shared" si="83"/>
        <v>15.5</v>
      </c>
      <c r="AM78" s="40">
        <v>12</v>
      </c>
      <c r="AN78" s="91"/>
      <c r="AO78" s="40">
        <f t="shared" si="84"/>
        <v>12</v>
      </c>
      <c r="AP78" s="41">
        <f t="shared" si="85"/>
        <v>13.091935483870968</v>
      </c>
      <c r="AQ78" s="43" t="str">
        <f t="shared" si="86"/>
        <v>V</v>
      </c>
      <c r="AR78" s="40">
        <v>13.5</v>
      </c>
      <c r="AS78" s="40"/>
      <c r="AT78" s="40">
        <f t="shared" si="87"/>
        <v>13.5</v>
      </c>
      <c r="AU78" s="40">
        <v>17</v>
      </c>
      <c r="AV78" s="40"/>
      <c r="AW78" s="40">
        <f t="shared" si="88"/>
        <v>17</v>
      </c>
      <c r="AX78" s="40">
        <v>7.0750000000000002</v>
      </c>
      <c r="AY78" s="93">
        <v>10.824999999999999</v>
      </c>
      <c r="AZ78" s="40">
        <f t="shared" si="89"/>
        <v>10.824999999999999</v>
      </c>
      <c r="BA78" s="41">
        <f t="shared" si="90"/>
        <v>13.0375</v>
      </c>
      <c r="BB78" s="43" t="str">
        <f t="shared" si="91"/>
        <v>VAR</v>
      </c>
      <c r="BC78" s="95">
        <v>11</v>
      </c>
      <c r="BD78" s="40"/>
      <c r="BE78" s="45">
        <f t="shared" si="92"/>
        <v>11</v>
      </c>
      <c r="BF78" s="95">
        <v>16</v>
      </c>
      <c r="BG78" s="40"/>
      <c r="BH78" s="40">
        <f t="shared" si="93"/>
        <v>16</v>
      </c>
      <c r="BI78" s="52">
        <f t="shared" si="94"/>
        <v>15</v>
      </c>
      <c r="BJ78" s="43" t="str">
        <f t="shared" si="95"/>
        <v>V</v>
      </c>
      <c r="BK78" s="40">
        <v>15.5</v>
      </c>
      <c r="BL78" s="40"/>
      <c r="BM78" s="40">
        <f t="shared" si="96"/>
        <v>15.5</v>
      </c>
      <c r="BN78" s="44">
        <f t="shared" si="97"/>
        <v>15.5</v>
      </c>
      <c r="BO78" s="43" t="str">
        <f t="shared" si="98"/>
        <v>V</v>
      </c>
      <c r="BP78" s="41">
        <f t="shared" si="99"/>
        <v>12.722429435483871</v>
      </c>
      <c r="BQ78" s="187" t="s">
        <v>56</v>
      </c>
      <c r="BR78" s="187"/>
      <c r="BS78" s="156" t="str">
        <f t="shared" si="100"/>
        <v>A.B</v>
      </c>
      <c r="BT78" s="156"/>
    </row>
    <row r="79" spans="1:72" ht="13.8">
      <c r="A79" s="23">
        <v>71</v>
      </c>
      <c r="B79" s="73" t="s">
        <v>76</v>
      </c>
      <c r="C79" s="74" t="s">
        <v>77</v>
      </c>
      <c r="D79" s="50">
        <v>12</v>
      </c>
      <c r="E79" s="50"/>
      <c r="F79" s="50">
        <f t="shared" si="67"/>
        <v>12</v>
      </c>
      <c r="G79" s="41">
        <v>11.75</v>
      </c>
      <c r="H79" s="41">
        <v>11.75</v>
      </c>
      <c r="I79" s="51">
        <f t="shared" si="68"/>
        <v>11.75</v>
      </c>
      <c r="J79" s="41">
        <f t="shared" si="69"/>
        <v>11.875</v>
      </c>
      <c r="K79" s="42" t="str">
        <f t="shared" si="70"/>
        <v>VPC</v>
      </c>
      <c r="L79" s="84">
        <v>15</v>
      </c>
      <c r="M79" s="84"/>
      <c r="N79" s="40">
        <f t="shared" si="71"/>
        <v>15</v>
      </c>
      <c r="O79" s="84">
        <v>10</v>
      </c>
      <c r="P79" s="88"/>
      <c r="Q79" s="40">
        <f t="shared" si="72"/>
        <v>10</v>
      </c>
      <c r="R79" s="84">
        <v>13.375</v>
      </c>
      <c r="S79" s="84"/>
      <c r="T79" s="40">
        <f t="shared" si="73"/>
        <v>13.375</v>
      </c>
      <c r="U79" s="41">
        <f t="shared" si="74"/>
        <v>13.012499999999999</v>
      </c>
      <c r="V79" s="43" t="str">
        <f t="shared" si="75"/>
        <v>V</v>
      </c>
      <c r="W79" s="40">
        <v>8.1499999999999986</v>
      </c>
      <c r="X79" s="40">
        <v>8.6499999999999986</v>
      </c>
      <c r="Y79" s="40">
        <f t="shared" si="76"/>
        <v>8.6499999999999986</v>
      </c>
      <c r="Z79" s="44">
        <f t="shared" si="77"/>
        <v>8.6499999999999986</v>
      </c>
      <c r="AA79" s="43" t="str">
        <f t="shared" si="78"/>
        <v>VPC</v>
      </c>
      <c r="AB79" s="40">
        <v>10.25</v>
      </c>
      <c r="AC79" s="40">
        <v>9.8999999999999986</v>
      </c>
      <c r="AD79" s="40">
        <f t="shared" si="79"/>
        <v>10.25</v>
      </c>
      <c r="AE79" s="44">
        <f t="shared" si="80"/>
        <v>10.25</v>
      </c>
      <c r="AF79" s="43" t="str">
        <f t="shared" si="81"/>
        <v>VPC</v>
      </c>
      <c r="AG79" s="40">
        <v>12.951612903225806</v>
      </c>
      <c r="AH79" s="40"/>
      <c r="AI79" s="40">
        <f t="shared" si="82"/>
        <v>12.951612903225806</v>
      </c>
      <c r="AJ79" s="40">
        <v>15.5</v>
      </c>
      <c r="AK79" s="40"/>
      <c r="AL79" s="40">
        <f t="shared" si="83"/>
        <v>15.5</v>
      </c>
      <c r="AM79" s="40">
        <v>13</v>
      </c>
      <c r="AN79" s="91"/>
      <c r="AO79" s="40">
        <f t="shared" si="84"/>
        <v>13</v>
      </c>
      <c r="AP79" s="41">
        <f t="shared" si="85"/>
        <v>13.485483870967741</v>
      </c>
      <c r="AQ79" s="43" t="str">
        <f t="shared" si="86"/>
        <v>V</v>
      </c>
      <c r="AR79" s="40">
        <v>14.25</v>
      </c>
      <c r="AS79" s="40"/>
      <c r="AT79" s="40">
        <f t="shared" si="87"/>
        <v>14.25</v>
      </c>
      <c r="AU79" s="40">
        <v>14</v>
      </c>
      <c r="AV79" s="40"/>
      <c r="AW79" s="40">
        <f t="shared" si="88"/>
        <v>14</v>
      </c>
      <c r="AX79" s="40">
        <v>10.4</v>
      </c>
      <c r="AY79" s="93"/>
      <c r="AZ79" s="40">
        <f t="shared" si="89"/>
        <v>10.4</v>
      </c>
      <c r="BA79" s="41">
        <f t="shared" si="90"/>
        <v>12.262499999999999</v>
      </c>
      <c r="BB79" s="43" t="str">
        <f t="shared" si="91"/>
        <v>V</v>
      </c>
      <c r="BC79" s="95">
        <v>14.83</v>
      </c>
      <c r="BD79" s="46"/>
      <c r="BE79" s="45">
        <f t="shared" si="92"/>
        <v>14.83</v>
      </c>
      <c r="BF79" s="95">
        <v>16.5</v>
      </c>
      <c r="BG79" s="40"/>
      <c r="BH79" s="40">
        <f t="shared" si="93"/>
        <v>16.5</v>
      </c>
      <c r="BI79" s="52">
        <f t="shared" si="94"/>
        <v>16.166</v>
      </c>
      <c r="BJ79" s="43" t="str">
        <f t="shared" si="95"/>
        <v>V</v>
      </c>
      <c r="BK79" s="40">
        <v>16</v>
      </c>
      <c r="BL79" s="40"/>
      <c r="BM79" s="40">
        <f t="shared" si="96"/>
        <v>16</v>
      </c>
      <c r="BN79" s="44">
        <f t="shared" si="97"/>
        <v>16</v>
      </c>
      <c r="BO79" s="43" t="str">
        <f t="shared" si="98"/>
        <v>V</v>
      </c>
      <c r="BP79" s="41">
        <f t="shared" si="99"/>
        <v>12.712685483870967</v>
      </c>
      <c r="BQ79" s="187" t="s">
        <v>56</v>
      </c>
      <c r="BR79" s="187"/>
      <c r="BS79" s="156" t="str">
        <f t="shared" si="100"/>
        <v>A.B</v>
      </c>
      <c r="BT79" s="156"/>
    </row>
    <row r="80" spans="1:72" ht="13.2">
      <c r="A80" s="23">
        <v>72</v>
      </c>
      <c r="B80" s="75" t="s">
        <v>190</v>
      </c>
      <c r="C80" s="76" t="s">
        <v>191</v>
      </c>
      <c r="D80" s="50">
        <v>13.275</v>
      </c>
      <c r="E80" s="50"/>
      <c r="F80" s="50">
        <f t="shared" si="67"/>
        <v>13.275</v>
      </c>
      <c r="G80" s="41">
        <v>11.125</v>
      </c>
      <c r="H80" s="41"/>
      <c r="I80" s="51">
        <f t="shared" si="68"/>
        <v>11.125</v>
      </c>
      <c r="J80" s="41">
        <f t="shared" si="69"/>
        <v>12.2</v>
      </c>
      <c r="K80" s="42" t="str">
        <f t="shared" si="70"/>
        <v>V</v>
      </c>
      <c r="L80" s="85">
        <v>11</v>
      </c>
      <c r="M80" s="86">
        <v>10</v>
      </c>
      <c r="N80" s="40">
        <f t="shared" si="71"/>
        <v>11</v>
      </c>
      <c r="O80" s="85">
        <v>10</v>
      </c>
      <c r="P80" s="86">
        <v>13</v>
      </c>
      <c r="Q80" s="40">
        <f t="shared" si="72"/>
        <v>12</v>
      </c>
      <c r="R80" s="85">
        <v>13.75</v>
      </c>
      <c r="S80" s="86"/>
      <c r="T80" s="40">
        <f t="shared" si="73"/>
        <v>13.75</v>
      </c>
      <c r="U80" s="41">
        <f t="shared" si="74"/>
        <v>12.125</v>
      </c>
      <c r="V80" s="43" t="str">
        <f t="shared" si="75"/>
        <v>VAR</v>
      </c>
      <c r="W80" s="40">
        <v>7.1750000000000007</v>
      </c>
      <c r="X80" s="40">
        <v>10</v>
      </c>
      <c r="Y80" s="40">
        <f t="shared" si="76"/>
        <v>10</v>
      </c>
      <c r="Z80" s="44">
        <f t="shared" si="77"/>
        <v>10</v>
      </c>
      <c r="AA80" s="43" t="str">
        <f t="shared" si="78"/>
        <v>VPC</v>
      </c>
      <c r="AB80" s="40">
        <v>8.125</v>
      </c>
      <c r="AC80" s="40">
        <v>13</v>
      </c>
      <c r="AD80" s="40">
        <f t="shared" si="79"/>
        <v>12</v>
      </c>
      <c r="AE80" s="44">
        <f t="shared" si="80"/>
        <v>12</v>
      </c>
      <c r="AF80" s="43" t="str">
        <f t="shared" si="81"/>
        <v>VAR</v>
      </c>
      <c r="AG80" s="40">
        <v>13.451612903225806</v>
      </c>
      <c r="AH80" s="40"/>
      <c r="AI80" s="40">
        <f t="shared" si="82"/>
        <v>13.451612903225806</v>
      </c>
      <c r="AJ80" s="40">
        <v>15.5</v>
      </c>
      <c r="AK80" s="40"/>
      <c r="AL80" s="40">
        <f t="shared" si="83"/>
        <v>15.5</v>
      </c>
      <c r="AM80" s="40">
        <v>13.5</v>
      </c>
      <c r="AN80" s="91"/>
      <c r="AO80" s="40">
        <f t="shared" si="84"/>
        <v>13.5</v>
      </c>
      <c r="AP80" s="41">
        <f t="shared" si="85"/>
        <v>13.885483870967741</v>
      </c>
      <c r="AQ80" s="43" t="str">
        <f t="shared" si="86"/>
        <v>V</v>
      </c>
      <c r="AR80" s="40">
        <v>13.5</v>
      </c>
      <c r="AS80" s="40"/>
      <c r="AT80" s="40">
        <f t="shared" si="87"/>
        <v>13.5</v>
      </c>
      <c r="AU80" s="40">
        <v>14.5</v>
      </c>
      <c r="AV80" s="40"/>
      <c r="AW80" s="40">
        <f t="shared" si="88"/>
        <v>14.5</v>
      </c>
      <c r="AX80" s="40">
        <v>12.725</v>
      </c>
      <c r="AY80" s="93"/>
      <c r="AZ80" s="40">
        <f t="shared" si="89"/>
        <v>12.725</v>
      </c>
      <c r="BA80" s="41">
        <f t="shared" si="90"/>
        <v>13.362500000000001</v>
      </c>
      <c r="BB80" s="43" t="str">
        <f t="shared" si="91"/>
        <v>V</v>
      </c>
      <c r="BC80" s="95">
        <v>10.5</v>
      </c>
      <c r="BD80" s="40"/>
      <c r="BE80" s="45">
        <f t="shared" si="92"/>
        <v>10.5</v>
      </c>
      <c r="BF80" s="95">
        <v>14.5</v>
      </c>
      <c r="BG80" s="40"/>
      <c r="BH80" s="40">
        <f t="shared" si="93"/>
        <v>14.5</v>
      </c>
      <c r="BI80" s="52">
        <f t="shared" si="94"/>
        <v>13.700000000000001</v>
      </c>
      <c r="BJ80" s="43" t="str">
        <f t="shared" si="95"/>
        <v>V</v>
      </c>
      <c r="BK80" s="40">
        <v>14</v>
      </c>
      <c r="BL80" s="40"/>
      <c r="BM80" s="40">
        <f t="shared" si="96"/>
        <v>14</v>
      </c>
      <c r="BN80" s="44">
        <f t="shared" si="97"/>
        <v>14</v>
      </c>
      <c r="BO80" s="43" t="str">
        <f t="shared" si="98"/>
        <v>V</v>
      </c>
      <c r="BP80" s="41">
        <f t="shared" si="99"/>
        <v>12.659122983870969</v>
      </c>
      <c r="BQ80" s="187" t="s">
        <v>56</v>
      </c>
      <c r="BR80" s="187"/>
      <c r="BS80" s="156" t="str">
        <f t="shared" si="100"/>
        <v>A.B</v>
      </c>
      <c r="BT80" s="156"/>
    </row>
    <row r="81" spans="1:92" ht="13.8">
      <c r="A81" s="23">
        <v>73</v>
      </c>
      <c r="B81" s="73" t="s">
        <v>131</v>
      </c>
      <c r="C81" s="74" t="s">
        <v>132</v>
      </c>
      <c r="D81" s="50">
        <v>6.9</v>
      </c>
      <c r="E81" s="50">
        <v>9</v>
      </c>
      <c r="F81" s="50">
        <f t="shared" si="67"/>
        <v>9</v>
      </c>
      <c r="G81" s="41">
        <v>9.6</v>
      </c>
      <c r="H81" s="41">
        <v>14.5</v>
      </c>
      <c r="I81" s="51">
        <f t="shared" si="68"/>
        <v>12</v>
      </c>
      <c r="J81" s="41">
        <f t="shared" si="69"/>
        <v>10.5</v>
      </c>
      <c r="K81" s="42" t="str">
        <f t="shared" si="70"/>
        <v>VPC</v>
      </c>
      <c r="L81" s="84">
        <v>12</v>
      </c>
      <c r="M81" s="84"/>
      <c r="N81" s="40">
        <f t="shared" si="71"/>
        <v>12</v>
      </c>
      <c r="O81" s="84">
        <v>10</v>
      </c>
      <c r="P81" s="88"/>
      <c r="Q81" s="40">
        <f t="shared" si="72"/>
        <v>10</v>
      </c>
      <c r="R81" s="84">
        <v>14.875</v>
      </c>
      <c r="S81" s="84"/>
      <c r="T81" s="40">
        <f t="shared" si="73"/>
        <v>14.875</v>
      </c>
      <c r="U81" s="41">
        <f t="shared" si="74"/>
        <v>12.262499999999999</v>
      </c>
      <c r="V81" s="43" t="str">
        <f t="shared" si="75"/>
        <v>V</v>
      </c>
      <c r="W81" s="40">
        <v>7.25</v>
      </c>
      <c r="X81" s="40">
        <v>9.1999999999999993</v>
      </c>
      <c r="Y81" s="40">
        <f t="shared" si="76"/>
        <v>9.1999999999999993</v>
      </c>
      <c r="Z81" s="44">
        <f t="shared" si="77"/>
        <v>9.1999999999999993</v>
      </c>
      <c r="AA81" s="43" t="str">
        <f t="shared" si="78"/>
        <v>VPC</v>
      </c>
      <c r="AB81" s="40">
        <v>6.125</v>
      </c>
      <c r="AC81" s="40">
        <v>15</v>
      </c>
      <c r="AD81" s="40">
        <f t="shared" si="79"/>
        <v>12</v>
      </c>
      <c r="AE81" s="44">
        <f t="shared" si="80"/>
        <v>12</v>
      </c>
      <c r="AF81" s="43" t="str">
        <f t="shared" si="81"/>
        <v>VAR</v>
      </c>
      <c r="AG81" s="40">
        <v>13.951612903225806</v>
      </c>
      <c r="AH81" s="40"/>
      <c r="AI81" s="40">
        <f t="shared" si="82"/>
        <v>13.951612903225806</v>
      </c>
      <c r="AJ81" s="40">
        <v>16</v>
      </c>
      <c r="AK81" s="40"/>
      <c r="AL81" s="40">
        <f t="shared" si="83"/>
        <v>16</v>
      </c>
      <c r="AM81" s="40">
        <v>12</v>
      </c>
      <c r="AN81" s="91"/>
      <c r="AO81" s="40">
        <f t="shared" si="84"/>
        <v>12</v>
      </c>
      <c r="AP81" s="41">
        <f t="shared" si="85"/>
        <v>13.385483870967743</v>
      </c>
      <c r="AQ81" s="43" t="str">
        <f t="shared" si="86"/>
        <v>V</v>
      </c>
      <c r="AR81" s="40">
        <v>14.5</v>
      </c>
      <c r="AS81" s="40"/>
      <c r="AT81" s="40">
        <f t="shared" si="87"/>
        <v>14.5</v>
      </c>
      <c r="AU81" s="40">
        <v>15.5</v>
      </c>
      <c r="AV81" s="40"/>
      <c r="AW81" s="40">
        <f t="shared" si="88"/>
        <v>15.5</v>
      </c>
      <c r="AX81" s="40">
        <v>9.870000000000001</v>
      </c>
      <c r="AY81" s="93"/>
      <c r="AZ81" s="40">
        <f t="shared" si="89"/>
        <v>9.870000000000001</v>
      </c>
      <c r="BA81" s="41">
        <f t="shared" si="90"/>
        <v>12.435</v>
      </c>
      <c r="BB81" s="43" t="str">
        <f t="shared" si="91"/>
        <v>V</v>
      </c>
      <c r="BC81" s="95">
        <v>14.83</v>
      </c>
      <c r="BD81" s="46"/>
      <c r="BE81" s="45">
        <f t="shared" si="92"/>
        <v>14.83</v>
      </c>
      <c r="BF81" s="95">
        <v>15.5</v>
      </c>
      <c r="BG81" s="40"/>
      <c r="BH81" s="40">
        <f t="shared" si="93"/>
        <v>15.5</v>
      </c>
      <c r="BI81" s="52">
        <f t="shared" si="94"/>
        <v>15.366</v>
      </c>
      <c r="BJ81" s="43" t="str">
        <f t="shared" si="95"/>
        <v>V</v>
      </c>
      <c r="BK81" s="40">
        <v>16</v>
      </c>
      <c r="BL81" s="40"/>
      <c r="BM81" s="40">
        <f t="shared" si="96"/>
        <v>16</v>
      </c>
      <c r="BN81" s="44">
        <f t="shared" si="97"/>
        <v>16</v>
      </c>
      <c r="BO81" s="43" t="str">
        <f t="shared" si="98"/>
        <v>V</v>
      </c>
      <c r="BP81" s="41">
        <f t="shared" si="99"/>
        <v>12.643622983870968</v>
      </c>
      <c r="BQ81" s="187" t="s">
        <v>56</v>
      </c>
      <c r="BR81" s="187"/>
      <c r="BS81" s="156" t="str">
        <f t="shared" si="100"/>
        <v>A.B</v>
      </c>
      <c r="BT81" s="156"/>
    </row>
    <row r="82" spans="1:92" ht="13.2">
      <c r="A82" s="23">
        <v>74</v>
      </c>
      <c r="B82" s="73" t="s">
        <v>173</v>
      </c>
      <c r="C82" s="74" t="s">
        <v>174</v>
      </c>
      <c r="D82" s="50">
        <v>9.3000000000000007</v>
      </c>
      <c r="E82" s="50">
        <v>11.6</v>
      </c>
      <c r="F82" s="50">
        <f t="shared" si="67"/>
        <v>11.6</v>
      </c>
      <c r="G82" s="41">
        <v>11.25</v>
      </c>
      <c r="H82" s="41">
        <v>8.25</v>
      </c>
      <c r="I82" s="51">
        <f t="shared" si="68"/>
        <v>11.25</v>
      </c>
      <c r="J82" s="41">
        <f t="shared" si="69"/>
        <v>11.425000000000001</v>
      </c>
      <c r="K82" s="42" t="str">
        <f t="shared" si="70"/>
        <v>VPC</v>
      </c>
      <c r="L82" s="85">
        <v>12</v>
      </c>
      <c r="M82" s="86"/>
      <c r="N82" s="40">
        <f t="shared" si="71"/>
        <v>12</v>
      </c>
      <c r="O82" s="85">
        <v>10</v>
      </c>
      <c r="P82" s="86"/>
      <c r="Q82" s="40">
        <f t="shared" si="72"/>
        <v>10</v>
      </c>
      <c r="R82" s="85">
        <v>14.375</v>
      </c>
      <c r="S82" s="86"/>
      <c r="T82" s="40">
        <f t="shared" si="73"/>
        <v>14.375</v>
      </c>
      <c r="U82" s="41">
        <f t="shared" si="74"/>
        <v>12.112500000000001</v>
      </c>
      <c r="V82" s="43" t="str">
        <f t="shared" si="75"/>
        <v>V</v>
      </c>
      <c r="W82" s="40">
        <v>9.2249999999999996</v>
      </c>
      <c r="X82" s="40">
        <v>9.25</v>
      </c>
      <c r="Y82" s="40">
        <f t="shared" si="76"/>
        <v>9.25</v>
      </c>
      <c r="Z82" s="44">
        <f t="shared" si="77"/>
        <v>9.25</v>
      </c>
      <c r="AA82" s="43" t="str">
        <f t="shared" si="78"/>
        <v>VPC</v>
      </c>
      <c r="AB82" s="40">
        <v>12.1625</v>
      </c>
      <c r="AC82" s="40"/>
      <c r="AD82" s="40">
        <f t="shared" si="79"/>
        <v>12.1625</v>
      </c>
      <c r="AE82" s="44">
        <f t="shared" si="80"/>
        <v>12.1625</v>
      </c>
      <c r="AF82" s="43" t="str">
        <f t="shared" si="81"/>
        <v>V</v>
      </c>
      <c r="AG82" s="40">
        <v>14.564516129032258</v>
      </c>
      <c r="AH82" s="40"/>
      <c r="AI82" s="40">
        <f t="shared" si="82"/>
        <v>14.564516129032258</v>
      </c>
      <c r="AJ82" s="40">
        <v>16</v>
      </c>
      <c r="AK82" s="40"/>
      <c r="AL82" s="40">
        <f t="shared" si="83"/>
        <v>16</v>
      </c>
      <c r="AM82" s="40">
        <v>11</v>
      </c>
      <c r="AN82" s="91"/>
      <c r="AO82" s="40">
        <f t="shared" si="84"/>
        <v>11</v>
      </c>
      <c r="AP82" s="41">
        <f t="shared" si="85"/>
        <v>13.069354838709678</v>
      </c>
      <c r="AQ82" s="43" t="str">
        <f t="shared" si="86"/>
        <v>V</v>
      </c>
      <c r="AR82" s="40">
        <v>13</v>
      </c>
      <c r="AS82" s="40"/>
      <c r="AT82" s="40">
        <f t="shared" si="87"/>
        <v>13</v>
      </c>
      <c r="AU82" s="40">
        <v>15.5</v>
      </c>
      <c r="AV82" s="40"/>
      <c r="AW82" s="40">
        <f t="shared" si="88"/>
        <v>15.5</v>
      </c>
      <c r="AX82" s="40">
        <v>8.2650000000000006</v>
      </c>
      <c r="AY82" s="93">
        <v>13.265000000000001</v>
      </c>
      <c r="AZ82" s="40">
        <f t="shared" si="89"/>
        <v>12</v>
      </c>
      <c r="BA82" s="41">
        <f t="shared" si="90"/>
        <v>13.125</v>
      </c>
      <c r="BB82" s="43" t="str">
        <f t="shared" si="91"/>
        <v>VAR</v>
      </c>
      <c r="BC82" s="95">
        <v>11</v>
      </c>
      <c r="BD82" s="40"/>
      <c r="BE82" s="45">
        <f t="shared" si="92"/>
        <v>11</v>
      </c>
      <c r="BF82" s="95">
        <v>16</v>
      </c>
      <c r="BG82" s="40"/>
      <c r="BH82" s="40">
        <f t="shared" si="93"/>
        <v>16</v>
      </c>
      <c r="BI82" s="52">
        <f t="shared" si="94"/>
        <v>15</v>
      </c>
      <c r="BJ82" s="43" t="str">
        <f t="shared" si="95"/>
        <v>V</v>
      </c>
      <c r="BK82" s="40">
        <v>15</v>
      </c>
      <c r="BL82" s="40"/>
      <c r="BM82" s="40">
        <f t="shared" si="96"/>
        <v>15</v>
      </c>
      <c r="BN82" s="44">
        <f t="shared" si="97"/>
        <v>15</v>
      </c>
      <c r="BO82" s="43" t="str">
        <f t="shared" si="98"/>
        <v>V</v>
      </c>
      <c r="BP82" s="41">
        <f t="shared" si="99"/>
        <v>12.643044354838711</v>
      </c>
      <c r="BQ82" s="187" t="s">
        <v>56</v>
      </c>
      <c r="BR82" s="187"/>
      <c r="BS82" s="156" t="str">
        <f t="shared" si="100"/>
        <v>A.B</v>
      </c>
      <c r="BT82" s="156"/>
    </row>
    <row r="83" spans="1:92" ht="13.2">
      <c r="A83" s="23">
        <v>75</v>
      </c>
      <c r="B83" s="73" t="s">
        <v>217</v>
      </c>
      <c r="C83" s="74" t="s">
        <v>218</v>
      </c>
      <c r="D83" s="50">
        <v>6.45</v>
      </c>
      <c r="E83" s="50">
        <v>9</v>
      </c>
      <c r="F83" s="50">
        <f t="shared" si="67"/>
        <v>9</v>
      </c>
      <c r="G83" s="41">
        <v>9.9250000000000007</v>
      </c>
      <c r="H83" s="41"/>
      <c r="I83" s="51">
        <f t="shared" si="68"/>
        <v>9.9250000000000007</v>
      </c>
      <c r="J83" s="41">
        <f t="shared" si="69"/>
        <v>9.4625000000000004</v>
      </c>
      <c r="K83" s="42" t="str">
        <f t="shared" si="70"/>
        <v>VPC</v>
      </c>
      <c r="L83" s="85">
        <v>12.625</v>
      </c>
      <c r="M83" s="86"/>
      <c r="N83" s="40">
        <f t="shared" si="71"/>
        <v>12.625</v>
      </c>
      <c r="O83" s="85">
        <v>9</v>
      </c>
      <c r="P83" s="86"/>
      <c r="Q83" s="40">
        <f t="shared" si="72"/>
        <v>9</v>
      </c>
      <c r="R83" s="85">
        <v>14.5</v>
      </c>
      <c r="S83" s="86"/>
      <c r="T83" s="40">
        <f t="shared" si="73"/>
        <v>14.5</v>
      </c>
      <c r="U83" s="41">
        <f t="shared" si="74"/>
        <v>12.1</v>
      </c>
      <c r="V83" s="43" t="str">
        <f t="shared" si="75"/>
        <v>V</v>
      </c>
      <c r="W83" s="40">
        <v>10.25</v>
      </c>
      <c r="X83" s="40">
        <v>12.5</v>
      </c>
      <c r="Y83" s="40">
        <f t="shared" si="76"/>
        <v>12</v>
      </c>
      <c r="Z83" s="44">
        <f t="shared" si="77"/>
        <v>12</v>
      </c>
      <c r="AA83" s="43" t="str">
        <f t="shared" si="78"/>
        <v>VAR</v>
      </c>
      <c r="AB83" s="40">
        <v>12.075000000000001</v>
      </c>
      <c r="AC83" s="40"/>
      <c r="AD83" s="40">
        <f t="shared" si="79"/>
        <v>12.075000000000001</v>
      </c>
      <c r="AE83" s="44">
        <f t="shared" si="80"/>
        <v>12.075000000000001</v>
      </c>
      <c r="AF83" s="43" t="str">
        <f t="shared" si="81"/>
        <v>V</v>
      </c>
      <c r="AG83" s="40">
        <v>12.951612903225806</v>
      </c>
      <c r="AH83" s="40"/>
      <c r="AI83" s="40">
        <f t="shared" si="82"/>
        <v>12.951612903225806</v>
      </c>
      <c r="AJ83" s="40">
        <v>16</v>
      </c>
      <c r="AK83" s="40"/>
      <c r="AL83" s="40">
        <f t="shared" si="83"/>
        <v>16</v>
      </c>
      <c r="AM83" s="40">
        <v>9.5</v>
      </c>
      <c r="AN83" s="91"/>
      <c r="AO83" s="40">
        <f t="shared" si="84"/>
        <v>9.5</v>
      </c>
      <c r="AP83" s="41">
        <f t="shared" si="85"/>
        <v>11.835483870967742</v>
      </c>
      <c r="AQ83" s="43" t="str">
        <f t="shared" si="86"/>
        <v>VPC</v>
      </c>
      <c r="AR83" s="40">
        <v>16.5</v>
      </c>
      <c r="AS83" s="40"/>
      <c r="AT83" s="40">
        <f t="shared" si="87"/>
        <v>16.5</v>
      </c>
      <c r="AU83" s="40">
        <v>16</v>
      </c>
      <c r="AV83" s="40"/>
      <c r="AW83" s="40">
        <f t="shared" si="88"/>
        <v>16</v>
      </c>
      <c r="AX83" s="40">
        <v>7.9349999999999996</v>
      </c>
      <c r="AY83" s="93"/>
      <c r="AZ83" s="40">
        <f t="shared" si="89"/>
        <v>7.9349999999999996</v>
      </c>
      <c r="BA83" s="41">
        <f t="shared" si="90"/>
        <v>12.092499999999999</v>
      </c>
      <c r="BB83" s="43" t="str">
        <f t="shared" si="91"/>
        <v>V</v>
      </c>
      <c r="BC83" s="95">
        <v>14.75</v>
      </c>
      <c r="BD83" s="40"/>
      <c r="BE83" s="45">
        <f t="shared" si="92"/>
        <v>14.75</v>
      </c>
      <c r="BF83" s="95">
        <v>15.5</v>
      </c>
      <c r="BG83" s="40"/>
      <c r="BH83" s="40">
        <f t="shared" si="93"/>
        <v>15.5</v>
      </c>
      <c r="BI83" s="52">
        <f t="shared" si="94"/>
        <v>15.350000000000001</v>
      </c>
      <c r="BJ83" s="43" t="str">
        <f t="shared" si="95"/>
        <v>V</v>
      </c>
      <c r="BK83" s="40">
        <v>15.5</v>
      </c>
      <c r="BL83" s="40"/>
      <c r="BM83" s="40">
        <f t="shared" si="96"/>
        <v>15.5</v>
      </c>
      <c r="BN83" s="44">
        <f t="shared" si="97"/>
        <v>15.5</v>
      </c>
      <c r="BO83" s="43" t="str">
        <f t="shared" si="98"/>
        <v>V</v>
      </c>
      <c r="BP83" s="41">
        <f t="shared" si="99"/>
        <v>12.551935483870967</v>
      </c>
      <c r="BQ83" s="187" t="s">
        <v>56</v>
      </c>
      <c r="BR83" s="187"/>
      <c r="BS83" s="156" t="str">
        <f t="shared" si="100"/>
        <v>A.B</v>
      </c>
      <c r="BT83" s="156"/>
    </row>
    <row r="84" spans="1:92" ht="13.8">
      <c r="A84" s="23">
        <v>76</v>
      </c>
      <c r="B84" s="75" t="s">
        <v>93</v>
      </c>
      <c r="C84" s="76" t="s">
        <v>94</v>
      </c>
      <c r="D84" s="50">
        <v>11.850000000000001</v>
      </c>
      <c r="E84" s="50"/>
      <c r="F84" s="51">
        <f t="shared" si="67"/>
        <v>11.850000000000001</v>
      </c>
      <c r="G84" s="41">
        <v>12</v>
      </c>
      <c r="H84" s="41"/>
      <c r="I84" s="51">
        <f t="shared" si="68"/>
        <v>12</v>
      </c>
      <c r="J84" s="44">
        <f t="shared" si="69"/>
        <v>11.925000000000001</v>
      </c>
      <c r="K84" s="42" t="str">
        <f t="shared" si="70"/>
        <v>VPC</v>
      </c>
      <c r="L84" s="84">
        <v>9.25</v>
      </c>
      <c r="M84" s="84">
        <v>12</v>
      </c>
      <c r="N84" s="44">
        <f t="shared" si="71"/>
        <v>12</v>
      </c>
      <c r="O84" s="84">
        <v>11.25</v>
      </c>
      <c r="P84" s="88">
        <v>8</v>
      </c>
      <c r="Q84" s="44">
        <f t="shared" si="72"/>
        <v>11.25</v>
      </c>
      <c r="R84" s="84">
        <v>14.125</v>
      </c>
      <c r="S84" s="89"/>
      <c r="T84" s="44">
        <f t="shared" si="73"/>
        <v>14.125</v>
      </c>
      <c r="U84" s="44">
        <f t="shared" si="74"/>
        <v>12.412500000000001</v>
      </c>
      <c r="V84" s="43" t="str">
        <f t="shared" si="75"/>
        <v>VAR</v>
      </c>
      <c r="W84" s="40">
        <v>7.8250000000000002</v>
      </c>
      <c r="X84" s="40">
        <v>9.5</v>
      </c>
      <c r="Y84" s="44">
        <f t="shared" si="76"/>
        <v>9.5</v>
      </c>
      <c r="Z84" s="44">
        <f t="shared" si="77"/>
        <v>9.5</v>
      </c>
      <c r="AA84" s="43" t="str">
        <f t="shared" si="78"/>
        <v>VPC</v>
      </c>
      <c r="AB84" s="40">
        <v>11.4</v>
      </c>
      <c r="AC84" s="40">
        <v>12.5</v>
      </c>
      <c r="AD84" s="44">
        <f t="shared" si="79"/>
        <v>12</v>
      </c>
      <c r="AE84" s="44">
        <f t="shared" si="80"/>
        <v>12</v>
      </c>
      <c r="AF84" s="43" t="str">
        <f t="shared" si="81"/>
        <v>VAR</v>
      </c>
      <c r="AG84" s="40">
        <v>12.629032258064516</v>
      </c>
      <c r="AH84" s="44"/>
      <c r="AI84" s="44">
        <f t="shared" si="82"/>
        <v>12.629032258064516</v>
      </c>
      <c r="AJ84" s="40">
        <v>14.5</v>
      </c>
      <c r="AK84" s="44"/>
      <c r="AL84" s="44">
        <f t="shared" si="83"/>
        <v>14.5</v>
      </c>
      <c r="AM84" s="40">
        <v>9.5</v>
      </c>
      <c r="AN84" s="91"/>
      <c r="AO84" s="44">
        <f t="shared" si="84"/>
        <v>9.5</v>
      </c>
      <c r="AP84" s="44">
        <f t="shared" si="85"/>
        <v>11.438709677419356</v>
      </c>
      <c r="AQ84" s="43" t="str">
        <f t="shared" si="86"/>
        <v>VPC</v>
      </c>
      <c r="AR84" s="40">
        <v>14.5</v>
      </c>
      <c r="AS84" s="44"/>
      <c r="AT84" s="44">
        <f t="shared" si="87"/>
        <v>14.5</v>
      </c>
      <c r="AU84" s="40">
        <v>16.5</v>
      </c>
      <c r="AV84" s="44"/>
      <c r="AW84" s="44">
        <f t="shared" si="88"/>
        <v>16.5</v>
      </c>
      <c r="AX84" s="40">
        <v>9.6050000000000004</v>
      </c>
      <c r="AY84" s="93"/>
      <c r="AZ84" s="44">
        <f t="shared" si="89"/>
        <v>9.6050000000000004</v>
      </c>
      <c r="BA84" s="44">
        <f t="shared" si="90"/>
        <v>12.5525</v>
      </c>
      <c r="BB84" s="43" t="str">
        <f t="shared" si="91"/>
        <v>V</v>
      </c>
      <c r="BC84" s="95">
        <v>12.75</v>
      </c>
      <c r="BD84" s="79"/>
      <c r="BE84" s="72">
        <f t="shared" si="92"/>
        <v>12.75</v>
      </c>
      <c r="BF84" s="95">
        <v>14.75</v>
      </c>
      <c r="BG84" s="44"/>
      <c r="BH84" s="44">
        <f t="shared" si="93"/>
        <v>14.75</v>
      </c>
      <c r="BI84" s="44">
        <f t="shared" si="94"/>
        <v>14.350000000000001</v>
      </c>
      <c r="BJ84" s="43" t="str">
        <f t="shared" si="95"/>
        <v>V</v>
      </c>
      <c r="BK84" s="40">
        <v>16</v>
      </c>
      <c r="BL84" s="44"/>
      <c r="BM84" s="44">
        <f t="shared" si="96"/>
        <v>16</v>
      </c>
      <c r="BN84" s="44">
        <f t="shared" si="97"/>
        <v>16</v>
      </c>
      <c r="BO84" s="43" t="str">
        <f t="shared" si="98"/>
        <v>V</v>
      </c>
      <c r="BP84" s="44">
        <f t="shared" si="99"/>
        <v>12.52233870967742</v>
      </c>
      <c r="BQ84" s="187" t="s">
        <v>56</v>
      </c>
      <c r="BR84" s="187"/>
      <c r="BS84" s="156" t="str">
        <f t="shared" si="100"/>
        <v>A.B</v>
      </c>
      <c r="BT84" s="156"/>
    </row>
    <row r="85" spans="1:92" s="124" customFormat="1" ht="13.2">
      <c r="A85" s="110">
        <v>77</v>
      </c>
      <c r="B85" s="75" t="s">
        <v>192</v>
      </c>
      <c r="C85" s="76" t="s">
        <v>16</v>
      </c>
      <c r="D85" s="50">
        <v>10.1</v>
      </c>
      <c r="E85" s="50">
        <v>12</v>
      </c>
      <c r="F85" s="50">
        <f t="shared" si="67"/>
        <v>12</v>
      </c>
      <c r="G85" s="41">
        <v>11.824999999999999</v>
      </c>
      <c r="H85" s="41">
        <v>5</v>
      </c>
      <c r="I85" s="51">
        <f t="shared" si="68"/>
        <v>11.824999999999999</v>
      </c>
      <c r="J85" s="41">
        <f t="shared" si="69"/>
        <v>11.9125</v>
      </c>
      <c r="K85" s="42" t="str">
        <f t="shared" si="70"/>
        <v>VPC</v>
      </c>
      <c r="L85" s="85">
        <v>8</v>
      </c>
      <c r="M85" s="86"/>
      <c r="N85" s="40">
        <f t="shared" si="71"/>
        <v>8</v>
      </c>
      <c r="O85" s="85">
        <v>13</v>
      </c>
      <c r="P85" s="86"/>
      <c r="Q85" s="40">
        <f t="shared" si="72"/>
        <v>13</v>
      </c>
      <c r="R85" s="85">
        <v>13.375</v>
      </c>
      <c r="S85" s="86"/>
      <c r="T85" s="40">
        <f t="shared" si="73"/>
        <v>13.375</v>
      </c>
      <c r="U85" s="41">
        <f t="shared" si="74"/>
        <v>11.112500000000001</v>
      </c>
      <c r="V85" s="43" t="str">
        <f t="shared" si="75"/>
        <v>VPC</v>
      </c>
      <c r="W85" s="40">
        <v>6.7249999999999996</v>
      </c>
      <c r="X85" s="40">
        <v>9.25</v>
      </c>
      <c r="Y85" s="40">
        <f t="shared" si="76"/>
        <v>9.25</v>
      </c>
      <c r="Z85" s="44">
        <f t="shared" si="77"/>
        <v>9.25</v>
      </c>
      <c r="AA85" s="43" t="str">
        <f t="shared" si="78"/>
        <v>VPC</v>
      </c>
      <c r="AB85" s="40">
        <v>6.6874999999999991</v>
      </c>
      <c r="AC85" s="40">
        <v>16</v>
      </c>
      <c r="AD85" s="40">
        <f t="shared" si="79"/>
        <v>12</v>
      </c>
      <c r="AE85" s="44">
        <f t="shared" si="80"/>
        <v>12</v>
      </c>
      <c r="AF85" s="43" t="str">
        <f t="shared" si="81"/>
        <v>VAR</v>
      </c>
      <c r="AG85" s="40">
        <v>15.241935483870968</v>
      </c>
      <c r="AH85" s="40"/>
      <c r="AI85" s="40">
        <f t="shared" si="82"/>
        <v>15.241935483870968</v>
      </c>
      <c r="AJ85" s="40">
        <v>15.5</v>
      </c>
      <c r="AK85" s="40"/>
      <c r="AL85" s="40">
        <f t="shared" si="83"/>
        <v>15.5</v>
      </c>
      <c r="AM85" s="40">
        <v>10.5</v>
      </c>
      <c r="AN85" s="91"/>
      <c r="AO85" s="40">
        <f t="shared" si="84"/>
        <v>10.5</v>
      </c>
      <c r="AP85" s="41">
        <f t="shared" si="85"/>
        <v>12.92258064516129</v>
      </c>
      <c r="AQ85" s="43" t="str">
        <f t="shared" si="86"/>
        <v>V</v>
      </c>
      <c r="AR85" s="40">
        <v>13.5</v>
      </c>
      <c r="AS85" s="40"/>
      <c r="AT85" s="40">
        <f t="shared" si="87"/>
        <v>13.5</v>
      </c>
      <c r="AU85" s="40">
        <v>14.5</v>
      </c>
      <c r="AV85" s="40"/>
      <c r="AW85" s="40">
        <f t="shared" si="88"/>
        <v>14.5</v>
      </c>
      <c r="AX85" s="40">
        <v>12.49</v>
      </c>
      <c r="AY85" s="93"/>
      <c r="AZ85" s="40">
        <f t="shared" si="89"/>
        <v>12.49</v>
      </c>
      <c r="BA85" s="41">
        <f t="shared" si="90"/>
        <v>13.245000000000001</v>
      </c>
      <c r="BB85" s="43" t="str">
        <f t="shared" si="91"/>
        <v>V</v>
      </c>
      <c r="BC85" s="95">
        <v>12</v>
      </c>
      <c r="BD85" s="40"/>
      <c r="BE85" s="45">
        <f t="shared" si="92"/>
        <v>12</v>
      </c>
      <c r="BF85" s="95">
        <v>15</v>
      </c>
      <c r="BG85" s="40"/>
      <c r="BH85" s="40">
        <f t="shared" si="93"/>
        <v>15</v>
      </c>
      <c r="BI85" s="52">
        <f t="shared" si="94"/>
        <v>14.4</v>
      </c>
      <c r="BJ85" s="43" t="str">
        <f t="shared" si="95"/>
        <v>V</v>
      </c>
      <c r="BK85" s="40">
        <v>14.75</v>
      </c>
      <c r="BL85" s="40"/>
      <c r="BM85" s="40">
        <f t="shared" si="96"/>
        <v>14.75</v>
      </c>
      <c r="BN85" s="44">
        <f t="shared" si="97"/>
        <v>14.75</v>
      </c>
      <c r="BO85" s="43" t="str">
        <f t="shared" si="98"/>
        <v>V</v>
      </c>
      <c r="BP85" s="41">
        <f t="shared" si="99"/>
        <v>12.449072580645161</v>
      </c>
      <c r="BQ85" s="187" t="s">
        <v>56</v>
      </c>
      <c r="BR85" s="187"/>
      <c r="BS85" s="156" t="str">
        <f t="shared" ref="BS85" si="101">IF(BP85&gt;16,"T.B",IF(AND(BP85&gt;14,BP85&lt;16),"B",IF(AND(BP85&gt;12,BP85&lt;14),"A.B","")))</f>
        <v>A.B</v>
      </c>
      <c r="BT85" s="15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</row>
    <row r="86" spans="1:92" ht="13.8">
      <c r="A86" s="23">
        <v>78</v>
      </c>
      <c r="B86" s="73" t="s">
        <v>82</v>
      </c>
      <c r="C86" s="74" t="s">
        <v>83</v>
      </c>
      <c r="D86" s="50">
        <v>11.55</v>
      </c>
      <c r="E86" s="50">
        <v>8.5</v>
      </c>
      <c r="F86" s="50">
        <f t="shared" si="67"/>
        <v>11.55</v>
      </c>
      <c r="G86" s="41">
        <v>11.4</v>
      </c>
      <c r="H86" s="41">
        <v>11.125</v>
      </c>
      <c r="I86" s="51">
        <f t="shared" si="68"/>
        <v>11.4</v>
      </c>
      <c r="J86" s="41">
        <f t="shared" si="69"/>
        <v>11.475000000000001</v>
      </c>
      <c r="K86" s="42" t="str">
        <f t="shared" si="70"/>
        <v>VPC</v>
      </c>
      <c r="L86" s="84">
        <v>7.25</v>
      </c>
      <c r="M86" s="84">
        <v>10</v>
      </c>
      <c r="N86" s="40">
        <f t="shared" si="71"/>
        <v>10</v>
      </c>
      <c r="O86" s="84">
        <v>9.5</v>
      </c>
      <c r="P86" s="88">
        <v>11</v>
      </c>
      <c r="Q86" s="40">
        <f t="shared" si="72"/>
        <v>11</v>
      </c>
      <c r="R86" s="84">
        <v>13.5</v>
      </c>
      <c r="S86" s="84"/>
      <c r="T86" s="40">
        <f t="shared" si="73"/>
        <v>13.5</v>
      </c>
      <c r="U86" s="41">
        <f t="shared" si="74"/>
        <v>11.35</v>
      </c>
      <c r="V86" s="43" t="str">
        <f t="shared" si="75"/>
        <v>VPC</v>
      </c>
      <c r="W86" s="40">
        <v>8.6</v>
      </c>
      <c r="X86" s="40">
        <v>9.5499999999999989</v>
      </c>
      <c r="Y86" s="40">
        <f t="shared" si="76"/>
        <v>9.5499999999999989</v>
      </c>
      <c r="Z86" s="44">
        <f t="shared" si="77"/>
        <v>9.5499999999999989</v>
      </c>
      <c r="AA86" s="43" t="str">
        <f t="shared" si="78"/>
        <v>VPC</v>
      </c>
      <c r="AB86" s="40">
        <v>9.8000000000000007</v>
      </c>
      <c r="AC86" s="40">
        <v>18.5</v>
      </c>
      <c r="AD86" s="40">
        <f t="shared" si="79"/>
        <v>12</v>
      </c>
      <c r="AE86" s="44">
        <f t="shared" si="80"/>
        <v>12</v>
      </c>
      <c r="AF86" s="43" t="str">
        <f t="shared" si="81"/>
        <v>VAR</v>
      </c>
      <c r="AG86" s="40">
        <v>15.419354838709676</v>
      </c>
      <c r="AH86" s="40"/>
      <c r="AI86" s="40">
        <f t="shared" si="82"/>
        <v>15.419354838709676</v>
      </c>
      <c r="AJ86" s="40">
        <v>15.5</v>
      </c>
      <c r="AK86" s="40"/>
      <c r="AL86" s="40">
        <f t="shared" si="83"/>
        <v>15.5</v>
      </c>
      <c r="AM86" s="40">
        <v>10</v>
      </c>
      <c r="AN86" s="91"/>
      <c r="AO86" s="40">
        <f t="shared" si="84"/>
        <v>10</v>
      </c>
      <c r="AP86" s="41">
        <f t="shared" si="85"/>
        <v>12.725806451612902</v>
      </c>
      <c r="AQ86" s="43" t="str">
        <f t="shared" si="86"/>
        <v>V</v>
      </c>
      <c r="AR86" s="40">
        <v>14</v>
      </c>
      <c r="AS86" s="40"/>
      <c r="AT86" s="40">
        <f t="shared" si="87"/>
        <v>14</v>
      </c>
      <c r="AU86" s="40">
        <v>14.5</v>
      </c>
      <c r="AV86" s="40"/>
      <c r="AW86" s="40">
        <f t="shared" si="88"/>
        <v>14.5</v>
      </c>
      <c r="AX86" s="40">
        <v>9.3000000000000007</v>
      </c>
      <c r="AY86" s="93">
        <v>12.05</v>
      </c>
      <c r="AZ86" s="40">
        <f t="shared" si="89"/>
        <v>12</v>
      </c>
      <c r="BA86" s="41">
        <f t="shared" si="90"/>
        <v>13.125</v>
      </c>
      <c r="BB86" s="43" t="str">
        <f t="shared" si="91"/>
        <v>VAR</v>
      </c>
      <c r="BC86" s="95">
        <v>7</v>
      </c>
      <c r="BD86" s="46"/>
      <c r="BE86" s="45">
        <f t="shared" si="92"/>
        <v>7</v>
      </c>
      <c r="BF86" s="95">
        <v>15</v>
      </c>
      <c r="BG86" s="40"/>
      <c r="BH86" s="40">
        <f t="shared" si="93"/>
        <v>15</v>
      </c>
      <c r="BI86" s="52">
        <f t="shared" si="94"/>
        <v>13.4</v>
      </c>
      <c r="BJ86" s="43" t="str">
        <f t="shared" si="95"/>
        <v>V</v>
      </c>
      <c r="BK86" s="40">
        <v>14.5</v>
      </c>
      <c r="BL86" s="40"/>
      <c r="BM86" s="40">
        <f t="shared" si="96"/>
        <v>14.5</v>
      </c>
      <c r="BN86" s="44">
        <f t="shared" si="97"/>
        <v>14.5</v>
      </c>
      <c r="BO86" s="43" t="str">
        <f t="shared" si="98"/>
        <v>V</v>
      </c>
      <c r="BP86" s="41">
        <f t="shared" si="99"/>
        <v>12.265725806451613</v>
      </c>
      <c r="BQ86" s="187" t="s">
        <v>56</v>
      </c>
      <c r="BR86" s="187"/>
      <c r="BS86" s="156" t="str">
        <f t="shared" si="100"/>
        <v>A.B</v>
      </c>
      <c r="BT86" s="156"/>
    </row>
    <row r="87" spans="1:92" ht="13.8">
      <c r="A87" s="23">
        <v>79</v>
      </c>
      <c r="B87" s="73" t="s">
        <v>111</v>
      </c>
      <c r="C87" s="74" t="s">
        <v>112</v>
      </c>
      <c r="D87" s="50">
        <v>9.8000000000000007</v>
      </c>
      <c r="E87" s="50">
        <v>10.199999999999999</v>
      </c>
      <c r="F87" s="50">
        <f t="shared" si="67"/>
        <v>10.199999999999999</v>
      </c>
      <c r="G87" s="41">
        <v>9.2750000000000004</v>
      </c>
      <c r="H87" s="41">
        <v>9.8000000000000007</v>
      </c>
      <c r="I87" s="51">
        <f t="shared" si="68"/>
        <v>9.8000000000000007</v>
      </c>
      <c r="J87" s="44">
        <f t="shared" si="69"/>
        <v>10</v>
      </c>
      <c r="K87" s="42" t="str">
        <f t="shared" si="70"/>
        <v>VPC</v>
      </c>
      <c r="L87" s="84">
        <v>8</v>
      </c>
      <c r="M87" s="84">
        <v>17</v>
      </c>
      <c r="N87" s="44">
        <f t="shared" si="71"/>
        <v>12</v>
      </c>
      <c r="O87" s="84">
        <v>10</v>
      </c>
      <c r="P87" s="88">
        <v>13</v>
      </c>
      <c r="Q87" s="44">
        <f t="shared" si="72"/>
        <v>12</v>
      </c>
      <c r="R87" s="84">
        <v>12.875</v>
      </c>
      <c r="S87" s="84"/>
      <c r="T87" s="44">
        <f t="shared" si="73"/>
        <v>12.875</v>
      </c>
      <c r="U87" s="44">
        <f t="shared" si="74"/>
        <v>12.262499999999999</v>
      </c>
      <c r="V87" s="43" t="str">
        <f t="shared" si="75"/>
        <v>VAR</v>
      </c>
      <c r="W87" s="40">
        <v>7.8</v>
      </c>
      <c r="X87" s="40">
        <v>9.1999999999999993</v>
      </c>
      <c r="Y87" s="44">
        <f t="shared" si="76"/>
        <v>9.1999999999999993</v>
      </c>
      <c r="Z87" s="44">
        <f t="shared" si="77"/>
        <v>9.1999999999999993</v>
      </c>
      <c r="AA87" s="43" t="str">
        <f t="shared" si="78"/>
        <v>VPC</v>
      </c>
      <c r="AB87" s="40">
        <v>6.2</v>
      </c>
      <c r="AC87" s="40">
        <v>8</v>
      </c>
      <c r="AD87" s="44">
        <f t="shared" si="79"/>
        <v>8</v>
      </c>
      <c r="AE87" s="44">
        <f t="shared" si="80"/>
        <v>8</v>
      </c>
      <c r="AF87" s="43" t="str">
        <f t="shared" si="81"/>
        <v>VPC</v>
      </c>
      <c r="AG87" s="40">
        <v>16.064516129032256</v>
      </c>
      <c r="AH87" s="44"/>
      <c r="AI87" s="44">
        <f t="shared" si="82"/>
        <v>16.064516129032256</v>
      </c>
      <c r="AJ87" s="40">
        <v>16</v>
      </c>
      <c r="AK87" s="44"/>
      <c r="AL87" s="44">
        <f t="shared" si="83"/>
        <v>16</v>
      </c>
      <c r="AM87" s="40">
        <v>12</v>
      </c>
      <c r="AN87" s="91"/>
      <c r="AO87" s="44">
        <f t="shared" si="84"/>
        <v>12</v>
      </c>
      <c r="AP87" s="44">
        <f t="shared" si="85"/>
        <v>14.019354838709678</v>
      </c>
      <c r="AQ87" s="43" t="str">
        <f t="shared" si="86"/>
        <v>V</v>
      </c>
      <c r="AR87" s="40">
        <v>14</v>
      </c>
      <c r="AS87" s="44"/>
      <c r="AT87" s="44">
        <f t="shared" si="87"/>
        <v>14</v>
      </c>
      <c r="AU87" s="40">
        <v>15.5</v>
      </c>
      <c r="AV87" s="44"/>
      <c r="AW87" s="44">
        <f t="shared" si="88"/>
        <v>15.5</v>
      </c>
      <c r="AX87" s="40">
        <v>16.795000000000002</v>
      </c>
      <c r="AY87" s="93"/>
      <c r="AZ87" s="44">
        <f t="shared" si="89"/>
        <v>16.795000000000002</v>
      </c>
      <c r="BA87" s="44">
        <f t="shared" si="90"/>
        <v>15.772500000000001</v>
      </c>
      <c r="BB87" s="43" t="str">
        <f t="shared" si="91"/>
        <v>V</v>
      </c>
      <c r="BC87" s="95">
        <v>11.5</v>
      </c>
      <c r="BD87" s="79"/>
      <c r="BE87" s="72">
        <f t="shared" si="92"/>
        <v>11.5</v>
      </c>
      <c r="BF87" s="95">
        <v>14</v>
      </c>
      <c r="BG87" s="44"/>
      <c r="BH87" s="44">
        <f t="shared" si="93"/>
        <v>14</v>
      </c>
      <c r="BI87" s="51">
        <f t="shared" si="94"/>
        <v>13.500000000000002</v>
      </c>
      <c r="BJ87" s="43" t="str">
        <f t="shared" si="95"/>
        <v>V</v>
      </c>
      <c r="BK87" s="40">
        <v>15</v>
      </c>
      <c r="BL87" s="44"/>
      <c r="BM87" s="44">
        <f t="shared" si="96"/>
        <v>15</v>
      </c>
      <c r="BN87" s="44">
        <f t="shared" si="97"/>
        <v>15</v>
      </c>
      <c r="BO87" s="43" t="str">
        <f t="shared" si="98"/>
        <v>V</v>
      </c>
      <c r="BP87" s="44">
        <f t="shared" si="99"/>
        <v>12.219294354838709</v>
      </c>
      <c r="BQ87" s="187" t="s">
        <v>56</v>
      </c>
      <c r="BR87" s="187"/>
      <c r="BS87" s="156" t="str">
        <f t="shared" si="100"/>
        <v>A.B</v>
      </c>
      <c r="BT87" s="156"/>
    </row>
    <row r="88" spans="1:92" ht="13.8">
      <c r="A88" s="23">
        <v>80</v>
      </c>
      <c r="B88" s="73" t="s">
        <v>114</v>
      </c>
      <c r="C88" s="74" t="s">
        <v>115</v>
      </c>
      <c r="D88" s="50">
        <v>8.8000000000000007</v>
      </c>
      <c r="E88" s="50">
        <v>12</v>
      </c>
      <c r="F88" s="50">
        <f t="shared" si="67"/>
        <v>12</v>
      </c>
      <c r="G88" s="41">
        <v>10.35</v>
      </c>
      <c r="H88" s="41">
        <v>8.3999999999999986</v>
      </c>
      <c r="I88" s="51">
        <f t="shared" si="68"/>
        <v>10.35</v>
      </c>
      <c r="J88" s="44">
        <f t="shared" si="69"/>
        <v>11.175000000000001</v>
      </c>
      <c r="K88" s="42" t="str">
        <f t="shared" si="70"/>
        <v>VPC</v>
      </c>
      <c r="L88" s="84">
        <v>9.75</v>
      </c>
      <c r="M88" s="84">
        <v>12</v>
      </c>
      <c r="N88" s="44">
        <f t="shared" si="71"/>
        <v>12</v>
      </c>
      <c r="O88" s="84">
        <v>11</v>
      </c>
      <c r="P88" s="88">
        <v>13.5</v>
      </c>
      <c r="Q88" s="44">
        <f t="shared" si="72"/>
        <v>12</v>
      </c>
      <c r="R88" s="84">
        <v>13.5</v>
      </c>
      <c r="S88" s="84"/>
      <c r="T88" s="44">
        <f t="shared" si="73"/>
        <v>13.5</v>
      </c>
      <c r="U88" s="44">
        <f t="shared" si="74"/>
        <v>12.45</v>
      </c>
      <c r="V88" s="43" t="str">
        <f t="shared" si="75"/>
        <v>VAR</v>
      </c>
      <c r="W88" s="40">
        <v>7.1750000000000007</v>
      </c>
      <c r="X88" s="40">
        <v>8</v>
      </c>
      <c r="Y88" s="44">
        <f t="shared" si="76"/>
        <v>8</v>
      </c>
      <c r="Z88" s="44">
        <f t="shared" si="77"/>
        <v>8</v>
      </c>
      <c r="AA88" s="43" t="str">
        <f t="shared" si="78"/>
        <v>VPC</v>
      </c>
      <c r="AB88" s="40">
        <v>6.6999999999999993</v>
      </c>
      <c r="AC88" s="40">
        <v>19</v>
      </c>
      <c r="AD88" s="44">
        <f t="shared" si="79"/>
        <v>12</v>
      </c>
      <c r="AE88" s="44">
        <f t="shared" si="80"/>
        <v>12</v>
      </c>
      <c r="AF88" s="43" t="str">
        <f t="shared" si="81"/>
        <v>VAR</v>
      </c>
      <c r="AG88" s="40">
        <v>13.919354838709676</v>
      </c>
      <c r="AH88" s="44"/>
      <c r="AI88" s="44">
        <f t="shared" si="82"/>
        <v>13.919354838709676</v>
      </c>
      <c r="AJ88" s="40">
        <v>15.5</v>
      </c>
      <c r="AK88" s="44"/>
      <c r="AL88" s="44">
        <f t="shared" si="83"/>
        <v>15.5</v>
      </c>
      <c r="AM88" s="40">
        <v>10.5</v>
      </c>
      <c r="AN88" s="91"/>
      <c r="AO88" s="44">
        <f t="shared" si="84"/>
        <v>10.5</v>
      </c>
      <c r="AP88" s="44">
        <f t="shared" si="85"/>
        <v>12.525806451612903</v>
      </c>
      <c r="AQ88" s="43" t="str">
        <f t="shared" si="86"/>
        <v>V</v>
      </c>
      <c r="AR88" s="40">
        <v>15</v>
      </c>
      <c r="AS88" s="44"/>
      <c r="AT88" s="44">
        <f t="shared" si="87"/>
        <v>15</v>
      </c>
      <c r="AU88" s="40">
        <v>14.5</v>
      </c>
      <c r="AV88" s="44"/>
      <c r="AW88" s="44">
        <f t="shared" si="88"/>
        <v>14.5</v>
      </c>
      <c r="AX88" s="40">
        <v>9.3849999999999998</v>
      </c>
      <c r="AY88" s="93"/>
      <c r="AZ88" s="44">
        <f t="shared" si="89"/>
        <v>9.3849999999999998</v>
      </c>
      <c r="BA88" s="44">
        <f t="shared" si="90"/>
        <v>12.067499999999999</v>
      </c>
      <c r="BB88" s="43" t="str">
        <f t="shared" si="91"/>
        <v>V</v>
      </c>
      <c r="BC88" s="95">
        <v>8</v>
      </c>
      <c r="BD88" s="79"/>
      <c r="BE88" s="72">
        <f t="shared" si="92"/>
        <v>8</v>
      </c>
      <c r="BF88" s="95">
        <v>16</v>
      </c>
      <c r="BG88" s="72"/>
      <c r="BH88" s="72">
        <f t="shared" si="93"/>
        <v>16</v>
      </c>
      <c r="BI88" s="72">
        <f t="shared" si="94"/>
        <v>14.4</v>
      </c>
      <c r="BJ88" s="43" t="str">
        <f t="shared" si="95"/>
        <v>V</v>
      </c>
      <c r="BK88" s="40">
        <v>15</v>
      </c>
      <c r="BL88" s="72"/>
      <c r="BM88" s="72">
        <f t="shared" si="96"/>
        <v>15</v>
      </c>
      <c r="BN88" s="72">
        <f t="shared" si="97"/>
        <v>15</v>
      </c>
      <c r="BO88" s="43" t="str">
        <f t="shared" si="98"/>
        <v>V</v>
      </c>
      <c r="BP88" s="44">
        <f t="shared" si="99"/>
        <v>12.202288306451614</v>
      </c>
      <c r="BQ88" s="187" t="s">
        <v>56</v>
      </c>
      <c r="BR88" s="187"/>
      <c r="BS88" s="156" t="str">
        <f t="shared" si="100"/>
        <v>A.B</v>
      </c>
      <c r="BT88" s="156"/>
    </row>
    <row r="89" spans="1:92" ht="13.8">
      <c r="A89" s="23">
        <v>81</v>
      </c>
      <c r="B89" s="73" t="s">
        <v>100</v>
      </c>
      <c r="C89" s="74" t="s">
        <v>101</v>
      </c>
      <c r="D89" s="50">
        <v>7.25</v>
      </c>
      <c r="E89" s="50">
        <v>10.75</v>
      </c>
      <c r="F89" s="50">
        <f t="shared" si="67"/>
        <v>10.75</v>
      </c>
      <c r="G89" s="41">
        <v>11.275</v>
      </c>
      <c r="H89" s="41">
        <v>4.25</v>
      </c>
      <c r="I89" s="51">
        <f t="shared" si="68"/>
        <v>11.275</v>
      </c>
      <c r="J89" s="44">
        <f t="shared" si="69"/>
        <v>11.012499999999999</v>
      </c>
      <c r="K89" s="42" t="str">
        <f t="shared" si="70"/>
        <v>VPC</v>
      </c>
      <c r="L89" s="84">
        <v>11.25</v>
      </c>
      <c r="M89" s="84">
        <v>14</v>
      </c>
      <c r="N89" s="44">
        <f t="shared" si="71"/>
        <v>12</v>
      </c>
      <c r="O89" s="84">
        <v>10</v>
      </c>
      <c r="P89" s="88">
        <v>11</v>
      </c>
      <c r="Q89" s="44">
        <f t="shared" si="72"/>
        <v>11</v>
      </c>
      <c r="R89" s="84">
        <v>12</v>
      </c>
      <c r="S89" s="84"/>
      <c r="T89" s="44">
        <f t="shared" si="73"/>
        <v>12</v>
      </c>
      <c r="U89" s="44">
        <f t="shared" si="74"/>
        <v>11.700000000000001</v>
      </c>
      <c r="V89" s="43" t="str">
        <f t="shared" si="75"/>
        <v>VPC</v>
      </c>
      <c r="W89" s="40">
        <v>6.4749999999999996</v>
      </c>
      <c r="X89" s="40">
        <v>8</v>
      </c>
      <c r="Y89" s="44">
        <f t="shared" si="76"/>
        <v>8</v>
      </c>
      <c r="Z89" s="44">
        <f t="shared" si="77"/>
        <v>8</v>
      </c>
      <c r="AA89" s="43" t="str">
        <f t="shared" si="78"/>
        <v>VPC</v>
      </c>
      <c r="AB89" s="40">
        <v>9.5</v>
      </c>
      <c r="AC89" s="40">
        <v>10.6</v>
      </c>
      <c r="AD89" s="44">
        <f t="shared" si="79"/>
        <v>10.6</v>
      </c>
      <c r="AE89" s="44">
        <f t="shared" si="80"/>
        <v>10.6</v>
      </c>
      <c r="AF89" s="43" t="str">
        <f t="shared" si="81"/>
        <v>VPC</v>
      </c>
      <c r="AG89" s="40">
        <v>17.177419354838712</v>
      </c>
      <c r="AH89" s="44"/>
      <c r="AI89" s="44">
        <f t="shared" si="82"/>
        <v>17.177419354838712</v>
      </c>
      <c r="AJ89" s="40">
        <v>16</v>
      </c>
      <c r="AK89" s="44"/>
      <c r="AL89" s="44">
        <f t="shared" si="83"/>
        <v>16</v>
      </c>
      <c r="AM89" s="40">
        <v>12</v>
      </c>
      <c r="AN89" s="91"/>
      <c r="AO89" s="44">
        <f t="shared" si="84"/>
        <v>12</v>
      </c>
      <c r="AP89" s="44">
        <f t="shared" si="85"/>
        <v>14.353225806451613</v>
      </c>
      <c r="AQ89" s="43" t="str">
        <f t="shared" si="86"/>
        <v>V</v>
      </c>
      <c r="AR89" s="40">
        <v>14</v>
      </c>
      <c r="AS89" s="44"/>
      <c r="AT89" s="44">
        <f t="shared" si="87"/>
        <v>14</v>
      </c>
      <c r="AU89" s="40">
        <v>15.5</v>
      </c>
      <c r="AV89" s="44"/>
      <c r="AW89" s="44">
        <f t="shared" si="88"/>
        <v>15.5</v>
      </c>
      <c r="AX89" s="40">
        <v>10.135</v>
      </c>
      <c r="AY89" s="93"/>
      <c r="AZ89" s="44">
        <f t="shared" si="89"/>
        <v>10.135</v>
      </c>
      <c r="BA89" s="44">
        <f t="shared" si="90"/>
        <v>12.442499999999999</v>
      </c>
      <c r="BB89" s="43" t="str">
        <f t="shared" si="91"/>
        <v>V</v>
      </c>
      <c r="BC89" s="95">
        <v>11</v>
      </c>
      <c r="BD89" s="79"/>
      <c r="BE89" s="72">
        <f t="shared" si="92"/>
        <v>11</v>
      </c>
      <c r="BF89" s="95">
        <v>15</v>
      </c>
      <c r="BG89" s="44"/>
      <c r="BH89" s="44">
        <f t="shared" si="93"/>
        <v>15</v>
      </c>
      <c r="BI89" s="51">
        <f t="shared" si="94"/>
        <v>14.2</v>
      </c>
      <c r="BJ89" s="43" t="str">
        <f t="shared" si="95"/>
        <v>V</v>
      </c>
      <c r="BK89" s="40">
        <v>14.5</v>
      </c>
      <c r="BL89" s="44"/>
      <c r="BM89" s="44">
        <f t="shared" si="96"/>
        <v>14.5</v>
      </c>
      <c r="BN89" s="44">
        <f t="shared" si="97"/>
        <v>14.5</v>
      </c>
      <c r="BO89" s="43" t="str">
        <f t="shared" si="98"/>
        <v>V</v>
      </c>
      <c r="BP89" s="44">
        <f t="shared" si="99"/>
        <v>12.101028225806452</v>
      </c>
      <c r="BQ89" s="187" t="s">
        <v>56</v>
      </c>
      <c r="BR89" s="187"/>
      <c r="BS89" s="156" t="str">
        <f t="shared" si="100"/>
        <v>A.B</v>
      </c>
      <c r="BT89" s="156"/>
    </row>
    <row r="90" spans="1:92" ht="13.2">
      <c r="A90" s="23">
        <v>82</v>
      </c>
      <c r="B90" s="73" t="s">
        <v>189</v>
      </c>
      <c r="C90" s="74" t="s">
        <v>79</v>
      </c>
      <c r="D90" s="50">
        <v>9.5</v>
      </c>
      <c r="E90" s="50">
        <v>11.45</v>
      </c>
      <c r="F90" s="50">
        <f t="shared" si="67"/>
        <v>11.45</v>
      </c>
      <c r="G90" s="41">
        <v>9.0250000000000004</v>
      </c>
      <c r="H90" s="41">
        <v>7.8999999999999995</v>
      </c>
      <c r="I90" s="51">
        <f t="shared" si="68"/>
        <v>9.0250000000000004</v>
      </c>
      <c r="J90" s="41">
        <f t="shared" si="69"/>
        <v>10.237500000000001</v>
      </c>
      <c r="K90" s="42" t="str">
        <f t="shared" si="70"/>
        <v>VPC</v>
      </c>
      <c r="L90" s="85">
        <v>11.75</v>
      </c>
      <c r="M90" s="86">
        <v>9</v>
      </c>
      <c r="N90" s="40">
        <f t="shared" si="71"/>
        <v>11.75</v>
      </c>
      <c r="O90" s="85">
        <v>10</v>
      </c>
      <c r="P90" s="86">
        <v>15</v>
      </c>
      <c r="Q90" s="40">
        <f t="shared" si="72"/>
        <v>12</v>
      </c>
      <c r="R90" s="85">
        <v>10.5</v>
      </c>
      <c r="S90" s="86">
        <v>13.5</v>
      </c>
      <c r="T90" s="40">
        <f t="shared" si="73"/>
        <v>12</v>
      </c>
      <c r="U90" s="41">
        <f t="shared" si="74"/>
        <v>11.9</v>
      </c>
      <c r="V90" s="43" t="str">
        <f t="shared" si="75"/>
        <v>VPC</v>
      </c>
      <c r="W90" s="40">
        <v>7.2250000000000005</v>
      </c>
      <c r="X90" s="40">
        <v>9</v>
      </c>
      <c r="Y90" s="40">
        <f t="shared" si="76"/>
        <v>9</v>
      </c>
      <c r="Z90" s="44">
        <f t="shared" si="77"/>
        <v>9</v>
      </c>
      <c r="AA90" s="43" t="str">
        <f t="shared" si="78"/>
        <v>VPC</v>
      </c>
      <c r="AB90" s="40">
        <v>11.425000000000001</v>
      </c>
      <c r="AC90" s="40">
        <v>10.7</v>
      </c>
      <c r="AD90" s="40">
        <f t="shared" si="79"/>
        <v>11.425000000000001</v>
      </c>
      <c r="AE90" s="44">
        <f t="shared" si="80"/>
        <v>11.425000000000001</v>
      </c>
      <c r="AF90" s="43" t="str">
        <f t="shared" si="81"/>
        <v>VPC</v>
      </c>
      <c r="AG90" s="40">
        <v>15.387096774193548</v>
      </c>
      <c r="AH90" s="40"/>
      <c r="AI90" s="40">
        <f t="shared" si="82"/>
        <v>15.387096774193548</v>
      </c>
      <c r="AJ90" s="40">
        <v>15.5</v>
      </c>
      <c r="AK90" s="40"/>
      <c r="AL90" s="40">
        <f t="shared" si="83"/>
        <v>15.5</v>
      </c>
      <c r="AM90" s="40">
        <v>0</v>
      </c>
      <c r="AN90" s="92">
        <v>12</v>
      </c>
      <c r="AO90" s="40">
        <f t="shared" si="84"/>
        <v>12</v>
      </c>
      <c r="AP90" s="41">
        <f t="shared" si="85"/>
        <v>13.716129032258065</v>
      </c>
      <c r="AQ90" s="43" t="str">
        <f t="shared" si="86"/>
        <v>VAR</v>
      </c>
      <c r="AR90" s="40">
        <v>14</v>
      </c>
      <c r="AS90" s="40"/>
      <c r="AT90" s="40">
        <f t="shared" si="87"/>
        <v>14</v>
      </c>
      <c r="AU90" s="40">
        <v>14</v>
      </c>
      <c r="AV90" s="40"/>
      <c r="AW90" s="40">
        <f t="shared" si="88"/>
        <v>14</v>
      </c>
      <c r="AX90" s="40">
        <v>11.809999999999999</v>
      </c>
      <c r="AY90" s="93"/>
      <c r="AZ90" s="40">
        <f t="shared" si="89"/>
        <v>11.809999999999999</v>
      </c>
      <c r="BA90" s="41">
        <f t="shared" si="90"/>
        <v>12.904999999999999</v>
      </c>
      <c r="BB90" s="43" t="str">
        <f t="shared" si="91"/>
        <v>V</v>
      </c>
      <c r="BC90" s="95">
        <v>10</v>
      </c>
      <c r="BD90" s="40"/>
      <c r="BE90" s="45">
        <f t="shared" si="92"/>
        <v>10</v>
      </c>
      <c r="BF90" s="95">
        <v>14.5</v>
      </c>
      <c r="BG90" s="40"/>
      <c r="BH90" s="40">
        <f t="shared" si="93"/>
        <v>14.5</v>
      </c>
      <c r="BI90" s="52">
        <f t="shared" si="94"/>
        <v>13.600000000000001</v>
      </c>
      <c r="BJ90" s="43" t="str">
        <f t="shared" si="95"/>
        <v>V</v>
      </c>
      <c r="BK90" s="40">
        <v>14</v>
      </c>
      <c r="BL90" s="40"/>
      <c r="BM90" s="40">
        <f t="shared" si="96"/>
        <v>14</v>
      </c>
      <c r="BN90" s="44">
        <f t="shared" si="97"/>
        <v>14</v>
      </c>
      <c r="BO90" s="43" t="str">
        <f t="shared" si="98"/>
        <v>V</v>
      </c>
      <c r="BP90" s="41">
        <f t="shared" si="99"/>
        <v>12.097953629032258</v>
      </c>
      <c r="BQ90" s="187" t="s">
        <v>56</v>
      </c>
      <c r="BR90" s="187"/>
      <c r="BS90" s="156" t="str">
        <f t="shared" si="100"/>
        <v>A.B</v>
      </c>
      <c r="BT90" s="156"/>
    </row>
    <row r="91" spans="1:92" ht="13.2">
      <c r="A91" s="23">
        <v>83</v>
      </c>
      <c r="B91" s="111" t="s">
        <v>156</v>
      </c>
      <c r="C91" s="112" t="s">
        <v>235</v>
      </c>
      <c r="D91" s="113">
        <v>6</v>
      </c>
      <c r="E91" s="113">
        <v>6.95</v>
      </c>
      <c r="F91" s="113">
        <f t="shared" si="67"/>
        <v>6.95</v>
      </c>
      <c r="G91" s="114">
        <v>9.0500000000000007</v>
      </c>
      <c r="H91" s="114">
        <v>7.55</v>
      </c>
      <c r="I91" s="115">
        <f t="shared" si="68"/>
        <v>9.0500000000000007</v>
      </c>
      <c r="J91" s="114">
        <f t="shared" si="69"/>
        <v>8</v>
      </c>
      <c r="K91" s="116" t="str">
        <f t="shared" si="70"/>
        <v>NV</v>
      </c>
      <c r="L91" s="117">
        <v>4.25</v>
      </c>
      <c r="M91" s="118">
        <v>12</v>
      </c>
      <c r="N91" s="114">
        <f t="shared" si="71"/>
        <v>12</v>
      </c>
      <c r="O91" s="117">
        <v>10</v>
      </c>
      <c r="P91" s="118">
        <v>11</v>
      </c>
      <c r="Q91" s="114">
        <f t="shared" si="72"/>
        <v>11</v>
      </c>
      <c r="R91" s="117">
        <v>10.25</v>
      </c>
      <c r="S91" s="125">
        <v>0</v>
      </c>
      <c r="T91" s="114">
        <f t="shared" si="73"/>
        <v>10.25</v>
      </c>
      <c r="U91" s="114">
        <f t="shared" si="74"/>
        <v>11.175000000000001</v>
      </c>
      <c r="V91" s="43" t="str">
        <f t="shared" si="75"/>
        <v>NV</v>
      </c>
      <c r="W91" s="114">
        <v>8.0500000000000007</v>
      </c>
      <c r="X91" s="114">
        <v>3.5</v>
      </c>
      <c r="Y91" s="114">
        <f t="shared" si="76"/>
        <v>8.0500000000000007</v>
      </c>
      <c r="Z91" s="114">
        <f t="shared" si="77"/>
        <v>8.0500000000000007</v>
      </c>
      <c r="AA91" s="119" t="str">
        <f t="shared" si="78"/>
        <v>NV</v>
      </c>
      <c r="AB91" s="114">
        <v>8.8625000000000007</v>
      </c>
      <c r="AC91" s="114">
        <v>9</v>
      </c>
      <c r="AD91" s="114">
        <f t="shared" si="79"/>
        <v>9</v>
      </c>
      <c r="AE91" s="114">
        <f t="shared" si="80"/>
        <v>9</v>
      </c>
      <c r="AF91" s="119" t="str">
        <f t="shared" si="81"/>
        <v>NV</v>
      </c>
      <c r="AG91" s="114">
        <v>14.887096774193548</v>
      </c>
      <c r="AH91" s="114"/>
      <c r="AI91" s="114">
        <f t="shared" si="82"/>
        <v>14.887096774193548</v>
      </c>
      <c r="AJ91" s="114">
        <v>14.5</v>
      </c>
      <c r="AK91" s="114"/>
      <c r="AL91" s="114">
        <f t="shared" si="83"/>
        <v>14.5</v>
      </c>
      <c r="AM91" s="114">
        <v>10</v>
      </c>
      <c r="AN91" s="92"/>
      <c r="AO91" s="114">
        <f t="shared" si="84"/>
        <v>10</v>
      </c>
      <c r="AP91" s="114">
        <f t="shared" si="85"/>
        <v>12.366129032258065</v>
      </c>
      <c r="AQ91" s="119" t="str">
        <f t="shared" si="86"/>
        <v>V</v>
      </c>
      <c r="AR91" s="114">
        <v>17</v>
      </c>
      <c r="AS91" s="114"/>
      <c r="AT91" s="114">
        <f t="shared" si="87"/>
        <v>17</v>
      </c>
      <c r="AU91" s="114">
        <v>18.5</v>
      </c>
      <c r="AV91" s="114"/>
      <c r="AW91" s="114">
        <f t="shared" si="88"/>
        <v>18.5</v>
      </c>
      <c r="AX91" s="114">
        <v>16.704999999999998</v>
      </c>
      <c r="AY91" s="120"/>
      <c r="AZ91" s="114">
        <f t="shared" si="89"/>
        <v>16.704999999999998</v>
      </c>
      <c r="BA91" s="114">
        <f t="shared" si="90"/>
        <v>17.227499999999999</v>
      </c>
      <c r="BB91" s="119" t="str">
        <f t="shared" si="91"/>
        <v>V</v>
      </c>
      <c r="BC91" s="96">
        <v>11</v>
      </c>
      <c r="BD91" s="114"/>
      <c r="BE91" s="122">
        <f t="shared" si="92"/>
        <v>11</v>
      </c>
      <c r="BF91" s="96">
        <v>16</v>
      </c>
      <c r="BG91" s="114"/>
      <c r="BH91" s="114">
        <f t="shared" si="93"/>
        <v>16</v>
      </c>
      <c r="BI91" s="115">
        <f t="shared" si="94"/>
        <v>15</v>
      </c>
      <c r="BJ91" s="119" t="str">
        <f t="shared" si="95"/>
        <v>V</v>
      </c>
      <c r="BK91" s="114">
        <v>13</v>
      </c>
      <c r="BL91" s="114"/>
      <c r="BM91" s="114">
        <f t="shared" si="96"/>
        <v>13</v>
      </c>
      <c r="BN91" s="114">
        <f t="shared" si="97"/>
        <v>13</v>
      </c>
      <c r="BO91" s="119" t="str">
        <f t="shared" si="98"/>
        <v>V</v>
      </c>
      <c r="BP91" s="114">
        <f t="shared" si="99"/>
        <v>11.727328629032257</v>
      </c>
      <c r="BQ91" s="188" t="s">
        <v>233</v>
      </c>
      <c r="BR91" s="188"/>
      <c r="BS91" s="192" t="s">
        <v>227</v>
      </c>
      <c r="BT91" s="156"/>
    </row>
    <row r="92" spans="1:92" ht="13.2">
      <c r="A92" s="23">
        <v>84</v>
      </c>
      <c r="B92" s="111" t="s">
        <v>155</v>
      </c>
      <c r="C92" s="112" t="s">
        <v>18</v>
      </c>
      <c r="D92" s="113">
        <v>8.1499999999999986</v>
      </c>
      <c r="E92" s="113">
        <v>11.05</v>
      </c>
      <c r="F92" s="113">
        <f t="shared" si="67"/>
        <v>11.05</v>
      </c>
      <c r="G92" s="114">
        <v>10.475000000000001</v>
      </c>
      <c r="H92" s="114">
        <v>10.1</v>
      </c>
      <c r="I92" s="115">
        <f t="shared" si="68"/>
        <v>10.475000000000001</v>
      </c>
      <c r="J92" s="114">
        <f t="shared" si="69"/>
        <v>10.762500000000001</v>
      </c>
      <c r="K92" s="116" t="str">
        <f t="shared" si="70"/>
        <v>NV</v>
      </c>
      <c r="L92" s="117">
        <v>9.25</v>
      </c>
      <c r="M92" s="118">
        <v>15.5</v>
      </c>
      <c r="N92" s="114">
        <f t="shared" si="71"/>
        <v>12</v>
      </c>
      <c r="O92" s="117">
        <v>7</v>
      </c>
      <c r="P92" s="118">
        <v>12</v>
      </c>
      <c r="Q92" s="114">
        <f t="shared" si="72"/>
        <v>12</v>
      </c>
      <c r="R92" s="117">
        <v>12.375</v>
      </c>
      <c r="S92" s="118"/>
      <c r="T92" s="114">
        <f t="shared" si="73"/>
        <v>12.375</v>
      </c>
      <c r="U92" s="114">
        <f t="shared" si="74"/>
        <v>12.112500000000001</v>
      </c>
      <c r="V92" s="43" t="str">
        <f t="shared" si="75"/>
        <v>VAR</v>
      </c>
      <c r="W92" s="114">
        <v>8.0500000000000007</v>
      </c>
      <c r="X92" s="114">
        <v>3.5</v>
      </c>
      <c r="Y92" s="114">
        <f t="shared" si="76"/>
        <v>8.0500000000000007</v>
      </c>
      <c r="Z92" s="114">
        <f t="shared" si="77"/>
        <v>8.0500000000000007</v>
      </c>
      <c r="AA92" s="119" t="str">
        <f t="shared" si="78"/>
        <v>NV</v>
      </c>
      <c r="AB92" s="114">
        <v>8.15</v>
      </c>
      <c r="AC92" s="114">
        <v>5.3</v>
      </c>
      <c r="AD92" s="114">
        <f t="shared" si="79"/>
        <v>8.15</v>
      </c>
      <c r="AE92" s="114">
        <f t="shared" si="80"/>
        <v>8.15</v>
      </c>
      <c r="AF92" s="119" t="str">
        <f t="shared" si="81"/>
        <v>NV</v>
      </c>
      <c r="AG92" s="114">
        <v>12.806451612903226</v>
      </c>
      <c r="AH92" s="114"/>
      <c r="AI92" s="114">
        <f t="shared" si="82"/>
        <v>12.806451612903226</v>
      </c>
      <c r="AJ92" s="114">
        <v>14</v>
      </c>
      <c r="AK92" s="114"/>
      <c r="AL92" s="114">
        <f t="shared" si="83"/>
        <v>14</v>
      </c>
      <c r="AM92" s="114">
        <v>12</v>
      </c>
      <c r="AN92" s="92"/>
      <c r="AO92" s="114">
        <f t="shared" si="84"/>
        <v>12</v>
      </c>
      <c r="AP92" s="114">
        <f t="shared" si="85"/>
        <v>12.641935483870968</v>
      </c>
      <c r="AQ92" s="119" t="str">
        <f t="shared" si="86"/>
        <v>V</v>
      </c>
      <c r="AR92" s="114">
        <v>14</v>
      </c>
      <c r="AS92" s="114"/>
      <c r="AT92" s="114">
        <f t="shared" si="87"/>
        <v>14</v>
      </c>
      <c r="AU92" s="114">
        <v>14.5</v>
      </c>
      <c r="AV92" s="114"/>
      <c r="AW92" s="114">
        <f t="shared" si="88"/>
        <v>14.5</v>
      </c>
      <c r="AX92" s="114">
        <v>7.26</v>
      </c>
      <c r="AY92" s="120">
        <v>10.01</v>
      </c>
      <c r="AZ92" s="114">
        <f t="shared" si="89"/>
        <v>10.01</v>
      </c>
      <c r="BA92" s="114">
        <f t="shared" si="90"/>
        <v>12.129999999999999</v>
      </c>
      <c r="BB92" s="119" t="str">
        <f t="shared" si="91"/>
        <v>VAR</v>
      </c>
      <c r="BC92" s="96">
        <v>11</v>
      </c>
      <c r="BD92" s="114"/>
      <c r="BE92" s="122">
        <f t="shared" si="92"/>
        <v>11</v>
      </c>
      <c r="BF92" s="96">
        <v>0</v>
      </c>
      <c r="BG92" s="114"/>
      <c r="BH92" s="114">
        <f t="shared" si="93"/>
        <v>0</v>
      </c>
      <c r="BI92" s="115">
        <f t="shared" si="94"/>
        <v>2.2000000000000002</v>
      </c>
      <c r="BJ92" s="119" t="str">
        <f t="shared" si="95"/>
        <v>NV</v>
      </c>
      <c r="BK92" s="114">
        <v>15</v>
      </c>
      <c r="BL92" s="114"/>
      <c r="BM92" s="114">
        <f t="shared" si="96"/>
        <v>15</v>
      </c>
      <c r="BN92" s="114">
        <f t="shared" si="97"/>
        <v>15</v>
      </c>
      <c r="BO92" s="119" t="str">
        <f t="shared" si="98"/>
        <v>V</v>
      </c>
      <c r="BP92" s="114">
        <f t="shared" si="99"/>
        <v>10.130866935483871</v>
      </c>
      <c r="BQ92" s="188" t="s">
        <v>232</v>
      </c>
      <c r="BR92" s="188"/>
      <c r="BS92" s="156" t="str">
        <f t="shared" si="100"/>
        <v/>
      </c>
      <c r="BT92" s="156"/>
    </row>
    <row r="93" spans="1:92" ht="13.2">
      <c r="A93" s="23">
        <v>85</v>
      </c>
      <c r="B93" s="111" t="s">
        <v>201</v>
      </c>
      <c r="C93" s="112" t="s">
        <v>202</v>
      </c>
      <c r="D93" s="113">
        <v>0</v>
      </c>
      <c r="E93" s="113"/>
      <c r="F93" s="113">
        <f t="shared" si="67"/>
        <v>0</v>
      </c>
      <c r="G93" s="114">
        <v>0</v>
      </c>
      <c r="H93" s="114"/>
      <c r="I93" s="115">
        <f t="shared" si="68"/>
        <v>0</v>
      </c>
      <c r="J93" s="114">
        <f t="shared" si="69"/>
        <v>0</v>
      </c>
      <c r="K93" s="116" t="str">
        <f t="shared" si="70"/>
        <v>NV</v>
      </c>
      <c r="L93" s="117">
        <v>0</v>
      </c>
      <c r="M93" s="118"/>
      <c r="N93" s="114">
        <f t="shared" si="71"/>
        <v>0</v>
      </c>
      <c r="O93" s="117">
        <v>0</v>
      </c>
      <c r="P93" s="118"/>
      <c r="Q93" s="114">
        <f t="shared" si="72"/>
        <v>0</v>
      </c>
      <c r="R93" s="117">
        <v>0</v>
      </c>
      <c r="S93" s="118"/>
      <c r="T93" s="114">
        <f t="shared" si="73"/>
        <v>0</v>
      </c>
      <c r="U93" s="114">
        <f t="shared" si="74"/>
        <v>0</v>
      </c>
      <c r="V93" s="43" t="str">
        <f t="shared" si="75"/>
        <v>NV</v>
      </c>
      <c r="W93" s="114">
        <v>0</v>
      </c>
      <c r="X93" s="114"/>
      <c r="Y93" s="114">
        <f t="shared" si="76"/>
        <v>0</v>
      </c>
      <c r="Z93" s="114">
        <f t="shared" si="77"/>
        <v>0</v>
      </c>
      <c r="AA93" s="119" t="str">
        <f t="shared" si="78"/>
        <v>NV</v>
      </c>
      <c r="AB93" s="114">
        <v>0</v>
      </c>
      <c r="AC93" s="114"/>
      <c r="AD93" s="114">
        <f t="shared" si="79"/>
        <v>0</v>
      </c>
      <c r="AE93" s="114">
        <f t="shared" si="80"/>
        <v>0</v>
      </c>
      <c r="AF93" s="119" t="str">
        <f t="shared" si="81"/>
        <v>NV</v>
      </c>
      <c r="AG93" s="114">
        <v>0</v>
      </c>
      <c r="AH93" s="114"/>
      <c r="AI93" s="114">
        <f t="shared" si="82"/>
        <v>0</v>
      </c>
      <c r="AJ93" s="114">
        <v>0</v>
      </c>
      <c r="AK93" s="114"/>
      <c r="AL93" s="114">
        <f t="shared" si="83"/>
        <v>0</v>
      </c>
      <c r="AM93" s="114">
        <v>0</v>
      </c>
      <c r="AN93" s="92"/>
      <c r="AO93" s="114">
        <f t="shared" si="84"/>
        <v>0</v>
      </c>
      <c r="AP93" s="114">
        <f t="shared" si="85"/>
        <v>0</v>
      </c>
      <c r="AQ93" s="119" t="str">
        <f t="shared" si="86"/>
        <v>NV</v>
      </c>
      <c r="AR93" s="114">
        <v>0</v>
      </c>
      <c r="AS93" s="114"/>
      <c r="AT93" s="114">
        <f t="shared" si="87"/>
        <v>0</v>
      </c>
      <c r="AU93" s="114">
        <v>0</v>
      </c>
      <c r="AV93" s="114"/>
      <c r="AW93" s="114">
        <f t="shared" si="88"/>
        <v>0</v>
      </c>
      <c r="AX93" s="114">
        <v>0</v>
      </c>
      <c r="AY93" s="120"/>
      <c r="AZ93" s="114">
        <f t="shared" si="89"/>
        <v>0</v>
      </c>
      <c r="BA93" s="114">
        <f t="shared" si="90"/>
        <v>0</v>
      </c>
      <c r="BB93" s="119" t="str">
        <f t="shared" si="91"/>
        <v>NV</v>
      </c>
      <c r="BC93" s="96">
        <v>0</v>
      </c>
      <c r="BD93" s="114"/>
      <c r="BE93" s="122">
        <f t="shared" si="92"/>
        <v>0</v>
      </c>
      <c r="BF93" s="96">
        <v>0</v>
      </c>
      <c r="BG93" s="114"/>
      <c r="BH93" s="114">
        <f t="shared" si="93"/>
        <v>0</v>
      </c>
      <c r="BI93" s="115">
        <f t="shared" si="94"/>
        <v>0</v>
      </c>
      <c r="BJ93" s="119" t="str">
        <f t="shared" si="95"/>
        <v>NV</v>
      </c>
      <c r="BK93" s="114">
        <v>0</v>
      </c>
      <c r="BL93" s="114"/>
      <c r="BM93" s="114">
        <f t="shared" si="96"/>
        <v>0</v>
      </c>
      <c r="BN93" s="114">
        <f t="shared" si="97"/>
        <v>0</v>
      </c>
      <c r="BO93" s="119" t="str">
        <f t="shared" si="98"/>
        <v>NV</v>
      </c>
      <c r="BP93" s="114">
        <f t="shared" si="99"/>
        <v>0</v>
      </c>
      <c r="BQ93" s="188" t="s">
        <v>231</v>
      </c>
      <c r="BR93" s="188"/>
      <c r="BS93" s="156" t="str">
        <f t="shared" si="100"/>
        <v/>
      </c>
      <c r="BT93" s="156"/>
    </row>
    <row r="94" spans="1:92" ht="13.2">
      <c r="B94" s="104"/>
      <c r="C94" s="104"/>
      <c r="D94" s="50">
        <f>AVERAGE(D9:D93)</f>
        <v>11.829470588235292</v>
      </c>
      <c r="E94"/>
      <c r="F94" s="50">
        <f>AVERAGE(F9:F93)</f>
        <v>12.674176470588232</v>
      </c>
      <c r="G94" s="50">
        <f>AVERAGE(G9:G93)</f>
        <v>12.69322</v>
      </c>
      <c r="H94"/>
      <c r="I94" s="50">
        <f>AVERAGE(I9:I93)</f>
        <v>12.909984705882353</v>
      </c>
      <c r="J94" s="50">
        <f>AVERAGE(J9:J93)</f>
        <v>12.792080588235295</v>
      </c>
      <c r="K94"/>
      <c r="L94" s="50">
        <f>AVERAGE(L9:L93)</f>
        <v>12.476470588235294</v>
      </c>
      <c r="M94"/>
      <c r="N94" s="50">
        <f>AVERAGE(N9:N93)</f>
        <v>13.083823529411765</v>
      </c>
      <c r="O94" s="50">
        <f>AVERAGE(O9:O93)</f>
        <v>12.726470588235294</v>
      </c>
      <c r="P94"/>
      <c r="Q94" s="50">
        <f>AVERAGE(Q9:Q93)</f>
        <v>13.085294117647059</v>
      </c>
      <c r="R94" s="50">
        <f>AVERAGE(R9:R93)</f>
        <v>14.282352941176471</v>
      </c>
      <c r="S94"/>
      <c r="T94" s="50">
        <f>AVERAGE(T9:T93)</f>
        <v>14.3</v>
      </c>
      <c r="U94" s="50">
        <f>AVERAGE(U9:U93)</f>
        <v>13.449117647058825</v>
      </c>
      <c r="V94"/>
      <c r="W94" s="50">
        <f>AVERAGE(W9:W93)</f>
        <v>9.6358823529411755</v>
      </c>
      <c r="X94" s="50">
        <f>AVERAGE(X9:X93)</f>
        <v>9.9617187499999975</v>
      </c>
      <c r="Y94" s="50">
        <f>AVERAGE(Y9:Y93)</f>
        <v>10.800882352941176</v>
      </c>
      <c r="Z94" s="50">
        <f>AVERAGE(Z9:Z93)</f>
        <v>10.800882352941176</v>
      </c>
      <c r="AA94"/>
      <c r="AB94" s="50">
        <f>AVERAGE(AB9:AB93)</f>
        <v>11.921470588235287</v>
      </c>
      <c r="AC94"/>
      <c r="AD94" s="50">
        <f>AVERAGE(AD9:AD93)</f>
        <v>12.950735294117644</v>
      </c>
      <c r="AE94" s="50">
        <f>AVERAGE(AE9:AE93)</f>
        <v>12.950735294117644</v>
      </c>
      <c r="AF94"/>
      <c r="AG94" s="50">
        <f>AVERAGE(AG9:AG93)</f>
        <v>14.527969639468701</v>
      </c>
      <c r="AH94"/>
      <c r="AI94" s="50">
        <f>AVERAGE(AI9:AI93)</f>
        <v>14.527969639468701</v>
      </c>
      <c r="AJ94" s="50">
        <f>AVERAGE(AJ9:AJ93)</f>
        <v>15.521176470588236</v>
      </c>
      <c r="AK94"/>
      <c r="AL94" s="50">
        <f>AVERAGE(AL9:AL93)</f>
        <v>15.521176470588236</v>
      </c>
      <c r="AM94" s="50">
        <f>AVERAGE(AM9:AM93)</f>
        <v>12.597352941176471</v>
      </c>
      <c r="AN94"/>
      <c r="AO94" s="50">
        <f>AVERAGE(AO9:AO93)</f>
        <v>12.844411764705884</v>
      </c>
      <c r="AP94" s="50">
        <f>AVERAGE(AP9:AP93)</f>
        <v>13.884832068311194</v>
      </c>
      <c r="AQ94"/>
      <c r="AR94" s="50">
        <f>AVERAGE(AR9:AR93)</f>
        <v>14.135294117647058</v>
      </c>
      <c r="AS94"/>
      <c r="AT94" s="50">
        <f>AVERAGE(AT9:AT93)</f>
        <v>14.135294117647058</v>
      </c>
      <c r="AU94" s="50">
        <f>AVERAGE(AU9:AU93)</f>
        <v>15.31764705882353</v>
      </c>
      <c r="AV94"/>
      <c r="AW94" s="50">
        <f>AVERAGE(AW9:AW93)</f>
        <v>15.31764705882353</v>
      </c>
      <c r="AX94" s="50">
        <f>AVERAGE(AX9:AX93)</f>
        <v>12.832294117647058</v>
      </c>
      <c r="AY94"/>
      <c r="AZ94" s="50">
        <f>AVERAGE(AZ9:AZ93)</f>
        <v>13.267999999999999</v>
      </c>
      <c r="BA94" s="50">
        <f>AVERAGE(BA9:BA93)</f>
        <v>13.997235294117647</v>
      </c>
      <c r="BB94"/>
      <c r="BC94" s="50">
        <f>AVERAGE(BC9:BC93)</f>
        <v>13.124352941176472</v>
      </c>
      <c r="BD94"/>
      <c r="BE94" s="50">
        <f>AVERAGE(BE9:BE93)</f>
        <v>13.124352941176472</v>
      </c>
      <c r="BF94" s="50">
        <f>AVERAGE(BF9:BF93)</f>
        <v>15.423529411764706</v>
      </c>
      <c r="BG94"/>
      <c r="BH94" s="50">
        <f>AVERAGE(BH9:BH93)</f>
        <v>15.423529411764706</v>
      </c>
      <c r="BI94" s="50">
        <f>AVERAGE(BI9:BI93)</f>
        <v>14.963694117647062</v>
      </c>
      <c r="BJ94"/>
      <c r="BK94" s="50">
        <f>AVERAGE(BK9:BK93)</f>
        <v>15.570588235294117</v>
      </c>
      <c r="BL94"/>
      <c r="BM94" s="50">
        <f>AVERAGE(BM9:BM93)</f>
        <v>15.570588235294117</v>
      </c>
      <c r="BN94" s="50">
        <f>AVERAGE(BN9:BN93)</f>
        <v>15.570588235294117</v>
      </c>
      <c r="BO94"/>
      <c r="BP94" s="50">
        <f>AVERAGE(BP9:BP93)</f>
        <v>13.551145699715365</v>
      </c>
    </row>
    <row r="95" spans="1:92" ht="14.25" customHeight="1">
      <c r="D95" s="105">
        <v>11.829470588235292</v>
      </c>
      <c r="E95" s="107"/>
      <c r="F95" s="105">
        <v>12.795902777777773</v>
      </c>
      <c r="G95" s="105">
        <v>12.693219999999998</v>
      </c>
      <c r="H95" s="107"/>
      <c r="I95" s="105">
        <v>13.031316</v>
      </c>
      <c r="J95" s="105">
        <v>12.792080588235301</v>
      </c>
      <c r="K95" s="102"/>
      <c r="L95" s="109">
        <v>12.476470588235294</v>
      </c>
      <c r="M95" s="102"/>
      <c r="N95" s="102">
        <v>13.083823529411765</v>
      </c>
      <c r="O95" s="102">
        <v>12.726470588235294</v>
      </c>
      <c r="P95" s="102"/>
      <c r="Q95" s="102">
        <v>13.085294117647059</v>
      </c>
      <c r="R95" s="102">
        <v>14.282352941176471</v>
      </c>
      <c r="S95" s="102"/>
      <c r="T95" s="102">
        <v>14.3</v>
      </c>
      <c r="U95" s="102">
        <v>13.449117647058829</v>
      </c>
      <c r="V95" s="102"/>
      <c r="W95" s="102">
        <v>9.635882352941179</v>
      </c>
      <c r="X95" s="102">
        <v>9.9617187499999993</v>
      </c>
      <c r="Y95" s="102">
        <v>10.603767123287671</v>
      </c>
      <c r="Z95" s="102"/>
      <c r="AA95" s="102"/>
      <c r="AB95" s="102">
        <v>11.919642857142858</v>
      </c>
      <c r="AC95" s="102"/>
      <c r="AD95" s="102">
        <v>13.523349056603776</v>
      </c>
      <c r="AE95" s="102"/>
      <c r="AF95" s="102"/>
      <c r="AG95" s="102">
        <v>14.53179316888046</v>
      </c>
      <c r="AH95" s="102"/>
      <c r="AI95" s="102">
        <v>14.53179316888046</v>
      </c>
      <c r="AJ95" s="103">
        <v>15.521176470588236</v>
      </c>
      <c r="AK95" s="103"/>
      <c r="AL95" s="103">
        <v>15.521176470588236</v>
      </c>
      <c r="AM95" s="102">
        <v>12.59352941176471</v>
      </c>
      <c r="AN95" s="102"/>
      <c r="AO95" s="102">
        <v>12.840588235294121</v>
      </c>
      <c r="AP95" s="102">
        <v>13.884067362428853</v>
      </c>
      <c r="AQ95" s="102"/>
      <c r="AR95" s="102">
        <v>14.135294117647058</v>
      </c>
      <c r="AS95" s="102"/>
      <c r="AT95" s="102">
        <v>14.135294117647058</v>
      </c>
      <c r="AU95" s="102">
        <v>15.31764705882353</v>
      </c>
      <c r="AV95" s="102"/>
      <c r="AW95" s="102">
        <v>15.31764705882353</v>
      </c>
      <c r="AX95" s="102">
        <v>12.832294117647052</v>
      </c>
      <c r="AY95" s="102"/>
      <c r="AZ95" s="102">
        <v>13.267999999999997</v>
      </c>
      <c r="BA95" s="102">
        <v>13.997235294117647</v>
      </c>
      <c r="BB95" s="102"/>
      <c r="BC95" s="102">
        <v>13.12435294117647</v>
      </c>
      <c r="BD95" s="102"/>
      <c r="BE95" s="102"/>
      <c r="BF95" s="102">
        <v>15.423529411764706</v>
      </c>
      <c r="BG95" s="102"/>
      <c r="BH95" s="102"/>
      <c r="BI95" s="102">
        <v>14.684904761904766</v>
      </c>
      <c r="BJ95" s="102"/>
      <c r="BK95" s="102"/>
      <c r="BL95" s="102"/>
      <c r="BM95" s="102"/>
      <c r="BN95" s="102">
        <v>15.570588235294117</v>
      </c>
      <c r="BO95" s="102"/>
      <c r="BP95" s="103"/>
    </row>
    <row r="96" spans="1:92" ht="14.25" customHeight="1">
      <c r="D96" s="108"/>
      <c r="E96" s="106"/>
      <c r="F96" s="106"/>
      <c r="G96" s="108"/>
      <c r="H96" s="106"/>
      <c r="J96" s="104"/>
    </row>
  </sheetData>
  <sortState ref="B9:BP93">
    <sortCondition descending="1" ref="BP9:BP93"/>
  </sortState>
  <mergeCells count="232">
    <mergeCell ref="B6:C6"/>
    <mergeCell ref="D6:F6"/>
    <mergeCell ref="G6:I6"/>
    <mergeCell ref="J6:J8"/>
    <mergeCell ref="K6:K8"/>
    <mergeCell ref="L6:N6"/>
    <mergeCell ref="G3:BR3"/>
    <mergeCell ref="B5:C5"/>
    <mergeCell ref="D5:K5"/>
    <mergeCell ref="L5:V5"/>
    <mergeCell ref="W5:AA5"/>
    <mergeCell ref="AB5:AF5"/>
    <mergeCell ref="AG5:AQ5"/>
    <mergeCell ref="AR5:BB5"/>
    <mergeCell ref="BC5:BJ5"/>
    <mergeCell ref="BK5:BO5"/>
    <mergeCell ref="BC6:BE6"/>
    <mergeCell ref="BF6:BH6"/>
    <mergeCell ref="BI6:BI8"/>
    <mergeCell ref="BJ6:BJ8"/>
    <mergeCell ref="BC7:BE7"/>
    <mergeCell ref="BF7:BH7"/>
    <mergeCell ref="AM6:AO6"/>
    <mergeCell ref="AP6:AP8"/>
    <mergeCell ref="AQ6:AQ8"/>
    <mergeCell ref="AR6:AT6"/>
    <mergeCell ref="AU6:AW6"/>
    <mergeCell ref="AX6:AZ6"/>
    <mergeCell ref="AM7:AO7"/>
    <mergeCell ref="AR7:AT7"/>
    <mergeCell ref="AU7:AW7"/>
    <mergeCell ref="AX7:AZ7"/>
    <mergeCell ref="B7:C7"/>
    <mergeCell ref="D7:F7"/>
    <mergeCell ref="G7:I7"/>
    <mergeCell ref="L7:N7"/>
    <mergeCell ref="O7:Q7"/>
    <mergeCell ref="R7:T7"/>
    <mergeCell ref="W7:Y7"/>
    <mergeCell ref="BA6:BA8"/>
    <mergeCell ref="BB6:BB8"/>
    <mergeCell ref="AA6:AA8"/>
    <mergeCell ref="AB6:AD6"/>
    <mergeCell ref="AE6:AE8"/>
    <mergeCell ref="AF6:AF8"/>
    <mergeCell ref="AG6:AI6"/>
    <mergeCell ref="AJ6:AL6"/>
    <mergeCell ref="AB7:AD7"/>
    <mergeCell ref="AG7:AI7"/>
    <mergeCell ref="AJ7:AL7"/>
    <mergeCell ref="O6:Q6"/>
    <mergeCell ref="R6:T6"/>
    <mergeCell ref="U6:U8"/>
    <mergeCell ref="V6:V8"/>
    <mergeCell ref="W6:Y6"/>
    <mergeCell ref="Z6:Z8"/>
    <mergeCell ref="BK7:BM7"/>
    <mergeCell ref="BQ8:BR8"/>
    <mergeCell ref="BS8:BT8"/>
    <mergeCell ref="BQ9:BR9"/>
    <mergeCell ref="BS9:BT9"/>
    <mergeCell ref="BQ10:BR10"/>
    <mergeCell ref="BS10:BT10"/>
    <mergeCell ref="BK6:BM6"/>
    <mergeCell ref="BN6:BN8"/>
    <mergeCell ref="BO6:BO8"/>
    <mergeCell ref="BQ14:BR14"/>
    <mergeCell ref="BS14:BT14"/>
    <mergeCell ref="BQ15:BR15"/>
    <mergeCell ref="BS15:BT15"/>
    <mergeCell ref="BQ16:BR16"/>
    <mergeCell ref="BS16:BT16"/>
    <mergeCell ref="BQ11:BR11"/>
    <mergeCell ref="BS11:BT11"/>
    <mergeCell ref="BQ12:BR12"/>
    <mergeCell ref="BS12:BT12"/>
    <mergeCell ref="BQ13:BR13"/>
    <mergeCell ref="BS13:BT13"/>
    <mergeCell ref="BQ20:BR20"/>
    <mergeCell ref="BS20:BT20"/>
    <mergeCell ref="BQ21:BR21"/>
    <mergeCell ref="BS21:BT21"/>
    <mergeCell ref="BQ22:BR22"/>
    <mergeCell ref="BS22:BT22"/>
    <mergeCell ref="BQ17:BR17"/>
    <mergeCell ref="BS17:BT17"/>
    <mergeCell ref="BQ18:BR18"/>
    <mergeCell ref="BS18:BT18"/>
    <mergeCell ref="BQ19:BR19"/>
    <mergeCell ref="BS19:BT19"/>
    <mergeCell ref="BQ26:BR26"/>
    <mergeCell ref="BS26:BT26"/>
    <mergeCell ref="BQ27:BR27"/>
    <mergeCell ref="BS27:BT27"/>
    <mergeCell ref="BQ28:BR28"/>
    <mergeCell ref="BS28:BT28"/>
    <mergeCell ref="BQ23:BR23"/>
    <mergeCell ref="BS23:BT23"/>
    <mergeCell ref="BQ24:BR24"/>
    <mergeCell ref="BS24:BT24"/>
    <mergeCell ref="BQ25:BR25"/>
    <mergeCell ref="BS25:BT25"/>
    <mergeCell ref="BQ32:BR32"/>
    <mergeCell ref="BS32:BT32"/>
    <mergeCell ref="BQ33:BR33"/>
    <mergeCell ref="BS33:BT33"/>
    <mergeCell ref="BQ34:BR34"/>
    <mergeCell ref="BS34:BT34"/>
    <mergeCell ref="BQ29:BR29"/>
    <mergeCell ref="BS29:BT29"/>
    <mergeCell ref="BQ30:BR30"/>
    <mergeCell ref="BS30:BT30"/>
    <mergeCell ref="BQ31:BR31"/>
    <mergeCell ref="BS31:BT31"/>
    <mergeCell ref="BQ38:BR38"/>
    <mergeCell ref="BS38:BT38"/>
    <mergeCell ref="BQ39:BR39"/>
    <mergeCell ref="BS39:BT39"/>
    <mergeCell ref="BQ40:BR40"/>
    <mergeCell ref="BS40:BT40"/>
    <mergeCell ref="BQ35:BR35"/>
    <mergeCell ref="BS35:BT35"/>
    <mergeCell ref="BQ36:BR36"/>
    <mergeCell ref="BS36:BT36"/>
    <mergeCell ref="BQ37:BR37"/>
    <mergeCell ref="BS37:BT37"/>
    <mergeCell ref="BQ44:BR44"/>
    <mergeCell ref="BS44:BT44"/>
    <mergeCell ref="BQ45:BR45"/>
    <mergeCell ref="BS45:BT45"/>
    <mergeCell ref="BQ46:BR46"/>
    <mergeCell ref="BS46:BT46"/>
    <mergeCell ref="BQ41:BR41"/>
    <mergeCell ref="BS41:BT41"/>
    <mergeCell ref="BQ42:BR42"/>
    <mergeCell ref="BS42:BT42"/>
    <mergeCell ref="BQ43:BR43"/>
    <mergeCell ref="BS43:BT43"/>
    <mergeCell ref="BQ50:BR50"/>
    <mergeCell ref="BS50:BT50"/>
    <mergeCell ref="BQ51:BR51"/>
    <mergeCell ref="BS51:BT51"/>
    <mergeCell ref="BQ52:BR52"/>
    <mergeCell ref="BS52:BT52"/>
    <mergeCell ref="BQ47:BR47"/>
    <mergeCell ref="BS47:BT47"/>
    <mergeCell ref="BQ48:BR48"/>
    <mergeCell ref="BS48:BT48"/>
    <mergeCell ref="BQ49:BR49"/>
    <mergeCell ref="BS49:BT49"/>
    <mergeCell ref="BQ56:BR56"/>
    <mergeCell ref="BS56:BT56"/>
    <mergeCell ref="BQ57:BR57"/>
    <mergeCell ref="BS57:BT57"/>
    <mergeCell ref="BQ91:BR91"/>
    <mergeCell ref="BS58:BT58"/>
    <mergeCell ref="BQ53:BR53"/>
    <mergeCell ref="BS53:BT53"/>
    <mergeCell ref="BQ54:BR54"/>
    <mergeCell ref="BS54:BT54"/>
    <mergeCell ref="BQ55:BR55"/>
    <mergeCell ref="BS55:BT55"/>
    <mergeCell ref="BQ62:BR62"/>
    <mergeCell ref="BS62:BT62"/>
    <mergeCell ref="BQ63:BR63"/>
    <mergeCell ref="BS63:BT63"/>
    <mergeCell ref="BQ64:BR64"/>
    <mergeCell ref="BS64:BT64"/>
    <mergeCell ref="BQ92:BR92"/>
    <mergeCell ref="BS59:BT59"/>
    <mergeCell ref="BQ60:BR60"/>
    <mergeCell ref="BS60:BT60"/>
    <mergeCell ref="BQ61:BR61"/>
    <mergeCell ref="BS61:BT61"/>
    <mergeCell ref="BQ68:BR68"/>
    <mergeCell ref="BS68:BT68"/>
    <mergeCell ref="BQ69:BR69"/>
    <mergeCell ref="BS69:BT69"/>
    <mergeCell ref="BQ70:BR70"/>
    <mergeCell ref="BS70:BT70"/>
    <mergeCell ref="BQ65:BR65"/>
    <mergeCell ref="BS65:BT65"/>
    <mergeCell ref="BQ66:BR66"/>
    <mergeCell ref="BS66:BT66"/>
    <mergeCell ref="BQ67:BR67"/>
    <mergeCell ref="BS67:BT67"/>
    <mergeCell ref="BQ74:BR74"/>
    <mergeCell ref="BS74:BT74"/>
    <mergeCell ref="BQ75:BR75"/>
    <mergeCell ref="BS75:BT75"/>
    <mergeCell ref="BQ76:BR76"/>
    <mergeCell ref="BS76:BT76"/>
    <mergeCell ref="BQ71:BR71"/>
    <mergeCell ref="BS71:BT71"/>
    <mergeCell ref="BQ72:BR72"/>
    <mergeCell ref="BS72:BT72"/>
    <mergeCell ref="BQ73:BR73"/>
    <mergeCell ref="BS73:BT73"/>
    <mergeCell ref="BQ81:BR81"/>
    <mergeCell ref="BS81:BT81"/>
    <mergeCell ref="BQ82:BR82"/>
    <mergeCell ref="BS82:BT82"/>
    <mergeCell ref="BQ77:BR77"/>
    <mergeCell ref="BS77:BT77"/>
    <mergeCell ref="BQ78:BR78"/>
    <mergeCell ref="BS78:BT78"/>
    <mergeCell ref="BQ79:BR79"/>
    <mergeCell ref="BS79:BT79"/>
    <mergeCell ref="BS92:BT92"/>
    <mergeCell ref="BQ93:BR93"/>
    <mergeCell ref="BS93:BT93"/>
    <mergeCell ref="BQ58:BR58"/>
    <mergeCell ref="BQ59:BR59"/>
    <mergeCell ref="BQ89:BR89"/>
    <mergeCell ref="BS89:BT89"/>
    <mergeCell ref="BQ90:BR90"/>
    <mergeCell ref="BS90:BT90"/>
    <mergeCell ref="BS91:BT91"/>
    <mergeCell ref="BQ86:BR86"/>
    <mergeCell ref="BS86:BT86"/>
    <mergeCell ref="BQ87:BR87"/>
    <mergeCell ref="BS87:BT87"/>
    <mergeCell ref="BQ88:BR88"/>
    <mergeCell ref="BS88:BT88"/>
    <mergeCell ref="BQ83:BR83"/>
    <mergeCell ref="BS83:BT83"/>
    <mergeCell ref="BQ84:BR84"/>
    <mergeCell ref="BS84:BT84"/>
    <mergeCell ref="BQ85:BR85"/>
    <mergeCell ref="BS85:BT85"/>
    <mergeCell ref="BQ80:BR80"/>
    <mergeCell ref="BS80:BT80"/>
  </mergeCells>
  <conditionalFormatting sqref="BF9:BF51 BF93">
    <cfRule type="cellIs" dxfId="4" priority="6" operator="lessThan">
      <formula>12</formula>
    </cfRule>
  </conditionalFormatting>
  <conditionalFormatting sqref="J9:J93 U9:U93 Z9:Z93 AE9:AE93 AP9:AP93 BA9:BA93 BI9:BI93 BN9:BN93 BP9:BP93">
    <cfRule type="cellIs" dxfId="3" priority="5" operator="lessThan">
      <formula>12</formula>
    </cfRule>
  </conditionalFormatting>
  <conditionalFormatting sqref="V9:V93 AA9:AA93 AF9:AF93 AQ9:AQ93 BB9:BB93 BJ9:BJ93 BO9:BO93">
    <cfRule type="containsText" dxfId="2" priority="4" operator="containsText" text="NV">
      <formula>NOT(ISERROR(SEARCH("NV",V9)))</formula>
    </cfRule>
  </conditionalFormatting>
  <conditionalFormatting sqref="C95 F9:F93 I9:I93 N9:N93 Q9:Q93 T9:T93 Y9:Y93 AD9:AD93 AI9:AI93 AL9:AL93 AO9:AO93 AT9:AT93 AW9:AW93 AZ9:AZ93 BE9:BE93 BH9:BH93 BM9:BM93">
    <cfRule type="cellIs" dxfId="1" priority="3" operator="lessThan"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opLeftCell="A70" workbookViewId="0">
      <selection activeCell="D95" sqref="D95"/>
    </sheetView>
  </sheetViews>
  <sheetFormatPr baseColWidth="10" defaultRowHeight="13.2"/>
  <cols>
    <col min="1" max="1" width="9.6640625" customWidth="1"/>
    <col min="2" max="2" width="21.44140625" customWidth="1"/>
    <col min="3" max="3" width="14.33203125" bestFit="1" customWidth="1"/>
    <col min="5" max="5" width="26.109375" bestFit="1" customWidth="1"/>
  </cols>
  <sheetData>
    <row r="1" spans="1:7">
      <c r="A1" s="2" t="s">
        <v>2</v>
      </c>
      <c r="B1" s="2"/>
      <c r="C1" s="4"/>
      <c r="D1" s="4"/>
      <c r="E1" s="4"/>
      <c r="F1" s="194" t="s">
        <v>221</v>
      </c>
      <c r="G1" s="194"/>
    </row>
    <row r="2" spans="1:7">
      <c r="A2" s="2" t="s">
        <v>0</v>
      </c>
      <c r="B2" s="2"/>
      <c r="C2" s="4"/>
      <c r="D2" s="4"/>
      <c r="E2" s="4"/>
      <c r="F2" s="4"/>
      <c r="G2" s="4"/>
    </row>
    <row r="3" spans="1:7">
      <c r="A3" s="2" t="s">
        <v>57</v>
      </c>
      <c r="B3" s="2"/>
      <c r="C3" s="4"/>
      <c r="D3" s="4"/>
      <c r="E3" s="4"/>
      <c r="F3" s="195">
        <v>44027</v>
      </c>
      <c r="G3" s="195"/>
    </row>
    <row r="4" spans="1:7">
      <c r="A4" s="2" t="s">
        <v>46</v>
      </c>
      <c r="B4" s="2"/>
      <c r="C4" s="4"/>
      <c r="D4" s="4"/>
      <c r="E4" s="4"/>
      <c r="F4" s="4"/>
      <c r="G4" s="4"/>
    </row>
    <row r="5" spans="1:7">
      <c r="A5" s="2"/>
      <c r="B5" s="2"/>
      <c r="C5" s="4"/>
      <c r="D5" s="4"/>
      <c r="E5" s="4"/>
      <c r="F5" s="4"/>
      <c r="G5" s="4"/>
    </row>
    <row r="6" spans="1:7" ht="18" customHeight="1">
      <c r="A6" s="196" t="s">
        <v>222</v>
      </c>
      <c r="B6" s="196"/>
      <c r="C6" s="196"/>
      <c r="D6" s="196"/>
      <c r="E6" s="196"/>
      <c r="F6" s="196"/>
    </row>
    <row r="7" spans="1:7">
      <c r="A7" s="53"/>
    </row>
    <row r="8" spans="1:7" ht="16.5" customHeight="1">
      <c r="A8" s="98" t="s">
        <v>43</v>
      </c>
      <c r="B8" s="98" t="s">
        <v>1</v>
      </c>
      <c r="C8" s="98" t="s">
        <v>5</v>
      </c>
      <c r="D8" s="99" t="s">
        <v>13</v>
      </c>
      <c r="E8" s="98" t="s">
        <v>14</v>
      </c>
      <c r="F8" s="100" t="s">
        <v>223</v>
      </c>
    </row>
    <row r="9" spans="1:7">
      <c r="A9" s="57">
        <v>1</v>
      </c>
      <c r="B9" s="73" t="s">
        <v>166</v>
      </c>
      <c r="C9" s="74" t="s">
        <v>167</v>
      </c>
      <c r="D9" s="58">
        <v>17.03732862903226</v>
      </c>
      <c r="E9" s="144" t="s">
        <v>56</v>
      </c>
      <c r="F9" s="145" t="s">
        <v>225</v>
      </c>
    </row>
    <row r="10" spans="1:7">
      <c r="A10" s="57">
        <v>2</v>
      </c>
      <c r="B10" s="73" t="s">
        <v>187</v>
      </c>
      <c r="C10" s="74" t="s">
        <v>188</v>
      </c>
      <c r="D10" s="58">
        <v>16.928678427419356</v>
      </c>
      <c r="E10" s="144" t="s">
        <v>56</v>
      </c>
      <c r="F10" s="145" t="s">
        <v>225</v>
      </c>
    </row>
    <row r="11" spans="1:7">
      <c r="A11" s="57">
        <v>3</v>
      </c>
      <c r="B11" s="73" t="s">
        <v>123</v>
      </c>
      <c r="C11" s="74" t="s">
        <v>124</v>
      </c>
      <c r="D11" s="58">
        <v>16.151243951612905</v>
      </c>
      <c r="E11" s="144" t="s">
        <v>56</v>
      </c>
      <c r="F11" s="145" t="s">
        <v>225</v>
      </c>
    </row>
    <row r="12" spans="1:7">
      <c r="A12" s="57">
        <v>4</v>
      </c>
      <c r="B12" s="73" t="s">
        <v>215</v>
      </c>
      <c r="C12" s="74" t="s">
        <v>216</v>
      </c>
      <c r="D12" s="58">
        <v>15.732862903225806</v>
      </c>
      <c r="E12" s="144" t="s">
        <v>56</v>
      </c>
      <c r="F12" s="145" t="s">
        <v>226</v>
      </c>
    </row>
    <row r="13" spans="1:7">
      <c r="A13" s="57">
        <v>5</v>
      </c>
      <c r="B13" s="73" t="s">
        <v>97</v>
      </c>
      <c r="C13" s="74" t="s">
        <v>98</v>
      </c>
      <c r="D13" s="58">
        <v>15.695929435483871</v>
      </c>
      <c r="E13" s="144" t="s">
        <v>56</v>
      </c>
      <c r="F13" s="145" t="s">
        <v>226</v>
      </c>
    </row>
    <row r="14" spans="1:7">
      <c r="A14" s="57">
        <v>6</v>
      </c>
      <c r="B14" s="73" t="s">
        <v>144</v>
      </c>
      <c r="C14" s="74" t="s">
        <v>145</v>
      </c>
      <c r="D14" s="58">
        <v>15.658306451612905</v>
      </c>
      <c r="E14" s="144" t="s">
        <v>56</v>
      </c>
      <c r="F14" s="145" t="s">
        <v>226</v>
      </c>
    </row>
    <row r="15" spans="1:7">
      <c r="A15" s="57">
        <v>7</v>
      </c>
      <c r="B15" s="73" t="s">
        <v>139</v>
      </c>
      <c r="C15" s="74" t="s">
        <v>140</v>
      </c>
      <c r="D15" s="58">
        <v>15.626118951612904</v>
      </c>
      <c r="E15" s="144" t="s">
        <v>56</v>
      </c>
      <c r="F15" s="145" t="s">
        <v>226</v>
      </c>
    </row>
    <row r="16" spans="1:7">
      <c r="A16" s="57">
        <v>8</v>
      </c>
      <c r="B16" s="73" t="s">
        <v>135</v>
      </c>
      <c r="C16" s="74" t="s">
        <v>136</v>
      </c>
      <c r="D16" s="58">
        <v>15.503769153225806</v>
      </c>
      <c r="E16" s="144" t="s">
        <v>56</v>
      </c>
      <c r="F16" s="145" t="s">
        <v>226</v>
      </c>
    </row>
    <row r="17" spans="1:6">
      <c r="A17" s="57">
        <v>9</v>
      </c>
      <c r="B17" s="73" t="s">
        <v>148</v>
      </c>
      <c r="C17" s="74" t="s">
        <v>149</v>
      </c>
      <c r="D17" s="58">
        <v>15.434575604838711</v>
      </c>
      <c r="E17" s="144" t="s">
        <v>56</v>
      </c>
      <c r="F17" s="145" t="s">
        <v>226</v>
      </c>
    </row>
    <row r="18" spans="1:6">
      <c r="A18" s="57">
        <v>10</v>
      </c>
      <c r="B18" s="75" t="s">
        <v>125</v>
      </c>
      <c r="C18" s="76" t="s">
        <v>126</v>
      </c>
      <c r="D18" s="58">
        <v>15.422247983870969</v>
      </c>
      <c r="E18" s="144" t="s">
        <v>56</v>
      </c>
      <c r="F18" s="145" t="s">
        <v>226</v>
      </c>
    </row>
    <row r="19" spans="1:6">
      <c r="A19" s="57">
        <v>11</v>
      </c>
      <c r="B19" s="73" t="s">
        <v>152</v>
      </c>
      <c r="C19" s="74" t="s">
        <v>153</v>
      </c>
      <c r="D19" s="58">
        <v>15.386209677419355</v>
      </c>
      <c r="E19" s="144" t="s">
        <v>56</v>
      </c>
      <c r="F19" s="145" t="s">
        <v>226</v>
      </c>
    </row>
    <row r="20" spans="1:6">
      <c r="A20" s="57">
        <v>12</v>
      </c>
      <c r="B20" s="75" t="s">
        <v>127</v>
      </c>
      <c r="C20" s="76" t="s">
        <v>128</v>
      </c>
      <c r="D20" s="58">
        <v>15.064435483870968</v>
      </c>
      <c r="E20" s="144" t="s">
        <v>56</v>
      </c>
      <c r="F20" s="145" t="s">
        <v>226</v>
      </c>
    </row>
    <row r="21" spans="1:6">
      <c r="A21" s="57">
        <v>13</v>
      </c>
      <c r="B21" s="73" t="s">
        <v>129</v>
      </c>
      <c r="C21" s="74" t="s">
        <v>130</v>
      </c>
      <c r="D21" s="58">
        <v>15.027303629032261</v>
      </c>
      <c r="E21" s="144" t="s">
        <v>56</v>
      </c>
      <c r="F21" s="145" t="s">
        <v>226</v>
      </c>
    </row>
    <row r="22" spans="1:6">
      <c r="A22" s="57">
        <v>14</v>
      </c>
      <c r="B22" s="73" t="s">
        <v>64</v>
      </c>
      <c r="C22" s="74" t="s">
        <v>65</v>
      </c>
      <c r="D22" s="58">
        <v>14.860303629032259</v>
      </c>
      <c r="E22" s="144" t="s">
        <v>56</v>
      </c>
      <c r="F22" s="145" t="s">
        <v>226</v>
      </c>
    </row>
    <row r="23" spans="1:6">
      <c r="A23" s="57">
        <v>15</v>
      </c>
      <c r="B23" s="73" t="s">
        <v>176</v>
      </c>
      <c r="C23" s="74" t="s">
        <v>128</v>
      </c>
      <c r="D23" s="58">
        <v>14.755453629032258</v>
      </c>
      <c r="E23" s="144" t="s">
        <v>56</v>
      </c>
      <c r="F23" s="145" t="s">
        <v>226</v>
      </c>
    </row>
    <row r="24" spans="1:6">
      <c r="A24" s="57">
        <v>16</v>
      </c>
      <c r="B24" s="73" t="s">
        <v>205</v>
      </c>
      <c r="C24" s="74" t="s">
        <v>206</v>
      </c>
      <c r="D24" s="58">
        <v>14.670897177419356</v>
      </c>
      <c r="E24" s="144" t="s">
        <v>56</v>
      </c>
      <c r="F24" s="145" t="s">
        <v>226</v>
      </c>
    </row>
    <row r="25" spans="1:6">
      <c r="A25" s="57">
        <v>17</v>
      </c>
      <c r="B25" s="73" t="s">
        <v>213</v>
      </c>
      <c r="C25" s="74" t="s">
        <v>214</v>
      </c>
      <c r="D25" s="58">
        <v>14.662953629032257</v>
      </c>
      <c r="E25" s="144" t="s">
        <v>56</v>
      </c>
      <c r="F25" s="145" t="s">
        <v>226</v>
      </c>
    </row>
    <row r="26" spans="1:6">
      <c r="A26" s="57">
        <v>18</v>
      </c>
      <c r="B26" s="73" t="s">
        <v>102</v>
      </c>
      <c r="C26" s="74" t="s">
        <v>103</v>
      </c>
      <c r="D26" s="58">
        <v>14.491703629032257</v>
      </c>
      <c r="E26" s="144" t="s">
        <v>56</v>
      </c>
      <c r="F26" s="145" t="s">
        <v>226</v>
      </c>
    </row>
    <row r="27" spans="1:6">
      <c r="A27" s="57">
        <v>19</v>
      </c>
      <c r="B27" s="73" t="s">
        <v>68</v>
      </c>
      <c r="C27" s="74" t="s">
        <v>69</v>
      </c>
      <c r="D27" s="58">
        <v>14.479294354838711</v>
      </c>
      <c r="E27" s="144" t="s">
        <v>56</v>
      </c>
      <c r="F27" s="145" t="s">
        <v>226</v>
      </c>
    </row>
    <row r="28" spans="1:6">
      <c r="A28" s="57">
        <v>20</v>
      </c>
      <c r="B28" s="73" t="s">
        <v>162</v>
      </c>
      <c r="C28" s="74" t="s">
        <v>163</v>
      </c>
      <c r="D28" s="58">
        <v>14.367635080645162</v>
      </c>
      <c r="E28" s="144" t="s">
        <v>56</v>
      </c>
      <c r="F28" s="145" t="s">
        <v>226</v>
      </c>
    </row>
    <row r="29" spans="1:6">
      <c r="A29" s="57">
        <v>21</v>
      </c>
      <c r="B29" s="73" t="s">
        <v>91</v>
      </c>
      <c r="C29" s="74" t="s">
        <v>92</v>
      </c>
      <c r="D29" s="58">
        <v>14.323497983870968</v>
      </c>
      <c r="E29" s="144" t="s">
        <v>56</v>
      </c>
      <c r="F29" s="145" t="s">
        <v>226</v>
      </c>
    </row>
    <row r="30" spans="1:6">
      <c r="A30" s="57">
        <v>22</v>
      </c>
      <c r="B30" s="73" t="s">
        <v>234</v>
      </c>
      <c r="C30" s="77" t="s">
        <v>118</v>
      </c>
      <c r="D30" s="58">
        <v>14.141999999999999</v>
      </c>
      <c r="E30" s="144" t="s">
        <v>56</v>
      </c>
      <c r="F30" s="145" t="s">
        <v>226</v>
      </c>
    </row>
    <row r="31" spans="1:6">
      <c r="A31" s="57">
        <v>22</v>
      </c>
      <c r="B31" s="75" t="s">
        <v>160</v>
      </c>
      <c r="C31" s="76" t="s">
        <v>161</v>
      </c>
      <c r="D31" s="58">
        <v>14.125675403225806</v>
      </c>
      <c r="E31" s="144" t="s">
        <v>56</v>
      </c>
      <c r="F31" s="145" t="s">
        <v>226</v>
      </c>
    </row>
    <row r="32" spans="1:6">
      <c r="A32" s="57">
        <v>24</v>
      </c>
      <c r="B32" s="73" t="s">
        <v>110</v>
      </c>
      <c r="C32" s="74" t="s">
        <v>17</v>
      </c>
      <c r="D32" s="58">
        <v>14.121163306451614</v>
      </c>
      <c r="E32" s="144" t="s">
        <v>56</v>
      </c>
      <c r="F32" s="145" t="s">
        <v>226</v>
      </c>
    </row>
    <row r="33" spans="1:6">
      <c r="A33" s="57">
        <v>25</v>
      </c>
      <c r="B33" s="75" t="s">
        <v>171</v>
      </c>
      <c r="C33" s="76" t="s">
        <v>172</v>
      </c>
      <c r="D33" s="58">
        <v>14.048044354838709</v>
      </c>
      <c r="E33" s="144" t="s">
        <v>56</v>
      </c>
      <c r="F33" s="145" t="s">
        <v>226</v>
      </c>
    </row>
    <row r="34" spans="1:6">
      <c r="A34" s="57">
        <v>26</v>
      </c>
      <c r="B34" s="75" t="s">
        <v>203</v>
      </c>
      <c r="C34" s="76" t="s">
        <v>204</v>
      </c>
      <c r="D34" s="58">
        <v>14.033941532258066</v>
      </c>
      <c r="E34" s="144" t="s">
        <v>56</v>
      </c>
      <c r="F34" s="145" t="s">
        <v>226</v>
      </c>
    </row>
    <row r="35" spans="1:6">
      <c r="A35" s="57">
        <v>27</v>
      </c>
      <c r="B35" s="73" t="s">
        <v>95</v>
      </c>
      <c r="C35" s="74" t="s">
        <v>96</v>
      </c>
      <c r="D35" s="58">
        <v>13.983044354838709</v>
      </c>
      <c r="E35" s="144" t="s">
        <v>56</v>
      </c>
      <c r="F35" s="145" t="s">
        <v>227</v>
      </c>
    </row>
    <row r="36" spans="1:6">
      <c r="A36" s="57">
        <v>28</v>
      </c>
      <c r="B36" s="73" t="s">
        <v>108</v>
      </c>
      <c r="C36" s="74" t="s">
        <v>109</v>
      </c>
      <c r="D36" s="58">
        <v>13.946209677419354</v>
      </c>
      <c r="E36" s="144" t="s">
        <v>56</v>
      </c>
      <c r="F36" s="145" t="s">
        <v>227</v>
      </c>
    </row>
    <row r="37" spans="1:6">
      <c r="A37" s="57">
        <v>29</v>
      </c>
      <c r="B37" s="75" t="s">
        <v>183</v>
      </c>
      <c r="C37" s="76" t="s">
        <v>184</v>
      </c>
      <c r="D37" s="58">
        <v>13.923397177419353</v>
      </c>
      <c r="E37" s="144" t="s">
        <v>56</v>
      </c>
      <c r="F37" s="145" t="s">
        <v>227</v>
      </c>
    </row>
    <row r="38" spans="1:6">
      <c r="A38" s="57">
        <v>30</v>
      </c>
      <c r="B38" s="73" t="s">
        <v>211</v>
      </c>
      <c r="C38" s="74" t="s">
        <v>212</v>
      </c>
      <c r="D38" s="58">
        <v>13.882816532258063</v>
      </c>
      <c r="E38" s="144" t="s">
        <v>56</v>
      </c>
      <c r="F38" s="145" t="s">
        <v>227</v>
      </c>
    </row>
    <row r="39" spans="1:6">
      <c r="A39" s="57">
        <v>31</v>
      </c>
      <c r="B39" s="73" t="s">
        <v>146</v>
      </c>
      <c r="C39" s="74" t="s">
        <v>147</v>
      </c>
      <c r="D39" s="58">
        <v>13.848487903225807</v>
      </c>
      <c r="E39" s="144" t="s">
        <v>56</v>
      </c>
      <c r="F39" s="145" t="s">
        <v>227</v>
      </c>
    </row>
    <row r="40" spans="1:6">
      <c r="A40" s="57">
        <v>32</v>
      </c>
      <c r="B40" s="73" t="s">
        <v>197</v>
      </c>
      <c r="C40" s="74" t="s">
        <v>198</v>
      </c>
      <c r="D40" s="58">
        <v>13.749032258064515</v>
      </c>
      <c r="E40" s="144" t="s">
        <v>56</v>
      </c>
      <c r="F40" s="145" t="s">
        <v>227</v>
      </c>
    </row>
    <row r="41" spans="1:6">
      <c r="A41" s="57">
        <v>33</v>
      </c>
      <c r="B41" s="75" t="s">
        <v>150</v>
      </c>
      <c r="C41" s="76" t="s">
        <v>151</v>
      </c>
      <c r="D41" s="58">
        <v>13.735504032258065</v>
      </c>
      <c r="E41" s="144" t="s">
        <v>56</v>
      </c>
      <c r="F41" s="145" t="s">
        <v>227</v>
      </c>
    </row>
    <row r="42" spans="1:6">
      <c r="A42" s="57">
        <v>34</v>
      </c>
      <c r="B42" s="73" t="s">
        <v>121</v>
      </c>
      <c r="C42" s="74" t="s">
        <v>122</v>
      </c>
      <c r="D42" s="58">
        <v>13.696612903225809</v>
      </c>
      <c r="E42" s="144" t="s">
        <v>56</v>
      </c>
      <c r="F42" s="145" t="s">
        <v>227</v>
      </c>
    </row>
    <row r="43" spans="1:6">
      <c r="A43" s="57">
        <v>35</v>
      </c>
      <c r="B43" s="73" t="s">
        <v>143</v>
      </c>
      <c r="C43" s="74" t="s">
        <v>17</v>
      </c>
      <c r="D43" s="58">
        <v>13.679616935483871</v>
      </c>
      <c r="E43" s="144" t="s">
        <v>56</v>
      </c>
      <c r="F43" s="145" t="s">
        <v>227</v>
      </c>
    </row>
    <row r="44" spans="1:6">
      <c r="A44" s="57">
        <v>36</v>
      </c>
      <c r="B44" s="73" t="s">
        <v>179</v>
      </c>
      <c r="C44" s="78" t="s">
        <v>180</v>
      </c>
      <c r="D44" s="58">
        <v>13.658004032258063</v>
      </c>
      <c r="E44" s="144" t="s">
        <v>56</v>
      </c>
      <c r="F44" s="145" t="s">
        <v>227</v>
      </c>
    </row>
    <row r="45" spans="1:6">
      <c r="A45" s="57">
        <v>37</v>
      </c>
      <c r="B45" s="75" t="s">
        <v>195</v>
      </c>
      <c r="C45" s="76" t="s">
        <v>196</v>
      </c>
      <c r="D45" s="58">
        <v>13.642066532258065</v>
      </c>
      <c r="E45" s="144" t="s">
        <v>56</v>
      </c>
      <c r="F45" s="145" t="s">
        <v>227</v>
      </c>
    </row>
    <row r="46" spans="1:6">
      <c r="A46" s="57">
        <v>38</v>
      </c>
      <c r="B46" s="73" t="s">
        <v>104</v>
      </c>
      <c r="C46" s="74" t="s">
        <v>105</v>
      </c>
      <c r="D46" s="58">
        <v>13.619929435483872</v>
      </c>
      <c r="E46" s="144" t="s">
        <v>56</v>
      </c>
      <c r="F46" s="145" t="s">
        <v>227</v>
      </c>
    </row>
    <row r="47" spans="1:6">
      <c r="A47" s="57">
        <v>39</v>
      </c>
      <c r="B47" s="73" t="s">
        <v>133</v>
      </c>
      <c r="C47" s="74" t="s">
        <v>134</v>
      </c>
      <c r="D47" s="58">
        <v>13.607036290322583</v>
      </c>
      <c r="E47" s="144" t="s">
        <v>56</v>
      </c>
      <c r="F47" s="145" t="s">
        <v>227</v>
      </c>
    </row>
    <row r="48" spans="1:6">
      <c r="A48" s="57">
        <v>40</v>
      </c>
      <c r="B48" s="73" t="s">
        <v>72</v>
      </c>
      <c r="C48" s="74" t="s">
        <v>73</v>
      </c>
      <c r="D48" s="58">
        <v>13.59688508064516</v>
      </c>
      <c r="E48" s="144" t="s">
        <v>56</v>
      </c>
      <c r="F48" s="145" t="s">
        <v>227</v>
      </c>
    </row>
    <row r="49" spans="1:6">
      <c r="A49" s="57">
        <v>41</v>
      </c>
      <c r="B49" s="73" t="s">
        <v>66</v>
      </c>
      <c r="C49" s="74" t="s">
        <v>67</v>
      </c>
      <c r="D49" s="58">
        <v>13.583941532258066</v>
      </c>
      <c r="E49" s="144" t="s">
        <v>56</v>
      </c>
      <c r="F49" s="145" t="s">
        <v>227</v>
      </c>
    </row>
    <row r="50" spans="1:6">
      <c r="A50" s="57">
        <v>42</v>
      </c>
      <c r="B50" s="73" t="s">
        <v>74</v>
      </c>
      <c r="C50" s="74" t="s">
        <v>75</v>
      </c>
      <c r="D50" s="58">
        <v>13.563941532258065</v>
      </c>
      <c r="E50" s="144" t="s">
        <v>56</v>
      </c>
      <c r="F50" s="145" t="s">
        <v>227</v>
      </c>
    </row>
    <row r="51" spans="1:6">
      <c r="A51" s="57">
        <v>43</v>
      </c>
      <c r="B51" s="73" t="s">
        <v>157</v>
      </c>
      <c r="C51" s="74" t="s">
        <v>19</v>
      </c>
      <c r="D51" s="58">
        <v>13.549828629032259</v>
      </c>
      <c r="E51" s="144" t="s">
        <v>56</v>
      </c>
      <c r="F51" s="145" t="s">
        <v>227</v>
      </c>
    </row>
    <row r="52" spans="1:6">
      <c r="A52" s="57">
        <v>44</v>
      </c>
      <c r="B52" s="75" t="s">
        <v>87</v>
      </c>
      <c r="C52" s="76" t="s">
        <v>88</v>
      </c>
      <c r="D52" s="58">
        <v>13.527963709677419</v>
      </c>
      <c r="E52" s="144" t="s">
        <v>56</v>
      </c>
      <c r="F52" s="145" t="s">
        <v>227</v>
      </c>
    </row>
    <row r="53" spans="1:6">
      <c r="A53" s="57">
        <v>45</v>
      </c>
      <c r="B53" s="73" t="s">
        <v>154</v>
      </c>
      <c r="C53" s="74" t="s">
        <v>17</v>
      </c>
      <c r="D53" s="58">
        <v>13.510856854838709</v>
      </c>
      <c r="E53" s="144" t="s">
        <v>56</v>
      </c>
      <c r="F53" s="145" t="s">
        <v>227</v>
      </c>
    </row>
    <row r="54" spans="1:6">
      <c r="A54" s="57">
        <v>46</v>
      </c>
      <c r="B54" s="75" t="s">
        <v>169</v>
      </c>
      <c r="C54" s="76" t="s">
        <v>170</v>
      </c>
      <c r="D54" s="58">
        <v>13.497247983870967</v>
      </c>
      <c r="E54" s="144" t="s">
        <v>56</v>
      </c>
      <c r="F54" s="145" t="s">
        <v>227</v>
      </c>
    </row>
    <row r="55" spans="1:6">
      <c r="A55" s="57">
        <v>47</v>
      </c>
      <c r="B55" s="73" t="s">
        <v>78</v>
      </c>
      <c r="C55" s="74" t="s">
        <v>79</v>
      </c>
      <c r="D55" s="58">
        <v>13.486713709677419</v>
      </c>
      <c r="E55" s="144" t="s">
        <v>56</v>
      </c>
      <c r="F55" s="145" t="s">
        <v>227</v>
      </c>
    </row>
    <row r="56" spans="1:6">
      <c r="A56" s="57">
        <v>48</v>
      </c>
      <c r="B56" s="73" t="s">
        <v>158</v>
      </c>
      <c r="C56" s="74" t="s">
        <v>159</v>
      </c>
      <c r="D56" s="58">
        <v>13.480510080645161</v>
      </c>
      <c r="E56" s="144" t="s">
        <v>56</v>
      </c>
      <c r="F56" s="145" t="s">
        <v>227</v>
      </c>
    </row>
    <row r="57" spans="1:6">
      <c r="A57" s="57">
        <v>49</v>
      </c>
      <c r="B57" s="73" t="s">
        <v>70</v>
      </c>
      <c r="C57" s="74" t="s">
        <v>71</v>
      </c>
      <c r="D57" s="58">
        <v>13.43733870967742</v>
      </c>
      <c r="E57" s="144" t="s">
        <v>56</v>
      </c>
      <c r="F57" s="145" t="s">
        <v>227</v>
      </c>
    </row>
    <row r="58" spans="1:6">
      <c r="A58" s="57">
        <v>50</v>
      </c>
      <c r="B58" s="73" t="s">
        <v>209</v>
      </c>
      <c r="C58" s="74" t="s">
        <v>210</v>
      </c>
      <c r="D58" s="58">
        <v>13.375453629032258</v>
      </c>
      <c r="E58" s="144" t="s">
        <v>56</v>
      </c>
      <c r="F58" s="145" t="s">
        <v>227</v>
      </c>
    </row>
    <row r="59" spans="1:6">
      <c r="A59" s="57">
        <v>51</v>
      </c>
      <c r="B59" s="73" t="s">
        <v>89</v>
      </c>
      <c r="C59" s="74" t="s">
        <v>90</v>
      </c>
      <c r="D59" s="58">
        <v>13.371254032258063</v>
      </c>
      <c r="E59" s="144" t="s">
        <v>56</v>
      </c>
      <c r="F59" s="145" t="s">
        <v>227</v>
      </c>
    </row>
    <row r="60" spans="1:6">
      <c r="A60" s="57">
        <v>52</v>
      </c>
      <c r="B60" s="73" t="s">
        <v>185</v>
      </c>
      <c r="C60" s="74" t="s">
        <v>186</v>
      </c>
      <c r="D60" s="58">
        <v>13.369254032258066</v>
      </c>
      <c r="E60" s="144" t="s">
        <v>56</v>
      </c>
      <c r="F60" s="145" t="s">
        <v>227</v>
      </c>
    </row>
    <row r="61" spans="1:6">
      <c r="A61" s="57">
        <v>53</v>
      </c>
      <c r="B61" s="73" t="s">
        <v>168</v>
      </c>
      <c r="C61" s="74" t="s">
        <v>163</v>
      </c>
      <c r="D61" s="58">
        <v>13.35635685483871</v>
      </c>
      <c r="E61" s="144" t="s">
        <v>56</v>
      </c>
      <c r="F61" s="145" t="s">
        <v>227</v>
      </c>
    </row>
    <row r="62" spans="1:6">
      <c r="A62" s="57">
        <v>54</v>
      </c>
      <c r="B62" s="75" t="s">
        <v>99</v>
      </c>
      <c r="C62" s="76" t="s">
        <v>15</v>
      </c>
      <c r="D62" s="58">
        <v>13.340060483870968</v>
      </c>
      <c r="E62" s="144" t="s">
        <v>56</v>
      </c>
      <c r="F62" s="145" t="s">
        <v>227</v>
      </c>
    </row>
    <row r="63" spans="1:6">
      <c r="A63" s="57">
        <v>55</v>
      </c>
      <c r="B63" s="73" t="s">
        <v>181</v>
      </c>
      <c r="C63" s="74" t="s">
        <v>182</v>
      </c>
      <c r="D63" s="58">
        <v>13.339379032258064</v>
      </c>
      <c r="E63" s="144" t="s">
        <v>56</v>
      </c>
      <c r="F63" s="145" t="s">
        <v>227</v>
      </c>
    </row>
    <row r="64" spans="1:6">
      <c r="A64" s="57">
        <v>56</v>
      </c>
      <c r="B64" s="73" t="s">
        <v>207</v>
      </c>
      <c r="C64" s="74" t="s">
        <v>208</v>
      </c>
      <c r="D64" s="58">
        <v>13.31648185483871</v>
      </c>
      <c r="E64" s="144" t="s">
        <v>56</v>
      </c>
      <c r="F64" s="145" t="s">
        <v>227</v>
      </c>
    </row>
    <row r="65" spans="1:6">
      <c r="A65" s="57">
        <v>57</v>
      </c>
      <c r="B65" s="73" t="s">
        <v>199</v>
      </c>
      <c r="C65" s="74" t="s">
        <v>200</v>
      </c>
      <c r="D65" s="58">
        <v>13.293084677419357</v>
      </c>
      <c r="E65" s="144" t="s">
        <v>56</v>
      </c>
      <c r="F65" s="145" t="s">
        <v>227</v>
      </c>
    </row>
    <row r="66" spans="1:6">
      <c r="A66" s="57">
        <v>58</v>
      </c>
      <c r="B66" s="73" t="s">
        <v>119</v>
      </c>
      <c r="C66" s="74" t="s">
        <v>120</v>
      </c>
      <c r="D66" s="58">
        <v>13.262026209677421</v>
      </c>
      <c r="E66" s="144" t="s">
        <v>56</v>
      </c>
      <c r="F66" s="145" t="s">
        <v>227</v>
      </c>
    </row>
    <row r="67" spans="1:6">
      <c r="A67" s="57">
        <v>59</v>
      </c>
      <c r="B67" s="75" t="s">
        <v>137</v>
      </c>
      <c r="C67" s="76" t="s">
        <v>138</v>
      </c>
      <c r="D67" s="58">
        <v>13.228981854838711</v>
      </c>
      <c r="E67" s="144" t="s">
        <v>56</v>
      </c>
      <c r="F67" s="145" t="s">
        <v>227</v>
      </c>
    </row>
    <row r="68" spans="1:6">
      <c r="A68" s="57">
        <v>60</v>
      </c>
      <c r="B68" s="75" t="s">
        <v>106</v>
      </c>
      <c r="C68" s="76" t="s">
        <v>107</v>
      </c>
      <c r="D68" s="58">
        <v>13.115191532258066</v>
      </c>
      <c r="E68" s="144" t="s">
        <v>56</v>
      </c>
      <c r="F68" s="145" t="s">
        <v>227</v>
      </c>
    </row>
    <row r="69" spans="1:6">
      <c r="A69" s="57">
        <v>61</v>
      </c>
      <c r="B69" s="73" t="s">
        <v>116</v>
      </c>
      <c r="C69" s="74" t="s">
        <v>117</v>
      </c>
      <c r="D69" s="58">
        <v>13.041844758064517</v>
      </c>
      <c r="E69" s="144" t="s">
        <v>56</v>
      </c>
      <c r="F69" s="145" t="s">
        <v>227</v>
      </c>
    </row>
    <row r="70" spans="1:6">
      <c r="A70" s="57">
        <v>62</v>
      </c>
      <c r="B70" s="73" t="s">
        <v>141</v>
      </c>
      <c r="C70" s="74" t="s">
        <v>142</v>
      </c>
      <c r="D70" s="58">
        <v>13.004788306451612</v>
      </c>
      <c r="E70" s="144" t="s">
        <v>56</v>
      </c>
      <c r="F70" s="145" t="s">
        <v>227</v>
      </c>
    </row>
    <row r="71" spans="1:6">
      <c r="A71" s="57">
        <v>63</v>
      </c>
      <c r="B71" s="75" t="s">
        <v>175</v>
      </c>
      <c r="C71" s="76" t="s">
        <v>103</v>
      </c>
      <c r="D71" s="58">
        <v>12.942338709677419</v>
      </c>
      <c r="E71" s="144" t="s">
        <v>56</v>
      </c>
      <c r="F71" s="145" t="s">
        <v>227</v>
      </c>
    </row>
    <row r="72" spans="1:6">
      <c r="A72" s="57">
        <v>64</v>
      </c>
      <c r="B72" s="73" t="s">
        <v>164</v>
      </c>
      <c r="C72" s="74" t="s">
        <v>165</v>
      </c>
      <c r="D72" s="58">
        <v>12.88273185483871</v>
      </c>
      <c r="E72" s="144" t="s">
        <v>56</v>
      </c>
      <c r="F72" s="145" t="s">
        <v>227</v>
      </c>
    </row>
    <row r="73" spans="1:6">
      <c r="A73" s="57">
        <v>65</v>
      </c>
      <c r="B73" s="73" t="s">
        <v>177</v>
      </c>
      <c r="C73" s="74" t="s">
        <v>178</v>
      </c>
      <c r="D73" s="58">
        <v>12.875776209677419</v>
      </c>
      <c r="E73" s="144" t="s">
        <v>56</v>
      </c>
      <c r="F73" s="145" t="s">
        <v>227</v>
      </c>
    </row>
    <row r="74" spans="1:6">
      <c r="A74" s="57">
        <v>66</v>
      </c>
      <c r="B74" s="75" t="s">
        <v>84</v>
      </c>
      <c r="C74" s="76" t="s">
        <v>58</v>
      </c>
      <c r="D74" s="58">
        <v>12.836391129032258</v>
      </c>
      <c r="E74" s="144" t="s">
        <v>56</v>
      </c>
      <c r="F74" s="145" t="s">
        <v>227</v>
      </c>
    </row>
    <row r="75" spans="1:6">
      <c r="A75" s="57">
        <v>67</v>
      </c>
      <c r="B75" s="73" t="s">
        <v>113</v>
      </c>
      <c r="C75" s="74" t="s">
        <v>90</v>
      </c>
      <c r="D75" s="58">
        <v>12.798423387096774</v>
      </c>
      <c r="E75" s="144" t="s">
        <v>56</v>
      </c>
      <c r="F75" s="145" t="s">
        <v>227</v>
      </c>
    </row>
    <row r="76" spans="1:6">
      <c r="A76" s="57">
        <v>68</v>
      </c>
      <c r="B76" s="73" t="s">
        <v>80</v>
      </c>
      <c r="C76" s="74" t="s">
        <v>81</v>
      </c>
      <c r="D76" s="58">
        <v>12.75234879032258</v>
      </c>
      <c r="E76" s="144" t="s">
        <v>56</v>
      </c>
      <c r="F76" s="145" t="s">
        <v>227</v>
      </c>
    </row>
    <row r="77" spans="1:6">
      <c r="A77" s="57">
        <v>69</v>
      </c>
      <c r="B77" s="73" t="s">
        <v>85</v>
      </c>
      <c r="C77" s="74" t="s">
        <v>86</v>
      </c>
      <c r="D77" s="58">
        <v>12.73773185483871</v>
      </c>
      <c r="E77" s="144" t="s">
        <v>56</v>
      </c>
      <c r="F77" s="145" t="s">
        <v>227</v>
      </c>
    </row>
    <row r="78" spans="1:6">
      <c r="A78" s="57">
        <v>70</v>
      </c>
      <c r="B78" s="75" t="s">
        <v>193</v>
      </c>
      <c r="C78" s="76" t="s">
        <v>194</v>
      </c>
      <c r="D78" s="58">
        <v>12.722429435483871</v>
      </c>
      <c r="E78" s="144" t="s">
        <v>56</v>
      </c>
      <c r="F78" s="145" t="s">
        <v>227</v>
      </c>
    </row>
    <row r="79" spans="1:6">
      <c r="A79" s="57">
        <v>71</v>
      </c>
      <c r="B79" s="73" t="s">
        <v>76</v>
      </c>
      <c r="C79" s="74" t="s">
        <v>77</v>
      </c>
      <c r="D79" s="58">
        <v>12.712685483870967</v>
      </c>
      <c r="E79" s="144" t="s">
        <v>56</v>
      </c>
      <c r="F79" s="145" t="s">
        <v>227</v>
      </c>
    </row>
    <row r="80" spans="1:6">
      <c r="A80" s="57">
        <v>72</v>
      </c>
      <c r="B80" s="75" t="s">
        <v>190</v>
      </c>
      <c r="C80" s="76" t="s">
        <v>191</v>
      </c>
      <c r="D80" s="58">
        <v>12.659122983870969</v>
      </c>
      <c r="E80" s="144" t="s">
        <v>56</v>
      </c>
      <c r="F80" s="145" t="s">
        <v>227</v>
      </c>
    </row>
    <row r="81" spans="1:6">
      <c r="A81" s="57">
        <v>73</v>
      </c>
      <c r="B81" s="73" t="s">
        <v>131</v>
      </c>
      <c r="C81" s="74" t="s">
        <v>132</v>
      </c>
      <c r="D81" s="58">
        <v>12.643622983870968</v>
      </c>
      <c r="E81" s="144" t="s">
        <v>56</v>
      </c>
      <c r="F81" s="145" t="s">
        <v>227</v>
      </c>
    </row>
    <row r="82" spans="1:6">
      <c r="A82" s="57">
        <v>74</v>
      </c>
      <c r="B82" s="73" t="s">
        <v>173</v>
      </c>
      <c r="C82" s="74" t="s">
        <v>174</v>
      </c>
      <c r="D82" s="58">
        <v>12.643044354838711</v>
      </c>
      <c r="E82" s="144" t="s">
        <v>56</v>
      </c>
      <c r="F82" s="145" t="s">
        <v>227</v>
      </c>
    </row>
    <row r="83" spans="1:6">
      <c r="A83" s="57">
        <v>75</v>
      </c>
      <c r="B83" s="73" t="s">
        <v>217</v>
      </c>
      <c r="C83" s="74" t="s">
        <v>218</v>
      </c>
      <c r="D83" s="58">
        <v>12.551935483870967</v>
      </c>
      <c r="E83" s="144" t="s">
        <v>56</v>
      </c>
      <c r="F83" s="145" t="s">
        <v>227</v>
      </c>
    </row>
    <row r="84" spans="1:6">
      <c r="A84" s="57">
        <v>76</v>
      </c>
      <c r="B84" s="75" t="s">
        <v>93</v>
      </c>
      <c r="C84" s="76" t="s">
        <v>94</v>
      </c>
      <c r="D84" s="58">
        <v>12.52233870967742</v>
      </c>
      <c r="E84" s="144" t="s">
        <v>56</v>
      </c>
      <c r="F84" s="145" t="s">
        <v>227</v>
      </c>
    </row>
    <row r="85" spans="1:6">
      <c r="A85" s="57">
        <v>77</v>
      </c>
      <c r="B85" s="75" t="s">
        <v>192</v>
      </c>
      <c r="C85" s="76" t="s">
        <v>16</v>
      </c>
      <c r="D85" s="58">
        <v>12.449072580645161</v>
      </c>
      <c r="E85" s="144" t="s">
        <v>56</v>
      </c>
      <c r="F85" s="145" t="s">
        <v>227</v>
      </c>
    </row>
    <row r="86" spans="1:6">
      <c r="A86" s="57">
        <v>78</v>
      </c>
      <c r="B86" s="73" t="s">
        <v>82</v>
      </c>
      <c r="C86" s="74" t="s">
        <v>83</v>
      </c>
      <c r="D86" s="58">
        <v>12.265725806451613</v>
      </c>
      <c r="E86" s="144" t="s">
        <v>56</v>
      </c>
      <c r="F86" s="145" t="s">
        <v>227</v>
      </c>
    </row>
    <row r="87" spans="1:6">
      <c r="A87" s="57">
        <v>79</v>
      </c>
      <c r="B87" s="73" t="s">
        <v>111</v>
      </c>
      <c r="C87" s="74" t="s">
        <v>112</v>
      </c>
      <c r="D87" s="58">
        <v>12.219294354838709</v>
      </c>
      <c r="E87" s="144" t="s">
        <v>56</v>
      </c>
      <c r="F87" s="145" t="s">
        <v>227</v>
      </c>
    </row>
    <row r="88" spans="1:6">
      <c r="A88" s="57">
        <v>80</v>
      </c>
      <c r="B88" s="73" t="s">
        <v>114</v>
      </c>
      <c r="C88" s="74" t="s">
        <v>115</v>
      </c>
      <c r="D88" s="58">
        <v>12.202288306451614</v>
      </c>
      <c r="E88" s="144" t="s">
        <v>56</v>
      </c>
      <c r="F88" s="145" t="s">
        <v>227</v>
      </c>
    </row>
    <row r="89" spans="1:6">
      <c r="A89" s="57">
        <v>81</v>
      </c>
      <c r="B89" s="73" t="s">
        <v>100</v>
      </c>
      <c r="C89" s="74" t="s">
        <v>101</v>
      </c>
      <c r="D89" s="58">
        <v>12.101028225806452</v>
      </c>
      <c r="E89" s="144" t="s">
        <v>56</v>
      </c>
      <c r="F89" s="145" t="s">
        <v>227</v>
      </c>
    </row>
    <row r="90" spans="1:6">
      <c r="A90" s="57">
        <v>82</v>
      </c>
      <c r="B90" s="73" t="s">
        <v>189</v>
      </c>
      <c r="C90" s="74" t="s">
        <v>79</v>
      </c>
      <c r="D90" s="58">
        <v>12.097953629032258</v>
      </c>
      <c r="E90" s="144" t="s">
        <v>56</v>
      </c>
      <c r="F90" s="145" t="s">
        <v>227</v>
      </c>
    </row>
    <row r="91" spans="1:6">
      <c r="A91" s="57">
        <v>83</v>
      </c>
      <c r="B91" s="111" t="s">
        <v>156</v>
      </c>
      <c r="C91" s="112" t="s">
        <v>235</v>
      </c>
      <c r="D91" s="58">
        <v>11.727328629032257</v>
      </c>
      <c r="E91" s="144" t="s">
        <v>236</v>
      </c>
      <c r="F91" s="145" t="s">
        <v>227</v>
      </c>
    </row>
    <row r="92" spans="1:6">
      <c r="A92" s="57">
        <v>84</v>
      </c>
      <c r="B92" s="111" t="s">
        <v>155</v>
      </c>
      <c r="C92" s="112" t="s">
        <v>18</v>
      </c>
      <c r="D92" s="58">
        <v>10.130866935483871</v>
      </c>
      <c r="E92" s="144" t="s">
        <v>230</v>
      </c>
      <c r="F92" s="145" t="s">
        <v>228</v>
      </c>
    </row>
    <row r="93" spans="1:6">
      <c r="A93" s="57">
        <v>85</v>
      </c>
      <c r="B93" s="111" t="s">
        <v>201</v>
      </c>
      <c r="C93" s="112" t="s">
        <v>202</v>
      </c>
      <c r="D93" s="58">
        <v>0</v>
      </c>
      <c r="E93" s="144" t="s">
        <v>231</v>
      </c>
      <c r="F93" s="145" t="s">
        <v>228</v>
      </c>
    </row>
    <row r="94" spans="1:6">
      <c r="B94" s="55" t="s">
        <v>59</v>
      </c>
      <c r="D94" s="56">
        <f>AVERAGE(D9:D93)</f>
        <v>13.551143493833013</v>
      </c>
    </row>
    <row r="95" spans="1:6">
      <c r="A95" s="54" t="s">
        <v>60</v>
      </c>
    </row>
    <row r="127" spans="1:6">
      <c r="A127" s="54"/>
      <c r="C127" s="55"/>
      <c r="E127" s="55"/>
      <c r="F127" s="55"/>
    </row>
    <row r="128" spans="1:6">
      <c r="B128" s="55"/>
      <c r="C128" s="55"/>
      <c r="D128" s="55"/>
      <c r="E128" s="55"/>
      <c r="F128" s="55"/>
    </row>
  </sheetData>
  <sortState ref="B8:F59">
    <sortCondition descending="1" ref="D8:D59"/>
  </sortState>
  <mergeCells count="3">
    <mergeCell ref="F1:G1"/>
    <mergeCell ref="F3:G3"/>
    <mergeCell ref="A6:F6"/>
  </mergeCells>
  <pageMargins left="0.15748031496062992" right="0.15748031496062992" top="0.1574803149606299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95"/>
  <sheetViews>
    <sheetView tabSelected="1" workbookViewId="0">
      <selection activeCell="D11" sqref="D11:D93"/>
    </sheetView>
  </sheetViews>
  <sheetFormatPr baseColWidth="10" defaultRowHeight="13.2"/>
  <cols>
    <col min="1" max="1" width="3.6640625" customWidth="1"/>
    <col min="2" max="2" width="14.6640625" customWidth="1"/>
    <col min="3" max="3" width="15" bestFit="1" customWidth="1"/>
    <col min="4" max="4" width="8.6640625" customWidth="1"/>
    <col min="5" max="5" width="8" customWidth="1"/>
    <col min="6" max="6" width="8.109375" customWidth="1"/>
    <col min="7" max="7" width="8.5546875" customWidth="1"/>
    <col min="8" max="8" width="34.88671875" customWidth="1"/>
  </cols>
  <sheetData>
    <row r="1" spans="1:18" s="4" customFormat="1">
      <c r="A1" s="2" t="s">
        <v>2</v>
      </c>
      <c r="B1" s="2"/>
      <c r="H1" s="194" t="s">
        <v>221</v>
      </c>
      <c r="I1" s="194"/>
      <c r="R1" s="4" t="s">
        <v>45</v>
      </c>
    </row>
    <row r="2" spans="1:18" s="4" customFormat="1">
      <c r="A2" s="2" t="s">
        <v>0</v>
      </c>
      <c r="B2" s="2"/>
      <c r="H2" s="5"/>
    </row>
    <row r="3" spans="1:18" s="4" customFormat="1">
      <c r="A3" s="2" t="s">
        <v>57</v>
      </c>
      <c r="B3" s="2"/>
      <c r="H3" s="195">
        <v>44027</v>
      </c>
      <c r="I3" s="195"/>
    </row>
    <row r="4" spans="1:18" s="4" customFormat="1">
      <c r="A4" s="2" t="s">
        <v>46</v>
      </c>
      <c r="B4" s="2"/>
    </row>
    <row r="5" spans="1:18" s="4" customFormat="1"/>
    <row r="6" spans="1:18" s="28" customFormat="1" ht="15.6">
      <c r="B6" s="201" t="s">
        <v>61</v>
      </c>
      <c r="C6" s="201"/>
      <c r="D6" s="201"/>
      <c r="E6" s="201"/>
      <c r="F6" s="201"/>
    </row>
    <row r="7" spans="1:18" s="4" customFormat="1">
      <c r="D7" s="61"/>
      <c r="E7" s="61"/>
      <c r="F7" s="61"/>
      <c r="G7" s="61"/>
      <c r="H7" s="61"/>
    </row>
    <row r="8" spans="1:18" s="4" customFormat="1" ht="21" customHeight="1">
      <c r="A8" s="197" t="s">
        <v>43</v>
      </c>
      <c r="B8" s="198" t="s">
        <v>1</v>
      </c>
      <c r="C8" s="198" t="s">
        <v>5</v>
      </c>
      <c r="D8" s="97" t="s">
        <v>47</v>
      </c>
      <c r="E8" s="97" t="s">
        <v>48</v>
      </c>
      <c r="F8" s="199" t="s">
        <v>49</v>
      </c>
      <c r="G8" s="198" t="s">
        <v>50</v>
      </c>
      <c r="H8" s="200" t="s">
        <v>51</v>
      </c>
    </row>
    <row r="9" spans="1:18" s="4" customFormat="1" ht="13.8">
      <c r="A9" s="197"/>
      <c r="B9" s="198"/>
      <c r="C9" s="198"/>
      <c r="D9" s="62" t="s">
        <v>52</v>
      </c>
      <c r="E9" s="62" t="s">
        <v>53</v>
      </c>
      <c r="F9" s="199"/>
      <c r="G9" s="198"/>
      <c r="H9" s="200"/>
    </row>
    <row r="10" spans="1:18" s="4" customFormat="1" ht="21.75" customHeight="1">
      <c r="A10" s="197"/>
      <c r="B10" s="198"/>
      <c r="C10" s="198"/>
      <c r="D10" s="101">
        <v>0.5</v>
      </c>
      <c r="E10" s="101">
        <v>0.5</v>
      </c>
      <c r="F10" s="199"/>
      <c r="G10" s="198"/>
      <c r="H10" s="200"/>
    </row>
    <row r="11" spans="1:18" s="32" customFormat="1" ht="13.8">
      <c r="A11" s="29">
        <v>1</v>
      </c>
      <c r="B11" s="73" t="s">
        <v>166</v>
      </c>
      <c r="C11" s="74" t="s">
        <v>167</v>
      </c>
      <c r="D11" s="138">
        <v>16.280168749999998</v>
      </c>
      <c r="E11" s="136">
        <v>17.03732862903226</v>
      </c>
      <c r="F11" s="60">
        <f t="shared" ref="F11:F42" si="0">D11*0.5+E11*0.5</f>
        <v>16.658748689516131</v>
      </c>
      <c r="G11" s="30" t="str">
        <f t="shared" ref="G11:G42" si="1">IF(F11&gt;16,"T.B",IF(AND(F11&gt;14,F11&lt;16),"B",IF(AND(F11&gt;12,F11&lt;14),"A.B","")))</f>
        <v>T.B</v>
      </c>
      <c r="H11" s="31" t="s">
        <v>56</v>
      </c>
      <c r="K11" s="131"/>
      <c r="O11" s="33"/>
    </row>
    <row r="12" spans="1:18" s="32" customFormat="1" ht="13.8">
      <c r="A12" s="29">
        <v>2</v>
      </c>
      <c r="B12" s="73" t="s">
        <v>187</v>
      </c>
      <c r="C12" s="74" t="s">
        <v>188</v>
      </c>
      <c r="D12" s="138">
        <v>14.807968750000001</v>
      </c>
      <c r="E12" s="137">
        <v>16.928678427419356</v>
      </c>
      <c r="F12" s="60">
        <f t="shared" si="0"/>
        <v>15.868323588709679</v>
      </c>
      <c r="G12" s="30" t="str">
        <f t="shared" si="1"/>
        <v>B</v>
      </c>
      <c r="H12" s="31" t="s">
        <v>56</v>
      </c>
      <c r="K12" s="131"/>
      <c r="O12" s="33"/>
    </row>
    <row r="13" spans="1:18" s="32" customFormat="1" ht="13.8">
      <c r="A13" s="29">
        <v>3</v>
      </c>
      <c r="B13" s="73" t="s">
        <v>123</v>
      </c>
      <c r="C13" s="74" t="s">
        <v>124</v>
      </c>
      <c r="D13" s="138">
        <v>14.941250000000002</v>
      </c>
      <c r="E13" s="135">
        <v>16.151243951612905</v>
      </c>
      <c r="F13" s="60">
        <f t="shared" si="0"/>
        <v>15.546246975806454</v>
      </c>
      <c r="G13" s="30" t="str">
        <f t="shared" si="1"/>
        <v>B</v>
      </c>
      <c r="H13" s="31" t="s">
        <v>56</v>
      </c>
      <c r="K13" s="131"/>
      <c r="O13" s="33"/>
    </row>
    <row r="14" spans="1:18" s="32" customFormat="1" ht="13.8">
      <c r="A14" s="29">
        <v>4</v>
      </c>
      <c r="B14" s="73" t="s">
        <v>97</v>
      </c>
      <c r="C14" s="74" t="s">
        <v>98</v>
      </c>
      <c r="D14" s="138">
        <v>14.420143749999999</v>
      </c>
      <c r="E14" s="135">
        <v>15.695929435483871</v>
      </c>
      <c r="F14" s="60">
        <f t="shared" si="0"/>
        <v>15.058036592741935</v>
      </c>
      <c r="G14" s="30" t="str">
        <f t="shared" si="1"/>
        <v>B</v>
      </c>
      <c r="H14" s="31" t="s">
        <v>56</v>
      </c>
      <c r="K14" s="131"/>
      <c r="O14" s="33"/>
    </row>
    <row r="15" spans="1:18" s="32" customFormat="1" ht="13.8">
      <c r="A15" s="29">
        <v>5</v>
      </c>
      <c r="B15" s="73" t="s">
        <v>152</v>
      </c>
      <c r="C15" s="74" t="s">
        <v>153</v>
      </c>
      <c r="D15" s="138">
        <v>14.704531249999999</v>
      </c>
      <c r="E15" s="135">
        <v>15.386209677419355</v>
      </c>
      <c r="F15" s="60">
        <f t="shared" si="0"/>
        <v>15.045370463709677</v>
      </c>
      <c r="G15" s="30" t="str">
        <f t="shared" si="1"/>
        <v>B</v>
      </c>
      <c r="H15" s="31" t="s">
        <v>56</v>
      </c>
      <c r="K15" s="131"/>
      <c r="O15" s="33"/>
    </row>
    <row r="16" spans="1:18" s="32" customFormat="1" ht="13.8">
      <c r="A16" s="29">
        <v>6</v>
      </c>
      <c r="B16" s="73" t="s">
        <v>135</v>
      </c>
      <c r="C16" s="74" t="s">
        <v>136</v>
      </c>
      <c r="D16" s="138">
        <v>14.541575</v>
      </c>
      <c r="E16" s="136">
        <v>15.503769153225806</v>
      </c>
      <c r="F16" s="60">
        <f t="shared" si="0"/>
        <v>15.022672076612903</v>
      </c>
      <c r="G16" s="30" t="str">
        <f t="shared" si="1"/>
        <v>B</v>
      </c>
      <c r="H16" s="31" t="s">
        <v>56</v>
      </c>
      <c r="K16" s="131"/>
      <c r="O16" s="33"/>
    </row>
    <row r="17" spans="1:166" s="32" customFormat="1" ht="13.8">
      <c r="A17" s="29">
        <v>7</v>
      </c>
      <c r="B17" s="73" t="s">
        <v>148</v>
      </c>
      <c r="C17" s="74" t="s">
        <v>149</v>
      </c>
      <c r="D17" s="138">
        <v>14.48453125</v>
      </c>
      <c r="E17" s="136">
        <v>15.434575604838711</v>
      </c>
      <c r="F17" s="60">
        <f t="shared" si="0"/>
        <v>14.959553427419355</v>
      </c>
      <c r="G17" s="30" t="str">
        <f t="shared" si="1"/>
        <v>B</v>
      </c>
      <c r="H17" s="31" t="s">
        <v>56</v>
      </c>
      <c r="K17" s="131"/>
      <c r="O17" s="33"/>
    </row>
    <row r="18" spans="1:166" s="32" customFormat="1">
      <c r="A18" s="29">
        <v>8</v>
      </c>
      <c r="B18" s="73" t="s">
        <v>215</v>
      </c>
      <c r="C18" s="74" t="s">
        <v>216</v>
      </c>
      <c r="D18" s="142">
        <v>14.165337499999998</v>
      </c>
      <c r="E18" s="59">
        <v>15.732862903225806</v>
      </c>
      <c r="F18" s="60">
        <f t="shared" si="0"/>
        <v>14.949100201612902</v>
      </c>
      <c r="G18" s="30" t="str">
        <f t="shared" si="1"/>
        <v>B</v>
      </c>
      <c r="H18" s="31" t="s">
        <v>56</v>
      </c>
      <c r="I18" s="4"/>
      <c r="J18" s="4"/>
      <c r="K18" s="13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</row>
    <row r="19" spans="1:166" s="32" customFormat="1" ht="13.8">
      <c r="A19" s="29">
        <v>9</v>
      </c>
      <c r="B19" s="73" t="s">
        <v>139</v>
      </c>
      <c r="C19" s="74" t="s">
        <v>140</v>
      </c>
      <c r="D19" s="138">
        <v>13.338775</v>
      </c>
      <c r="E19" s="135">
        <v>15.626118951612904</v>
      </c>
      <c r="F19" s="60">
        <f t="shared" si="0"/>
        <v>14.482446975806452</v>
      </c>
      <c r="G19" s="30" t="str">
        <f t="shared" si="1"/>
        <v>B</v>
      </c>
      <c r="H19" s="31" t="s">
        <v>56</v>
      </c>
      <c r="I19" s="4"/>
      <c r="J19" s="4"/>
      <c r="K19" s="13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</row>
    <row r="20" spans="1:166" s="32" customFormat="1" ht="13.8">
      <c r="A20" s="29">
        <v>10</v>
      </c>
      <c r="B20" s="73" t="s">
        <v>129</v>
      </c>
      <c r="C20" s="74" t="s">
        <v>130</v>
      </c>
      <c r="D20" s="138">
        <v>13.780181250000002</v>
      </c>
      <c r="E20" s="137">
        <v>15.027303629032261</v>
      </c>
      <c r="F20" s="60">
        <f t="shared" si="0"/>
        <v>14.403742439516131</v>
      </c>
      <c r="G20" s="30" t="str">
        <f t="shared" si="1"/>
        <v>B</v>
      </c>
      <c r="H20" s="31" t="s">
        <v>56</v>
      </c>
      <c r="I20" s="34"/>
      <c r="J20"/>
      <c r="K20" s="1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s="32" customFormat="1" ht="13.8">
      <c r="A21" s="29">
        <v>11</v>
      </c>
      <c r="B21" s="73" t="s">
        <v>144</v>
      </c>
      <c r="C21" s="74" t="s">
        <v>145</v>
      </c>
      <c r="D21" s="138">
        <v>13.06893125</v>
      </c>
      <c r="E21" s="135">
        <v>15.658306451612905</v>
      </c>
      <c r="F21" s="60">
        <f t="shared" si="0"/>
        <v>14.363618850806454</v>
      </c>
      <c r="G21" s="30" t="str">
        <f t="shared" si="1"/>
        <v>B</v>
      </c>
      <c r="H21" s="31" t="s">
        <v>56</v>
      </c>
      <c r="K21" s="131"/>
      <c r="O21" s="33"/>
    </row>
    <row r="22" spans="1:166" s="32" customFormat="1" ht="13.8">
      <c r="A22" s="29">
        <v>12</v>
      </c>
      <c r="B22" s="73" t="s">
        <v>205</v>
      </c>
      <c r="C22" s="74" t="s">
        <v>206</v>
      </c>
      <c r="D22" s="138">
        <v>13.98361875</v>
      </c>
      <c r="E22" s="135">
        <v>14.670897177419356</v>
      </c>
      <c r="F22" s="60">
        <f t="shared" si="0"/>
        <v>14.327257963709677</v>
      </c>
      <c r="G22" s="30" t="str">
        <f t="shared" si="1"/>
        <v>B</v>
      </c>
      <c r="H22" s="31" t="s">
        <v>56</v>
      </c>
      <c r="I22" s="4"/>
      <c r="J22" s="4"/>
      <c r="K22" s="13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</row>
    <row r="23" spans="1:166" s="32" customFormat="1" ht="12" customHeight="1">
      <c r="A23" s="29">
        <v>13</v>
      </c>
      <c r="B23" s="73" t="s">
        <v>68</v>
      </c>
      <c r="C23" s="74" t="s">
        <v>69</v>
      </c>
      <c r="D23" s="138">
        <v>14.048999999999999</v>
      </c>
      <c r="E23" s="137">
        <v>14.479294354838711</v>
      </c>
      <c r="F23" s="60">
        <f t="shared" si="0"/>
        <v>14.264147177419355</v>
      </c>
      <c r="G23" s="30" t="str">
        <f t="shared" si="1"/>
        <v>B</v>
      </c>
      <c r="H23" s="31" t="s">
        <v>56</v>
      </c>
      <c r="I23" s="34"/>
      <c r="J23"/>
      <c r="K23" s="13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s="35" customFormat="1" ht="13.8">
      <c r="A24" s="29">
        <v>14</v>
      </c>
      <c r="B24" s="75" t="s">
        <v>125</v>
      </c>
      <c r="C24" s="76" t="s">
        <v>126</v>
      </c>
      <c r="D24" s="138">
        <v>12.864087500000002</v>
      </c>
      <c r="E24" s="137">
        <v>15.422247983870969</v>
      </c>
      <c r="F24" s="60">
        <f t="shared" si="0"/>
        <v>14.143167741935486</v>
      </c>
      <c r="G24" s="30" t="str">
        <f t="shared" si="1"/>
        <v>B</v>
      </c>
      <c r="H24" s="31" t="s">
        <v>56</v>
      </c>
      <c r="I24" s="4"/>
      <c r="J24" s="4"/>
      <c r="K24" s="13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</row>
    <row r="25" spans="1:166" s="32" customFormat="1" ht="12">
      <c r="A25" s="29">
        <v>15</v>
      </c>
      <c r="B25" s="73" t="s">
        <v>213</v>
      </c>
      <c r="C25" s="74" t="s">
        <v>214</v>
      </c>
      <c r="D25" s="142">
        <v>13.55328125</v>
      </c>
      <c r="E25" s="59">
        <v>14.662953629032257</v>
      </c>
      <c r="F25" s="60">
        <f t="shared" si="0"/>
        <v>14.108117439516128</v>
      </c>
      <c r="G25" s="30" t="str">
        <f t="shared" si="1"/>
        <v>B</v>
      </c>
      <c r="H25" s="31" t="s">
        <v>56</v>
      </c>
      <c r="K25" s="131"/>
      <c r="O25" s="33"/>
    </row>
    <row r="26" spans="1:166" s="32" customFormat="1" ht="13.8">
      <c r="A26" s="29">
        <v>16</v>
      </c>
      <c r="B26" s="73" t="s">
        <v>74</v>
      </c>
      <c r="C26" s="74" t="s">
        <v>75</v>
      </c>
      <c r="D26" s="138">
        <v>14.543737500000002</v>
      </c>
      <c r="E26" s="136">
        <v>13.563941532258065</v>
      </c>
      <c r="F26" s="60">
        <f t="shared" si="0"/>
        <v>14.053839516129035</v>
      </c>
      <c r="G26" s="30" t="str">
        <f t="shared" si="1"/>
        <v>B</v>
      </c>
      <c r="H26" s="31" t="s">
        <v>56</v>
      </c>
      <c r="K26" s="131"/>
      <c r="O26" s="33"/>
    </row>
    <row r="27" spans="1:166" s="35" customFormat="1" ht="13.8">
      <c r="A27" s="29">
        <v>17</v>
      </c>
      <c r="B27" s="73" t="s">
        <v>102</v>
      </c>
      <c r="C27" s="74" t="s">
        <v>103</v>
      </c>
      <c r="D27" s="138">
        <v>13.584843749999999</v>
      </c>
      <c r="E27" s="135">
        <v>14.491703629032257</v>
      </c>
      <c r="F27" s="60">
        <f t="shared" si="0"/>
        <v>14.038273689516128</v>
      </c>
      <c r="G27" s="30" t="str">
        <f t="shared" si="1"/>
        <v>B</v>
      </c>
      <c r="H27" s="31" t="s">
        <v>56</v>
      </c>
      <c r="I27" s="32"/>
      <c r="J27" s="32"/>
      <c r="K27" s="139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</row>
    <row r="28" spans="1:166" s="32" customFormat="1" ht="13.8">
      <c r="A28" s="29">
        <v>18</v>
      </c>
      <c r="B28" s="73" t="s">
        <v>176</v>
      </c>
      <c r="C28" s="74" t="s">
        <v>128</v>
      </c>
      <c r="D28" s="138">
        <v>13.256</v>
      </c>
      <c r="E28" s="136">
        <v>14.755453629032258</v>
      </c>
      <c r="F28" s="60">
        <f t="shared" si="0"/>
        <v>14.00572681451613</v>
      </c>
      <c r="G28" s="30" t="str">
        <f t="shared" si="1"/>
        <v>B</v>
      </c>
      <c r="H28" s="31" t="s">
        <v>56</v>
      </c>
      <c r="K28" s="131"/>
      <c r="O28" s="33"/>
    </row>
    <row r="29" spans="1:166" s="32" customFormat="1" ht="13.8">
      <c r="A29" s="29">
        <v>19</v>
      </c>
      <c r="B29" s="75" t="s">
        <v>127</v>
      </c>
      <c r="C29" s="76" t="s">
        <v>128</v>
      </c>
      <c r="D29" s="138">
        <v>12.944374999999999</v>
      </c>
      <c r="E29" s="136">
        <v>15.064435483870968</v>
      </c>
      <c r="F29" s="60">
        <f t="shared" si="0"/>
        <v>14.004405241935483</v>
      </c>
      <c r="G29" s="30" t="str">
        <f t="shared" si="1"/>
        <v>B</v>
      </c>
      <c r="H29" s="31" t="s">
        <v>56</v>
      </c>
      <c r="I29" s="34"/>
      <c r="J29"/>
      <c r="K29" s="13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s="32" customFormat="1" ht="13.8">
      <c r="A30" s="29">
        <v>20</v>
      </c>
      <c r="B30" s="73" t="s">
        <v>91</v>
      </c>
      <c r="C30" s="74" t="s">
        <v>92</v>
      </c>
      <c r="D30" s="138">
        <v>13.50905</v>
      </c>
      <c r="E30" s="135">
        <v>14.323497983870968</v>
      </c>
      <c r="F30" s="60">
        <f t="shared" si="0"/>
        <v>13.916273991935483</v>
      </c>
      <c r="G30" s="30" t="str">
        <f t="shared" si="1"/>
        <v>A.B</v>
      </c>
      <c r="H30" s="31" t="s">
        <v>56</v>
      </c>
      <c r="I30" s="4"/>
      <c r="J30" s="4"/>
      <c r="K30" s="13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</row>
    <row r="31" spans="1:166" s="32" customFormat="1" ht="13.8">
      <c r="A31" s="29">
        <v>21</v>
      </c>
      <c r="B31" s="73" t="s">
        <v>179</v>
      </c>
      <c r="C31" s="78" t="s">
        <v>180</v>
      </c>
      <c r="D31" s="138">
        <v>13.923462499999999</v>
      </c>
      <c r="E31" s="137">
        <v>13.658004032258063</v>
      </c>
      <c r="F31" s="60">
        <f t="shared" si="0"/>
        <v>13.790733266129031</v>
      </c>
      <c r="G31" s="30" t="str">
        <f t="shared" si="1"/>
        <v>A.B</v>
      </c>
      <c r="H31" s="31" t="s">
        <v>56</v>
      </c>
      <c r="I31" s="34"/>
      <c r="K31" s="131"/>
      <c r="O31" s="33"/>
    </row>
    <row r="32" spans="1:166" s="32" customFormat="1" ht="13.8">
      <c r="A32" s="29">
        <v>22</v>
      </c>
      <c r="B32" s="73" t="s">
        <v>95</v>
      </c>
      <c r="C32" s="74" t="s">
        <v>96</v>
      </c>
      <c r="D32" s="138">
        <v>13.589062499999999</v>
      </c>
      <c r="E32" s="135">
        <v>13.983044354838709</v>
      </c>
      <c r="F32" s="60">
        <f t="shared" si="0"/>
        <v>13.786053427419354</v>
      </c>
      <c r="G32" s="30" t="str">
        <f t="shared" si="1"/>
        <v>A.B</v>
      </c>
      <c r="H32" s="31" t="s">
        <v>56</v>
      </c>
      <c r="I32" s="4"/>
      <c r="J32" s="4"/>
      <c r="K32" s="13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1:166" s="32" customFormat="1" ht="13.8">
      <c r="A33" s="29">
        <v>23</v>
      </c>
      <c r="B33" s="73" t="s">
        <v>64</v>
      </c>
      <c r="C33" s="74" t="s">
        <v>65</v>
      </c>
      <c r="D33" s="138">
        <v>12.703125</v>
      </c>
      <c r="E33" s="136">
        <v>14.860303629032259</v>
      </c>
      <c r="F33" s="60">
        <f t="shared" si="0"/>
        <v>13.78171431451613</v>
      </c>
      <c r="G33" s="30" t="str">
        <f t="shared" si="1"/>
        <v>A.B</v>
      </c>
      <c r="H33" s="31" t="s">
        <v>56</v>
      </c>
      <c r="K33" s="131"/>
      <c r="O33" s="33"/>
    </row>
    <row r="34" spans="1:166" s="32" customFormat="1" ht="13.8">
      <c r="A34" s="29">
        <v>24</v>
      </c>
      <c r="B34" s="75" t="s">
        <v>160</v>
      </c>
      <c r="C34" s="76" t="s">
        <v>161</v>
      </c>
      <c r="D34" s="138">
        <v>13.141874999999999</v>
      </c>
      <c r="E34" s="136">
        <v>14.125675403225806</v>
      </c>
      <c r="F34" s="60">
        <f t="shared" si="0"/>
        <v>13.633775201612902</v>
      </c>
      <c r="G34" s="30" t="str">
        <f t="shared" si="1"/>
        <v>A.B</v>
      </c>
      <c r="H34" s="31" t="s">
        <v>56</v>
      </c>
      <c r="K34" s="131"/>
      <c r="O34" s="33"/>
    </row>
    <row r="35" spans="1:166" s="32" customFormat="1" ht="13.8">
      <c r="A35" s="29">
        <v>25</v>
      </c>
      <c r="B35" s="73" t="s">
        <v>133</v>
      </c>
      <c r="C35" s="74" t="s">
        <v>134</v>
      </c>
      <c r="D35" s="138">
        <v>13.538124999999999</v>
      </c>
      <c r="E35" s="136">
        <v>13.607036290322583</v>
      </c>
      <c r="F35" s="60">
        <f t="shared" si="0"/>
        <v>13.572580645161292</v>
      </c>
      <c r="G35" s="30" t="str">
        <f t="shared" si="1"/>
        <v>A.B</v>
      </c>
      <c r="H35" s="31" t="s">
        <v>56</v>
      </c>
      <c r="I35" s="4"/>
      <c r="J35" s="4"/>
      <c r="K35" s="13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66" s="32" customFormat="1" ht="13.8">
      <c r="A36" s="29">
        <v>26</v>
      </c>
      <c r="B36" s="73" t="s">
        <v>119</v>
      </c>
      <c r="C36" s="74" t="s">
        <v>120</v>
      </c>
      <c r="D36" s="138">
        <v>13.84609375</v>
      </c>
      <c r="E36" s="135">
        <v>13.262026209677421</v>
      </c>
      <c r="F36" s="60">
        <f t="shared" si="0"/>
        <v>13.55405997983871</v>
      </c>
      <c r="G36" s="30" t="str">
        <f t="shared" si="1"/>
        <v>A.B</v>
      </c>
      <c r="H36" s="31" t="s">
        <v>56</v>
      </c>
      <c r="I36" s="4"/>
      <c r="J36" s="4"/>
      <c r="K36" s="13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66" s="32" customFormat="1" ht="13.8">
      <c r="A37" s="29">
        <v>27</v>
      </c>
      <c r="B37" s="75" t="s">
        <v>203</v>
      </c>
      <c r="C37" s="76" t="s">
        <v>204</v>
      </c>
      <c r="D37" s="138">
        <v>13.021250000000002</v>
      </c>
      <c r="E37" s="135">
        <v>14.033941532258066</v>
      </c>
      <c r="F37" s="60">
        <f t="shared" si="0"/>
        <v>13.527595766129034</v>
      </c>
      <c r="G37" s="30" t="str">
        <f t="shared" si="1"/>
        <v>A.B</v>
      </c>
      <c r="H37" s="31" t="s">
        <v>56</v>
      </c>
      <c r="K37" s="131"/>
      <c r="O37" s="33"/>
    </row>
    <row r="38" spans="1:166" s="32" customFormat="1" ht="13.8">
      <c r="A38" s="29">
        <v>28</v>
      </c>
      <c r="B38" s="73" t="s">
        <v>104</v>
      </c>
      <c r="C38" s="74" t="s">
        <v>105</v>
      </c>
      <c r="D38" s="138">
        <v>13.4078125</v>
      </c>
      <c r="E38" s="136">
        <v>13.619929435483872</v>
      </c>
      <c r="F38" s="60">
        <f t="shared" si="0"/>
        <v>13.513870967741937</v>
      </c>
      <c r="G38" s="30" t="str">
        <f t="shared" si="1"/>
        <v>A.B</v>
      </c>
      <c r="H38" s="31" t="s">
        <v>56</v>
      </c>
      <c r="I38" s="4"/>
      <c r="J38" s="4"/>
      <c r="K38" s="13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</row>
    <row r="39" spans="1:166" s="32" customFormat="1" ht="13.8">
      <c r="A39" s="29">
        <v>29</v>
      </c>
      <c r="B39" s="73" t="s">
        <v>209</v>
      </c>
      <c r="C39" s="74" t="s">
        <v>210</v>
      </c>
      <c r="D39" s="138">
        <v>13.586875000000001</v>
      </c>
      <c r="E39" s="135">
        <v>13.375453629032258</v>
      </c>
      <c r="F39" s="60">
        <f t="shared" si="0"/>
        <v>13.481164314516128</v>
      </c>
      <c r="G39" s="30" t="str">
        <f t="shared" si="1"/>
        <v>A.B</v>
      </c>
      <c r="H39" s="31" t="s">
        <v>56</v>
      </c>
      <c r="I39" s="34"/>
      <c r="J39"/>
      <c r="K39" s="13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s="32" customFormat="1" ht="13.8">
      <c r="A40" s="29">
        <v>30</v>
      </c>
      <c r="B40" s="73" t="s">
        <v>108</v>
      </c>
      <c r="C40" s="74" t="s">
        <v>109</v>
      </c>
      <c r="D40" s="138">
        <v>13.0097</v>
      </c>
      <c r="E40" s="136">
        <v>13.946209677419354</v>
      </c>
      <c r="F40" s="60">
        <f t="shared" si="0"/>
        <v>13.477954838709678</v>
      </c>
      <c r="G40" s="30" t="str">
        <f t="shared" si="1"/>
        <v>A.B</v>
      </c>
      <c r="H40" s="31" t="s">
        <v>56</v>
      </c>
      <c r="K40" s="131"/>
      <c r="O40" s="33"/>
    </row>
    <row r="41" spans="1:166" s="32" customFormat="1" ht="13.8">
      <c r="A41" s="29">
        <v>31</v>
      </c>
      <c r="B41" s="73" t="s">
        <v>143</v>
      </c>
      <c r="C41" s="74" t="s">
        <v>17</v>
      </c>
      <c r="D41" s="138">
        <v>13.240937499999999</v>
      </c>
      <c r="E41" s="136">
        <v>13.679616935483871</v>
      </c>
      <c r="F41" s="60">
        <f t="shared" si="0"/>
        <v>13.460277217741936</v>
      </c>
      <c r="G41" s="30" t="str">
        <f t="shared" si="1"/>
        <v>A.B</v>
      </c>
      <c r="H41" s="31" t="s">
        <v>56</v>
      </c>
      <c r="K41" s="131"/>
      <c r="O41" s="33"/>
    </row>
    <row r="42" spans="1:166" s="32" customFormat="1" ht="13.8">
      <c r="A42" s="29">
        <v>32</v>
      </c>
      <c r="B42" s="75" t="s">
        <v>183</v>
      </c>
      <c r="C42" s="76" t="s">
        <v>184</v>
      </c>
      <c r="D42" s="138">
        <v>12.924062500000002</v>
      </c>
      <c r="E42" s="135">
        <v>13.923397177419353</v>
      </c>
      <c r="F42" s="60">
        <f t="shared" si="0"/>
        <v>13.423729838709678</v>
      </c>
      <c r="G42" s="30" t="str">
        <f t="shared" si="1"/>
        <v>A.B</v>
      </c>
      <c r="H42" s="31" t="s">
        <v>56</v>
      </c>
      <c r="K42" s="131"/>
      <c r="O42" s="33"/>
    </row>
    <row r="43" spans="1:166" s="32" customFormat="1" ht="13.8">
      <c r="A43" s="29">
        <v>33</v>
      </c>
      <c r="B43" s="73" t="s">
        <v>158</v>
      </c>
      <c r="C43" s="74" t="s">
        <v>159</v>
      </c>
      <c r="D43" s="138">
        <v>13.32796875</v>
      </c>
      <c r="E43" s="136">
        <v>13.480510080645161</v>
      </c>
      <c r="F43" s="60">
        <f t="shared" ref="F43:F74" si="2">D43*0.5+E43*0.5</f>
        <v>13.40423941532258</v>
      </c>
      <c r="G43" s="30" t="str">
        <f t="shared" ref="G43:G74" si="3">IF(F43&gt;16,"T.B",IF(AND(F43&gt;14,F43&lt;16),"B",IF(AND(F43&gt;12,F43&lt;14),"A.B","")))</f>
        <v>A.B</v>
      </c>
      <c r="H43" s="31" t="s">
        <v>56</v>
      </c>
      <c r="I43" s="4"/>
      <c r="J43" s="4"/>
      <c r="K43" s="13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s="32" customFormat="1" ht="13.8">
      <c r="A44" s="29">
        <v>34</v>
      </c>
      <c r="B44" s="73" t="s">
        <v>157</v>
      </c>
      <c r="C44" s="74" t="s">
        <v>19</v>
      </c>
      <c r="D44" s="138">
        <v>13.200468750000002</v>
      </c>
      <c r="E44" s="135">
        <v>13.549828629032259</v>
      </c>
      <c r="F44" s="60">
        <f t="shared" si="2"/>
        <v>13.375148689516131</v>
      </c>
      <c r="G44" s="30" t="str">
        <f t="shared" si="3"/>
        <v>A.B</v>
      </c>
      <c r="H44" s="31" t="s">
        <v>56</v>
      </c>
      <c r="I44" s="4"/>
      <c r="J44" s="4"/>
      <c r="K44" s="13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s="32" customFormat="1" ht="13.8">
      <c r="A45" s="29">
        <v>35</v>
      </c>
      <c r="B45" s="73" t="s">
        <v>197</v>
      </c>
      <c r="C45" s="74" t="s">
        <v>198</v>
      </c>
      <c r="D45" s="138">
        <v>12.900337499999999</v>
      </c>
      <c r="E45" s="136">
        <v>13.749032258064515</v>
      </c>
      <c r="F45" s="60">
        <f t="shared" si="2"/>
        <v>13.324684879032258</v>
      </c>
      <c r="G45" s="30" t="str">
        <f t="shared" si="3"/>
        <v>A.B</v>
      </c>
      <c r="H45" s="31" t="s">
        <v>56</v>
      </c>
      <c r="I45" s="4"/>
      <c r="J45" s="4"/>
      <c r="K45" s="13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s="32" customFormat="1" ht="13.8">
      <c r="A46" s="29">
        <v>36</v>
      </c>
      <c r="B46" s="73" t="s">
        <v>162</v>
      </c>
      <c r="C46" s="74" t="s">
        <v>163</v>
      </c>
      <c r="D46" s="138">
        <v>12.228999999999999</v>
      </c>
      <c r="E46" s="135">
        <v>14.367635080645162</v>
      </c>
      <c r="F46" s="60">
        <f t="shared" si="2"/>
        <v>13.29831754032258</v>
      </c>
      <c r="G46" s="30" t="str">
        <f t="shared" si="3"/>
        <v>A.B</v>
      </c>
      <c r="H46" s="31" t="s">
        <v>56</v>
      </c>
      <c r="I46" s="4"/>
      <c r="J46" s="4"/>
      <c r="K46" s="13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s="32" customFormat="1" ht="13.8">
      <c r="A47" s="29">
        <v>37</v>
      </c>
      <c r="B47" s="75" t="s">
        <v>137</v>
      </c>
      <c r="C47" s="76" t="s">
        <v>138</v>
      </c>
      <c r="D47" s="138">
        <v>13.3515625</v>
      </c>
      <c r="E47" s="135">
        <v>13.228981854838711</v>
      </c>
      <c r="F47" s="60">
        <f t="shared" si="2"/>
        <v>13.290272177419356</v>
      </c>
      <c r="G47" s="30" t="str">
        <f t="shared" si="3"/>
        <v>A.B</v>
      </c>
      <c r="H47" s="31" t="s">
        <v>56</v>
      </c>
      <c r="I47" s="4"/>
      <c r="J47" s="4"/>
      <c r="K47" s="13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32" customFormat="1" ht="13.8">
      <c r="A48" s="29">
        <v>38</v>
      </c>
      <c r="B48" s="73" t="s">
        <v>121</v>
      </c>
      <c r="C48" s="74" t="s">
        <v>122</v>
      </c>
      <c r="D48" s="138">
        <v>12.8775</v>
      </c>
      <c r="E48" s="136">
        <v>13.696612903225809</v>
      </c>
      <c r="F48" s="60">
        <f t="shared" si="2"/>
        <v>13.287056451612905</v>
      </c>
      <c r="G48" s="30" t="str">
        <f t="shared" si="3"/>
        <v>A.B</v>
      </c>
      <c r="H48" s="31" t="s">
        <v>56</v>
      </c>
      <c r="I48" s="4"/>
      <c r="J48" s="4"/>
      <c r="K48" s="13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s="32" customFormat="1" ht="13.8">
      <c r="A49" s="29">
        <v>39</v>
      </c>
      <c r="B49" s="73" t="s">
        <v>89</v>
      </c>
      <c r="C49" s="74" t="s">
        <v>90</v>
      </c>
      <c r="D49" s="138">
        <v>13.157175000000001</v>
      </c>
      <c r="E49" s="136">
        <v>13.371254032258063</v>
      </c>
      <c r="F49" s="60">
        <f t="shared" si="2"/>
        <v>13.264214516129032</v>
      </c>
      <c r="G49" s="30" t="str">
        <f t="shared" si="3"/>
        <v>A.B</v>
      </c>
      <c r="H49" s="31" t="s">
        <v>56</v>
      </c>
      <c r="I49" s="4"/>
      <c r="J49" s="4"/>
      <c r="K49" s="13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s="32" customFormat="1" ht="13.8">
      <c r="A50" s="29">
        <v>40</v>
      </c>
      <c r="B50" s="75" t="s">
        <v>106</v>
      </c>
      <c r="C50" s="76" t="s">
        <v>107</v>
      </c>
      <c r="D50" s="138">
        <v>13.409712499999998</v>
      </c>
      <c r="E50" s="135">
        <v>13.115191532258066</v>
      </c>
      <c r="F50" s="60">
        <f t="shared" si="2"/>
        <v>13.262452016129032</v>
      </c>
      <c r="G50" s="30" t="str">
        <f t="shared" si="3"/>
        <v>A.B</v>
      </c>
      <c r="H50" s="31" t="s">
        <v>56</v>
      </c>
      <c r="I50" s="4"/>
      <c r="J50" s="4"/>
      <c r="K50" s="13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1:166" s="32" customFormat="1" ht="13.8">
      <c r="A51" s="29">
        <v>41</v>
      </c>
      <c r="B51" s="73" t="s">
        <v>146</v>
      </c>
      <c r="C51" s="74" t="s">
        <v>147</v>
      </c>
      <c r="D51" s="138">
        <v>12.647031250000001</v>
      </c>
      <c r="E51" s="135">
        <v>13.848487903225807</v>
      </c>
      <c r="F51" s="60">
        <f t="shared" si="2"/>
        <v>13.247759576612903</v>
      </c>
      <c r="G51" s="30" t="str">
        <f t="shared" si="3"/>
        <v>A.B</v>
      </c>
      <c r="H51" s="31" t="s">
        <v>56</v>
      </c>
      <c r="I51" s="4"/>
      <c r="J51" s="4"/>
      <c r="K51" s="13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1:166" s="32" customFormat="1" ht="13.8">
      <c r="A52" s="29">
        <v>42</v>
      </c>
      <c r="B52" s="73" t="s">
        <v>185</v>
      </c>
      <c r="C52" s="74" t="s">
        <v>186</v>
      </c>
      <c r="D52" s="138">
        <v>13.098462499999998</v>
      </c>
      <c r="E52" s="137">
        <v>13.369254032258066</v>
      </c>
      <c r="F52" s="60">
        <f t="shared" si="2"/>
        <v>13.233858266129033</v>
      </c>
      <c r="G52" s="30" t="str">
        <f t="shared" si="3"/>
        <v>A.B</v>
      </c>
      <c r="H52" s="31" t="s">
        <v>56</v>
      </c>
      <c r="I52" s="4"/>
      <c r="J52" s="4"/>
      <c r="K52" s="13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1:166" s="32" customFormat="1" ht="13.8">
      <c r="A53" s="29">
        <v>43</v>
      </c>
      <c r="B53" s="75" t="s">
        <v>150</v>
      </c>
      <c r="C53" s="76" t="s">
        <v>151</v>
      </c>
      <c r="D53" s="138">
        <v>12.729231250000002</v>
      </c>
      <c r="E53" s="136">
        <v>13.735504032258065</v>
      </c>
      <c r="F53" s="60">
        <f t="shared" si="2"/>
        <v>13.232367641129034</v>
      </c>
      <c r="G53" s="30" t="str">
        <f t="shared" si="3"/>
        <v>A.B</v>
      </c>
      <c r="H53" s="31" t="s">
        <v>56</v>
      </c>
      <c r="I53" s="4"/>
      <c r="J53" s="4"/>
      <c r="K53" s="13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1:166" s="32" customFormat="1" ht="13.8">
      <c r="A54" s="29">
        <v>44</v>
      </c>
      <c r="B54" s="73" t="s">
        <v>234</v>
      </c>
      <c r="C54" s="77" t="s">
        <v>118</v>
      </c>
      <c r="D54" s="138">
        <v>12.313000000000001</v>
      </c>
      <c r="E54" s="136">
        <v>14.141999999999999</v>
      </c>
      <c r="F54" s="60">
        <f t="shared" si="2"/>
        <v>13.227499999999999</v>
      </c>
      <c r="G54" s="30" t="str">
        <f t="shared" si="3"/>
        <v>A.B</v>
      </c>
      <c r="H54" s="31" t="s">
        <v>56</v>
      </c>
      <c r="I54" s="4"/>
      <c r="J54" s="4"/>
      <c r="K54" s="13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</row>
    <row r="55" spans="1:166" s="32" customFormat="1" ht="13.8">
      <c r="A55" s="29">
        <v>45</v>
      </c>
      <c r="B55" s="73" t="s">
        <v>110</v>
      </c>
      <c r="C55" s="74" t="s">
        <v>17</v>
      </c>
      <c r="D55" s="138">
        <v>12.255000000000001</v>
      </c>
      <c r="E55" s="135">
        <v>14.121163306451614</v>
      </c>
      <c r="F55" s="60">
        <f t="shared" si="2"/>
        <v>13.188081653225808</v>
      </c>
      <c r="G55" s="30" t="str">
        <f t="shared" si="3"/>
        <v>A.B</v>
      </c>
      <c r="H55" s="31" t="s">
        <v>56</v>
      </c>
      <c r="I55" s="4"/>
      <c r="J55" s="4"/>
      <c r="K55" s="13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</row>
    <row r="56" spans="1:166" s="32" customFormat="1" ht="13.8">
      <c r="A56" s="29">
        <v>46</v>
      </c>
      <c r="B56" s="73" t="s">
        <v>211</v>
      </c>
      <c r="C56" s="74" t="s">
        <v>212</v>
      </c>
      <c r="D56" s="138">
        <v>12.454675</v>
      </c>
      <c r="E56" s="137">
        <v>13.882816532258063</v>
      </c>
      <c r="F56" s="60">
        <f t="shared" si="2"/>
        <v>13.168745766129032</v>
      </c>
      <c r="G56" s="30" t="str">
        <f t="shared" si="3"/>
        <v>A.B</v>
      </c>
      <c r="H56" s="31" t="s">
        <v>56</v>
      </c>
      <c r="I56" s="4"/>
      <c r="J56" s="4"/>
      <c r="K56" s="13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  <row r="57" spans="1:166" s="32" customFormat="1" ht="13.8">
      <c r="A57" s="29">
        <v>47</v>
      </c>
      <c r="B57" s="75" t="s">
        <v>87</v>
      </c>
      <c r="C57" s="76" t="s">
        <v>88</v>
      </c>
      <c r="D57" s="138">
        <v>12.7775</v>
      </c>
      <c r="E57" s="136">
        <v>13.527963709677419</v>
      </c>
      <c r="F57" s="60">
        <f t="shared" si="2"/>
        <v>13.152731854838709</v>
      </c>
      <c r="G57" s="30" t="str">
        <f t="shared" si="3"/>
        <v>A.B</v>
      </c>
      <c r="H57" s="31" t="s">
        <v>56</v>
      </c>
      <c r="I57" s="4"/>
      <c r="J57" s="4"/>
      <c r="K57" s="13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</row>
    <row r="58" spans="1:166" s="32" customFormat="1" ht="13.8">
      <c r="A58" s="29">
        <v>48</v>
      </c>
      <c r="B58" s="73" t="s">
        <v>141</v>
      </c>
      <c r="C58" s="74" t="s">
        <v>142</v>
      </c>
      <c r="D58" s="138">
        <v>13.292187499999999</v>
      </c>
      <c r="E58" s="136">
        <v>13.004788306451612</v>
      </c>
      <c r="F58" s="60">
        <f t="shared" si="2"/>
        <v>13.148487903225806</v>
      </c>
      <c r="G58" s="30" t="str">
        <f t="shared" si="3"/>
        <v>A.B</v>
      </c>
      <c r="H58" s="31" t="s">
        <v>56</v>
      </c>
      <c r="I58" s="4"/>
      <c r="K58" s="13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</row>
    <row r="59" spans="1:166" s="32" customFormat="1" ht="13.8">
      <c r="A59" s="29">
        <v>49</v>
      </c>
      <c r="B59" s="75" t="s">
        <v>195</v>
      </c>
      <c r="C59" s="76" t="s">
        <v>196</v>
      </c>
      <c r="D59" s="138">
        <v>12.580625</v>
      </c>
      <c r="E59" s="136">
        <v>13.642066532258065</v>
      </c>
      <c r="F59" s="60">
        <f t="shared" si="2"/>
        <v>13.111345766129032</v>
      </c>
      <c r="G59" s="30" t="str">
        <f t="shared" si="3"/>
        <v>A.B</v>
      </c>
      <c r="H59" s="31" t="s">
        <v>56</v>
      </c>
      <c r="J59" s="4"/>
      <c r="K59" s="132"/>
      <c r="L59" s="4"/>
      <c r="O59" s="33"/>
    </row>
    <row r="60" spans="1:166" s="4" customFormat="1" ht="13.8">
      <c r="A60" s="29">
        <v>50</v>
      </c>
      <c r="B60" s="75" t="s">
        <v>171</v>
      </c>
      <c r="C60" s="76" t="s">
        <v>172</v>
      </c>
      <c r="D60" s="138">
        <v>12.0921875</v>
      </c>
      <c r="E60" s="136">
        <v>14.048044354838709</v>
      </c>
      <c r="F60" s="60">
        <f t="shared" si="2"/>
        <v>13.070115927419355</v>
      </c>
      <c r="G60" s="30" t="str">
        <f t="shared" si="3"/>
        <v>A.B</v>
      </c>
      <c r="H60" s="31" t="s">
        <v>56</v>
      </c>
      <c r="I60" s="32"/>
      <c r="J60" s="32"/>
      <c r="K60" s="132"/>
      <c r="L60" s="32"/>
      <c r="M60" s="32"/>
      <c r="N60" s="32"/>
      <c r="O60" s="33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</row>
    <row r="61" spans="1:166" s="4" customFormat="1" ht="13.8">
      <c r="A61" s="29">
        <v>51</v>
      </c>
      <c r="B61" s="75" t="s">
        <v>99</v>
      </c>
      <c r="C61" s="76" t="s">
        <v>15</v>
      </c>
      <c r="D61" s="138">
        <v>12.754062499999998</v>
      </c>
      <c r="E61" s="135">
        <v>13.340060483870968</v>
      </c>
      <c r="F61" s="60">
        <f t="shared" si="2"/>
        <v>13.047061491935484</v>
      </c>
      <c r="G61" s="30" t="str">
        <f t="shared" si="3"/>
        <v>A.B</v>
      </c>
      <c r="H61" s="31" t="s">
        <v>56</v>
      </c>
      <c r="J61" s="32"/>
      <c r="K61" s="132"/>
      <c r="L61" s="32"/>
    </row>
    <row r="62" spans="1:166" s="4" customFormat="1" ht="13.8">
      <c r="A62" s="29">
        <v>52</v>
      </c>
      <c r="B62" s="73" t="s">
        <v>85</v>
      </c>
      <c r="C62" s="74" t="s">
        <v>86</v>
      </c>
      <c r="D62" s="138">
        <v>13.292175</v>
      </c>
      <c r="E62" s="137">
        <v>12.73773185483871</v>
      </c>
      <c r="F62" s="60">
        <f t="shared" si="2"/>
        <v>13.014953427419355</v>
      </c>
      <c r="G62" s="30" t="str">
        <f t="shared" si="3"/>
        <v>A.B</v>
      </c>
      <c r="H62" s="31" t="s">
        <v>56</v>
      </c>
      <c r="I62" s="32"/>
      <c r="J62" s="32"/>
      <c r="K62" s="132"/>
      <c r="L62" s="32"/>
      <c r="M62" s="32"/>
      <c r="N62" s="32"/>
      <c r="O62" s="33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</row>
    <row r="63" spans="1:166" s="4" customFormat="1" ht="13.8">
      <c r="A63" s="29">
        <v>53</v>
      </c>
      <c r="B63" s="73" t="s">
        <v>207</v>
      </c>
      <c r="C63" s="74" t="s">
        <v>208</v>
      </c>
      <c r="D63" s="138">
        <v>12.674375000000001</v>
      </c>
      <c r="E63" s="135">
        <v>13.31648185483871</v>
      </c>
      <c r="F63" s="60">
        <f t="shared" si="2"/>
        <v>12.995428427419355</v>
      </c>
      <c r="G63" s="30" t="str">
        <f t="shared" si="3"/>
        <v>A.B</v>
      </c>
      <c r="H63" s="31" t="s">
        <v>56</v>
      </c>
      <c r="I63" s="32"/>
      <c r="J63" s="32"/>
      <c r="K63" s="132"/>
      <c r="L63" s="32"/>
      <c r="M63" s="32"/>
      <c r="N63" s="32"/>
      <c r="O63" s="33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</row>
    <row r="64" spans="1:166" s="4" customFormat="1" ht="13.8">
      <c r="A64" s="29">
        <v>54</v>
      </c>
      <c r="B64" s="73" t="s">
        <v>116</v>
      </c>
      <c r="C64" s="74" t="s">
        <v>117</v>
      </c>
      <c r="D64" s="138">
        <v>12.936</v>
      </c>
      <c r="E64" s="135">
        <v>13.041844758064517</v>
      </c>
      <c r="F64" s="60">
        <f t="shared" si="2"/>
        <v>12.988922379032259</v>
      </c>
      <c r="G64" s="30" t="str">
        <f t="shared" si="3"/>
        <v>A.B</v>
      </c>
      <c r="H64" s="31" t="s">
        <v>56</v>
      </c>
      <c r="I64" s="32"/>
      <c r="J64"/>
      <c r="K64" s="132"/>
      <c r="L64"/>
      <c r="M64" s="32"/>
      <c r="N64" s="32"/>
      <c r="O64" s="33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</row>
    <row r="65" spans="1:166" s="4" customFormat="1" ht="13.8">
      <c r="A65" s="29">
        <v>55</v>
      </c>
      <c r="B65" s="73" t="s">
        <v>199</v>
      </c>
      <c r="C65" s="74" t="s">
        <v>200</v>
      </c>
      <c r="D65" s="138">
        <v>12.643437500000001</v>
      </c>
      <c r="E65" s="135">
        <v>13.293084677419357</v>
      </c>
      <c r="F65" s="60">
        <f t="shared" si="2"/>
        <v>12.968261088709678</v>
      </c>
      <c r="G65" s="30" t="str">
        <f t="shared" si="3"/>
        <v>A.B</v>
      </c>
      <c r="H65" s="31" t="s">
        <v>56</v>
      </c>
      <c r="I65" s="34"/>
      <c r="K65" s="132"/>
      <c r="M65" s="32"/>
      <c r="N65" s="32"/>
      <c r="O65" s="33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</row>
    <row r="66" spans="1:166" s="4" customFormat="1" ht="13.8">
      <c r="A66" s="29">
        <v>56</v>
      </c>
      <c r="B66" s="75" t="s">
        <v>193</v>
      </c>
      <c r="C66" s="76" t="s">
        <v>194</v>
      </c>
      <c r="D66" s="138">
        <v>13.115300000000001</v>
      </c>
      <c r="E66" s="135">
        <v>12.722429435483871</v>
      </c>
      <c r="F66" s="60">
        <f t="shared" si="2"/>
        <v>12.918864717741936</v>
      </c>
      <c r="G66" s="30" t="str">
        <f t="shared" si="3"/>
        <v>A.B</v>
      </c>
      <c r="H66" s="31" t="s">
        <v>56</v>
      </c>
      <c r="I66" s="34"/>
      <c r="J66" s="32"/>
      <c r="K66" s="132"/>
      <c r="L66" s="3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</row>
    <row r="67" spans="1:166" s="4" customFormat="1" ht="13.8">
      <c r="A67" s="29">
        <v>57</v>
      </c>
      <c r="B67" s="73" t="s">
        <v>78</v>
      </c>
      <c r="C67" s="74" t="s">
        <v>79</v>
      </c>
      <c r="D67" s="138">
        <v>12.33</v>
      </c>
      <c r="E67" s="136">
        <v>13.486713709677419</v>
      </c>
      <c r="F67" s="60">
        <f t="shared" si="2"/>
        <v>12.90835685483871</v>
      </c>
      <c r="G67" s="30" t="str">
        <f t="shared" si="3"/>
        <v>A.B</v>
      </c>
      <c r="H67" s="31" t="s">
        <v>56</v>
      </c>
      <c r="J67" s="32"/>
      <c r="K67" s="132"/>
      <c r="L67" s="32"/>
    </row>
    <row r="68" spans="1:166" s="4" customFormat="1" ht="13.8">
      <c r="A68" s="29">
        <v>58</v>
      </c>
      <c r="B68" s="73" t="s">
        <v>173</v>
      </c>
      <c r="C68" s="74" t="s">
        <v>174</v>
      </c>
      <c r="D68" s="138">
        <v>13.069687499999999</v>
      </c>
      <c r="E68" s="135">
        <v>12.643044354838711</v>
      </c>
      <c r="F68" s="60">
        <f t="shared" si="2"/>
        <v>12.856365927419354</v>
      </c>
      <c r="G68" s="30" t="str">
        <f t="shared" si="3"/>
        <v>A.B</v>
      </c>
      <c r="H68" s="31" t="s">
        <v>56</v>
      </c>
      <c r="I68" s="34"/>
      <c r="J68" s="32"/>
      <c r="K68" s="132"/>
      <c r="L68" s="32"/>
      <c r="M68" s="32"/>
      <c r="N68" s="32"/>
      <c r="O68" s="33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</row>
    <row r="69" spans="1:166" s="4" customFormat="1" ht="13.8">
      <c r="A69" s="29">
        <v>59</v>
      </c>
      <c r="B69" s="73" t="s">
        <v>154</v>
      </c>
      <c r="C69" s="74" t="s">
        <v>17</v>
      </c>
      <c r="D69" s="138">
        <v>12.161562500000002</v>
      </c>
      <c r="E69" s="136">
        <v>13.510856854838709</v>
      </c>
      <c r="F69" s="60">
        <f t="shared" si="2"/>
        <v>12.836209677419355</v>
      </c>
      <c r="G69" s="30" t="str">
        <f t="shared" si="3"/>
        <v>A.B</v>
      </c>
      <c r="H69" s="31" t="s">
        <v>56</v>
      </c>
      <c r="I69" s="32"/>
      <c r="J69" s="32"/>
      <c r="K69" s="132"/>
      <c r="L69" s="32"/>
      <c r="M69" s="32"/>
      <c r="N69" s="32"/>
      <c r="O69" s="33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</row>
    <row r="70" spans="1:166" s="4" customFormat="1" ht="13.8">
      <c r="A70" s="29">
        <v>60</v>
      </c>
      <c r="B70" s="73" t="s">
        <v>66</v>
      </c>
      <c r="C70" s="74" t="s">
        <v>67</v>
      </c>
      <c r="D70" s="138">
        <v>12.084399999999999</v>
      </c>
      <c r="E70" s="136">
        <v>13.583941532258066</v>
      </c>
      <c r="F70" s="60">
        <f t="shared" si="2"/>
        <v>12.834170766129033</v>
      </c>
      <c r="G70" s="30" t="str">
        <f t="shared" si="3"/>
        <v>A.B</v>
      </c>
      <c r="H70" s="31" t="s">
        <v>56</v>
      </c>
      <c r="I70" s="32"/>
      <c r="K70" s="132"/>
      <c r="M70" s="32"/>
      <c r="N70" s="32"/>
      <c r="O70" s="33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</row>
    <row r="71" spans="1:166" s="4" customFormat="1" ht="13.8">
      <c r="A71" s="29">
        <v>61</v>
      </c>
      <c r="B71" s="73" t="s">
        <v>164</v>
      </c>
      <c r="C71" s="74" t="s">
        <v>165</v>
      </c>
      <c r="D71" s="138">
        <v>12.754062500000002</v>
      </c>
      <c r="E71" s="135">
        <v>12.88273185483871</v>
      </c>
      <c r="F71" s="60">
        <f t="shared" si="2"/>
        <v>12.818397177419357</v>
      </c>
      <c r="G71" s="30" t="str">
        <f t="shared" si="3"/>
        <v>A.B</v>
      </c>
      <c r="H71" s="31" t="s">
        <v>56</v>
      </c>
      <c r="I71" s="32"/>
      <c r="K71" s="132"/>
      <c r="M71" s="32"/>
      <c r="N71" s="32"/>
      <c r="O71" s="33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</row>
    <row r="72" spans="1:166" s="4" customFormat="1" ht="13.8">
      <c r="A72" s="29">
        <v>62</v>
      </c>
      <c r="B72" s="73" t="s">
        <v>72</v>
      </c>
      <c r="C72" s="74" t="s">
        <v>73</v>
      </c>
      <c r="D72" s="138">
        <v>12.00315</v>
      </c>
      <c r="E72" s="136">
        <v>13.59688508064516</v>
      </c>
      <c r="F72" s="60">
        <f t="shared" si="2"/>
        <v>12.80001754032258</v>
      </c>
      <c r="G72" s="30" t="str">
        <f t="shared" si="3"/>
        <v>A.B</v>
      </c>
      <c r="H72" s="31" t="s">
        <v>56</v>
      </c>
      <c r="I72" s="34"/>
      <c r="K72" s="13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</row>
    <row r="73" spans="1:166" s="4" customFormat="1" ht="13.8">
      <c r="A73" s="29">
        <v>63</v>
      </c>
      <c r="B73" s="73" t="s">
        <v>168</v>
      </c>
      <c r="C73" s="74" t="s">
        <v>163</v>
      </c>
      <c r="D73" s="138">
        <v>12.221249999999998</v>
      </c>
      <c r="E73" s="136">
        <v>13.35635685483871</v>
      </c>
      <c r="F73" s="60">
        <f t="shared" si="2"/>
        <v>12.788803427419353</v>
      </c>
      <c r="G73" s="30" t="str">
        <f t="shared" si="3"/>
        <v>A.B</v>
      </c>
      <c r="H73" s="31" t="s">
        <v>56</v>
      </c>
      <c r="K73" s="133"/>
    </row>
    <row r="74" spans="1:166" s="4" customFormat="1" ht="13.8">
      <c r="A74" s="29">
        <v>64</v>
      </c>
      <c r="B74" s="75" t="s">
        <v>169</v>
      </c>
      <c r="C74" s="76" t="s">
        <v>170</v>
      </c>
      <c r="D74" s="138">
        <v>12.011249999999999</v>
      </c>
      <c r="E74" s="136">
        <v>13.497247983870967</v>
      </c>
      <c r="F74" s="60">
        <f t="shared" si="2"/>
        <v>12.754248991935484</v>
      </c>
      <c r="G74" s="30" t="str">
        <f t="shared" si="3"/>
        <v>A.B</v>
      </c>
      <c r="H74" s="31" t="s">
        <v>56</v>
      </c>
      <c r="K74" s="133"/>
    </row>
    <row r="75" spans="1:166" s="4" customFormat="1" ht="12.75" customHeight="1">
      <c r="A75" s="146">
        <v>65</v>
      </c>
      <c r="B75" s="147" t="s">
        <v>70</v>
      </c>
      <c r="C75" s="148" t="s">
        <v>71</v>
      </c>
      <c r="D75" s="155">
        <v>12</v>
      </c>
      <c r="E75" s="136">
        <v>13.43733870967742</v>
      </c>
      <c r="F75" s="149">
        <f t="shared" ref="F75:F106" si="4">D75*0.5+E75*0.5</f>
        <v>12.71866935483871</v>
      </c>
      <c r="G75" s="150" t="str">
        <f t="shared" ref="G75:G106" si="5">IF(F75&gt;16,"T.B",IF(AND(F75&gt;14,F75&lt;16),"B",IF(AND(F75&gt;12,F75&lt;14),"A.B","")))</f>
        <v>A.B</v>
      </c>
      <c r="H75" s="151" t="s">
        <v>237</v>
      </c>
      <c r="J75"/>
      <c r="K75" s="133"/>
      <c r="L75"/>
    </row>
    <row r="76" spans="1:166" s="4" customFormat="1" ht="13.8">
      <c r="A76" s="29">
        <v>66</v>
      </c>
      <c r="B76" s="73" t="s">
        <v>131</v>
      </c>
      <c r="C76" s="74" t="s">
        <v>132</v>
      </c>
      <c r="D76" s="138">
        <v>12.764843750000001</v>
      </c>
      <c r="E76" s="136">
        <v>12.643622983870968</v>
      </c>
      <c r="F76" s="60">
        <f t="shared" si="4"/>
        <v>12.704233366935483</v>
      </c>
      <c r="G76" s="30" t="str">
        <f t="shared" si="5"/>
        <v>A.B</v>
      </c>
      <c r="H76" s="31" t="s">
        <v>56</v>
      </c>
      <c r="J76"/>
      <c r="K76" s="133"/>
      <c r="L76"/>
    </row>
    <row r="77" spans="1:166" ht="13.8">
      <c r="A77" s="29">
        <v>67</v>
      </c>
      <c r="B77" s="73" t="s">
        <v>181</v>
      </c>
      <c r="C77" s="74" t="s">
        <v>182</v>
      </c>
      <c r="D77" s="155">
        <v>12</v>
      </c>
      <c r="E77" s="136">
        <v>13.339379032258064</v>
      </c>
      <c r="F77" s="60">
        <f t="shared" si="4"/>
        <v>12.669689516129033</v>
      </c>
      <c r="G77" s="30" t="str">
        <f t="shared" si="5"/>
        <v>A.B</v>
      </c>
      <c r="H77" s="151" t="s">
        <v>240</v>
      </c>
      <c r="K77" s="133"/>
    </row>
    <row r="78" spans="1:166" ht="12.75" customHeight="1">
      <c r="A78" s="29">
        <v>68</v>
      </c>
      <c r="B78" s="73" t="s">
        <v>113</v>
      </c>
      <c r="C78" s="74" t="s">
        <v>90</v>
      </c>
      <c r="D78" s="138">
        <v>12.457812500000001</v>
      </c>
      <c r="E78" s="136">
        <v>12.798423387096774</v>
      </c>
      <c r="F78" s="60">
        <f t="shared" si="4"/>
        <v>12.628117943548387</v>
      </c>
      <c r="G78" s="30" t="str">
        <f t="shared" si="5"/>
        <v>A.B</v>
      </c>
      <c r="H78" s="31" t="s">
        <v>56</v>
      </c>
      <c r="K78" s="133"/>
    </row>
    <row r="79" spans="1:166" ht="13.8">
      <c r="A79" s="29">
        <v>69</v>
      </c>
      <c r="B79" s="73" t="s">
        <v>177</v>
      </c>
      <c r="C79" s="74" t="s">
        <v>178</v>
      </c>
      <c r="D79" s="138">
        <v>12.332212500000001</v>
      </c>
      <c r="E79" s="136">
        <v>12.875776209677419</v>
      </c>
      <c r="F79" s="60">
        <f t="shared" si="4"/>
        <v>12.60399435483871</v>
      </c>
      <c r="G79" s="30" t="str">
        <f t="shared" si="5"/>
        <v>A.B</v>
      </c>
      <c r="H79" s="31" t="s">
        <v>56</v>
      </c>
      <c r="K79" s="133"/>
    </row>
    <row r="80" spans="1:166">
      <c r="A80" s="29">
        <v>70</v>
      </c>
      <c r="B80" s="73" t="s">
        <v>217</v>
      </c>
      <c r="C80" s="74" t="s">
        <v>218</v>
      </c>
      <c r="D80" s="142">
        <v>12.567500000000001</v>
      </c>
      <c r="E80" s="136">
        <v>12.551935483870967</v>
      </c>
      <c r="F80" s="60">
        <f t="shared" si="4"/>
        <v>12.559717741935483</v>
      </c>
      <c r="G80" s="30" t="str">
        <f t="shared" si="5"/>
        <v>A.B</v>
      </c>
      <c r="H80" s="31" t="s">
        <v>56</v>
      </c>
      <c r="K80" s="133"/>
    </row>
    <row r="81" spans="1:12" ht="13.8">
      <c r="A81" s="29">
        <v>71</v>
      </c>
      <c r="B81" s="75" t="s">
        <v>84</v>
      </c>
      <c r="C81" s="76" t="s">
        <v>58</v>
      </c>
      <c r="D81" s="138">
        <v>12.2747125</v>
      </c>
      <c r="E81" s="136">
        <v>12.836391129032258</v>
      </c>
      <c r="F81" s="60">
        <f t="shared" si="4"/>
        <v>12.555551814516129</v>
      </c>
      <c r="G81" s="30" t="str">
        <f t="shared" si="5"/>
        <v>A.B</v>
      </c>
      <c r="H81" s="31" t="s">
        <v>56</v>
      </c>
      <c r="K81" s="133"/>
    </row>
    <row r="82" spans="1:12" ht="13.8">
      <c r="A82" s="29">
        <v>72</v>
      </c>
      <c r="B82" s="75" t="s">
        <v>190</v>
      </c>
      <c r="C82" s="76" t="s">
        <v>191</v>
      </c>
      <c r="D82" s="138">
        <v>12.3775</v>
      </c>
      <c r="E82" s="136">
        <v>12.659122983870969</v>
      </c>
      <c r="F82" s="60">
        <f t="shared" si="4"/>
        <v>12.518311491935485</v>
      </c>
      <c r="G82" s="30" t="str">
        <f t="shared" si="5"/>
        <v>A.B</v>
      </c>
      <c r="H82" s="31" t="s">
        <v>56</v>
      </c>
      <c r="K82" s="133"/>
    </row>
    <row r="83" spans="1:12" ht="13.8">
      <c r="A83" s="29">
        <v>73</v>
      </c>
      <c r="B83" s="75" t="s">
        <v>175</v>
      </c>
      <c r="C83" s="76" t="s">
        <v>103</v>
      </c>
      <c r="D83" s="138">
        <v>12.00625</v>
      </c>
      <c r="E83" s="136">
        <v>12.942338709677419</v>
      </c>
      <c r="F83" s="60">
        <f t="shared" si="4"/>
        <v>12.474294354838708</v>
      </c>
      <c r="G83" s="30" t="str">
        <f t="shared" si="5"/>
        <v>A.B</v>
      </c>
      <c r="H83" s="31" t="s">
        <v>56</v>
      </c>
      <c r="K83" s="133"/>
    </row>
    <row r="84" spans="1:12" ht="13.8">
      <c r="A84" s="29">
        <v>74</v>
      </c>
      <c r="B84" s="75" t="s">
        <v>192</v>
      </c>
      <c r="C84" s="76" t="s">
        <v>16</v>
      </c>
      <c r="D84" s="138">
        <v>12.424375</v>
      </c>
      <c r="E84" s="136">
        <v>12.449072580645161</v>
      </c>
      <c r="F84" s="60">
        <f t="shared" si="4"/>
        <v>12.436723790322581</v>
      </c>
      <c r="G84" s="30" t="str">
        <f t="shared" si="5"/>
        <v>A.B</v>
      </c>
      <c r="H84" s="31" t="s">
        <v>56</v>
      </c>
      <c r="K84" s="133"/>
    </row>
    <row r="85" spans="1:12" ht="13.8">
      <c r="A85" s="29">
        <v>75</v>
      </c>
      <c r="B85" s="73" t="s">
        <v>76</v>
      </c>
      <c r="C85" s="74" t="s">
        <v>77</v>
      </c>
      <c r="D85" s="138">
        <v>12.135624999999999</v>
      </c>
      <c r="E85" s="136">
        <v>12.712685483870967</v>
      </c>
      <c r="F85" s="60">
        <f t="shared" si="4"/>
        <v>12.424155241935484</v>
      </c>
      <c r="G85" s="30" t="str">
        <f t="shared" si="5"/>
        <v>A.B</v>
      </c>
      <c r="H85" s="31" t="s">
        <v>56</v>
      </c>
      <c r="K85" s="133"/>
    </row>
    <row r="86" spans="1:12" ht="12.75" customHeight="1">
      <c r="A86" s="29">
        <v>76</v>
      </c>
      <c r="B86" s="73" t="s">
        <v>80</v>
      </c>
      <c r="C86" s="74" t="s">
        <v>81</v>
      </c>
      <c r="D86" s="155">
        <v>12</v>
      </c>
      <c r="E86" s="136">
        <v>12.75234879032258</v>
      </c>
      <c r="F86" s="60">
        <f t="shared" si="4"/>
        <v>12.376174395161289</v>
      </c>
      <c r="G86" s="30" t="str">
        <f t="shared" si="5"/>
        <v>A.B</v>
      </c>
      <c r="H86" s="151" t="s">
        <v>241</v>
      </c>
      <c r="K86" s="140"/>
    </row>
    <row r="87" spans="1:12" ht="13.8">
      <c r="A87" s="29">
        <v>77</v>
      </c>
      <c r="B87" s="75" t="s">
        <v>93</v>
      </c>
      <c r="C87" s="76" t="s">
        <v>94</v>
      </c>
      <c r="D87" s="138">
        <v>12.229000000000001</v>
      </c>
      <c r="E87" s="136">
        <v>12.52233870967742</v>
      </c>
      <c r="F87" s="60">
        <f t="shared" si="4"/>
        <v>12.37566935483871</v>
      </c>
      <c r="G87" s="30" t="str">
        <f t="shared" si="5"/>
        <v>A.B</v>
      </c>
      <c r="H87" s="31" t="s">
        <v>56</v>
      </c>
      <c r="K87" s="140"/>
    </row>
    <row r="88" spans="1:12" ht="12.75" customHeight="1">
      <c r="A88" s="29">
        <v>78</v>
      </c>
      <c r="B88" s="73" t="s">
        <v>82</v>
      </c>
      <c r="C88" s="74" t="s">
        <v>83</v>
      </c>
      <c r="D88" s="138">
        <v>12.30875</v>
      </c>
      <c r="E88" s="136">
        <v>12.265725806451613</v>
      </c>
      <c r="F88" s="60">
        <f t="shared" si="4"/>
        <v>12.287237903225806</v>
      </c>
      <c r="G88" s="30" t="str">
        <f t="shared" si="5"/>
        <v>A.B</v>
      </c>
      <c r="H88" s="31" t="s">
        <v>56</v>
      </c>
      <c r="J88" s="134"/>
      <c r="K88" s="140"/>
      <c r="L88" s="134"/>
    </row>
    <row r="89" spans="1:12" ht="13.8">
      <c r="A89" s="29">
        <v>79</v>
      </c>
      <c r="B89" s="73" t="s">
        <v>100</v>
      </c>
      <c r="C89" s="74" t="s">
        <v>101</v>
      </c>
      <c r="D89" s="138">
        <v>12.2440625</v>
      </c>
      <c r="E89" s="136">
        <v>12.101028225806452</v>
      </c>
      <c r="F89" s="60">
        <f t="shared" si="4"/>
        <v>12.172545362903225</v>
      </c>
      <c r="G89" s="30" t="str">
        <f t="shared" si="5"/>
        <v>A.B</v>
      </c>
      <c r="H89" s="151" t="s">
        <v>56</v>
      </c>
      <c r="J89" s="134"/>
      <c r="K89" s="134"/>
      <c r="L89" s="134"/>
    </row>
    <row r="90" spans="1:12" s="134" customFormat="1" ht="13.8">
      <c r="A90" s="29">
        <v>80</v>
      </c>
      <c r="B90" s="73" t="s">
        <v>111</v>
      </c>
      <c r="C90" s="74" t="s">
        <v>112</v>
      </c>
      <c r="D90" s="141">
        <v>12.101000000000001</v>
      </c>
      <c r="E90" s="136">
        <v>12.219294354838709</v>
      </c>
      <c r="F90" s="60">
        <f t="shared" si="4"/>
        <v>12.160147177419354</v>
      </c>
      <c r="G90" s="30" t="str">
        <f t="shared" si="5"/>
        <v>A.B</v>
      </c>
      <c r="H90" s="31" t="s">
        <v>56</v>
      </c>
    </row>
    <row r="91" spans="1:12" s="134" customFormat="1" ht="12.75" customHeight="1">
      <c r="A91" s="29">
        <v>81</v>
      </c>
      <c r="B91" s="148" t="s">
        <v>156</v>
      </c>
      <c r="C91" s="148" t="s">
        <v>235</v>
      </c>
      <c r="D91" s="141">
        <v>12.275</v>
      </c>
      <c r="E91" s="154">
        <v>12</v>
      </c>
      <c r="F91" s="152">
        <f t="shared" si="4"/>
        <v>12.137499999999999</v>
      </c>
      <c r="G91" s="153" t="str">
        <f t="shared" si="5"/>
        <v>A.B</v>
      </c>
      <c r="H91" s="151" t="s">
        <v>238</v>
      </c>
      <c r="J91"/>
      <c r="K91"/>
      <c r="L91"/>
    </row>
    <row r="92" spans="1:12" s="134" customFormat="1" ht="12.75" customHeight="1">
      <c r="A92" s="29">
        <v>82</v>
      </c>
      <c r="B92" s="73" t="s">
        <v>114</v>
      </c>
      <c r="C92" s="74" t="s">
        <v>115</v>
      </c>
      <c r="D92" s="141">
        <v>12.003137500000001</v>
      </c>
      <c r="E92" s="136">
        <v>12.202288306451614</v>
      </c>
      <c r="F92" s="60">
        <f t="shared" si="4"/>
        <v>12.102712903225807</v>
      </c>
      <c r="G92" s="30" t="str">
        <f t="shared" si="5"/>
        <v>A.B</v>
      </c>
      <c r="H92" s="31" t="s">
        <v>56</v>
      </c>
    </row>
    <row r="93" spans="1:12" ht="12.75" customHeight="1">
      <c r="A93" s="146">
        <v>83</v>
      </c>
      <c r="B93" s="73" t="s">
        <v>189</v>
      </c>
      <c r="C93" s="74" t="s">
        <v>79</v>
      </c>
      <c r="D93" s="143">
        <v>12</v>
      </c>
      <c r="E93" s="136">
        <v>12.097953629032258</v>
      </c>
      <c r="F93" s="60">
        <f t="shared" si="4"/>
        <v>12.048976814516129</v>
      </c>
      <c r="G93" s="30" t="str">
        <f t="shared" si="5"/>
        <v>A.B</v>
      </c>
      <c r="H93" s="151" t="s">
        <v>239</v>
      </c>
    </row>
    <row r="95" spans="1:12">
      <c r="A95" t="s">
        <v>63</v>
      </c>
    </row>
  </sheetData>
  <sortState ref="B11:H93">
    <sortCondition descending="1" ref="F11:F93"/>
  </sortState>
  <mergeCells count="9">
    <mergeCell ref="H1:I1"/>
    <mergeCell ref="H3:I3"/>
    <mergeCell ref="A8:A10"/>
    <mergeCell ref="B8:B10"/>
    <mergeCell ref="C8:C10"/>
    <mergeCell ref="F8:F10"/>
    <mergeCell ref="G8:G10"/>
    <mergeCell ref="H8:H10"/>
    <mergeCell ref="B6:F6"/>
  </mergeCells>
  <conditionalFormatting sqref="D11:D93">
    <cfRule type="cellIs" dxfId="0" priority="1" operator="lessThan">
      <formula>12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finale S3+S4 </vt:lpstr>
      <vt:lpstr>Grille finale S3+S4 triée</vt:lpstr>
      <vt:lpstr>Deli S3+S4 (trié)</vt:lpstr>
      <vt:lpstr>Moyenne de sortie  </vt:lpstr>
      <vt:lpstr>'Grille finale S3+S4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HP</cp:lastModifiedBy>
  <cp:lastPrinted>2020-07-15T15:03:46Z</cp:lastPrinted>
  <dcterms:created xsi:type="dcterms:W3CDTF">2002-07-26T09:09:11Z</dcterms:created>
  <dcterms:modified xsi:type="dcterms:W3CDTF">2020-07-16T09:06:48Z</dcterms:modified>
</cp:coreProperties>
</file>